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9E70E7AC-79DC-4F09-90B7-311941783A6A}"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WayshrineInfo'!$A$2:$N$494</definedName>
    <definedName name="_xlnm._FilterDatabase" localSheetId="3" hidden="1">'ESO dumped ZoneData'!$A$2:$E$934</definedName>
    <definedName name="_xlnm._FilterDatabase" localSheetId="2" hidden="1">'ESO Dungeon constants'!$A$2:$J$116</definedName>
    <definedName name="_xlnm._FilterDatabase" localSheetId="5" hidden="1">'ESO map constants'!$A$2:$F$2</definedName>
    <definedName name="_xlnm._FilterDatabase" localSheetId="7" hidden="1">'ESO wayshrine names'!$A$2:$B$525</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data'!$A$2:$BG$598</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C593" i="4" l="1"/>
  <c r="BC594" i="4"/>
  <c r="BC595" i="4"/>
  <c r="BF590" i="4"/>
  <c r="BG590" i="4"/>
  <c r="BF591" i="4"/>
  <c r="BG591" i="4"/>
  <c r="BF592" i="4"/>
  <c r="BG592" i="4"/>
  <c r="BF593" i="4"/>
  <c r="BG593" i="4"/>
  <c r="BF594" i="4"/>
  <c r="BG594" i="4"/>
  <c r="BF595" i="4"/>
  <c r="BG595" i="4"/>
  <c r="BF596" i="4"/>
  <c r="BG596" i="4"/>
  <c r="BF597" i="4"/>
  <c r="BG597" i="4"/>
  <c r="BF598" i="4"/>
  <c r="BG598" i="4"/>
  <c r="R593" i="4"/>
  <c r="Q593" i="4" s="1"/>
  <c r="R594" i="4"/>
  <c r="Q594" i="4" s="1"/>
  <c r="R595" i="4"/>
  <c r="Q595" i="4" s="1"/>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5" i="20"/>
  <c r="H35" i="20"/>
  <c r="G35" i="20"/>
  <c r="C35" i="20"/>
  <c r="J35" i="20" s="1"/>
  <c r="F916" i="7"/>
  <c r="G916" i="7"/>
  <c r="H916" i="7"/>
  <c r="I916" i="7"/>
  <c r="K916" i="7"/>
  <c r="L916"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G934" i="7"/>
  <c r="H934" i="7"/>
  <c r="I934" i="7"/>
  <c r="K934" i="7"/>
  <c r="L934" i="7"/>
  <c r="F935" i="7"/>
  <c r="G935" i="7"/>
  <c r="H935" i="7"/>
  <c r="I935" i="7"/>
  <c r="K935" i="7"/>
  <c r="L935" i="7"/>
  <c r="F936" i="7"/>
  <c r="G936" i="7"/>
  <c r="H936" i="7"/>
  <c r="I936" i="7"/>
  <c r="K936" i="7"/>
  <c r="L936" i="7"/>
  <c r="E633" i="14"/>
  <c r="E611" i="14"/>
  <c r="E612" i="14"/>
  <c r="E613" i="14"/>
  <c r="E614" i="14"/>
  <c r="E615" i="14"/>
  <c r="E616" i="14"/>
  <c r="E617" i="14"/>
  <c r="E618" i="14"/>
  <c r="E619" i="14"/>
  <c r="E620" i="14"/>
  <c r="E621" i="14"/>
  <c r="E622" i="14"/>
  <c r="E623" i="14"/>
  <c r="E624" i="14"/>
  <c r="E625" i="14"/>
  <c r="E626" i="14"/>
  <c r="E627" i="14"/>
  <c r="E628" i="14"/>
  <c r="E629" i="14"/>
  <c r="E630" i="14"/>
  <c r="B604" i="15"/>
  <c r="C604" i="15"/>
  <c r="B605" i="15"/>
  <c r="C605" i="15"/>
  <c r="B606" i="15"/>
  <c r="C606" i="15"/>
  <c r="AP596" i="4"/>
  <c r="BE598" i="4"/>
  <c r="AU598" i="4"/>
  <c r="AP598" i="4"/>
  <c r="AK598" i="4"/>
  <c r="AF598" i="4"/>
  <c r="AG598" i="4" s="1"/>
  <c r="Z598" i="4"/>
  <c r="AA598" i="4" s="1"/>
  <c r="T598" i="4"/>
  <c r="BC598" i="4" s="1"/>
  <c r="R598" i="4"/>
  <c r="Q598" i="4" s="1"/>
  <c r="D598" i="4"/>
  <c r="BE597" i="4"/>
  <c r="AU597" i="4"/>
  <c r="AP597" i="4"/>
  <c r="AK597" i="4"/>
  <c r="AF597" i="4"/>
  <c r="AG597" i="4" s="1"/>
  <c r="Z597" i="4"/>
  <c r="AA597" i="4" s="1"/>
  <c r="T597" i="4"/>
  <c r="BC597" i="4" s="1"/>
  <c r="R597" i="4"/>
  <c r="Q597" i="4" s="1"/>
  <c r="D597" i="4"/>
  <c r="BE596" i="4"/>
  <c r="AU596" i="4"/>
  <c r="AK596" i="4"/>
  <c r="AF596" i="4"/>
  <c r="AG596" i="4" s="1"/>
  <c r="Z596" i="4"/>
  <c r="AA596" i="4" s="1"/>
  <c r="T596" i="4"/>
  <c r="BC596" i="4" s="1"/>
  <c r="R596" i="4"/>
  <c r="Q596" i="4" s="1"/>
  <c r="D596" i="4"/>
  <c r="B598" i="15"/>
  <c r="C598" i="15"/>
  <c r="B599" i="15"/>
  <c r="C599" i="15"/>
  <c r="B600" i="15"/>
  <c r="C600" i="15"/>
  <c r="B601" i="15"/>
  <c r="C601" i="15"/>
  <c r="B602" i="15"/>
  <c r="C602" i="15"/>
  <c r="B603" i="15"/>
  <c r="C603" i="15"/>
  <c r="D590" i="4"/>
  <c r="T590" i="4"/>
  <c r="U590" i="4" s="1"/>
  <c r="AK590" i="4"/>
  <c r="AP590" i="4"/>
  <c r="AU590" i="4"/>
  <c r="BE590" i="4"/>
  <c r="D591" i="4"/>
  <c r="T591" i="4"/>
  <c r="U591" i="4" s="1"/>
  <c r="AK591" i="4"/>
  <c r="AP591" i="4"/>
  <c r="AU591" i="4"/>
  <c r="BE591" i="4"/>
  <c r="D592" i="4"/>
  <c r="T592" i="4"/>
  <c r="BC592" i="4" s="1"/>
  <c r="AK592" i="4"/>
  <c r="AP592" i="4"/>
  <c r="AU592" i="4"/>
  <c r="BE592" i="4"/>
  <c r="D593" i="4"/>
  <c r="T593" i="4"/>
  <c r="U593" i="4" s="1"/>
  <c r="AK593" i="4"/>
  <c r="AP593" i="4"/>
  <c r="AU593" i="4"/>
  <c r="BE593" i="4"/>
  <c r="D594" i="4"/>
  <c r="T594" i="4"/>
  <c r="U594" i="4" s="1"/>
  <c r="AK594" i="4"/>
  <c r="AP594" i="4"/>
  <c r="AU594" i="4"/>
  <c r="BE594" i="4"/>
  <c r="D595" i="4"/>
  <c r="T595" i="4"/>
  <c r="U595" i="4" s="1"/>
  <c r="AK595" i="4"/>
  <c r="AP595" i="4"/>
  <c r="AU595" i="4"/>
  <c r="BE595" i="4"/>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I908" i="7"/>
  <c r="K908" i="7"/>
  <c r="L908" i="7"/>
  <c r="F912" i="7"/>
  <c r="G912" i="7"/>
  <c r="H912" i="7"/>
  <c r="I912" i="7"/>
  <c r="K912" i="7"/>
  <c r="L912" i="7"/>
  <c r="F913" i="7"/>
  <c r="G913" i="7"/>
  <c r="H913" i="7"/>
  <c r="I913" i="7"/>
  <c r="K913" i="7"/>
  <c r="L913" i="7"/>
  <c r="F914" i="7"/>
  <c r="G914" i="7"/>
  <c r="H914" i="7"/>
  <c r="I914" i="7"/>
  <c r="K914" i="7"/>
  <c r="L914" i="7"/>
  <c r="F915" i="7"/>
  <c r="G915" i="7"/>
  <c r="H915" i="7"/>
  <c r="I915" i="7"/>
  <c r="K915" i="7"/>
  <c r="L915" i="7"/>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776" i="14"/>
  <c r="E777" i="14"/>
  <c r="E778" i="14"/>
  <c r="E779" i="14"/>
  <c r="E38"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934" i="14"/>
  <c r="E366" i="14"/>
  <c r="E933" i="14"/>
  <c r="E932" i="14"/>
  <c r="E367" i="14"/>
  <c r="E368" i="14"/>
  <c r="E369" i="14"/>
  <c r="E370" i="14"/>
  <c r="E371" i="14"/>
  <c r="E372" i="14"/>
  <c r="E373" i="14"/>
  <c r="E374" i="14"/>
  <c r="E375" i="14"/>
  <c r="E931" i="14"/>
  <c r="E926" i="14"/>
  <c r="E925" i="14"/>
  <c r="E919" i="14"/>
  <c r="E918" i="14"/>
  <c r="E376" i="14"/>
  <c r="E913" i="14"/>
  <c r="E911" i="14"/>
  <c r="E910" i="14"/>
  <c r="E909" i="14"/>
  <c r="E908" i="14"/>
  <c r="E907" i="14"/>
  <c r="E906" i="14"/>
  <c r="E905" i="14"/>
  <c r="E904" i="14"/>
  <c r="E903" i="14"/>
  <c r="E902" i="14"/>
  <c r="E901" i="14"/>
  <c r="E900" i="14"/>
  <c r="E899" i="14"/>
  <c r="E898" i="14"/>
  <c r="E897" i="14"/>
  <c r="E895" i="14"/>
  <c r="E887" i="14"/>
  <c r="E882" i="14"/>
  <c r="E881" i="14"/>
  <c r="E880" i="14"/>
  <c r="E879" i="14"/>
  <c r="E878" i="14"/>
  <c r="E876" i="14"/>
  <c r="E874" i="14"/>
  <c r="E870" i="14"/>
  <c r="E377" i="14"/>
  <c r="E378" i="14"/>
  <c r="E379" i="14"/>
  <c r="E869" i="14"/>
  <c r="E868" i="14"/>
  <c r="E380" i="14"/>
  <c r="E867" i="14"/>
  <c r="E866" i="14"/>
  <c r="E381" i="14"/>
  <c r="E865" i="14"/>
  <c r="E864" i="14"/>
  <c r="E863" i="14"/>
  <c r="E382" i="14"/>
  <c r="E383" i="14"/>
  <c r="E862" i="14"/>
  <c r="E384" i="14"/>
  <c r="E385" i="14"/>
  <c r="E386" i="14"/>
  <c r="E387" i="14"/>
  <c r="E388" i="14"/>
  <c r="E861" i="14"/>
  <c r="E389" i="14"/>
  <c r="E390" i="14"/>
  <c r="E391" i="14"/>
  <c r="E392" i="14"/>
  <c r="E393" i="14"/>
  <c r="E394" i="14"/>
  <c r="E395" i="14"/>
  <c r="E396" i="14"/>
  <c r="E397" i="14"/>
  <c r="E398" i="14"/>
  <c r="E399" i="14"/>
  <c r="E400" i="14"/>
  <c r="E860" i="14"/>
  <c r="E401" i="14"/>
  <c r="E402" i="14"/>
  <c r="E403" i="14"/>
  <c r="E859" i="14"/>
  <c r="E858" i="14"/>
  <c r="E404" i="14"/>
  <c r="E857" i="14"/>
  <c r="E856" i="14"/>
  <c r="E855" i="14"/>
  <c r="E405" i="14"/>
  <c r="E854" i="14"/>
  <c r="E853" i="14"/>
  <c r="E852" i="14"/>
  <c r="E406" i="14"/>
  <c r="E407" i="14"/>
  <c r="E408" i="14"/>
  <c r="E409" i="14"/>
  <c r="E851" i="14"/>
  <c r="E850" i="14"/>
  <c r="E849" i="14"/>
  <c r="E847" i="14"/>
  <c r="E846" i="14"/>
  <c r="E845" i="14"/>
  <c r="E844"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423" i="14"/>
  <c r="E424" i="14"/>
  <c r="E425" i="14"/>
  <c r="E426" i="14"/>
  <c r="E830" i="14"/>
  <c r="E427" i="14"/>
  <c r="E428" i="14"/>
  <c r="E429" i="14"/>
  <c r="E430" i="14"/>
  <c r="E431" i="14"/>
  <c r="E828" i="14"/>
  <c r="E432" i="14"/>
  <c r="E433" i="14"/>
  <c r="E434" i="14"/>
  <c r="E827" i="14"/>
  <c r="E435" i="14"/>
  <c r="E436" i="14"/>
  <c r="E826" i="14"/>
  <c r="E823" i="14"/>
  <c r="E822" i="14"/>
  <c r="E821" i="14"/>
  <c r="E818" i="14"/>
  <c r="E437" i="14"/>
  <c r="E817" i="14"/>
  <c r="E816" i="14"/>
  <c r="E815" i="14"/>
  <c r="E814" i="14"/>
  <c r="E813" i="14"/>
  <c r="E812" i="14"/>
  <c r="E811" i="14"/>
  <c r="E808" i="14"/>
  <c r="E805" i="14"/>
  <c r="E803" i="14"/>
  <c r="E802" i="14"/>
  <c r="E801" i="14"/>
  <c r="E795" i="14"/>
  <c r="E794" i="14"/>
  <c r="E793" i="14"/>
  <c r="E792" i="14"/>
  <c r="E791" i="14"/>
  <c r="E790" i="14"/>
  <c r="E789" i="14"/>
  <c r="E783" i="14"/>
  <c r="E780" i="14"/>
  <c r="E775" i="14"/>
  <c r="E774" i="14"/>
  <c r="E772" i="14"/>
  <c r="E768" i="14"/>
  <c r="E765" i="14"/>
  <c r="E754" i="14"/>
  <c r="E438" i="14"/>
  <c r="E439" i="14"/>
  <c r="E440" i="14"/>
  <c r="E441" i="14"/>
  <c r="E752" i="14"/>
  <c r="E750" i="14"/>
  <c r="E442" i="14"/>
  <c r="E443" i="14"/>
  <c r="E444" i="14"/>
  <c r="E445" i="14"/>
  <c r="E446" i="14"/>
  <c r="E447" i="14"/>
  <c r="E448" i="14"/>
  <c r="E449" i="14"/>
  <c r="E748"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63"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657"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652" i="14"/>
  <c r="E589" i="14"/>
  <c r="E650" i="14"/>
  <c r="E590" i="14"/>
  <c r="E591" i="14"/>
  <c r="E592" i="14"/>
  <c r="E593" i="14"/>
  <c r="E594" i="14"/>
  <c r="E595" i="14"/>
  <c r="E596" i="14"/>
  <c r="E597" i="14"/>
  <c r="E649" i="14"/>
  <c r="E598" i="14"/>
  <c r="E599" i="14"/>
  <c r="E600" i="14"/>
  <c r="E601" i="14"/>
  <c r="E602" i="14"/>
  <c r="E603" i="14"/>
  <c r="E604" i="14"/>
  <c r="E605" i="14"/>
  <c r="E606" i="14"/>
  <c r="E607" i="14"/>
  <c r="E608" i="14"/>
  <c r="E609" i="14"/>
  <c r="E610" i="14"/>
  <c r="E642" i="14"/>
  <c r="E634" i="14"/>
  <c r="F910" i="7"/>
  <c r="F911" i="7"/>
  <c r="G910" i="7"/>
  <c r="G911" i="7"/>
  <c r="H911" i="7"/>
  <c r="I911" i="7"/>
  <c r="I910" i="7"/>
  <c r="K910" i="7"/>
  <c r="L910" i="7"/>
  <c r="K911" i="7"/>
  <c r="L911" i="7"/>
  <c r="H910" i="7"/>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237" i="4"/>
  <c r="BF237"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5" i="4"/>
  <c r="BE556" i="4"/>
  <c r="BE557" i="4"/>
  <c r="BE558" i="4"/>
  <c r="BE559" i="4"/>
  <c r="BE560" i="4"/>
  <c r="BE561" i="4"/>
  <c r="BE562" i="4"/>
  <c r="BE563" i="4"/>
  <c r="BE564" i="4"/>
  <c r="BE565" i="4"/>
  <c r="BE566" i="4"/>
  <c r="BE567" i="4"/>
  <c r="BE568" i="4"/>
  <c r="BE569" i="4"/>
  <c r="BE570" i="4"/>
  <c r="BE571" i="4"/>
  <c r="BE572" i="4"/>
  <c r="BE573" i="4"/>
  <c r="BE574" i="4"/>
  <c r="BE575" i="4"/>
  <c r="BE576" i="4"/>
  <c r="BE577" i="4"/>
  <c r="BE578" i="4"/>
  <c r="BE580" i="4"/>
  <c r="BE581" i="4"/>
  <c r="BE579" i="4"/>
  <c r="BE585" i="4"/>
  <c r="BE583" i="4"/>
  <c r="BE584" i="4"/>
  <c r="BE582" i="4"/>
  <c r="BE586" i="4"/>
  <c r="BE587" i="4"/>
  <c r="BE588" i="4"/>
  <c r="BE589" i="4"/>
  <c r="BE3" i="4"/>
  <c r="BG176" i="4"/>
  <c r="BG220" i="4"/>
  <c r="BG423" i="4"/>
  <c r="BG424" i="4"/>
  <c r="BG425" i="4"/>
  <c r="BG426" i="4"/>
  <c r="BG440" i="4"/>
  <c r="BG442" i="4"/>
  <c r="BG444" i="4"/>
  <c r="BG447" i="4"/>
  <c r="BG448" i="4"/>
  <c r="BG449" i="4"/>
  <c r="BG450" i="4"/>
  <c r="BF4" i="4"/>
  <c r="BF5" i="4"/>
  <c r="BF6" i="4"/>
  <c r="BF10" i="4"/>
  <c r="BF11" i="4"/>
  <c r="BF12" i="4"/>
  <c r="BF13" i="4"/>
  <c r="BF14" i="4"/>
  <c r="BF15" i="4"/>
  <c r="BF17" i="4"/>
  <c r="BF18" i="4"/>
  <c r="BF19" i="4"/>
  <c r="BF20" i="4"/>
  <c r="BF21" i="4"/>
  <c r="BF22" i="4"/>
  <c r="BF24" i="4"/>
  <c r="BF25" i="4"/>
  <c r="BF26" i="4"/>
  <c r="BF27" i="4"/>
  <c r="BF28" i="4"/>
  <c r="BF29" i="4"/>
  <c r="BF30" i="4"/>
  <c r="BF31" i="4"/>
  <c r="BF33" i="4"/>
  <c r="BF35" i="4"/>
  <c r="BF36" i="4"/>
  <c r="BF37" i="4"/>
  <c r="BF38" i="4"/>
  <c r="BF39" i="4"/>
  <c r="BF40" i="4"/>
  <c r="BF42" i="4"/>
  <c r="BF43" i="4"/>
  <c r="BF44" i="4"/>
  <c r="BF46" i="4"/>
  <c r="BF47" i="4"/>
  <c r="BF48" i="4"/>
  <c r="BF50" i="4"/>
  <c r="BF51" i="4"/>
  <c r="BF52" i="4"/>
  <c r="BF53" i="4"/>
  <c r="BF54" i="4"/>
  <c r="BF55" i="4"/>
  <c r="BF56" i="4"/>
  <c r="BF57" i="4"/>
  <c r="BF59" i="4"/>
  <c r="BF60" i="4"/>
  <c r="BF61" i="4"/>
  <c r="BF62" i="4"/>
  <c r="BF63" i="4"/>
  <c r="BF64" i="4"/>
  <c r="BF66" i="4"/>
  <c r="BF68" i="4"/>
  <c r="BF69" i="4"/>
  <c r="BF72" i="4"/>
  <c r="BF73" i="4"/>
  <c r="BF74" i="4"/>
  <c r="BF75" i="4"/>
  <c r="BF76" i="4"/>
  <c r="BF77"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29" i="4"/>
  <c r="BF130" i="4"/>
  <c r="BF131" i="4"/>
  <c r="BF132" i="4"/>
  <c r="BF133" i="4"/>
  <c r="BF134" i="4"/>
  <c r="BF135" i="4"/>
  <c r="BF136" i="4"/>
  <c r="BF137" i="4"/>
  <c r="BF138" i="4"/>
  <c r="BF139" i="4"/>
  <c r="BF140" i="4"/>
  <c r="BF141" i="4"/>
  <c r="BF142" i="4"/>
  <c r="BF143" i="4"/>
  <c r="BF144" i="4"/>
  <c r="BF145" i="4"/>
  <c r="BF146" i="4"/>
  <c r="BF147" i="4"/>
  <c r="BF148" i="4"/>
  <c r="BF149" i="4"/>
  <c r="BF150" i="4"/>
  <c r="BF151" i="4"/>
  <c r="BF155" i="4"/>
  <c r="BF156" i="4"/>
  <c r="BF157" i="4"/>
  <c r="BF158" i="4"/>
  <c r="BF159" i="4"/>
  <c r="BF160" i="4"/>
  <c r="BF161" i="4"/>
  <c r="BF162" i="4"/>
  <c r="BF163" i="4"/>
  <c r="BF164" i="4"/>
  <c r="BF165" i="4"/>
  <c r="BF166" i="4"/>
  <c r="BF167" i="4"/>
  <c r="BF171" i="4"/>
  <c r="BF172" i="4"/>
  <c r="BF173" i="4"/>
  <c r="BF174" i="4"/>
  <c r="BF175" i="4"/>
  <c r="BF176" i="4"/>
  <c r="BF177" i="4"/>
  <c r="BF179" i="4"/>
  <c r="BF185" i="4"/>
  <c r="BF186" i="4"/>
  <c r="BF187" i="4"/>
  <c r="BF188" i="4"/>
  <c r="BF189" i="4"/>
  <c r="BF190" i="4"/>
  <c r="BF191" i="4"/>
  <c r="BF192" i="4"/>
  <c r="BF193" i="4"/>
  <c r="BF194" i="4"/>
  <c r="BF195" i="4"/>
  <c r="BF196" i="4"/>
  <c r="BF197" i="4"/>
  <c r="BF199" i="4"/>
  <c r="BF200" i="4"/>
  <c r="BF201" i="4"/>
  <c r="BF202" i="4"/>
  <c r="BF203" i="4"/>
  <c r="BF204"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6" i="4"/>
  <c r="BF277" i="4"/>
  <c r="BF278"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4" i="4"/>
  <c r="BF305" i="4"/>
  <c r="BF306" i="4"/>
  <c r="BF307" i="4"/>
  <c r="BF308" i="4"/>
  <c r="BF309" i="4"/>
  <c r="BF310" i="4"/>
  <c r="BF311" i="4"/>
  <c r="BF312" i="4"/>
  <c r="BF313" i="4"/>
  <c r="BF314" i="4"/>
  <c r="BF315" i="4"/>
  <c r="BF316" i="4"/>
  <c r="BF317" i="4"/>
  <c r="BF318" i="4"/>
  <c r="BF319" i="4"/>
  <c r="BF320" i="4"/>
  <c r="BF321" i="4"/>
  <c r="BF330" i="4"/>
  <c r="BF331" i="4"/>
  <c r="BF332" i="4"/>
  <c r="BF333" i="4"/>
  <c r="BF334" i="4"/>
  <c r="BF335" i="4"/>
  <c r="BF336" i="4"/>
  <c r="BF337" i="4"/>
  <c r="BF338" i="4"/>
  <c r="BF339" i="4"/>
  <c r="BF340" i="4"/>
  <c r="BF341" i="4"/>
  <c r="BF342" i="4"/>
  <c r="BF343" i="4"/>
  <c r="BF344" i="4"/>
  <c r="BF345" i="4"/>
  <c r="BF346" i="4"/>
  <c r="BF347" i="4"/>
  <c r="BF348" i="4"/>
  <c r="BF349" i="4"/>
  <c r="BF350" i="4"/>
  <c r="BF351" i="4"/>
  <c r="BF352" i="4"/>
  <c r="BF353" i="4"/>
  <c r="BF354" i="4"/>
  <c r="BF355" i="4"/>
  <c r="BF356" i="4"/>
  <c r="BF357" i="4"/>
  <c r="BF376" i="4"/>
  <c r="BF377" i="4"/>
  <c r="BF378" i="4"/>
  <c r="BF379" i="4"/>
  <c r="BF380" i="4"/>
  <c r="BF381" i="4"/>
  <c r="BF382" i="4"/>
  <c r="BF383" i="4"/>
  <c r="BF384" i="4"/>
  <c r="BF385" i="4"/>
  <c r="BF386"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3" i="4"/>
  <c r="BF424" i="4"/>
  <c r="BF425" i="4"/>
  <c r="BF426" i="4"/>
  <c r="BF427" i="4"/>
  <c r="BF428" i="4"/>
  <c r="BF429" i="4"/>
  <c r="BF430" i="4"/>
  <c r="BF431" i="4"/>
  <c r="BF440" i="4"/>
  <c r="BF441" i="4"/>
  <c r="BF442" i="4"/>
  <c r="BF443" i="4"/>
  <c r="BF444" i="4"/>
  <c r="BF445" i="4"/>
  <c r="BF446" i="4"/>
  <c r="BF447" i="4"/>
  <c r="BF448" i="4"/>
  <c r="BF449" i="4"/>
  <c r="BF450" i="4"/>
  <c r="BF451" i="4"/>
  <c r="BF452" i="4"/>
  <c r="BF453" i="4"/>
  <c r="BF454" i="4"/>
  <c r="BF455" i="4"/>
  <c r="BF456" i="4"/>
  <c r="BF457" i="4"/>
  <c r="BF458" i="4"/>
  <c r="BF459" i="4"/>
  <c r="BF474" i="4"/>
  <c r="BF475" i="4"/>
  <c r="BF476" i="4"/>
  <c r="BF477" i="4"/>
  <c r="BF478" i="4"/>
  <c r="BF479" i="4"/>
  <c r="BF480" i="4"/>
  <c r="BF481" i="4"/>
  <c r="BF482" i="4"/>
  <c r="BF495" i="4"/>
  <c r="BF496" i="4"/>
  <c r="BF497" i="4"/>
  <c r="BF498" i="4"/>
  <c r="BF499" i="4"/>
  <c r="BF500" i="4"/>
  <c r="BF501" i="4"/>
  <c r="BF505" i="4"/>
  <c r="BF506" i="4"/>
  <c r="BF507" i="4"/>
  <c r="BF508" i="4"/>
  <c r="BF509" i="4"/>
  <c r="BF510"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49" i="4"/>
  <c r="BF550" i="4"/>
  <c r="BF551" i="4"/>
  <c r="BF555" i="4"/>
  <c r="BF556" i="4"/>
  <c r="BF557" i="4"/>
  <c r="BF558" i="4"/>
  <c r="BF559" i="4"/>
  <c r="BF560" i="4"/>
  <c r="BF561" i="4"/>
  <c r="BF562" i="4"/>
  <c r="BF563" i="4"/>
  <c r="BF564" i="4"/>
  <c r="BF565" i="4"/>
  <c r="BF566" i="4"/>
  <c r="BF567" i="4"/>
  <c r="BF568" i="4"/>
  <c r="BF569" i="4"/>
  <c r="BF570" i="4"/>
  <c r="BF571" i="4"/>
  <c r="BF572" i="4"/>
  <c r="BF573" i="4"/>
  <c r="BF574" i="4"/>
  <c r="BF575" i="4"/>
  <c r="BF576" i="4"/>
  <c r="BF577" i="4"/>
  <c r="BF578" i="4"/>
  <c r="BF580" i="4"/>
  <c r="BF581" i="4"/>
  <c r="BF579" i="4"/>
  <c r="BF585" i="4"/>
  <c r="BF583" i="4"/>
  <c r="BF584" i="4"/>
  <c r="BF582" i="4"/>
  <c r="BF586" i="4"/>
  <c r="BF587" i="4"/>
  <c r="BF588" i="4"/>
  <c r="BF589" i="4"/>
  <c r="BF3" i="4"/>
  <c r="R587" i="4"/>
  <c r="T587" i="4"/>
  <c r="U587" i="4" s="1"/>
  <c r="Z587" i="4"/>
  <c r="AA587" i="4" s="1"/>
  <c r="AF587" i="4"/>
  <c r="AG587" i="4" s="1"/>
  <c r="AK587" i="4"/>
  <c r="AP587" i="4"/>
  <c r="AU587" i="4"/>
  <c r="R588" i="4"/>
  <c r="T588" i="4"/>
  <c r="U588" i="4" s="1"/>
  <c r="Z588" i="4"/>
  <c r="AA588" i="4" s="1"/>
  <c r="AF588" i="4"/>
  <c r="AG588" i="4" s="1"/>
  <c r="AK588" i="4"/>
  <c r="AP588" i="4"/>
  <c r="AU588" i="4"/>
  <c r="R589" i="4"/>
  <c r="T589" i="4"/>
  <c r="U589" i="4" s="1"/>
  <c r="Z589" i="4"/>
  <c r="AA589" i="4" s="1"/>
  <c r="AF589" i="4"/>
  <c r="AG589" i="4" s="1"/>
  <c r="AK589" i="4"/>
  <c r="AP589" i="4"/>
  <c r="AU589" i="4"/>
  <c r="T580" i="4"/>
  <c r="U580" i="4" s="1"/>
  <c r="AK580" i="4"/>
  <c r="AP580" i="4"/>
  <c r="AU580" i="4"/>
  <c r="T581" i="4"/>
  <c r="U581" i="4" s="1"/>
  <c r="AK581" i="4"/>
  <c r="AP581" i="4"/>
  <c r="AU581" i="4"/>
  <c r="T579" i="4"/>
  <c r="U579" i="4" s="1"/>
  <c r="AK579" i="4"/>
  <c r="AP579" i="4"/>
  <c r="AU579" i="4"/>
  <c r="T585" i="4"/>
  <c r="U585" i="4" s="1"/>
  <c r="AK585" i="4"/>
  <c r="AP585" i="4"/>
  <c r="AU585" i="4"/>
  <c r="T583" i="4"/>
  <c r="U583" i="4" s="1"/>
  <c r="AK583" i="4"/>
  <c r="AP583" i="4"/>
  <c r="AU583" i="4"/>
  <c r="T584" i="4"/>
  <c r="U584" i="4" s="1"/>
  <c r="AK584" i="4"/>
  <c r="AP584" i="4"/>
  <c r="AU584" i="4"/>
  <c r="T582" i="4"/>
  <c r="U582" i="4" s="1"/>
  <c r="AK582" i="4"/>
  <c r="AP582" i="4"/>
  <c r="AU582" i="4"/>
  <c r="T586" i="4"/>
  <c r="U586" i="4" s="1"/>
  <c r="AK586" i="4"/>
  <c r="AP586" i="4"/>
  <c r="AU586" i="4"/>
  <c r="H78" i="20"/>
  <c r="I78" i="20"/>
  <c r="H79" i="20"/>
  <c r="I79" i="20"/>
  <c r="G78" i="20"/>
  <c r="G79" i="20"/>
  <c r="D78" i="20"/>
  <c r="J78" i="20" s="1"/>
  <c r="D79" i="20"/>
  <c r="J79" i="20" s="1"/>
  <c r="E119" i="5"/>
  <c r="F119" i="5"/>
  <c r="G119" i="5" s="1"/>
  <c r="I119" i="5"/>
  <c r="J119" i="5"/>
  <c r="E120" i="5"/>
  <c r="F120" i="5"/>
  <c r="G120" i="5" s="1"/>
  <c r="I120" i="5"/>
  <c r="J120" i="5"/>
  <c r="E121" i="5"/>
  <c r="F121" i="5"/>
  <c r="G121" i="5" s="1"/>
  <c r="I121" i="5"/>
  <c r="J121" i="5"/>
  <c r="E122" i="5"/>
  <c r="F122" i="5"/>
  <c r="G122" i="5" s="1"/>
  <c r="I122" i="5"/>
  <c r="J122" i="5"/>
  <c r="T578" i="4"/>
  <c r="U578" i="4" s="1"/>
  <c r="T557" i="4"/>
  <c r="T558" i="4"/>
  <c r="T559" i="4"/>
  <c r="T574" i="4"/>
  <c r="BC574" i="4" s="1"/>
  <c r="T575" i="4"/>
  <c r="BC575" i="4" s="1"/>
  <c r="T576" i="4"/>
  <c r="U576" i="4" s="1"/>
  <c r="T577" i="4"/>
  <c r="U577" i="4" s="1"/>
  <c r="T551" i="4"/>
  <c r="U551" i="4" s="1"/>
  <c r="AK564"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7"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J90" i="20"/>
  <c r="H90" i="20"/>
  <c r="F45" i="9"/>
  <c r="G887" i="7"/>
  <c r="H887" i="7"/>
  <c r="AP575" i="4" s="1"/>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4" i="20"/>
  <c r="H74" i="20"/>
  <c r="G74" i="20"/>
  <c r="G75" i="20"/>
  <c r="H75" i="20"/>
  <c r="I75"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AK565" i="4" l="1"/>
  <c r="AK574" i="4"/>
  <c r="AP563" i="4"/>
  <c r="AK575" i="4"/>
  <c r="AK576" i="4"/>
  <c r="AP576" i="4"/>
  <c r="AK577" i="4"/>
  <c r="AP577" i="4"/>
  <c r="AK578" i="4"/>
  <c r="AP578" i="4"/>
  <c r="BD598" i="4"/>
  <c r="BD597" i="4"/>
  <c r="BD596" i="4"/>
  <c r="U596" i="4"/>
  <c r="U597" i="4"/>
  <c r="U598" i="4"/>
  <c r="BC590" i="4"/>
  <c r="BC591" i="4"/>
  <c r="U592" i="4"/>
  <c r="AK563" i="4"/>
  <c r="AP564" i="4"/>
  <c r="AP565" i="4"/>
  <c r="AP574" i="4"/>
  <c r="BC588" i="4"/>
  <c r="BC587" i="4"/>
  <c r="BC580" i="4"/>
  <c r="BC579" i="4"/>
  <c r="BC582" i="4"/>
  <c r="BC585" i="4"/>
  <c r="BC581" i="4"/>
  <c r="BC586" i="4"/>
  <c r="BC584" i="4"/>
  <c r="BC589" i="4"/>
  <c r="BG589" i="4"/>
  <c r="BG588" i="4"/>
  <c r="BG587" i="4"/>
  <c r="BC583" i="4"/>
  <c r="BF420" i="4"/>
  <c r="BG287" i="4"/>
  <c r="BG201" i="4"/>
  <c r="BG110" i="4"/>
  <c r="BG553" i="4"/>
  <c r="BG114" i="4"/>
  <c r="BG164" i="4"/>
  <c r="BG111" i="4"/>
  <c r="BG95" i="4"/>
  <c r="BG79" i="4"/>
  <c r="BG58" i="4"/>
  <c r="BG200" i="4"/>
  <c r="BG109" i="4"/>
  <c r="BG93" i="4"/>
  <c r="BG77" i="4"/>
  <c r="BG199" i="4"/>
  <c r="BG161" i="4"/>
  <c r="BG108" i="4"/>
  <c r="BG198" i="4"/>
  <c r="BG107" i="4"/>
  <c r="BG91" i="4"/>
  <c r="BG34" i="4"/>
  <c r="BG542" i="4"/>
  <c r="BG197" i="4"/>
  <c r="BG106" i="4"/>
  <c r="BG90" i="4"/>
  <c r="BG74" i="4"/>
  <c r="BG32" i="4"/>
  <c r="BG9" i="4"/>
  <c r="BG541" i="4"/>
  <c r="BG282" i="4"/>
  <c r="BG196" i="4"/>
  <c r="BG525" i="4"/>
  <c r="BG49" i="4"/>
  <c r="BG559" i="4"/>
  <c r="BG540" i="4"/>
  <c r="BG524" i="4"/>
  <c r="BG281" i="4"/>
  <c r="BG173" i="4"/>
  <c r="BG157" i="4"/>
  <c r="BG558" i="4"/>
  <c r="BG523" i="4"/>
  <c r="BG369"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209" i="4"/>
  <c r="BG168" i="4"/>
  <c r="BG152" i="4"/>
  <c r="BG83" i="4"/>
  <c r="BG67" i="4"/>
  <c r="BG364" i="4"/>
  <c r="BG208" i="4"/>
  <c r="BG167" i="4"/>
  <c r="BG82" i="4"/>
  <c r="BG66" i="4"/>
  <c r="BF421" i="4"/>
  <c r="BG552" i="4"/>
  <c r="BG113" i="4"/>
  <c r="BG65" i="4"/>
  <c r="BG41" i="4"/>
  <c r="BF422" i="4"/>
  <c r="BG165" i="4"/>
  <c r="BG112" i="4"/>
  <c r="U574" i="4"/>
  <c r="U575" i="4"/>
  <c r="BC576" i="4"/>
  <c r="BC578" i="4"/>
  <c r="BC577" i="4"/>
  <c r="J74" i="20"/>
  <c r="J75" i="20"/>
  <c r="K171" i="18"/>
  <c r="L171" i="18"/>
  <c r="M171" i="18"/>
  <c r="N171" i="18"/>
  <c r="J171" i="18"/>
  <c r="Q279" i="4"/>
  <c r="Q280" i="4"/>
  <c r="Q281" i="4"/>
  <c r="Q282" i="4"/>
  <c r="Q287" i="4"/>
  <c r="Q328" i="4"/>
  <c r="Q329" i="4"/>
  <c r="Q423" i="4"/>
  <c r="Q424" i="4"/>
  <c r="Q425" i="4"/>
  <c r="Q426" i="4"/>
  <c r="Q447" i="4"/>
  <c r="Q448" i="4"/>
  <c r="Q449" i="4"/>
  <c r="Q450" i="4"/>
  <c r="G77" i="20" l="1"/>
  <c r="H77" i="20"/>
  <c r="I77" i="20"/>
  <c r="G76" i="20"/>
  <c r="H76" i="20"/>
  <c r="I76"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6" i="20" s="1"/>
  <c r="J76" i="20" s="1"/>
  <c r="I874" i="7"/>
  <c r="K874" i="7"/>
  <c r="L874" i="7"/>
  <c r="G875" i="7"/>
  <c r="H875" i="7"/>
  <c r="D77" i="20" s="1"/>
  <c r="J77" i="20" s="1"/>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BF516" i="4" s="1"/>
  <c r="AD516" i="4"/>
  <c r="AC517" i="4"/>
  <c r="BF517" i="4" s="1"/>
  <c r="AD517" i="4"/>
  <c r="AC518" i="4"/>
  <c r="AD518" i="4"/>
  <c r="T535" i="4"/>
  <c r="U535" i="4" s="1"/>
  <c r="T536" i="4"/>
  <c r="U536" i="4" s="1"/>
  <c r="T537" i="4"/>
  <c r="U537" i="4" s="1"/>
  <c r="T538" i="4"/>
  <c r="U538" i="4" s="1"/>
  <c r="T539" i="4"/>
  <c r="U539" i="4" s="1"/>
  <c r="T549" i="4"/>
  <c r="U549" i="4" s="1"/>
  <c r="T550" i="4"/>
  <c r="U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E631" i="14"/>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553" i="4" l="1"/>
  <c r="BF554" i="4"/>
  <c r="BF513" i="4"/>
  <c r="BF511" i="4"/>
  <c r="BF515" i="4"/>
  <c r="BF514" i="4"/>
  <c r="BF552" i="4"/>
  <c r="BF93" i="4"/>
  <c r="BF512" i="4"/>
  <c r="BF518" i="4"/>
  <c r="BF540" i="4"/>
  <c r="Q547" i="4"/>
  <c r="Q543" i="4"/>
  <c r="Q545" i="4"/>
  <c r="Q531" i="4"/>
  <c r="Q544"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BC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20" i="4"/>
  <c r="BC520" i="4" s="1"/>
  <c r="I72" i="20"/>
  <c r="I73" i="20"/>
  <c r="H72" i="20"/>
  <c r="H73" i="20"/>
  <c r="G72" i="20"/>
  <c r="G73"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90" i="4" l="1"/>
  <c r="R591" i="4"/>
  <c r="Z594" i="4"/>
  <c r="R592" i="4"/>
  <c r="AF594" i="4"/>
  <c r="AG594" i="4" s="1"/>
  <c r="Z591" i="4"/>
  <c r="AA591" i="4" s="1"/>
  <c r="AF591" i="4"/>
  <c r="AG591" i="4" s="1"/>
  <c r="Z593" i="4"/>
  <c r="AF593" i="4"/>
  <c r="AG593" i="4" s="1"/>
  <c r="Z590" i="4"/>
  <c r="AA590" i="4" s="1"/>
  <c r="Z595" i="4"/>
  <c r="AF590" i="4"/>
  <c r="AG590" i="4" s="1"/>
  <c r="AF595" i="4"/>
  <c r="AG595" i="4" s="1"/>
  <c r="Z592" i="4"/>
  <c r="AA592" i="4" s="1"/>
  <c r="AF592" i="4"/>
  <c r="AG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AF575" i="4"/>
  <c r="AG575" i="4" s="1"/>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R574" i="4"/>
  <c r="AF568" i="4"/>
  <c r="AG568" i="4" s="1"/>
  <c r="R575" i="4"/>
  <c r="R560" i="4"/>
  <c r="AF567" i="4"/>
  <c r="AG567" i="4" s="1"/>
  <c r="R561" i="4"/>
  <c r="R577" i="4"/>
  <c r="R576" i="4"/>
  <c r="R57" i="4"/>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Z94" i="4"/>
  <c r="AA94" i="4" s="1"/>
  <c r="Z286" i="4"/>
  <c r="AA286" i="4" s="1"/>
  <c r="BG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BG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Z189" i="4"/>
  <c r="AA189" i="4" s="1"/>
  <c r="Z205" i="4"/>
  <c r="AA205" i="4" s="1"/>
  <c r="Z221" i="4"/>
  <c r="AA221" i="4" s="1"/>
  <c r="BG221" i="4" s="1"/>
  <c r="Z237" i="4"/>
  <c r="AA237" i="4" s="1"/>
  <c r="Z269" i="4"/>
  <c r="AA269" i="4" s="1"/>
  <c r="Z285" i="4"/>
  <c r="AA285" i="4" s="1"/>
  <c r="Z301" i="4"/>
  <c r="AA301" i="4" s="1"/>
  <c r="Z317" i="4"/>
  <c r="AA317" i="4" s="1"/>
  <c r="Z333" i="4"/>
  <c r="AA333" i="4" s="1"/>
  <c r="Z349" i="4"/>
  <c r="AA349" i="4" s="1"/>
  <c r="BG349" i="4" s="1"/>
  <c r="Z381" i="4"/>
  <c r="AA381" i="4" s="1"/>
  <c r="Z397" i="4"/>
  <c r="AA397" i="4" s="1"/>
  <c r="Z413" i="4"/>
  <c r="AA413" i="4" s="1"/>
  <c r="Z429" i="4"/>
  <c r="AA429" i="4" s="1"/>
  <c r="Z445" i="4"/>
  <c r="AA445" i="4" s="1"/>
  <c r="Z461" i="4"/>
  <c r="AA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382" i="4" l="1"/>
  <c r="BG380" i="4"/>
  <c r="BG317" i="4"/>
  <c r="Q579" i="4"/>
  <c r="BD579" i="4" s="1"/>
  <c r="BG579" i="4"/>
  <c r="Q581" i="4"/>
  <c r="BD581" i="4" s="1"/>
  <c r="BG581" i="4"/>
  <c r="BG584" i="4"/>
  <c r="Q584" i="4"/>
  <c r="BD584" i="4" s="1"/>
  <c r="AA595" i="4"/>
  <c r="BD595" i="4"/>
  <c r="AA593" i="4"/>
  <c r="BD593" i="4"/>
  <c r="Q580" i="4"/>
  <c r="BD580" i="4" s="1"/>
  <c r="BG580" i="4"/>
  <c r="Q586" i="4"/>
  <c r="BD586" i="4" s="1"/>
  <c r="BG586" i="4"/>
  <c r="BG583" i="4"/>
  <c r="Q583" i="4"/>
  <c r="BD583" i="4" s="1"/>
  <c r="Q592" i="4"/>
  <c r="BD592" i="4" s="1"/>
  <c r="AA594" i="4"/>
  <c r="BD594" i="4"/>
  <c r="BG585" i="4"/>
  <c r="Q585" i="4"/>
  <c r="BD585" i="4" s="1"/>
  <c r="Q591" i="4"/>
  <c r="BD591" i="4" s="1"/>
  <c r="BG582" i="4"/>
  <c r="Q582" i="4"/>
  <c r="BD582" i="4" s="1"/>
  <c r="Q590" i="4"/>
  <c r="BD590" i="4" s="1"/>
  <c r="BG270" i="4"/>
  <c r="BG94" i="4"/>
  <c r="BG301" i="4"/>
  <c r="BG428" i="4"/>
  <c r="BG205" i="4"/>
  <c r="BG300" i="4"/>
  <c r="BG429" i="4"/>
  <c r="BG125" i="4"/>
  <c r="BG29" i="4"/>
  <c r="BG397" i="4"/>
  <c r="BG462" i="4"/>
  <c r="BG44" i="4"/>
  <c r="BG190" i="4"/>
  <c r="BG22" i="4"/>
  <c r="BG158" i="4"/>
  <c r="BG460" i="4"/>
  <c r="BG494" i="4"/>
  <c r="BG206" i="4"/>
  <c r="BG413" i="4"/>
  <c r="BG327" i="4"/>
  <c r="BG378" i="4"/>
  <c r="BG10" i="4"/>
  <c r="BG461" i="4"/>
  <c r="BG312" i="4"/>
  <c r="BG381" i="4"/>
  <c r="BG331" i="4"/>
  <c r="BG526" i="4"/>
  <c r="BG492" i="4"/>
  <c r="BG532" i="4"/>
  <c r="BG260" i="4"/>
  <c r="BG351" i="4"/>
  <c r="Q573" i="4"/>
  <c r="BD573" i="4" s="1"/>
  <c r="BG573" i="4"/>
  <c r="Q569" i="4"/>
  <c r="BD569" i="4" s="1"/>
  <c r="BG569" i="4"/>
  <c r="Q565" i="4"/>
  <c r="BD565" i="4" s="1"/>
  <c r="BG565" i="4"/>
  <c r="BG141" i="4"/>
  <c r="BG316" i="4"/>
  <c r="BG544" i="4"/>
  <c r="Q564" i="4"/>
  <c r="BD564" i="4" s="1"/>
  <c r="BG564" i="4"/>
  <c r="Q572" i="4"/>
  <c r="BD572" i="4" s="1"/>
  <c r="BG572" i="4"/>
  <c r="Q568" i="4"/>
  <c r="BD568" i="4" s="1"/>
  <c r="BG568" i="4"/>
  <c r="Q576" i="4"/>
  <c r="BD576" i="4" s="1"/>
  <c r="BG576" i="4"/>
  <c r="BG26" i="4"/>
  <c r="BG236" i="4"/>
  <c r="BG89" i="4"/>
  <c r="BG310" i="4"/>
  <c r="BG309" i="4"/>
  <c r="BG498" i="4"/>
  <c r="Q577" i="4"/>
  <c r="BD577" i="4" s="1"/>
  <c r="BG577" i="4"/>
  <c r="Q561" i="4"/>
  <c r="BD561" i="4" s="1"/>
  <c r="BG561" i="4"/>
  <c r="Q563" i="4"/>
  <c r="BD563" i="4" s="1"/>
  <c r="BG563" i="4"/>
  <c r="Q560" i="4"/>
  <c r="BD560" i="4" s="1"/>
  <c r="BG560" i="4"/>
  <c r="Q571" i="4"/>
  <c r="BD571" i="4" s="1"/>
  <c r="BG571" i="4"/>
  <c r="Q567" i="4"/>
  <c r="BD567" i="4" s="1"/>
  <c r="BG567" i="4"/>
  <c r="BG476" i="4"/>
  <c r="BG124" i="4"/>
  <c r="BG506" i="4"/>
  <c r="BG361" i="4"/>
  <c r="BG536" i="4"/>
  <c r="BG216" i="4"/>
  <c r="BG535" i="4"/>
  <c r="BG247" i="4"/>
  <c r="BG418" i="4"/>
  <c r="BG98" i="4"/>
  <c r="BG238" i="4"/>
  <c r="BG321" i="4"/>
  <c r="BG416" i="4"/>
  <c r="BG15" i="4"/>
  <c r="Q575" i="4"/>
  <c r="BD575" i="4" s="1"/>
  <c r="BG575" i="4"/>
  <c r="BG490" i="4"/>
  <c r="BG345" i="4"/>
  <c r="BG184" i="4"/>
  <c r="BG231" i="4"/>
  <c r="BG230" i="4"/>
  <c r="BG229" i="4"/>
  <c r="BG483" i="4"/>
  <c r="BG227" i="4"/>
  <c r="BG50" i="4"/>
  <c r="Q574" i="4"/>
  <c r="BD574" i="4" s="1"/>
  <c r="BG574" i="4"/>
  <c r="Q578" i="4"/>
  <c r="BD578" i="4" s="1"/>
  <c r="BG578" i="4"/>
  <c r="BG269" i="4"/>
  <c r="BG235" i="4"/>
  <c r="Q562" i="4"/>
  <c r="BD562" i="4" s="1"/>
  <c r="BG562" i="4"/>
  <c r="Q570" i="4"/>
  <c r="BD570" i="4" s="1"/>
  <c r="BG570" i="4"/>
  <c r="Q566" i="4"/>
  <c r="BD566" i="4" s="1"/>
  <c r="BG566" i="4"/>
  <c r="BG379" i="4"/>
  <c r="BG59" i="4"/>
  <c r="BG298" i="4"/>
  <c r="BG105" i="4"/>
  <c r="BG343" i="4"/>
  <c r="BG326" i="4"/>
  <c r="BG6" i="4"/>
  <c r="BG325" i="4"/>
  <c r="BG340" i="4"/>
  <c r="BG52" i="4"/>
  <c r="BG323" i="4"/>
  <c r="BG514" i="4"/>
  <c r="BG226" i="4"/>
  <c r="BG417" i="4"/>
  <c r="BG81" i="4"/>
  <c r="BG512" i="4"/>
  <c r="BG192" i="4"/>
  <c r="BG463" i="4"/>
  <c r="BG143" i="4"/>
  <c r="BG363" i="4"/>
  <c r="BG266" i="4"/>
  <c r="BG296" i="4"/>
  <c r="BG324" i="4"/>
  <c r="BG307" i="4"/>
  <c r="BG194" i="4"/>
  <c r="BG401" i="4"/>
  <c r="BG496" i="4"/>
  <c r="BG160" i="4"/>
  <c r="BG127" i="4"/>
  <c r="BG140" i="4"/>
  <c r="BG243" i="4"/>
  <c r="BG516" i="4"/>
  <c r="BG244" i="4"/>
  <c r="BG285" i="4"/>
  <c r="BG267" i="4"/>
  <c r="BG499" i="4"/>
  <c r="BG239" i="4"/>
  <c r="BG537" i="4"/>
  <c r="BG233" i="4"/>
  <c r="BG408" i="4"/>
  <c r="BG72" i="4"/>
  <c r="BG217" i="4"/>
  <c r="BG70" i="4"/>
  <c r="BG387" i="4"/>
  <c r="BG332" i="4"/>
  <c r="BG240" i="4"/>
  <c r="BG318" i="4"/>
  <c r="BG347" i="4"/>
  <c r="BG11" i="4"/>
  <c r="BG556" i="4"/>
  <c r="BG250" i="4"/>
  <c r="BG73" i="4"/>
  <c r="BG414" i="4"/>
  <c r="BG264" i="4"/>
  <c r="BG311" i="4"/>
  <c r="BG294" i="4"/>
  <c r="BG293" i="4"/>
  <c r="BG308" i="4"/>
  <c r="BG20" i="4"/>
  <c r="BG547" i="4"/>
  <c r="BG291" i="4"/>
  <c r="BG482" i="4"/>
  <c r="BG178" i="4"/>
  <c r="BG480" i="4"/>
  <c r="BG144" i="4"/>
  <c r="BG415" i="4"/>
  <c r="BG538" i="4"/>
  <c r="BG234" i="4"/>
  <c r="BG393" i="4"/>
  <c r="BG46" i="4"/>
  <c r="BG248" i="4"/>
  <c r="BG295" i="4"/>
  <c r="BG292" i="4"/>
  <c r="BG4" i="4"/>
  <c r="BG531" i="4"/>
  <c r="BG275" i="4"/>
  <c r="BG466" i="4"/>
  <c r="BG162" i="4"/>
  <c r="BG353" i="4"/>
  <c r="BG464" i="4"/>
  <c r="BG128" i="4"/>
  <c r="BG399" i="4"/>
  <c r="BG47" i="4"/>
  <c r="BG315" i="4"/>
  <c r="BG218" i="4"/>
  <c r="BG377" i="4"/>
  <c r="BG232" i="4"/>
  <c r="BG263" i="4"/>
  <c r="BG534" i="4"/>
  <c r="BG262" i="4"/>
  <c r="BG533" i="4"/>
  <c r="BG261" i="4"/>
  <c r="BG548" i="4"/>
  <c r="BG515" i="4"/>
  <c r="BG259" i="4"/>
  <c r="BG434" i="4"/>
  <c r="BG146" i="4"/>
  <c r="BG337" i="4"/>
  <c r="BG432" i="4"/>
  <c r="BG96" i="4"/>
  <c r="BG383" i="4"/>
  <c r="BG31" i="4"/>
  <c r="BG246" i="4"/>
  <c r="BG76" i="4"/>
  <c r="BG283" i="4"/>
  <c r="BG402" i="4"/>
  <c r="BG400" i="4"/>
  <c r="BG80" i="4"/>
  <c r="BG555" i="4"/>
  <c r="BG474" i="4"/>
  <c r="BG138" i="4"/>
  <c r="BG313" i="4"/>
  <c r="BG504" i="4"/>
  <c r="BG503" i="4"/>
  <c r="BG215" i="4"/>
  <c r="BG486" i="4"/>
  <c r="BG214" i="4"/>
  <c r="BG485" i="4"/>
  <c r="BG213" i="4"/>
  <c r="BG500" i="4"/>
  <c r="BG228" i="4"/>
  <c r="BG467" i="4"/>
  <c r="BG195" i="4"/>
  <c r="BG18" i="4"/>
  <c r="BG289" i="4"/>
  <c r="BG48" i="4"/>
  <c r="BG319" i="4"/>
  <c r="BG517" i="4"/>
  <c r="BG412" i="4"/>
  <c r="BG507" i="4"/>
  <c r="BG122" i="4"/>
  <c r="BG297" i="4"/>
  <c r="BG488" i="4"/>
  <c r="BG120" i="4"/>
  <c r="BG487" i="4"/>
  <c r="BG183" i="4"/>
  <c r="BG470" i="4"/>
  <c r="BG182" i="4"/>
  <c r="BG469" i="4"/>
  <c r="BG181" i="4"/>
  <c r="BG484" i="4"/>
  <c r="BG212" i="4"/>
  <c r="BG451" i="4"/>
  <c r="BG179" i="4"/>
  <c r="BG370" i="4"/>
  <c r="BG3" i="4"/>
  <c r="BG273" i="4"/>
  <c r="BG352" i="4"/>
  <c r="BG16" i="4"/>
  <c r="BG303" i="4"/>
  <c r="BG396" i="4"/>
  <c r="BG28" i="4"/>
  <c r="BG491" i="4"/>
  <c r="BG219" i="4"/>
  <c r="BG42" i="4"/>
  <c r="BG265" i="4"/>
  <c r="BG472" i="4"/>
  <c r="BG104" i="4"/>
  <c r="BG471" i="4"/>
  <c r="BG454" i="4"/>
  <c r="BG453" i="4"/>
  <c r="BG468" i="4"/>
  <c r="BG180" i="4"/>
  <c r="BG435" i="4"/>
  <c r="BG147" i="4"/>
  <c r="BG354" i="4"/>
  <c r="BG545" i="4"/>
  <c r="BG241" i="4"/>
  <c r="BG336" i="4"/>
  <c r="BG222" i="4"/>
  <c r="BG271" i="4"/>
  <c r="BG518" i="4"/>
  <c r="BG245" i="4"/>
  <c r="BG475" i="4"/>
  <c r="BG394" i="4"/>
  <c r="BG539" i="4"/>
  <c r="BG249" i="4"/>
  <c r="BG456" i="4"/>
  <c r="BG88" i="4"/>
  <c r="BG455" i="4"/>
  <c r="BG119" i="4"/>
  <c r="BG438" i="4"/>
  <c r="BG118" i="4"/>
  <c r="BG437" i="4"/>
  <c r="BG117" i="4"/>
  <c r="BG452" i="4"/>
  <c r="BG148" i="4"/>
  <c r="BG419" i="4"/>
  <c r="BG131" i="4"/>
  <c r="BG338" i="4"/>
  <c r="BG529" i="4"/>
  <c r="BG225" i="4"/>
  <c r="BG320" i="4"/>
  <c r="BG348" i="4"/>
  <c r="BG439" i="4"/>
  <c r="BG87" i="4"/>
  <c r="BG406" i="4"/>
  <c r="BG102" i="4"/>
  <c r="BG405" i="4"/>
  <c r="BG101" i="4"/>
  <c r="BG436" i="4"/>
  <c r="BG132" i="4"/>
  <c r="BG403" i="4"/>
  <c r="BG99" i="4"/>
  <c r="BG322" i="4"/>
  <c r="BG513" i="4"/>
  <c r="BG193" i="4"/>
  <c r="BG543" i="4"/>
  <c r="BG223" i="4"/>
  <c r="BG299" i="4"/>
  <c r="BG155" i="4"/>
  <c r="BG362" i="4"/>
  <c r="BG392" i="4"/>
  <c r="BG407" i="4"/>
  <c r="BG390" i="4"/>
  <c r="BG389" i="4"/>
  <c r="BG85" i="4"/>
  <c r="BG404" i="4"/>
  <c r="BG116" i="4"/>
  <c r="BG51" i="4"/>
  <c r="BG497" i="4"/>
  <c r="BG177" i="4"/>
  <c r="BG288" i="4"/>
  <c r="BG527" i="4"/>
  <c r="BG207"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495" i="4"/>
  <c r="BG284" i="4"/>
  <c r="BG395" i="4"/>
  <c r="BG75" i="4"/>
  <c r="BG314" i="4"/>
  <c r="BG473" i="4"/>
  <c r="BG121" i="4"/>
  <c r="BG344" i="4"/>
  <c r="BG8" i="4"/>
  <c r="BG359" i="4"/>
  <c r="BG342" i="4"/>
  <c r="BG341" i="4"/>
  <c r="BG5" i="4"/>
  <c r="BG68" i="4"/>
  <c r="BG339" i="4"/>
  <c r="BG530" i="4"/>
  <c r="BG242" i="4"/>
  <c r="BG433" i="4"/>
  <c r="BG97" i="4"/>
  <c r="BG528" i="4"/>
  <c r="BG224" i="4"/>
  <c r="BG479" i="4"/>
  <c r="BG159" i="4"/>
  <c r="BG57"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80" i="20"/>
  <c r="I81" i="20"/>
  <c r="I82" i="20"/>
  <c r="I83" i="20"/>
  <c r="I84" i="20"/>
  <c r="I85" i="20"/>
  <c r="I86" i="20"/>
  <c r="I87" i="20"/>
  <c r="I88" i="20"/>
  <c r="I89" i="20"/>
  <c r="I91" i="20"/>
  <c r="I92" i="20"/>
  <c r="I93" i="20"/>
  <c r="I94" i="20"/>
  <c r="I95" i="20"/>
  <c r="I96" i="20"/>
  <c r="I97" i="20"/>
  <c r="I98" i="20"/>
  <c r="I99" i="20"/>
  <c r="I100" i="20"/>
  <c r="I101" i="20"/>
  <c r="I102" i="20"/>
  <c r="I103" i="20"/>
  <c r="I104"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80" i="20"/>
  <c r="H81" i="20"/>
  <c r="H82" i="20"/>
  <c r="H83" i="20"/>
  <c r="H84" i="20"/>
  <c r="H85" i="20"/>
  <c r="H86" i="20"/>
  <c r="H87" i="20"/>
  <c r="H88" i="20"/>
  <c r="H89" i="20"/>
  <c r="H91" i="20"/>
  <c r="H92" i="20"/>
  <c r="H93" i="20"/>
  <c r="H94" i="20"/>
  <c r="H95" i="20"/>
  <c r="H96" i="20"/>
  <c r="H97" i="20"/>
  <c r="H98" i="20"/>
  <c r="H99" i="20"/>
  <c r="H100" i="20"/>
  <c r="H101" i="20"/>
  <c r="H102" i="20"/>
  <c r="H103" i="20"/>
  <c r="H104"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80" i="20"/>
  <c r="G81" i="20"/>
  <c r="G82" i="20"/>
  <c r="G83" i="20"/>
  <c r="G84" i="20"/>
  <c r="G85" i="20"/>
  <c r="G86" i="20"/>
  <c r="G87" i="20"/>
  <c r="G88" i="20"/>
  <c r="G89" i="20"/>
  <c r="G91" i="20"/>
  <c r="G92" i="20"/>
  <c r="G93" i="20"/>
  <c r="G94" i="20"/>
  <c r="G95" i="20"/>
  <c r="G96" i="20"/>
  <c r="G97" i="20"/>
  <c r="G98" i="20"/>
  <c r="G99" i="20"/>
  <c r="G100" i="20"/>
  <c r="G101" i="20"/>
  <c r="G102" i="20"/>
  <c r="G103" i="20"/>
  <c r="G104" i="20"/>
  <c r="J104" i="20" s="1"/>
  <c r="G3" i="20"/>
  <c r="C41" i="20"/>
  <c r="C48" i="20"/>
  <c r="J48" i="20" s="1"/>
  <c r="C47" i="20"/>
  <c r="C39" i="20"/>
  <c r="C46" i="20"/>
  <c r="C49" i="20"/>
  <c r="C42" i="20"/>
  <c r="C52" i="20"/>
  <c r="C50" i="20"/>
  <c r="C40" i="20"/>
  <c r="C45" i="20"/>
  <c r="C43" i="20"/>
  <c r="C44" i="20"/>
  <c r="C37"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6" i="20"/>
  <c r="J36" i="20" s="1"/>
  <c r="C53" i="20"/>
  <c r="J53" i="20" s="1"/>
  <c r="C80" i="20"/>
  <c r="J80" i="20" s="1"/>
  <c r="C91" i="20"/>
  <c r="J91" i="20" s="1"/>
  <c r="C96" i="20"/>
  <c r="J96" i="20" s="1"/>
  <c r="C100" i="20"/>
  <c r="J100" i="20" s="1"/>
  <c r="C4" i="20"/>
  <c r="C5" i="20"/>
  <c r="C6" i="20"/>
  <c r="C7" i="20"/>
  <c r="C8" i="20"/>
  <c r="C9" i="20"/>
  <c r="J9" i="20" s="1"/>
  <c r="C3" i="20"/>
  <c r="J3" i="20" s="1"/>
  <c r="J41" i="20" l="1"/>
  <c r="J45" i="20"/>
  <c r="J43" i="20"/>
  <c r="J99" i="20"/>
  <c r="J52" i="20"/>
  <c r="J42" i="20"/>
  <c r="J101" i="20"/>
  <c r="J38" i="20"/>
  <c r="J46"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BF483" i="4" s="1"/>
  <c r="AD483" i="4"/>
  <c r="D484" i="4"/>
  <c r="AC484" i="4"/>
  <c r="AD484" i="4"/>
  <c r="D485" i="4"/>
  <c r="AC485" i="4"/>
  <c r="AD485" i="4"/>
  <c r="D486" i="4"/>
  <c r="AC486" i="4"/>
  <c r="BF486" i="4" s="1"/>
  <c r="AD486" i="4"/>
  <c r="D487" i="4"/>
  <c r="AC487" i="4"/>
  <c r="AD487" i="4"/>
  <c r="D488" i="4"/>
  <c r="AC488" i="4"/>
  <c r="BF488" i="4" s="1"/>
  <c r="AD488" i="4"/>
  <c r="D489" i="4"/>
  <c r="AC489" i="4"/>
  <c r="AD489" i="4"/>
  <c r="D490" i="4"/>
  <c r="AC490" i="4"/>
  <c r="BF490" i="4" s="1"/>
  <c r="AD490" i="4"/>
  <c r="D491" i="4"/>
  <c r="AC491" i="4"/>
  <c r="AD491" i="4"/>
  <c r="D492" i="4"/>
  <c r="AC492" i="4"/>
  <c r="AD492" i="4"/>
  <c r="D493" i="4"/>
  <c r="AC493" i="4"/>
  <c r="AD493" i="4"/>
  <c r="D494" i="4"/>
  <c r="AC494" i="4"/>
  <c r="AD494" i="4"/>
  <c r="D501" i="4"/>
  <c r="D502" i="4"/>
  <c r="D479" i="4"/>
  <c r="D478" i="4"/>
  <c r="D477" i="4"/>
  <c r="D476" i="4"/>
  <c r="D475" i="4"/>
  <c r="D474" i="4"/>
  <c r="BF485" i="4" l="1"/>
  <c r="BF487" i="4"/>
  <c r="BF492" i="4"/>
  <c r="BF484" i="4"/>
  <c r="BF489" i="4"/>
  <c r="BF494" i="4"/>
  <c r="BF493" i="4"/>
  <c r="BF491" i="4"/>
  <c r="AK551" i="4"/>
  <c r="AP551" i="4"/>
  <c r="T282" i="4"/>
  <c r="U501" i="4"/>
  <c r="T502" i="4"/>
  <c r="BC502" i="4" s="1"/>
  <c r="N452" i="18"/>
  <c r="N454" i="18"/>
  <c r="N453" i="18"/>
  <c r="N449" i="18"/>
  <c r="N450" i="18"/>
  <c r="N451" i="18"/>
  <c r="N455" i="18"/>
  <c r="N463" i="18"/>
  <c r="N447" i="18"/>
  <c r="N448" i="18"/>
  <c r="N462" i="18"/>
  <c r="R508" i="4" s="1"/>
  <c r="BG508" i="4" s="1"/>
  <c r="G575" i="7"/>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BF471" i="4" s="1"/>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AD432" i="4"/>
  <c r="AC433" i="4"/>
  <c r="AD433" i="4"/>
  <c r="AC434" i="4"/>
  <c r="BF434" i="4" s="1"/>
  <c r="AD434" i="4"/>
  <c r="AC435" i="4"/>
  <c r="AD435" i="4"/>
  <c r="AC436" i="4"/>
  <c r="BF436" i="4" s="1"/>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BF461" i="4" s="1"/>
  <c r="AD461" i="4"/>
  <c r="AC462" i="4"/>
  <c r="AD462" i="4"/>
  <c r="AC463" i="4"/>
  <c r="BF463" i="4" s="1"/>
  <c r="AD463" i="4"/>
  <c r="AC464" i="4"/>
  <c r="BF464" i="4" s="1"/>
  <c r="AD464" i="4"/>
  <c r="AC465" i="4"/>
  <c r="AD465" i="4"/>
  <c r="AC466" i="4"/>
  <c r="AD466" i="4"/>
  <c r="AC467" i="4"/>
  <c r="AD467" i="4"/>
  <c r="AC468" i="4"/>
  <c r="BF468" i="4" s="1"/>
  <c r="AD468" i="4"/>
  <c r="AC469" i="4"/>
  <c r="BF469" i="4" s="1"/>
  <c r="AD469" i="4"/>
  <c r="AC470" i="4"/>
  <c r="BF470" i="4" s="1"/>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0" i="4" l="1"/>
  <c r="BF467" i="4"/>
  <c r="BF462" i="4"/>
  <c r="BF437" i="4"/>
  <c r="BF465" i="4"/>
  <c r="BF466" i="4"/>
  <c r="BF433" i="4"/>
  <c r="BF435" i="4"/>
  <c r="BF439" i="4"/>
  <c r="BF438" i="4"/>
  <c r="BF432"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Q143" i="4" l="1"/>
  <c r="Q145" i="4"/>
  <c r="Q142" i="4"/>
  <c r="U445" i="4"/>
  <c r="U459" i="4"/>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09" i="18"/>
  <c r="N410" i="18"/>
  <c r="R446" i="4" s="1"/>
  <c r="BG446" i="4" s="1"/>
  <c r="N417" i="18"/>
  <c r="N406" i="18"/>
  <c r="N412" i="18"/>
  <c r="N413" i="18"/>
  <c r="N428" i="18"/>
  <c r="N414" i="18"/>
  <c r="N429" i="18"/>
  <c r="N411" i="18"/>
  <c r="N351" i="18"/>
  <c r="N370" i="18"/>
  <c r="R384" i="4" s="1"/>
  <c r="BG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BG430" i="4" s="1"/>
  <c r="N363" i="18"/>
  <c r="N383" i="18"/>
  <c r="N302" i="18"/>
  <c r="N196" i="18"/>
  <c r="N145" i="18"/>
  <c r="N146" i="18"/>
  <c r="N343" i="18"/>
  <c r="N46" i="18"/>
  <c r="N47" i="18"/>
  <c r="N433" i="18"/>
  <c r="N48" i="18"/>
  <c r="N49" i="18"/>
  <c r="N207" i="18"/>
  <c r="N225" i="18"/>
  <c r="N320" i="18"/>
  <c r="N51" i="18"/>
  <c r="N229" i="18"/>
  <c r="N52" i="18"/>
  <c r="N50" i="18"/>
  <c r="R459" i="4" s="1"/>
  <c r="BG459" i="4" s="1"/>
  <c r="N53" i="18"/>
  <c r="N432" i="18"/>
  <c r="N309" i="18"/>
  <c r="N74" i="18"/>
  <c r="N324" i="18"/>
  <c r="R304" i="4" s="1"/>
  <c r="BG304" i="4" s="1"/>
  <c r="N415" i="18"/>
  <c r="N416" i="18"/>
  <c r="N436" i="18"/>
  <c r="N418" i="18"/>
  <c r="N438" i="18"/>
  <c r="N439" i="18"/>
  <c r="N441" i="18"/>
  <c r="N437" i="18"/>
  <c r="N420" i="18"/>
  <c r="N446" i="18"/>
  <c r="N195" i="18"/>
  <c r="N306" i="18"/>
  <c r="N161" i="18"/>
  <c r="N162" i="18"/>
  <c r="N354" i="18"/>
  <c r="N350" i="18"/>
  <c r="N344" i="18"/>
  <c r="R333" i="4" s="1"/>
  <c r="BG333" i="4" s="1"/>
  <c r="N346" i="18"/>
  <c r="N347" i="18"/>
  <c r="N349" i="18"/>
  <c r="N248" i="18"/>
  <c r="N255" i="18"/>
  <c r="N250" i="18"/>
  <c r="N251" i="18"/>
  <c r="N252" i="18"/>
  <c r="N434" i="18"/>
  <c r="N254" i="18"/>
  <c r="N256" i="18"/>
  <c r="N257" i="18"/>
  <c r="N355" i="18"/>
  <c r="N258" i="18"/>
  <c r="N242" i="18"/>
  <c r="R203" i="4" s="1"/>
  <c r="BG203" i="4" s="1"/>
  <c r="N244" i="18"/>
  <c r="N246" i="18"/>
  <c r="R189" i="4" s="1"/>
  <c r="BG189" i="4" s="1"/>
  <c r="N430" i="18"/>
  <c r="N119" i="18"/>
  <c r="N301" i="18"/>
  <c r="N120" i="18"/>
  <c r="N121" i="18"/>
  <c r="N122" i="18"/>
  <c r="N124" i="18"/>
  <c r="N209" i="18"/>
  <c r="N305" i="18"/>
  <c r="N125" i="18"/>
  <c r="N126" i="18"/>
  <c r="N127" i="18"/>
  <c r="N123" i="18"/>
  <c r="N386" i="18"/>
  <c r="N387" i="18"/>
  <c r="N388" i="18"/>
  <c r="R411" i="4" s="1"/>
  <c r="BG411" i="4" s="1"/>
  <c r="N389" i="18"/>
  <c r="N384" i="18"/>
  <c r="N397"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0" i="20"/>
  <c r="D100" i="20"/>
  <c r="D9" i="20"/>
  <c r="D53" i="20"/>
  <c r="D91" i="20"/>
  <c r="D15" i="20"/>
  <c r="D36" i="20"/>
  <c r="D96"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Q509" i="4"/>
  <c r="Q507" i="4"/>
  <c r="Q505" i="4"/>
  <c r="Q506" i="4"/>
  <c r="Q305" i="4"/>
  <c r="Q335" i="4"/>
  <c r="Q333" i="4"/>
  <c r="Q304" i="4"/>
  <c r="Q306" i="4"/>
  <c r="H523" i="7"/>
  <c r="K523" i="7"/>
  <c r="H524" i="7"/>
  <c r="K524" i="7"/>
  <c r="H550" i="7"/>
  <c r="AK522" i="4" s="1"/>
  <c r="K550" i="7"/>
  <c r="H551" i="7"/>
  <c r="K551" i="7"/>
  <c r="H552" i="7"/>
  <c r="K552" i="7"/>
  <c r="H553" i="7"/>
  <c r="K553" i="7"/>
  <c r="H560" i="7"/>
  <c r="K560" i="7"/>
  <c r="G561" i="7"/>
  <c r="H561" i="7"/>
  <c r="K561" i="7"/>
  <c r="Q550" i="4" l="1"/>
  <c r="BG550" i="4"/>
  <c r="Q551" i="4"/>
  <c r="Q51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BF329" i="4" s="1"/>
  <c r="AC328" i="4"/>
  <c r="BF328" i="4" s="1"/>
  <c r="AC211" i="4"/>
  <c r="AC210" i="4"/>
  <c r="AC209" i="4"/>
  <c r="AC208" i="4"/>
  <c r="BF208" i="4" s="1"/>
  <c r="AC170" i="4"/>
  <c r="BF170" i="4" s="1"/>
  <c r="AC169" i="4"/>
  <c r="BF169" i="4" s="1"/>
  <c r="AC168" i="4"/>
  <c r="BF168" i="4" s="1"/>
  <c r="AC154" i="4"/>
  <c r="BF154" i="4" s="1"/>
  <c r="AC153" i="4"/>
  <c r="BF153" i="4" s="1"/>
  <c r="AC152" i="4"/>
  <c r="BF152" i="4" s="1"/>
  <c r="AC106" i="4"/>
  <c r="AC198" i="4"/>
  <c r="AC110" i="4"/>
  <c r="AC32" i="4"/>
  <c r="AC45" i="4"/>
  <c r="BF45" i="4" s="1"/>
  <c r="AC79" i="4"/>
  <c r="BF79" i="4" s="1"/>
  <c r="AC368" i="4"/>
  <c r="AC365" i="4"/>
  <c r="AC367" i="4"/>
  <c r="AC113" i="4"/>
  <c r="BF113" i="4" s="1"/>
  <c r="AC49" i="4"/>
  <c r="BF49" i="4" s="1"/>
  <c r="AC71" i="4"/>
  <c r="BF71" i="4" s="1"/>
  <c r="AC58" i="4"/>
  <c r="BF58" i="4" s="1"/>
  <c r="AC90" i="4"/>
  <c r="BF90" i="4" s="1"/>
  <c r="AC91" i="4"/>
  <c r="BF91" i="4" s="1"/>
  <c r="AC41" i="4"/>
  <c r="BF41" i="4" s="1"/>
  <c r="AC364" i="4"/>
  <c r="AC82" i="4"/>
  <c r="AC107" i="4"/>
  <c r="AC65" i="4"/>
  <c r="AC111" i="4"/>
  <c r="BF111" i="4" s="1"/>
  <c r="AC9" i="4"/>
  <c r="BF9" i="4" s="1"/>
  <c r="AC108" i="4"/>
  <c r="BF108" i="4" s="1"/>
  <c r="AC86" i="4"/>
  <c r="AC95" i="4"/>
  <c r="AC114" i="4"/>
  <c r="BF114" i="4" s="1"/>
  <c r="AC109" i="4"/>
  <c r="BF109" i="4" s="1"/>
  <c r="AC34" i="4"/>
  <c r="BF34" i="4" s="1"/>
  <c r="AC366" i="4"/>
  <c r="BF366" i="4" s="1"/>
  <c r="AC369" i="4"/>
  <c r="BF369" i="4" s="1"/>
  <c r="AC112" i="4"/>
  <c r="BF112" i="4" s="1"/>
  <c r="AC67" i="4"/>
  <c r="BF67" i="4" s="1"/>
  <c r="AC23" i="4"/>
  <c r="AC83" i="4"/>
  <c r="AC287" i="4"/>
  <c r="AC220" i="4"/>
  <c r="AC375" i="4"/>
  <c r="BF375" i="4" s="1"/>
  <c r="AC374" i="4"/>
  <c r="BF374" i="4" s="1"/>
  <c r="AC373" i="4"/>
  <c r="BF373" i="4" s="1"/>
  <c r="AC372" i="4"/>
  <c r="AC371" i="4"/>
  <c r="AC370" i="4"/>
  <c r="BF370" i="4" s="1"/>
  <c r="AC363" i="4"/>
  <c r="BF363" i="4" s="1"/>
  <c r="AC362" i="4"/>
  <c r="BF362" i="4" s="1"/>
  <c r="AC361" i="4"/>
  <c r="BF361" i="4" s="1"/>
  <c r="AC360" i="4"/>
  <c r="BF360" i="4" s="1"/>
  <c r="AC359" i="4"/>
  <c r="BF359" i="4" s="1"/>
  <c r="AC358" i="4"/>
  <c r="BF358" i="4" s="1"/>
  <c r="AC327" i="4"/>
  <c r="AC326" i="4"/>
  <c r="AC325" i="4"/>
  <c r="AC324" i="4"/>
  <c r="AC323" i="4"/>
  <c r="BF323" i="4" s="1"/>
  <c r="AC322" i="4"/>
  <c r="BF322" i="4" s="1"/>
  <c r="AC272" i="4"/>
  <c r="BF272" i="4" s="1"/>
  <c r="AC271" i="4"/>
  <c r="AC270" i="4"/>
  <c r="AC269" i="4"/>
  <c r="BF269" i="4" s="1"/>
  <c r="AC268" i="4"/>
  <c r="BF268" i="4" s="1"/>
  <c r="AC267" i="4"/>
  <c r="BF267" i="4" s="1"/>
  <c r="AC184" i="4"/>
  <c r="BF184" i="4" s="1"/>
  <c r="AC183" i="4"/>
  <c r="BF183" i="4" s="1"/>
  <c r="AC182" i="4"/>
  <c r="BF182" i="4" s="1"/>
  <c r="AC181" i="4"/>
  <c r="BF181" i="4" s="1"/>
  <c r="AC180" i="4"/>
  <c r="AC178" i="4"/>
  <c r="AC70" i="4"/>
  <c r="AC16" i="4"/>
  <c r="AC8" i="4"/>
  <c r="BF8" i="4" s="1"/>
  <c r="AC7" i="4"/>
  <c r="BF7" i="4" s="1"/>
  <c r="BF368" i="4" l="1"/>
  <c r="BF211" i="4"/>
  <c r="BF16" i="4"/>
  <c r="BF324" i="4"/>
  <c r="BF65" i="4"/>
  <c r="BF32" i="4"/>
  <c r="BF70" i="4"/>
  <c r="BF325" i="4"/>
  <c r="BF287" i="4"/>
  <c r="BF107" i="4"/>
  <c r="BF110" i="4"/>
  <c r="BF178" i="4"/>
  <c r="BF326" i="4"/>
  <c r="BF83" i="4"/>
  <c r="BF82" i="4"/>
  <c r="BF198" i="4"/>
  <c r="BF180" i="4"/>
  <c r="BF327" i="4"/>
  <c r="BF23" i="4"/>
  <c r="BF364" i="4"/>
  <c r="BF106" i="4"/>
  <c r="BF270" i="4"/>
  <c r="BF371" i="4"/>
  <c r="BF95" i="4"/>
  <c r="BF367" i="4"/>
  <c r="BF209" i="4"/>
  <c r="BF271" i="4"/>
  <c r="BF372" i="4"/>
  <c r="BF86" i="4"/>
  <c r="BF365" i="4"/>
  <c r="BF210"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2" i="20" s="1"/>
  <c r="J82"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4" i="20" s="1"/>
  <c r="J84"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8" i="20" s="1"/>
  <c r="J58" i="20" s="1"/>
  <c r="I419" i="7"/>
  <c r="H420" i="7"/>
  <c r="D59" i="20" s="1"/>
  <c r="J59" i="20" s="1"/>
  <c r="I420" i="7"/>
  <c r="H421" i="7"/>
  <c r="D85" i="20" s="1"/>
  <c r="J85"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6" i="20"/>
  <c r="J86" i="20" s="1"/>
  <c r="H438" i="7"/>
  <c r="I438" i="7"/>
  <c r="D60" i="20"/>
  <c r="J60" i="20" s="1"/>
  <c r="D61" i="20"/>
  <c r="J61"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8" i="20" s="1"/>
  <c r="J88"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Q587" i="4" l="1"/>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3" i="20"/>
  <c r="J63" i="20" s="1"/>
  <c r="D25" i="20"/>
  <c r="J25" i="20" s="1"/>
  <c r="D12" i="20"/>
  <c r="J12" i="20" s="1"/>
  <c r="D98" i="20"/>
  <c r="J98" i="20" s="1"/>
  <c r="D92" i="20"/>
  <c r="J92" i="20" s="1"/>
  <c r="D55" i="20"/>
  <c r="J55" i="20" s="1"/>
  <c r="D65" i="20"/>
  <c r="J65" i="20" s="1"/>
  <c r="D23" i="20"/>
  <c r="J23" i="20" s="1"/>
  <c r="D54" i="20"/>
  <c r="J54" i="20" s="1"/>
  <c r="D56" i="20"/>
  <c r="J56" i="20" s="1"/>
  <c r="D37" i="20"/>
  <c r="J37" i="20" s="1"/>
  <c r="D62" i="20"/>
  <c r="J62" i="20" s="1"/>
  <c r="D44" i="20"/>
  <c r="J44" i="20" s="1"/>
  <c r="D8" i="20"/>
  <c r="J8" i="20" s="1"/>
  <c r="D103" i="20"/>
  <c r="J103" i="20" s="1"/>
  <c r="D64" i="20"/>
  <c r="J64" i="20" s="1"/>
  <c r="D87" i="20"/>
  <c r="J87" i="20" s="1"/>
  <c r="D95" i="20"/>
  <c r="J95" i="20" s="1"/>
  <c r="J32" i="20"/>
  <c r="D100" i="5"/>
  <c r="D89" i="20"/>
  <c r="J89" i="20" s="1"/>
  <c r="D99" i="5"/>
  <c r="D83" i="20"/>
  <c r="J83" i="20" s="1"/>
  <c r="J31" i="20"/>
  <c r="D30" i="20"/>
  <c r="J30" i="20" s="1"/>
  <c r="D66" i="20"/>
  <c r="J66" i="20" s="1"/>
  <c r="D92" i="5"/>
  <c r="D91" i="5"/>
  <c r="D18" i="20"/>
  <c r="J18" i="20" s="1"/>
  <c r="D39" i="20"/>
  <c r="J39" i="20" s="1"/>
  <c r="D73" i="20"/>
  <c r="J73" i="20" s="1"/>
  <c r="D67" i="20"/>
  <c r="J67" i="20" s="1"/>
  <c r="D93" i="5"/>
  <c r="D94" i="5"/>
  <c r="D49" i="20"/>
  <c r="J49" i="20" s="1"/>
  <c r="D17" i="20"/>
  <c r="J17" i="20" s="1"/>
  <c r="D47" i="20"/>
  <c r="J47" i="20" s="1"/>
  <c r="D93" i="20"/>
  <c r="J93" i="20" s="1"/>
  <c r="D81" i="20"/>
  <c r="J81" i="20" s="1"/>
  <c r="D72" i="20"/>
  <c r="J72" i="20" s="1"/>
  <c r="D11" i="20"/>
  <c r="J11" i="20" s="1"/>
  <c r="D51" i="20"/>
  <c r="J51" i="20" s="1"/>
  <c r="D57" i="20"/>
  <c r="J57" i="20" s="1"/>
  <c r="D101" i="5"/>
  <c r="D70" i="20"/>
  <c r="J70" i="20" s="1"/>
  <c r="D102" i="5"/>
  <c r="D40" i="20"/>
  <c r="J40" i="20" s="1"/>
  <c r="D69" i="20"/>
  <c r="J69" i="20" s="1"/>
  <c r="D95" i="5"/>
  <c r="D96" i="5"/>
  <c r="D14" i="20"/>
  <c r="J14" i="20" s="1"/>
  <c r="D98" i="5"/>
  <c r="D97" i="5"/>
  <c r="D68" i="20"/>
  <c r="J68" i="20" s="1"/>
  <c r="D19" i="20"/>
  <c r="J19" i="20" s="1"/>
  <c r="D7" i="20"/>
  <c r="J7" i="20" s="1"/>
  <c r="D50" i="20"/>
  <c r="J50" i="20" s="1"/>
  <c r="D94" i="20"/>
  <c r="J94" i="20" s="1"/>
  <c r="D22" i="20"/>
  <c r="J22" i="20" s="1"/>
  <c r="D4" i="20"/>
  <c r="J4" i="20" s="1"/>
  <c r="D102" i="20"/>
  <c r="J102" i="20" s="1"/>
  <c r="D103" i="5"/>
  <c r="D104" i="5"/>
  <c r="D71" i="20"/>
  <c r="J71" i="20" s="1"/>
  <c r="D6" i="20"/>
  <c r="J6" i="20" s="1"/>
  <c r="D97" i="20"/>
  <c r="J97"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E916" i="7" l="1" a="1"/>
  <c r="E916"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4" i="7" a="1"/>
  <c r="E914" i="7" s="1"/>
  <c r="E912" i="7" a="1"/>
  <c r="E912"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3" i="7" a="1"/>
  <c r="E913" i="7" s="1"/>
  <c r="E915" i="7" a="1"/>
  <c r="E915" i="7" s="1"/>
  <c r="E896" i="7" a="1"/>
  <c r="E896" i="7" s="1"/>
  <c r="E900" i="7" a="1"/>
  <c r="E900" i="7" s="1"/>
  <c r="E904" i="7" a="1"/>
  <c r="E904" i="7" s="1"/>
  <c r="E911" i="7" a="1"/>
  <c r="E911" i="7" s="1"/>
  <c r="E910" i="7" a="1"/>
  <c r="E910" i="7" s="1"/>
  <c r="BD237" i="4"/>
  <c r="T565" i="4"/>
  <c r="T571" i="4"/>
  <c r="T570" i="4"/>
  <c r="T568" i="4"/>
  <c r="T563" i="4"/>
  <c r="T562" i="4"/>
  <c r="T567" i="4"/>
  <c r="T561" i="4"/>
  <c r="T560" i="4"/>
  <c r="T573" i="4"/>
  <c r="T569" i="4"/>
  <c r="T566" i="4"/>
  <c r="T564" i="4"/>
  <c r="T572" i="4"/>
  <c r="BD441" i="4"/>
  <c r="BD443" i="4"/>
  <c r="BD557" i="4"/>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72" i="4" l="1"/>
  <c r="U572" i="4"/>
  <c r="U564" i="4"/>
  <c r="BC564" i="4"/>
  <c r="BC566" i="4"/>
  <c r="U566" i="4"/>
  <c r="BC569" i="4"/>
  <c r="U569" i="4"/>
  <c r="BC573" i="4"/>
  <c r="U573" i="4"/>
  <c r="BC560" i="4"/>
  <c r="U560" i="4"/>
  <c r="BC561" i="4"/>
  <c r="U561" i="4"/>
  <c r="BC567" i="4"/>
  <c r="U567" i="4"/>
  <c r="BC562" i="4"/>
  <c r="U562" i="4"/>
  <c r="U563" i="4"/>
  <c r="BC563" i="4"/>
  <c r="BC568" i="4"/>
  <c r="U568" i="4"/>
  <c r="BC570" i="4"/>
  <c r="U570" i="4"/>
  <c r="U571" i="4"/>
  <c r="BC571" i="4"/>
  <c r="BC565" i="4"/>
  <c r="U565" i="4"/>
  <c r="BC533" i="4"/>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<sst xmlns="http://schemas.openxmlformats.org/spreadsheetml/2006/main" count="12150" uniqueCount="3579">
  <si>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</si>
  <si>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</si>
  <si>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</si>
  <si>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</si>
  <si>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</si>
  <si>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</si>
  <si>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</si>
  <si>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</si>
  <si>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</si>
  <si>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</si>
  <si>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</si>
  <si>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</si>
  <si>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</si>
  <si>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</si>
  <si>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</si>
  <si>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</si>
  <si>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</si>
  <si>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</si>
  <si>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</si>
  <si>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</si>
  <si>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</si>
  <si>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</si>
  <si>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</si>
  <si>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</si>
  <si>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</si>
  <si>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</si>
  <si>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</si>
  <si>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</si>
  <si>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</si>
  <si>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</si>
  <si>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</si>
  <si>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</si>
  <si>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</si>
  <si>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</si>
  <si>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</si>
  <si>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</si>
  <si>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</si>
  <si>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</si>
  <si>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</si>
  <si>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</si>
  <si>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</si>
  <si>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</si>
  <si>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</si>
  <si>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</si>
  <si>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</si>
  <si>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</si>
  <si>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</si>
  <si>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</si>
  <si>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</si>
  <si>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</si>
  <si>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</si>
  <si>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</si>
  <si>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</si>
  <si>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</si>
  <si>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</si>
  <si>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</si>
  <si>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</si>
  <si>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</si>
  <si>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</si>
  <si>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</si>
  <si>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</si>
  <si>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</si>
  <si>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</si>
  <si>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</si>
  <si>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</si>
  <si>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</si>
  <si>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</si>
  <si>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</si>
  <si>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</si>
  <si>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</si>
  <si>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</si>
  <si>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</si>
  <si>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</si>
  <si>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</si>
  <si>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</si>
  <si>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</si>
  <si>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</si>
  <si>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</si>
  <si>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</si>
  <si>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</si>
  <si>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</si>
  <si>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</si>
  <si>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</si>
  <si>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</si>
  <si>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</si>
  <si>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</si>
  <si>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</si>
  <si>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</si>
  <si>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</si>
  <si>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</si>
  <si>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</si>
  <si>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</si>
  <si>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</si>
  <si>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</si>
  <si>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</si>
  <si>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</si>
  <si>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</si>
  <si>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</si>
  <si>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</si>
  <si>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</si>
  <si>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</si>
  <si>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</si>
  <si>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</si>
  <si>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</si>
  <si>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</si>
  <si>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</si>
  <si>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</si>
  <si>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</si>
  <si>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</si>
  <si>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</si>
  <si>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</si>
  <si>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</si>
  <si>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</si>
  <si>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</si>
  <si>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</si>
  <si>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</si>
  <si>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</si>
  <si>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</si>
  <si>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</si>
  <si>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</si>
  <si>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</si>
  <si>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</si>
  <si>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</si>
  <si>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</si>
  <si>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</si>
  <si>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</si>
  <si>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</si>
  <si>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</si>
  <si>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</si>
  <si>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</si>
  <si>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</si>
  <si>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</si>
  <si>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</si>
  <si>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</si>
  <si>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</si>
  <si>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</si>
  <si>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</si>
  <si>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</si>
  <si>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</si>
  <si>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</si>
  <si>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</si>
  <si>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</si>
  <si>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</si>
  <si>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</si>
  <si>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</si>
  <si>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</si>
  <si>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</si>
  <si>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</si>
  <si>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</si>
  <si>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</si>
  <si>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</si>
  <si>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</si>
  <si>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</si>
  <si>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</si>
  <si>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</si>
  <si>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</si>
  <si>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</si>
  <si>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</si>
  <si>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</si>
  <si>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</si>
  <si>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</si>
  <si>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</si>
  <si>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</si>
  <si>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</si>
  <si>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</si>
  <si>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</si>
  <si>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</si>
  <si>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</si>
  <si>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</si>
  <si>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</si>
  <si>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</si>
  <si>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</si>
  <si>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</si>
  <si>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</si>
  <si>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</si>
  <si>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</si>
  <si>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</si>
  <si>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</si>
  <si>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</si>
  <si>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</si>
  <si>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</si>
  <si>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</si>
  <si>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</si>
  <si>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</si>
  <si>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</si>
  <si>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</si>
  <si>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</si>
  <si>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</si>
  <si>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</si>
  <si>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</si>
  <si>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</si>
  <si>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</si>
  <si>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</si>
  <si>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</si>
  <si>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</si>
  <si>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</si>
  <si>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</si>
  <si>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</si>
  <si>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</si>
  <si>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</si>
  <si>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</si>
  <si>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</si>
  <si>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</si>
  <si>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</si>
  <si>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</si>
  <si>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</si>
  <si>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</si>
  <si>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</si>
  <si>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</si>
  <si>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</si>
  <si>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</si>
  <si>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</si>
  <si>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</si>
  <si>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</si>
  <si>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</si>
  <si>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</si>
  <si>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</si>
  <si>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</si>
  <si>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</si>
  <si>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</si>
  <si>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</si>
  <si>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</si>
  <si>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</si>
  <si>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</si>
  <si>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</si>
  <si>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</si>
  <si>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</si>
  <si>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</si>
  <si>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</si>
  <si>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</si>
  <si>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</si>
  <si>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</si>
  <si>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</si>
  <si>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</si>
  <si>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</si>
  <si>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</si>
  <si>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</si>
  <si>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</si>
  <si>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</si>
  <si>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</si>
  <si>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</si>
  <si>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</si>
  <si>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</si>
  <si>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</si>
  <si>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</si>
  <si>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</si>
  <si>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</si>
  <si>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</si>
  <si>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</si>
  <si>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</si>
  <si>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</si>
  <si>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</si>
  <si>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</si>
  <si>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</si>
  <si>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</si>
  <si>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</si>
  <si>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</si>
  <si>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</si>
  <si>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</si>
  <si>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</si>
  <si>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</si>
  <si>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</si>
  <si>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</si>
  <si>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</si>
  <si>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</si>
  <si>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</si>
  <si>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</si>
  <si>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</si>
  <si>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</si>
  <si>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</si>
  <si>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</si>
  <si>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</si>
  <si>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</si>
  <si>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</si>
  <si>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</si>
  <si>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</si>
  <si>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</si>
  <si>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</si>
  <si>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</si>
  <si>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</si>
  <si>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</si>
  <si>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</si>
  <si>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</si>
  <si>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</si>
  <si>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</si>
  <si>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</si>
  <si>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</si>
  <si>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</si>
  <si>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</si>
  <si>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</si>
  <si>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</si>
  <si>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</si>
  <si>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</si>
  <si>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</si>
  <si>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</si>
  <si>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</si>
  <si>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</si>
  <si>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</si>
  <si>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</si>
  <si>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</si>
  <si>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</si>
  <si>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</si>
  <si>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</si>
  <si>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</si>
  <si>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</si>
  <si>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</si>
  <si>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</si>
  <si>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</si>
  <si>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</si>
  <si>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</si>
  <si>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</si>
  <si>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</si>
  <si>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</si>
  <si>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</si>
  <si>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</si>
  <si>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</si>
  <si>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</si>
  <si>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</si>
  <si>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</si>
  <si>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</si>
  <si>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</si>
  <si>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</si>
  <si>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</si>
  <si>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</si>
  <si>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</si>
  <si>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</si>
  <si>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</si>
  <si>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</si>
  <si>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</si>
  <si>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</si>
  <si>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</si>
  <si>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</si>
  <si>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</si>
  <si>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</si>
  <si>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</si>
  <si>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</si>
  <si>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</si>
  <si>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</si>
  <si>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</si>
  <si>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</si>
  <si>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</si>
  <si>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</si>
  <si>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</si>
  <si>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</si>
  <si>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</si>
  <si>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</si>
  <si>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</si>
  <si>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</si>
  <si>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</si>
  <si>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</si>
  <si>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</si>
  <si>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</si>
  <si>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</si>
  <si>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</si>
  <si>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</si>
  <si>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</si>
  <si>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</si>
  <si>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</si>
  <si>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</si>
  <si>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</si>
  <si>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</si>
  <si>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</si>
  <si>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</si>
  <si>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</si>
  <si>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</si>
  <si>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</si>
  <si>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</si>
  <si>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</si>
  <si>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</si>
  <si>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</si>
  <si>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</si>
  <si>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</si>
  <si>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</si>
  <si>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</si>
  <si>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</si>
  <si>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</si>
  <si>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</si>
  <si>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</si>
  <si>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</si>
  <si>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</si>
  <si>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</si>
  <si>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</si>
  <si>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</si>
  <si>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</si>
  <si>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</si>
  <si>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</si>
  <si>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</si>
  <si>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</si>
  <si>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</si>
  <si>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</si>
  <si>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</si>
  <si>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</si>
  <si>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</si>
  <si>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</si>
  <si>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</si>
  <si>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</si>
  <si>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</si>
  <si>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</si>
  <si>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</si>
  <si>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</si>
  <si>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</si>
  <si>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</si>
  <si>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</si>
  <si>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</si>
  <si>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</si>
  <si>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</si>
  <si>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</si>
  <si>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</si>
  <si>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</si>
  <si>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</si>
  <si>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</si>
  <si>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</si>
  <si>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</si>
  <si>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</si>
  <si>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</si>
  <si>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</si>
  <si>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</si>
  <si>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</si>
  <si>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</si>
  <si>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</si>
  <si>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</si>
  <si>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</si>
  <si>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</si>
  <si>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</si>
  <si>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</si>
  <si>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</si>
  <si>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</si>
  <si>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</si>
  <si>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</si>
  <si>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</si>
  <si>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</si>
  <si>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</si>
  <si>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</si>
  <si>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</si>
  <si>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</si>
  <si>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</si>
  <si>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</si>
  <si>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</si>
  <si>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</si>
  <si>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</si>
  <si>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</si>
  <si>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</si>
  <si>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</si>
  <si>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</si>
  <si>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</si>
  <si>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</si>
  <si>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</si>
  <si>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</si>
  <si>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</si>
  <si>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</si>
  <si>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</si>
  <si>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</si>
  <si>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</si>
  <si>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</si>
  <si>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</si>
  <si>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</si>
  <si>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</si>
  <si>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</si>
  <si>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</si>
  <si>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</si>
  <si>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</si>
  <si>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</si>
  <si>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</si>
  <si>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</si>
  <si>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</si>
  <si>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</si>
  <si>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</si>
  <si>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</si>
  <si>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</si>
  <si>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</si>
  <si>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</si>
  <si>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</si>
  <si>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</si>
  <si>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</si>
  <si>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</si>
  <si>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</si>
  <si>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</si>
  <si>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</si>
  <si>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</si>
  <si>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</si>
  <si>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</si>
  <si>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</si>
  <si>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</si>
  <si>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</si>
  <si>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</si>
  <si>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</si>
  <si>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</si>
  <si>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</si>
  <si>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</si>
  <si>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</si>
  <si>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</si>
  <si>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</si>
  <si>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</si>
  <si>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</si>
  <si>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</si>
  <si>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</si>
  <si>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</si>
  <si>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</si>
  <si>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</si>
  <si>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</si>
  <si>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</si>
  <si>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</si>
  <si>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</si>
  <si>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</si>
  <si>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</si>
  <si>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</si>
  <si>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</si>
  <si>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</si>
  <si>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</si>
  <si>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</si>
  <si>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</si>
  <si>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</si>
  <si>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</si>
  <si>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</si>
  <si>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</si>
  <si>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</si>
  <si>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</si>
  <si>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</si>
  <si>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</si>
  <si>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</si>
  <si>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</si>
  <si>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</si>
  <si>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</si>
  <si>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</si>
  <si>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</si>
  <si>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</si>
  <si>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</si>
  <si>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</si>
  <si>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</si>
  <si>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</si>
  <si>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</si>
  <si>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</si>
  <si>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</si>
  <si>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</si>
  <si>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</si>
  <si>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</si>
  <si>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</si>
  <si>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</si>
  <si>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</si>
  <si>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</si>
  <si>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</si>
  <si>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</si>
  <si>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</si>
  <si>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</si>
  <si>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</si>
  <si>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</si>
  <si>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</si>
  <si>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</si>
  <si>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</si>
  <si>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</si>
  <si>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</si>
  <si>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</si>
  <si>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</si>
  <si>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</si>
  <si>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</si>
  <si>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</si>
  <si>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</si>
  <si>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</si>
  <si>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</si>
  <si>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</si>
  <si>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</si>
  <si>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</si>
  <si>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</si>
  <si>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</si>
  <si>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</si>
  <si>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</si>
  <si>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</si>
  <si>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</si>
  <si>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</si>
  <si>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</si>
  <si>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</si>
  <si>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</si>
  <si>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</si>
  <si>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</si>
  <si>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</si>
  <si>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</si>
  <si>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</si>
  <si>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</si>
  <si>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</si>
  <si>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</si>
  <si>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</si>
  <si>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</si>
  <si>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</si>
  <si>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</si>
  <si>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</si>
  <si>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</si>
  <si>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</si>
  <si>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</si>
  <si>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</si>
  <si>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</si>
  <si>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</si>
  <si>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</si>
  <si>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</si>
  <si>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</si>
  <si>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</si>
  <si>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</si>
  <si>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</si>
  <si>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</si>
  <si>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</si>
  <si>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</si>
  <si>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</si>
  <si>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</si>
  <si>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</si>
  <si>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</si>
  <si>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</si>
  <si>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</si>
  <si>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</si>
  <si>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</si>
  <si>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</si>
  <si>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</si>
  <si>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</si>
  <si>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</si>
  <si>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</si>
  <si>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</si>
  <si>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</si>
  <si>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</si>
  <si>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</si>
  <si>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</si>
  <si>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</si>
  <si>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</si>
  <si>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</si>
  <si>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</si>
  <si>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</si>
  <si>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</si>
  <si>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</si>
  <si>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</si>
  <si>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</si>
  <si>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</si>
  <si>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</si>
  <si>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</si>
  <si>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</si>
  <si>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</si>
  <si>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</si>
  <si>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</si>
  <si>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</si>
  <si>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</si>
  <si>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</si>
  <si>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</si>
  <si>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</si>
  <si>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</si>
  <si>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</si>
  <si>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</si>
  <si>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</si>
  <si>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</si>
  <si>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</si>
  <si>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</si>
  <si>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</si>
  <si>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</si>
  <si>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</si>
  <si>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</si>
  <si>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</si>
  <si>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</si>
  <si>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</si>
  <si>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</si>
  <si>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</si>
  <si>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</si>
  <si>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</si>
  <si>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</si>
  <si>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</si>
  <si>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</si>
  <si>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</si>
  <si>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</si>
  <si>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</si>
  <si>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</si>
  <si>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</si>
  <si>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</si>
  <si>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</si>
  <si>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</si>
  <si>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</si>
  <si>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</si>
  <si>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</si>
  <si>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</si>
  <si>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</si>
  <si>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</si>
  <si>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</si>
  <si>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</si>
  <si>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</si>
  <si>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</si>
  <si>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</si>
  <si>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</si>
  <si>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</si>
  <si>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</si>
  <si>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</si>
  <si>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</si>
  <si>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</si>
  <si>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</si>
  <si>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</si>
  <si>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</si>
  <si>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</si>
  <si>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</si>
  <si>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</si>
  <si>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</si>
  <si>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</si>
  <si>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</si>
  <si>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</si>
  <si>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</si>
  <si>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</si>
  <si>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</si>
  <si>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</si>
  <si>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</si>
  <si>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</si>
  <si>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</si>
  <si>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</si>
  <si>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</si>
  <si>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</si>
  <si>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</si>
  <si>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</si>
  <si>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</si>
  <si>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</si>
  <si>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</si>
  <si>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</si>
  <si>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</si>
  <si>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</si>
  <si>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</si>
  <si>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</si>
  <si>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</si>
  <si>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</si>
  <si>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</si>
  <si>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</si>
  <si>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</si>
  <si>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</si>
  <si>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</si>
  <si>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</si>
  <si>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</si>
  <si>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</si>
  <si>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</si>
  <si>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</si>
  <si>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</si>
  <si>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</si>
  <si>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</si>
  <si>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</si>
  <si>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</si>
  <si>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</si>
  <si>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</si>
  <si>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</si>
  <si>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</si>
  <si>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</si>
  <si>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</si>
  <si>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</si>
  <si>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</si>
  <si>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</si>
  <si>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</si>
  <si>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</si>
  <si>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</si>
  <si>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</si>
  <si>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</si>
  <si>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</si>
  <si>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</si>
  <si>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</si>
  <si>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</si>
  <si>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</si>
  <si>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</si>
  <si>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</si>
  <si>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</si>
  <si>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</si>
  <si>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</si>
  <si>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</si>
  <si>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</si>
  <si>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</si>
  <si>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</si>
  <si>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</si>
  <si>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</si>
  <si>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</si>
  <si>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</si>
  <si>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</si>
  <si>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</si>
  <si>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</si>
  <si>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</si>
  <si>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</si>
  <si>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</si>
  <si>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</si>
  <si>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</si>
  <si>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</si>
  <si>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</si>
  <si>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</si>
  <si>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</si>
  <si>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</si>
  <si>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</si>
  <si>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</si>
  <si>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</si>
  <si>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</si>
  <si>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</si>
  <si>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</si>
  <si>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</si>
  <si>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</si>
  <si>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</si>
  <si>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</si>
  <si>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</si>
  <si>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</si>
  <si>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</si>
  <si>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</si>
  <si>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</si>
  <si>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</si>
  <si>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</si>
  <si>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</si>
  <si>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</si>
  <si>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</si>
  <si>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</si>
  <si>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</si>
  <si>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</si>
  <si>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</si>
  <si>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</si>
  <si>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</si>
  <si>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</si>
  <si>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</si>
  <si>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</si>
  <si>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</si>
  <si>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</si>
  <si>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</si>
  <si>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</si>
  <si>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</si>
  <si>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</si>
  <si>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</si>
  <si>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</si>
  <si>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</si>
  <si>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</si>
  <si>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</si>
  <si>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</si>
  <si>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</si>
  <si>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</si>
  <si>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</si>
  <si>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</si>
  <si>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</si>
  <si>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</si>
  <si>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</si>
  <si>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</si>
  <si>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</si>
  <si>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</si>
  <si>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</si>
  <si>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</si>
  <si>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</si>
  <si>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</si>
  <si>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</si>
  <si>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</si>
  <si>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</si>
  <si>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</si>
  <si>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</si>
  <si>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</si>
  <si>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</si>
  <si>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</si>
  <si>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</si>
  <si>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</si>
  <si>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</si>
  <si>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</si>
  <si>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</si>
  <si>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</si>
  <si>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</si>
  <si>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</si>
  <si>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</si>
  <si>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</si>
  <si>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</si>
  <si>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</si>
  <si>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</si>
  <si>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</si>
  <si>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</si>
  <si>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</si>
  <si>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</si>
  <si>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</si>
  <si>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</si>
  <si>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</si>
  <si>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</si>
  <si>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</si>
  <si>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</si>
  <si>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</si>
  <si>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</si>
  <si>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</si>
  <si>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</si>
  <si>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</si>
  <si>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</si>
  <si>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</si>
  <si>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</si>
  <si>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</si>
  <si>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</si>
  <si>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</si>
  <si>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</si>
  <si>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</si>
  <si>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</si>
  <si>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</si>
  <si>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</si>
  <si>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</si>
  <si>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</si>
  <si>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</si>
  <si>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</si>
  <si>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</si>
  <si>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</si>
  <si>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</si>
  <si>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</si>
  <si>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</si>
  <si>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</si>
  <si>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</si>
  <si>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</si>
  <si>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</si>
  <si>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</si>
  <si>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</si>
  <si>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</si>
  <si>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</si>
  <si>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</si>
  <si>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</si>
  <si>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</si>
  <si>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</si>
  <si>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</si>
  <si>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</si>
  <si>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</si>
  <si>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</si>
  <si>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</si>
  <si>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</si>
  <si>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</si>
  <si>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</si>
  <si>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</si>
  <si>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</si>
  <si>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</si>
  <si>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</si>
  <si>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</si>
  <si>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</si>
  <si>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</si>
  <si>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</si>
  <si>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</si>
  <si>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</si>
  <si>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</si>
  <si>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</si>
  <si>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</si>
  <si>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</si>
  <si>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</si>
  <si>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</si>
  <si>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</si>
  <si>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</si>
  <si>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</si>
  <si>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</si>
  <si>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</si>
  <si>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</si>
  <si>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</si>
  <si>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</si>
  <si>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</si>
  <si>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</si>
  <si>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</si>
  <si>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</si>
  <si>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</si>
  <si>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</si>
  <si>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</si>
  <si>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</si>
  <si>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</si>
  <si>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</si>
  <si>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</si>
  <si>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</si>
  <si>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</si>
  <si>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</si>
  <si>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</si>
  <si>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</si>
  <si>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</si>
  <si>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</si>
  <si>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</si>
  <si>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</si>
  <si>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</si>
  <si>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</si>
  <si>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</si>
  <si>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</si>
  <si>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</si>
  <si>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</si>
  <si>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</si>
  <si>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</si>
  <si>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</si>
  <si>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</si>
  <si>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</si>
  <si>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</si>
  <si>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</si>
  <si>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</si>
  <si>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</si>
  <si>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</si>
  <si>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</si>
  <si>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</si>
  <si>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</si>
  <si>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</si>
  <si>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</si>
  <si>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</si>
  <si>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</si>
  <si>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</si>
  <si>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</si>
  <si>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</si>
  <si>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</si>
  <si>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</si>
  <si>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</si>
  <si>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</si>
  <si>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</si>
  <si>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</si>
  <si>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</si>
  <si>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</si>
  <si>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</si>
  <si>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</si>
  <si>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</si>
  <si>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</si>
  <si>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</si>
  <si>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</si>
  <si>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</si>
  <si>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</si>
  <si>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</si>
  <si>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</si>
  <si>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</si>
  <si>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</si>
  <si>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</si>
  <si>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</si>
  <si>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</si>
  <si>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</si>
  <si>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</si>
  <si>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</si>
  <si>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</si>
  <si>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</si>
  <si>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</si>
  <si>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</si>
  <si>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</si>
  <si>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</si>
  <si>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</si>
  <si>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</si>
  <si>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</si>
  <si>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</si>
  <si>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</si>
  <si>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</si>
  <si>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</si>
  <si>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</si>
  <si>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</si>
  <si>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</si>
  <si>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</si>
  <si>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</si>
  <si>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</si>
  <si>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</si>
  <si>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</si>
  <si>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</si>
  <si>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</si>
  <si>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</si>
  <si>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</si>
  <si>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</si>
  <si>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</si>
  <si>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</si>
  <si>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</si>
  <si>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</si>
  <si>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</si>
  <si>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</si>
  <si>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</si>
  <si>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</si>
  <si>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</si>
  <si>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</si>
  <si>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</si>
  <si>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</si>
  <si>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</si>
  <si>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</si>
  <si>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</si>
  <si>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</si>
  <si>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</si>
  <si>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</si>
  <si>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</si>
  <si>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</si>
  <si>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</si>
  <si>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</si>
  <si>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</si>
  <si>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</si>
  <si>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</si>
  <si>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</si>
  <si>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</si>
  <si>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</si>
  <si>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</si>
  <si>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</si>
  <si>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</si>
  <si>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</si>
  <si>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</si>
  <si>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</si>
  <si>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</si>
  <si>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</si>
  <si>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</si>
  <si>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</si>
  <si>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</si>
  <si>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</si>
  <si>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</si>
  <si>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</si>
  <si>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</si>
  <si>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</si>
  <si>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</si>
  <si>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</si>
  <si>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</si>
  <si>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</si>
  <si>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</si>
  <si>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</si>
  <si>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</si>
  <si>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</si>
  <si>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</si>
  <si>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</si>
  <si>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</si>
  <si>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</si>
  <si>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</si>
  <si>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</si>
  <si>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</si>
  <si>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</si>
  <si>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</si>
  <si>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</si>
  <si>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</si>
  <si>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</si>
  <si>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</si>
  <si>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</si>
  <si>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</si>
  <si>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</si>
  <si>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</si>
  <si>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</si>
  <si>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</si>
  <si>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</si>
  <si>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</si>
  <si>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</si>
  <si>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</si>
  <si>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</si>
  <si>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</si>
  <si>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</si>
  <si>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</si>
  <si>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</si>
  <si>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</si>
  <si>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</si>
  <si>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</si>
  <si>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</si>
  <si>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</si>
  <si>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</si>
  <si>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</si>
  <si>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</si>
  <si>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</si>
  <si>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</si>
  <si>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</si>
  <si>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</si>
  <si>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</si>
  <si>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</si>
  <si>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</si>
  <si>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</si>
  <si>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</si>
  <si>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</si>
  <si>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</si>
  <si>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</si>
  <si>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</si>
  <si>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</si>
  <si>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</si>
  <si>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</si>
  <si>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</si>
  <si>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</si>
  <si>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</si>
  <si>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</si>
  <si>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</si>
  <si>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</si>
  <si>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</si>
  <si>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</si>
  <si>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</si>
  <si>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</si>
  <si>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</si>
  <si>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</si>
  <si>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</si>
  <si>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</si>
  <si>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</si>
  <si>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</si>
  <si>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</si>
  <si>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</si>
  <si>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</si>
  <si>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</si>
  <si>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</si>
  <si>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</si>
  <si>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</si>
  <si>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</si>
  <si>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</si>
  <si>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</si>
  <si>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</si>
  <si>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</si>
  <si>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</si>
  <si>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</si>
  <si>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</si>
  <si>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</si>
  <si>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</si>
  <si>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</si>
  <si>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</si>
  <si>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</si>
  <si>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</si>
  <si>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</si>
  <si>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</si>
  <si>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</si>
  <si>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</si>
  <si>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</si>
  <si>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</si>
  <si>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</si>
  <si>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</si>
  <si>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</si>
  <si>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</si>
  <si>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</si>
  <si>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</si>
  <si>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</si>
  <si>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</si>
  <si>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</si>
  <si>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</si>
  <si>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</si>
  <si>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</si>
  <si>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</si>
  <si>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</si>
  <si>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</si>
  <si>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</si>
  <si>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</si>
  <si>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</si>
  <si>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</si>
  <si>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</si>
  <si>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</si>
  <si>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</si>
  <si>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</si>
  <si>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</si>
  <si>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</si>
  <si>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</si>
  <si>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</si>
  <si>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</si>
  <si>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</si>
  <si>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</si>
  <si>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</si>
  <si>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</si>
  <si>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</si>
  <si>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</si>
  <si>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</si>
  <si>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</si>
  <si>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</si>
  <si>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</si>
  <si>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</si>
  <si>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</si>
  <si>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</si>
  <si>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</si>
  <si>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</si>
  <si>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</si>
  <si>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</si>
  <si>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</si>
  <si>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</si>
  <si>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</si>
  <si>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</si>
  <si>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</si>
  <si>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</si>
  <si>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</si>
  <si>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</si>
  <si>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</si>
  <si>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</si>
  <si>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</si>
  <si>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</si>
  <si>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</si>
  <si>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</si>
  <si>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</si>
  <si>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</si>
  <si>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</si>
  <si>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</si>
  <si>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</si>
  <si>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</si>
  <si>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</si>
  <si>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</si>
  <si>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</si>
  <si>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</si>
  <si>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</si>
  <si>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</si>
  <si>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</si>
  <si>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</si>
  <si>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</si>
  <si>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</si>
  <si>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</si>
  <si>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</si>
  <si>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</si>
  <si>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</si>
  <si>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</si>
  <si>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</si>
  <si>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</si>
  <si>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</si>
  <si>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</si>
  <si>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</si>
  <si>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</si>
  <si>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</si>
  <si>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</si>
  <si>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</si>
  <si>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</si>
  <si>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</si>
  <si>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</si>
  <si>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</si>
  <si>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</si>
  <si>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</si>
  <si>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</si>
  <si>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</si>
  <si>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</si>
  <si>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</si>
  <si>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</si>
  <si>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</si>
  <si>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</si>
  <si>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</si>
  <si>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</si>
  <si>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</si>
  <si>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</si>
  <si>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</si>
  <si>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</si>
  <si>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</si>
  <si>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</si>
  <si>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</si>
  <si>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</si>
  <si>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</si>
  <si>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</si>
  <si>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</si>
  <si>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</si>
  <si>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</si>
  <si>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</si>
  <si>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</si>
  <si>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</si>
  <si>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</si>
  <si>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</si>
  <si>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</si>
  <si>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</si>
  <si>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</si>
  <si>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</si>
  <si>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</si>
  <si>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</si>
  <si>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</si>
  <si>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</si>
  <si>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</si>
  <si>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</si>
  <si>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</si>
  <si>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</si>
  <si>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</si>
  <si>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</si>
  <si>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</si>
  <si>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</si>
  <si>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</si>
  <si>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</si>
  <si>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</si>
  <si>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</si>
  <si>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</si>
  <si>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</si>
  <si>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</si>
  <si>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</si>
  <si>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</si>
  <si>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</si>
  <si>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</si>
  <si>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</si>
  <si>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</si>
  <si>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</si>
  <si>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</si>
  <si>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</si>
  <si>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</si>
  <si>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</si>
  <si>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</si>
  <si>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</si>
  <si>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</si>
  <si>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</si>
  <si>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</si>
  <si>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</si>
  <si>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</si>
  <si>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</si>
  <si>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</si>
  <si>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</si>
  <si>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</si>
  <si>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</si>
  <si>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</si>
  <si>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</si>
  <si>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</si>
  <si>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</si>
  <si>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</si>
  <si>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</si>
  <si>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</si>
  <si>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</si>
  <si>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</si>
  <si>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</si>
  <si>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</si>
  <si>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</si>
  <si>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</si>
  <si>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</si>
  <si>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</si>
  <si>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</si>
  <si>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</si>
  <si>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</si>
  <si>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</si>
  <si>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</si>
  <si>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</si>
  <si>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</si>
  <si>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</si>
  <si>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</si>
  <si>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</si>
  <si>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</si>
  <si>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</si>
  <si>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</si>
  <si>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</si>
  <si>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</si>
  <si>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</si>
  <si>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</si>
  <si>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</si>
  <si>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</si>
  <si>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</si>
  <si>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</si>
  <si>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</si>
  <si>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</si>
  <si>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</si>
  <si>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</si>
  <si>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</si>
  <si>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</si>
  <si>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</si>
  <si>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</si>
  <si>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</si>
  <si>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</si>
  <si>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</si>
  <si>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</si>
  <si>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</si>
  <si>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</si>
  <si>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</si>
  <si>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</si>
  <si>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</si>
  <si>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</si>
  <si>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</si>
  <si>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</si>
  <si>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</si>
  <si>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</si>
  <si>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</si>
  <si>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</si>
  <si>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</si>
  <si>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</si>
  <si>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</si>
  <si>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</si>
  <si>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</si>
  <si>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</si>
  <si>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</si>
  <si>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</si>
  <si>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</si>
  <si>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</si>
  <si>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</si>
  <si>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</si>
  <si>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</si>
  <si>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</si>
  <si>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</si>
  <si>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</si>
  <si>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</si>
  <si>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</si>
  <si>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</si>
  <si>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</si>
  <si>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</si>
  <si>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</si>
  <si>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</si>
  <si>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</si>
  <si>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</si>
  <si>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</si>
  <si>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</si>
  <si>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</si>
  <si>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</si>
  <si>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</si>
  <si>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</si>
  <si>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</si>
  <si>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</si>
  <si>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</si>
  <si>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</si>
  <si>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</si>
  <si>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</si>
  <si>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</si>
  <si>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</si>
  <si>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</si>
  <si>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</si>
  <si>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</si>
  <si>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</si>
  <si>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</si>
  <si>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</si>
  <si>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</si>
  <si>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</si>
  <si>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</si>
  <si>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</si>
  <si>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</si>
  <si>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</si>
  <si>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</si>
  <si>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</si>
  <si>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</si>
  <si>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</si>
  <si>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</si>
  <si>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</si>
  <si>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</si>
  <si>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</si>
  <si>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</si>
  <si>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</si>
  <si>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</si>
  <si>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</si>
  <si>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</si>
  <si>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</si>
  <si>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</si>
  <si>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</si>
  <si>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</si>
  <si>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</si>
  <si>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</si>
  <si>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</si>
  <si>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</si>
  <si>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</si>
  <si>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</si>
  <si>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</si>
  <si>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</si>
  <si>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</si>
  <si>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</si>
  <si>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</si>
  <si>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</si>
  <si>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</si>
  <si>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</si>
  <si>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</si>
  <si>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</si>
  <si>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</si>
  <si>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</si>
  <si>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</si>
  <si>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</si>
  <si>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</si>
  <si>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</si>
  <si>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</si>
  <si>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</si>
  <si>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</si>
  <si>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</si>
  <si>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</si>
  <si>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</si>
  <si>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</si>
  <si>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</si>
  <si>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</si>
  <si>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</si>
  <si>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</si>
  <si>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</si>
  <si>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</si>
  <si>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</si>
  <si>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</si>
  <si>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</si>
  <si>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</si>
  <si>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</si>
  <si>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</si>
  <si>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</si>
  <si>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</si>
  <si>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</si>
  <si>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</si>
  <si>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</si>
  <si>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</si>
  <si>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</si>
  <si>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</si>
  <si>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</si>
  <si>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</si>
  <si>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</si>
  <si>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</si>
  <si>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</si>
  <si>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</si>
  <si>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</si>
  <si>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</si>
  <si>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</si>
  <si>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</si>
  <si>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</si>
  <si>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</si>
  <si>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</si>
  <si>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</si>
  <si>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</si>
  <si>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</si>
  <si>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</si>
  <si>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</si>
  <si>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</si>
  <si>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</si>
  <si>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</si>
  <si>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</si>
  <si>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</si>
  <si>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</si>
  <si>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</si>
  <si>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</si>
  <si>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</si>
  <si>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</si>
  <si>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</si>
  <si>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</si>
  <si>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</si>
  <si>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</si>
  <si>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</si>
  <si>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</si>
  <si>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</si>
  <si>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</si>
  <si>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</si>
  <si>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</si>
  <si>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</si>
  <si>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</si>
  <si>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</si>
  <si>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</si>
  <si>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</si>
  <si>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</si>
  <si>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</si>
  <si>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</si>
  <si>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</si>
  <si>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</si>
  <si>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</si>
  <si>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</si>
  <si>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</si>
  <si>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</si>
  <si>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</si>
  <si>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</si>
  <si>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</si>
  <si>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</si>
  <si>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</si>
  <si>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</si>
  <si>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</si>
  <si>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</si>
  <si>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</si>
  <si>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</si>
  <si>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</si>
  <si>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</si>
  <si>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</si>
  <si>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</si>
  <si>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</si>
  <si>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</si>
  <si>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</si>
  <si>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</si>
  <si>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</si>
  <si>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</si>
  <si>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</si>
  <si>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</si>
  <si>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</si>
  <si>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</si>
  <si>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</si>
  <si>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</si>
  <si>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</si>
  <si>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</si>
  <si>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</si>
  <si>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</si>
  <si>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</si>
  <si>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</si>
  <si>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</si>
  <si>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</si>
  <si>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</si>
  <si>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</si>
  <si>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</si>
  <si>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</si>
  <si>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</si>
  <si>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</si>
  <si>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</si>
  <si>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</si>
  <si>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</si>
  <si>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</si>
  <si>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</si>
  <si>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</si>
  <si>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</si>
  <si>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</si>
  <si>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</si>
  <si>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</si>
  <si>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</si>
  <si>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</si>
  <si>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</si>
  <si>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</si>
  <si>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</si>
  <si>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</si>
  <si>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</si>
  <si>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</si>
  <si>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</si>
  <si>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</si>
  <si>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</si>
  <si>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</si>
  <si>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</si>
  <si>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</si>
  <si>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</si>
  <si>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</si>
  <si>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</si>
  <si>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</si>
  <si>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</si>
  <si>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</si>
  <si>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</si>
  <si>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</si>
  <si>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</si>
  <si>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</si>
  <si>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</si>
  <si>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</si>
  <si>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</si>
  <si>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</si>
  <si>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</si>
  <si>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</si>
  <si>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</si>
  <si>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</si>
  <si>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</si>
  <si>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</si>
  <si>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</si>
  <si>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</si>
  <si>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</si>
  <si>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</si>
  <si>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</si>
  <si>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</si>
  <si>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</si>
  <si>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</si>
  <si>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</si>
  <si>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</si>
  <si>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</si>
  <si>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</si>
  <si>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</si>
  <si>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</si>
  <si>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</si>
  <si>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</si>
  <si>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</si>
  <si>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</si>
  <si>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</si>
  <si>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</si>
  <si>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</si>
  <si>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</si>
  <si>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</si>
  <si>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</si>
  <si>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</si>
  <si>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</si>
  <si>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</si>
  <si>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</si>
  <si>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</si>
  <si>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</si>
  <si>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</si>
  <si>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</si>
  <si>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</si>
  <si>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</si>
  <si>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</si>
  <si>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</si>
  <si>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</si>
  <si>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</si>
  <si>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</si>
  <si>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</si>
  <si>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</si>
  <si>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</si>
  <si>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</si>
  <si>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</si>
  <si>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</si>
  <si>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</si>
  <si>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</si>
  <si>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</si>
  <si>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</si>
  <si>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</si>
  <si>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</si>
  <si>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</si>
  <si>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</si>
  <si>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</si>
  <si>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</si>
  <si>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</si>
  <si>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</si>
  <si>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</si>
  <si>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</si>
  <si>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</si>
  <si>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</si>
  <si>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</si>
  <si>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</si>
  <si>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</si>
  <si>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</si>
  <si>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</si>
  <si>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</si>
  <si>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</si>
  <si>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</si>
  <si>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</si>
  <si>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</si>
  <si>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</si>
  <si>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</si>
  <si>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</si>
  <si>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</si>
  <si>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</si>
  <si>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</si>
  <si>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</si>
  <si>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</si>
  <si>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</si>
  <si>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</si>
  <si>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</si>
  <si>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</si>
  <si>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</si>
  <si>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</si>
  <si>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</si>
  <si>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</si>
  <si>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</si>
  <si>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</si>
  <si>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</si>
  <si>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</si>
  <si>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</si>
  <si>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</si>
  <si>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</si>
  <si>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</si>
  <si>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</si>
  <si>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</si>
  <si>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</si>
  <si>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</si>
  <si>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</si>
  <si>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</si>
  <si>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</si>
  <si>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</si>
  <si>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</si>
  <si>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</si>
  <si>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</si>
  <si>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</si>
  <si>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</si>
  <si>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</si>
  <si>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</si>
  <si>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</si>
  <si>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</si>
  <si>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</si>
  <si>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</si>
  <si>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</si>
  <si>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</si>
  <si>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</si>
  <si>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</si>
  <si>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</si>
  <si>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</si>
  <si>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</si>
  <si>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</si>
  <si>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</si>
  <si>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</si>
  <si>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</si>
  <si>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</si>
  <si>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</si>
  <si>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</si>
  <si>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</si>
  <si>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</si>
  <si>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</si>
  <si>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</si>
  <si>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</si>
  <si>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</si>
  <si>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</si>
  <si>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</si>
  <si>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</si>
  <si>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</si>
  <si>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</si>
  <si>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</si>
  <si>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</si>
  <si>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</si>
  <si>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</si>
  <si>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</si>
  <si>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</si>
  <si>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</si>
  <si>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</si>
  <si>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</si>
  <si>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</si>
  <si>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</si>
  <si>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</si>
  <si>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</si>
  <si>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</si>
  <si>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</si>
  <si>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</si>
  <si>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</si>
  <si>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</si>
  <si>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</si>
  <si>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</si>
  <si>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</si>
  <si>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</si>
  <si>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</si>
  <si>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</si>
  <si>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</si>
  <si>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</si>
  <si>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</si>
  <si>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</si>
  <si>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</si>
  <si>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</si>
  <si>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</si>
  <si>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</si>
  <si>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</si>
  <si>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</si>
  <si>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</si>
  <si>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</si>
  <si>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</si>
  <si>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</si>
  <si>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</si>
  <si>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</si>
  <si>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</si>
  <si>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</si>
  <si>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</si>
  <si>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</si>
  <si>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</si>
  <si>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</si>
  <si>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</si>
  <si>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</si>
  <si>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</si>
  <si>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</si>
  <si>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</si>
  <si>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</si>
  <si>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</si>
  <si>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</si>
  <si>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</si>
  <si>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</si>
  <si>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</si>
  <si>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</si>
  <si>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</si>
  <si>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</si>
  <si>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</si>
  <si>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</si>
  <si>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</si>
  <si>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</si>
  <si>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</si>
  <si>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</si>
  <si>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</si>
  <si>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</si>
  <si>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</si>
  <si>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</si>
  <si>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</si>
  <si>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</si>
  <si>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</si>
  <si>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</si>
  <si>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</si>
  <si>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</si>
  <si>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</si>
  <si>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</si>
  <si>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</si>
  <si>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</si>
  <si>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</si>
  <si>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</si>
  <si>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</si>
  <si>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</si>
  <si>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</si>
  <si>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</si>
  <si>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</si>
  <si>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</si>
  <si>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</si>
  <si>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</si>
  <si>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</si>
  <si>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</si>
  <si>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</si>
  <si>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</si>
  <si>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</si>
  <si>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</si>
  <si>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</si>
  <si>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</si>
  <si>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</si>
  <si>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</si>
  <si>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</si>
  <si>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</si>
  <si>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</si>
  <si>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</si>
  <si>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</si>
  <si>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</si>
  <si>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</si>
  <si>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</si>
  <si>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</si>
  <si>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</si>
  <si>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</si>
  <si>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</si>
  <si>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</si>
  <si>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</si>
  <si>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</si>
  <si>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</si>
  <si>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</si>
  <si>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</si>
  <si>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</si>
  <si>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</si>
  <si>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</si>
  <si>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</si>
  <si>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</si>
  <si>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</si>
  <si>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</si>
  <si>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</si>
  <si>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</si>
  <si>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</si>
  <si>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</si>
  <si>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</si>
  <si>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</si>
  <si>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</si>
  <si>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</si>
  <si>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</si>
  <si>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</si>
  <si>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</si>
  <si>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</si>
  <si>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</si>
  <si>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</si>
  <si>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</si>
  <si>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</si>
  <si>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</si>
  <si>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</si>
  <si>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</si>
  <si>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</si>
  <si>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</si>
  <si>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</si>
  <si>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</si>
  <si>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</si>
  <si>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</si>
  <si>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</si>
  <si>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</si>
  <si>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</si>
  <si>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</si>
  <si>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</si>
  <si>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</si>
  <si>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</si>
  <si>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</si>
  <si>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</si>
  <si>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</si>
  <si>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</si>
  <si>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</si>
  <si>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</si>
  <si>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</si>
  <si>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</si>
  <si>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</si>
  <si>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</si>
  <si>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</si>
  <si>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</si>
  <si>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</si>
  <si>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</si>
  <si>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</si>
  <si>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</si>
  <si>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</si>
  <si>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</si>
  <si>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</si>
  <si>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</si>
  <si>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</si>
  <si>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</si>
  <si>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</si>
  <si>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</si>
  <si>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</si>
  <si>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</si>
  <si>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</si>
  <si>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</si>
  <si>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</si>
  <si>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</si>
  <si>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</si>
  <si>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</si>
  <si>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</si>
  <si>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</si>
  <si>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</si>
  <si>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</si>
  <si>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</si>
  <si>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</si>
  <si>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</si>
  <si>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</si>
  <si>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</si>
  <si>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</si>
  <si>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</si>
  <si>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</si>
  <si>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</si>
  <si>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</si>
  <si>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</si>
  <si>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</si>
  <si>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</si>
  <si>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</si>
  <si>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</si>
  <si>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</si>
  <si>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</si>
  <si>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</si>
  <si>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</si>
  <si>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</si>
  <si>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</si>
  <si>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</si>
  <si>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</si>
  <si>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</si>
  <si>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</si>
  <si>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</si>
  <si>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</si>
  <si>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</si>
  <si>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</si>
  <si>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</si>
  <si>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</si>
  <si>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</si>
  <si>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</si>
  <si>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</si>
  <si>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</si>
  <si>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</si>
  <si>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</si>
  <si>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</si>
  <si>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</si>
  <si>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</si>
  <si>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</si>
  <si>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</si>
  <si>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</si>
  <si>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</si>
  <si>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</si>
  <si>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</si>
  <si>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</si>
  <si>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</si>
  <si>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</si>
  <si>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</si>
  <si>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</si>
  <si>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</si>
  <si>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</si>
  <si>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</si>
  <si>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</si>
  <si>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</si>
  <si>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</si>
  <si>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</si>
  <si>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</si>
  <si>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</si>
  <si>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</si>
  <si>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</si>
  <si>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</si>
  <si>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</si>
  <si>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</si>
  <si>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</si>
  <si>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</si>
  <si>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</si>
  <si>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</si>
  <si>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</si>
  <si>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</si>
  <si>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</si>
  <si>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</si>
  <si>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</si>
  <si>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</si>
  <si>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</si>
  <si>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</si>
  <si>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</si>
  <si>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</si>
  <si>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</si>
  <si>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</si>
  <si>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</si>
  <si>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</si>
  <si>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</si>
  <si>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</si>
  <si>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</si>
  <si>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</si>
  <si>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</si>
  <si>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</si>
  <si>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</si>
  <si>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</si>
  <si>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</si>
  <si>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</si>
  <si>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</si>
  <si>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</si>
  <si>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</si>
  <si>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</si>
  <si>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</si>
  <si>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</si>
  <si>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</si>
  <si>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</si>
  <si>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</si>
  <si>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</si>
  <si>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</si>
  <si>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</si>
  <si>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</si>
  <si>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</si>
  <si>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</si>
  <si>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</si>
  <si>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</si>
  <si>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</si>
  <si>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</si>
  <si>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</si>
  <si>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</si>
  <si>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</si>
  <si>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</si>
  <si>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</si>
  <si>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</si>
  <si>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</si>
  <si>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</si>
  <si>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</si>
  <si>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</si>
  <si>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</si>
  <si>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</si>
  <si>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</si>
  <si>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</si>
  <si>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</si>
  <si>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</si>
  <si>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</si>
  <si>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</si>
  <si>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</si>
  <si>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</si>
  <si>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</si>
  <si>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</si>
  <si>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</si>
  <si>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</si>
  <si>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</si>
  <si>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</si>
  <si>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</si>
  <si>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</si>
  <si>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</si>
  <si>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</si>
  <si>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</si>
  <si>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</si>
  <si>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</si>
  <si>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</si>
  <si>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</si>
  <si>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</si>
  <si>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</si>
  <si>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</si>
  <si>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</si>
  <si>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</si>
  <si>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</si>
  <si>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</si>
  <si>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</si>
  <si>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</si>
  <si>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</si>
  <si>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</si>
  <si>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</si>
  <si>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</si>
  <si>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</si>
  <si>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</si>
  <si>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</si>
  <si>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</si>
  <si>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</si>
  <si>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</si>
  <si>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</si>
  <si>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</si>
  <si>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</si>
  <si>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</si>
  <si>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</si>
  <si>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</si>
  <si>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</si>
  <si>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</si>
  <si>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</si>
  <si>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</si>
  <si>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</si>
  <si>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</si>
  <si>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</si>
  <si>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</si>
  <si>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</si>
  <si>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</si>
  <si>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</si>
  <si>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</si>
  <si>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</si>
  <si>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</si>
  <si>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</si>
  <si>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</si>
  <si>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</si>
  <si>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</si>
  <si>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</si>
  <si>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</si>
  <si>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</si>
  <si>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</si>
  <si>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</si>
  <si>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</si>
  <si>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</si>
  <si>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</si>
  <si>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</si>
  <si>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</si>
  <si>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</si>
  <si>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</si>
  <si>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</si>
  <si>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</si>
  <si>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</si>
  <si>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</si>
  <si>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</si>
  <si>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</si>
  <si>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</si>
  <si>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</si>
  <si>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</si>
  <si>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</si>
  <si>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</si>
  <si>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</si>
  <si>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</si>
  <si>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</si>
  <si>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</si>
  <si>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</si>
  <si>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</si>
  <si>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</si>
  <si>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</si>
  <si>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</si>
  <si>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</si>
  <si>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</si>
  <si>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</si>
  <si>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</si>
  <si>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</si>
  <si>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</si>
  <si>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</si>
  <si>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</si>
  <si>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</si>
  <si>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</si>
  <si>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</si>
  <si>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</si>
  <si>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</si>
  <si>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</si>
  <si>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</si>
  <si>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</si>
  <si>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</si>
  <si>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</si>
  <si>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</si>
  <si>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</si>
  <si>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</si>
  <si>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</si>
  <si>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</si>
  <si>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</si>
  <si>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</si>
  <si>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</si>
  <si>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</si>
  <si>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</si>
  <si>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</si>
  <si>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</si>
  <si>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</si>
  <si>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</si>
  <si>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</si>
  <si>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</si>
  <si>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</si>
  <si>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</si>
  <si>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</si>
  <si>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</si>
  <si>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</si>
  <si>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</si>
  <si>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</si>
  <si>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</si>
  <si>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</si>
  <si>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</si>
  <si>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</si>
  <si>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</si>
  <si>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</si>
  <si>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</si>
  <si>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</si>
  <si>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</si>
  <si>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</si>
  <si>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</si>
  <si>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</si>
  <si>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</si>
  <si>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</si>
  <si>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</si>
  <si>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</si>
  <si>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</si>
  <si>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</si>
  <si>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</si>
  <si>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</si>
  <si>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</si>
  <si>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</si>
  <si>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</si>
  <si>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</si>
  <si>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</si>
  <si>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</si>
  <si>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</si>
  <si>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</si>
  <si>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</si>
  <si>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</si>
  <si>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</si>
  <si>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</si>
  <si>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</si>
  <si>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</si>
  <si>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</si>
  <si>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</si>
  <si>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</si>
  <si>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</si>
  <si>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</si>
  <si>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</si>
  <si>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</si>
  <si>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</si>
  <si>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</si>
  <si>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</si>
  <si>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</si>
  <si>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</si>
  <si>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</si>
  <si>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</si>
  <si>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</si>
  <si>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</si>
  <si>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</si>
  <si>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</si>
  <si>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</si>
  <si>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</si>
  <si>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</si>
  <si>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</si>
  <si>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</si>
  <si>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</si>
  <si>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</si>
  <si>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</si>
  <si>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</si>
  <si>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</si>
  <si>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</si>
  <si>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</si>
  <si>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</si>
  <si>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</si>
  <si>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</si>
  <si>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</si>
  <si>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</si>
  <si>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</si>
  <si>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</si>
  <si>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</si>
  <si>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</si>
  <si>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</si>
  <si>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</si>
  <si>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</si>
  <si>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</si>
  <si>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</si>
  <si>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</si>
  <si>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</si>
  <si>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</si>
  <si>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</si>
  <si>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</si>
  <si>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</si>
  <si>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</si>
  <si>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</si>
  <si>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</si>
  <si>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</si>
  <si>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</si>
  <si>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</si>
  <si>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</si>
  <si>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</si>
  <si>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</si>
  <si>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</si>
  <si>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</si>
  <si>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</si>
  <si>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</si>
  <si>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</si>
  <si>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</si>
  <si>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</si>
  <si>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</si>
  <si>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</si>
  <si>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</si>
  <si>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</si>
  <si>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</si>
  <si>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</si>
  <si>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</si>
  <si>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</si>
  <si>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</si>
  <si>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</si>
  <si>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</si>
  <si>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</si>
  <si>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</si>
  <si>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</si>
  <si>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</si>
  <si>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</si>
  <si>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</si>
  <si>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</si>
  <si>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</si>
  <si>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</si>
  <si>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</si>
  <si>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</si>
  <si>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</si>
  <si>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</si>
  <si>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</si>
  <si>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</si>
  <si>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</si>
  <si>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</si>
  <si>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</si>
  <si>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</si>
  <si>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</si>
  <si>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</si>
  <si>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</si>
  <si>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</si>
  <si>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</si>
  <si>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</si>
  <si>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</si>
  <si>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</si>
  <si>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</si>
  <si>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</si>
  <si>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</si>
  <si>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</si>
  <si>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</si>
  <si>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</si>
  <si>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</si>
  <si>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</si>
  <si>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</si>
  <si>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</si>
  <si>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</si>
  <si>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</si>
  <si>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</si>
  <si>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</si>
  <si>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</si>
  <si>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</si>
  <si>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</si>
  <si>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</si>
  <si>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</si>
  <si>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</si>
  <si>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</si>
  <si>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</si>
  <si>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</si>
  <si>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</si>
  <si>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</si>
  <si>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</si>
  <si>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</si>
  <si>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</si>
  <si>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</si>
  <si>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</si>
  <si>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</si>
  <si>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</si>
  <si>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</si>
  <si>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</si>
  <si>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</si>
  <si>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</si>
  <si>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</si>
  <si>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</si>
  <si>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</si>
  <si>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</si>
  <si>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</si>
  <si>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</si>
  <si>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</si>
  <si>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</si>
  <si>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</si>
  <si>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</si>
  <si>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</si>
  <si>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</si>
  <si>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</si>
  <si>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</si>
  <si>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</si>
  <si>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</si>
  <si>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</si>
  <si>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</si>
  <si>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</si>
  <si>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</si>
  <si>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</si>
  <si>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</si>
  <si>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</si>
  <si>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</si>
  <si>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</si>
  <si>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</si>
  <si>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</si>
  <si>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</si>
  <si>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</si>
  <si>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</si>
  <si>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</si>
  <si>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</si>
  <si>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</si>
  <si>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</si>
  <si>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</si>
  <si>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</si>
  <si>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</si>
  <si>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</si>
  <si>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</si>
  <si>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</si>
  <si>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</si>
  <si>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</si>
  <si>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</si>
  <si>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</si>
  <si>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</si>
  <si>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</si>
  <si>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</si>
  <si>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</si>
  <si>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</si>
  <si>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</si>
  <si>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</si>
  <si>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</si>
  <si>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</si>
  <si>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</si>
  <si>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</si>
  <si>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</si>
  <si>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</si>
  <si>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</si>
  <si>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</si>
  <si>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</si>
  <si>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</si>
  <si>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</si>
  <si>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</si>
  <si>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</si>
  <si>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</si>
  <si>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</si>
  <si>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</si>
  <si>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</si>
  <si>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</si>
  <si>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</si>
  <si>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</si>
  <si>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</si>
  <si>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</si>
  <si>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</si>
  <si>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</si>
  <si>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</si>
  <si>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</si>
  <si>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</si>
  <si>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</si>
  <si>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</si>
  <si>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</si>
  <si>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</si>
  <si>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</si>
  <si>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</si>
  <si>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</si>
  <si>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</si>
  <si>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</si>
  <si>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</si>
  <si>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</si>
  <si>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</si>
  <si>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</si>
  <si>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</si>
  <si>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</si>
  <si>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</si>
  <si>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</si>
  <si>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</si>
  <si>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</si>
  <si>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</si>
  <si>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</si>
  <si>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</si>
  <si>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</si>
  <si>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</si>
  <si>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</si>
  <si>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</si>
  <si>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</si>
  <si>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</si>
  <si>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</si>
  <si>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</si>
  <si>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</si>
  <si>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</si>
  <si>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</si>
  <si>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</si>
  <si>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</si>
  <si>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</si>
  <si>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</si>
  <si>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</si>
  <si>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</si>
  <si>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</si>
  <si>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</si>
  <si>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</si>
  <si>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</si>
  <si>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</si>
  <si>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</si>
  <si>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</si>
  <si>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</si>
  <si>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</si>
  <si>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</si>
  <si>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</si>
  <si>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</si>
  <si>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</si>
  <si>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</si>
  <si>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</si>
  <si>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</si>
  <si>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</si>
  <si>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</si>
  <si>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</si>
  <si>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</si>
  <si>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</si>
  <si>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</si>
  <si>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</si>
  <si>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</si>
  <si>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</si>
  <si>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</si>
  <si>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</si>
  <si>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</si>
  <si>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</si>
  <si>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</si>
  <si>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</si>
  <si>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</si>
  <si>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</si>
  <si>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</si>
  <si>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</si>
  <si>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</si>
  <si>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</si>
  <si>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</si>
  <si>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</si>
  <si>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</si>
  <si>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</si>
  <si>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</si>
  <si>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</si>
  <si>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</si>
  <si>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</si>
  <si>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</si>
  <si>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</si>
  <si>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</si>
  <si>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</si>
  <si>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</si>
  <si>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</si>
  <si>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</si>
  <si>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</si>
  <si>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</si>
  <si>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</si>
  <si>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</si>
  <si>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</si>
  <si>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</si>
  <si>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</si>
  <si>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</si>
  <si>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</si>
  <si>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</si>
  <si>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</si>
  <si>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</si>
  <si>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</si>
  <si>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</si>
  <si>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</si>
  <si>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</si>
  <si>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</si>
  <si>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</si>
  <si>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</si>
  <si>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</si>
  <si>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</si>
  <si>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</si>
  <si>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</si>
  <si>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</si>
  <si>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</si>
  <si>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</si>
  <si>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</si>
  <si>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</si>
  <si>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</si>
  <si>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</si>
  <si>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</si>
  <si>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</si>
  <si>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</si>
  <si>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</si>
  <si>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</si>
  <si>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</si>
  <si>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</si>
  <si>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</si>
  <si>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</si>
  <si>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</si>
  <si>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</si>
  <si>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</si>
  <si>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</si>
  <si>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</si>
  <si>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</si>
  <si>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</si>
  <si>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</si>
  <si>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</si>
  <si>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</si>
  <si>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</si>
  <si>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</si>
  <si>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</si>
  <si>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</si>
  <si>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</si>
  <si>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</si>
  <si>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</si>
  <si>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</si>
  <si>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</si>
  <si>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</si>
  <si>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</si>
  <si>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</si>
  <si>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</si>
  <si>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</si>
  <si>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</si>
  <si>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</si>
  <si>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</si>
  <si>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</si>
  <si>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</si>
  <si>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</si>
  <si>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</si>
  <si>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</si>
  <si>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</si>
  <si>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</si>
  <si>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</si>
  <si>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</si>
  <si>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</si>
  <si>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</si>
  <si>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</si>
  <si>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</si>
  <si>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</si>
  <si>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</si>
  <si>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</si>
  <si>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</si>
  <si>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</si>
  <si>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</si>
  <si>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</si>
  <si>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</si>
  <si>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</si>
  <si>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</si>
  <si>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</si>
  <si>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</si>
  <si>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</si>
  <si>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</si>
  <si>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</si>
  <si>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</si>
  <si>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</si>
  <si>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</si>
  <si>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</si>
  <si>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</si>
  <si>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</si>
  <si>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</si>
  <si>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</si>
  <si>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</si>
  <si>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</si>
  <si>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</si>
  <si>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</si>
  <si>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</si>
  <si>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</si>
  <si>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</si>
  <si>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</si>
  <si>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</si>
  <si>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</si>
  <si>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</si>
  <si>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</si>
  <si>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</si>
  <si>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</si>
  <si>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</si>
  <si>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</si>
  <si>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</si>
  <si>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</si>
  <si>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</si>
  <si>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</si>
  <si>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</si>
  <si>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</si>
  <si>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</si>
  <si>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</si>
  <si>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</si>
  <si>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</si>
  <si>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</si>
  <si>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</si>
  <si>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</si>
  <si>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</si>
  <si>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</si>
  <si>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</si>
  <si>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</si>
  <si>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</si>
  <si>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</si>
  <si>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</si>
  <si>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</si>
  <si>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</si>
  <si>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</si>
  <si>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</si>
  <si>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</si>
  <si>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</si>
  <si>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</si>
  <si>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</si>
  <si>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</si>
  <si>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</si>
  <si>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</si>
  <si>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</si>
  <si>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</si>
  <si>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</si>
  <si>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</si>
  <si>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</si>
  <si>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</si>
  <si>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</si>
  <si>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</si>
  <si>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</si>
  <si>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</si>
  <si>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</si>
  <si>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</si>
  <si>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</si>
  <si>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</si>
  <si>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</si>
  <si>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</si>
  <si>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</si>
  <si>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</si>
  <si>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</si>
  <si>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</si>
  <si>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</si>
  <si>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</si>
  <si>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</si>
  <si>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</si>
  <si>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</si>
  <si>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</si>
  <si>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</si>
  <si>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</si>
  <si>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</si>
  <si>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</si>
  <si>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</si>
  <si>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</si>
  <si>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</si>
  <si>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</si>
  <si>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</si>
  <si>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</si>
  <si>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</si>
  <si>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</si>
  <si>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</si>
  <si>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</si>
  <si>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</si>
  <si>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</si>
  <si>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</si>
  <si>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</si>
  <si>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</si>
  <si>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</si>
  <si>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</si>
  <si>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</si>
  <si>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</si>
  <si>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</si>
  <si>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</si>
  <si>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</si>
  <si>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</si>
  <si>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</si>
  <si>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</si>
  <si>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</si>
  <si>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</si>
  <si>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</si>
  <si>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</si>
  <si>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</si>
  <si>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</si>
  <si>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</si>
  <si>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</si>
  <si>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</si>
  <si>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</si>
  <si>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</si>
  <si>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</si>
  <si>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</si>
  <si>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</si>
  <si>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</si>
  <si>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</si>
  <si>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</si>
  <si>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</si>
  <si>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</si>
  <si>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</si>
  <si>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</si>
  <si>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</si>
  <si>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</si>
  <si>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</si>
  <si>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</si>
  <si>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</si>
  <si>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</si>
  <si>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</si>
  <si>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</si>
  <si>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</si>
  <si>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</si>
  <si>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</si>
  <si>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</si>
  <si>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</si>
  <si>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</si>
  <si>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</si>
  <si>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</si>
  <si>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</si>
  <si>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</si>
  <si>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</si>
  <si>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</si>
  <si>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</si>
  <si>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</si>
  <si>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</si>
  <si>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</si>
  <si>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</si>
  <si>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</si>
  <si>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</si>
  <si>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</si>
  <si>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</si>
  <si>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</si>
  <si>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</si>
  <si>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</si>
  <si>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</si>
  <si>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</si>
  <si>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</si>
  <si>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</si>
  <si>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</si>
  <si>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</si>
  <si>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</si>
  <si>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</si>
  <si>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</si>
  <si>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</si>
  <si>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</si>
  <si>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</si>
  <si>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</si>
  <si>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</si>
  <si>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</si>
  <si>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</si>
  <si>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</si>
  <si>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</si>
  <si>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</si>
  <si>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</si>
  <si>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</si>
  <si>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</si>
  <si>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</si>
  <si>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</si>
  <si>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</si>
  <si>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</si>
  <si>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</si>
  <si>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</si>
  <si>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</si>
  <si>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</si>
  <si>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</si>
  <si>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</si>
  <si>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</si>
  <si>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</si>
  <si>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</si>
  <si>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</si>
  <si>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</si>
  <si>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</si>
  <si>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</si>
  <si>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</si>
  <si>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</si>
  <si>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</si>
  <si>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</si>
  <si>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</si>
  <si>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</si>
  <si>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</si>
  <si>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</si>
  <si>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</si>
  <si>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</si>
  <si>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</si>
  <si>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</si>
  <si>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</si>
  <si>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</si>
  <si>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</si>
  <si>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</si>
  <si>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</si>
  <si>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</si>
  <si>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</si>
  <si>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</si>
  <si>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</si>
  <si>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</si>
  <si>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</si>
  <si>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</si>
  <si>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</si>
  <si>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</si>
  <si>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</si>
  <si>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</si>
  <si>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</si>
  <si>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</si>
  <si>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</si>
  <si>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</si>
  <si>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</si>
  <si>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</si>
  <si>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</si>
  <si>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</si>
  <si>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</si>
  <si>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</si>
  <si>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</si>
  <si>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</si>
  <si>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</si>
  <si>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</si>
  <si>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</si>
  <si>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</si>
  <si>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</si>
  <si>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</si>
  <si>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</si>
  <si>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</si>
  <si>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</si>
  <si>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</si>
  <si>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</si>
  <si>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</si>
  <si>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</si>
  <si>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</si>
  <si>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</si>
  <si>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</si>
  <si>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</si>
  <si>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</si>
  <si>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</si>
  <si>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</si>
  <si>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</si>
  <si>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</si>
  <si>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</si>
  <si>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</si>
  <si>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</si>
  <si>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</si>
  <si>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</si>
  <si>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</si>
  <si>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</si>
  <si>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</si>
  <si>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</si>
  <si>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</si>
  <si>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</si>
  <si>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</si>
  <si>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</si>
  <si>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</si>
  <si>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</si>
  <si>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</si>
  <si>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</si>
  <si>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</si>
  <si>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</si>
  <si>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</si>
  <si>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</si>
  <si>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</si>
  <si>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</si>
  <si>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</si>
  <si>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</si>
  <si>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</si>
  <si>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</si>
  <si>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</si>
  <si>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</si>
  <si>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</si>
  <si>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</si>
  <si>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</si>
  <si>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</si>
  <si>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</si>
  <si>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</si>
  <si>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</si>
  <si>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</si>
  <si>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</si>
  <si>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</si>
  <si>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</si>
  <si>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</si>
  <si>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</si>
  <si>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</si>
  <si>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</si>
  <si>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</si>
  <si>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</si>
  <si>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</si>
  <si>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</si>
  <si>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</si>
  <si>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</si>
  <si>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</si>
  <si>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</si>
  <si>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</si>
  <si>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</si>
  <si>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</si>
  <si>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</si>
  <si>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</si>
  <si>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</si>
  <si>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</si>
  <si>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</si>
  <si>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</si>
  <si>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</si>
  <si>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</si>
  <si>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</si>
  <si>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</si>
  <si>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</si>
  <si>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</si>
  <si>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</si>
  <si>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</si>
  <si>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</si>
  <si>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</si>
  <si>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</si>
  <si>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</si>
  <si>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</si>
  <si>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</si>
  <si>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</si>
  <si>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</si>
  <si>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</si>
  <si>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</si>
  <si>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</si>
  <si>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</si>
  <si>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</si>
  <si>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</si>
  <si>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</si>
  <si>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</si>
  <si>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</si>
  <si>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</si>
  <si>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</si>
  <si>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</si>
  <si>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</si>
  <si>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</si>
  <si>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</si>
  <si>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</si>
  <si>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</si>
  <si>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</si>
  <si>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</si>
  <si>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</si>
  <si>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</si>
  <si>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</si>
  <si>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</si>
  <si>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</si>
  <si>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</si>
  <si>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</si>
  <si>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</si>
  <si>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</si>
  <si>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</si>
  <si>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</si>
  <si>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</si>
  <si>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</si>
  <si>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</si>
  <si>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</si>
  <si>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</si>
  <si>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</si>
  <si>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</si>
  <si>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</si>
  <si>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</si>
  <si>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</si>
  <si>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</si>
  <si>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</si>
  <si>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</si>
  <si>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</si>
  <si>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</si>
  <si>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</si>
  <si>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</si>
  <si>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</si>
  <si>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</si>
  <si>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</si>
  <si>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</si>
  <si>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</si>
  <si>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</si>
  <si>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</si>
  <si>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</si>
  <si>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</si>
  <si>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</si>
  <si>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</si>
  <si>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</si>
  <si>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</si>
  <si>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</si>
  <si>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</si>
  <si>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</si>
  <si>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</si>
  <si>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</si>
  <si>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</si>
  <si>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</si>
  <si>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</si>
  <si>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</si>
  <si>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</si>
  <si>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</si>
  <si>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</si>
  <si>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</si>
  <si>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</si>
  <si>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</si>
  <si>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</si>
  <si>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</si>
  <si>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</si>
  <si>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</si>
  <si>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</si>
  <si>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</si>
  <si>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</si>
  <si>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</si>
  <si>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</si>
  <si>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</si>
  <si>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</si>
  <si>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</si>
  <si>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</si>
  <si>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</si>
  <si>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</si>
  <si>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</si>
  <si>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</si>
  <si>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</si>
  <si>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</si>
  <si>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</si>
  <si>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</si>
  <si>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</si>
  <si>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</si>
  <si>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</si>
  <si>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</si>
  <si>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</si>
  <si>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</si>
  <si>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</si>
  <si>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</si>
  <si>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</si>
  <si>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</si>
  <si>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</si>
  <si>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</si>
  <si>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</si>
  <si>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</si>
  <si>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</si>
  <si>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</si>
  <si>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</si>
  <si>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</si>
  <si>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</si>
  <si>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</si>
  <si>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</si>
  <si>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</si>
  <si>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</si>
  <si>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</si>
  <si>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</si>
  <si>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</si>
  <si>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</si>
  <si>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</si>
  <si>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</si>
  <si>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</si>
  <si>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</si>
  <si>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</si>
  <si>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</si>
  <si>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</si>
  <si>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</si>
  <si>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</si>
  <si>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</si>
  <si>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</si>
  <si>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</si>
  <si>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</si>
  <si>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</si>
  <si>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</si>
  <si>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</si>
  <si>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</si>
  <si>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</si>
  <si>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</si>
  <si>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</si>
  <si>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</si>
  <si>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</si>
  <si>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</si>
  <si>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</si>
  <si>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</si>
  <si>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</si>
  <si>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</si>
  <si>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</si>
  <si>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</si>
  <si>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</si>
  <si>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</si>
  <si>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</si>
  <si>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</si>
  <si>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</si>
  <si>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</si>
  <si>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</si>
  <si>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</si>
  <si>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</si>
  <si>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</si>
  <si>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</si>
  <si>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</si>
  <si>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</si>
  <si>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</si>
  <si>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</si>
  <si>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</si>
  <si>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</si>
  <si>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</si>
  <si>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</si>
  <si>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</si>
  <si>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</si>
  <si>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</si>
  <si>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</si>
  <si>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</si>
  <si>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</si>
  <si>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</si>
  <si>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</si>
  <si>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</si>
  <si>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</si>
  <si>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</si>
  <si>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</si>
  <si>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</si>
  <si>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</si>
  <si>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</si>
  <si>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</si>
  <si>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</si>
  <si>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</si>
  <si>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</si>
  <si>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</si>
  <si>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</si>
  <si>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</si>
  <si>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</si>
  <si>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</si>
  <si>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</si>
  <si>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</si>
  <si>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</si>
  <si>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</si>
  <si>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</si>
  <si>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</si>
  <si>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</si>
  <si>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</si>
  <si>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</si>
  <si>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</si>
  <si>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</si>
  <si>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</si>
  <si>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</si>
  <si>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</si>
  <si>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</si>
  <si>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</si>
  <si>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</si>
  <si>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</si>
  <si>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</si>
  <si>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</si>
  <si>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</si>
  <si>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</si>
  <si>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</si>
  <si>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</si>
  <si>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</si>
  <si>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</si>
  <si>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</si>
  <si>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</si>
  <si>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</si>
  <si>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</si>
  <si>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</si>
  <si>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</si>
  <si>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</si>
  <si>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</si>
  <si>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</si>
  <si>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</si>
  <si>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</si>
  <si>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</si>
  <si>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</si>
  <si>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</si>
  <si>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</si>
  <si>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</si>
  <si>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</si>
  <si>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</si>
  <si>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</si>
  <si>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</si>
  <si>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</si>
  <si>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</si>
  <si>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</si>
  <si>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</si>
  <si>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</si>
  <si>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</si>
  <si>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</si>
  <si>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</si>
  <si>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</si>
  <si>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</si>
  <si>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</si>
  <si>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</si>
  <si>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</si>
  <si>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</si>
  <si>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</si>
  <si>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</si>
  <si>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</si>
  <si>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</si>
  <si>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</si>
  <si>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</si>
  <si>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</si>
  <si>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</si>
  <si>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</si>
  <si>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</si>
  <si>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</si>
  <si>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</si>
  <si>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</si>
  <si>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</si>
  <si>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</si>
  <si>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</si>
  <si>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</si>
  <si>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</si>
  <si>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</si>
  <si>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</si>
  <si>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</si>
  <si>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</si>
  <si>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</si>
  <si>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</si>
  <si>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</si>
  <si>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</si>
  <si>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</si>
  <si>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</si>
  <si>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</si>
  <si>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</si>
  <si>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</si>
  <si>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</si>
  <si>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</si>
  <si>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</si>
  <si>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</si>
  <si>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</si>
  <si>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</si>
  <si>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</si>
  <si>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</si>
  <si>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</si>
  <si>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</si>
  <si>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</si>
  <si>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</si>
  <si>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</si>
  <si>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</si>
  <si>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</si>
  <si>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</si>
  <si>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</si>
  <si>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</si>
  <si>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</si>
  <si>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</si>
  <si>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</si>
  <si>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</si>
  <si>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</si>
  <si>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</si>
  <si>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</si>
  <si>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</si>
  <si>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</si>
  <si>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</si>
  <si>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</si>
  <si>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</si>
  <si>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</si>
  <si>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</si>
  <si>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</si>
  <si>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</si>
  <si>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</si>
  <si>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</si>
  <si>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</si>
  <si>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</si>
  <si>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</si>
  <si>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</si>
  <si>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</si>
  <si>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</si>
  <si>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</si>
  <si>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</si>
  <si>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</si>
  <si>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</si>
  <si>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</si>
  <si>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</si>
  <si>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</si>
  <si>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</si>
  <si>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</si>
  <si>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</si>
  <si>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</si>
  <si>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</si>
  <si>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</si>
  <si>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</si>
  <si>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</si>
  <si>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</si>
  <si>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</si>
  <si>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</si>
  <si>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</si>
  <si>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</si>
  <si>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</si>
  <si>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</si>
  <si>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</si>
  <si>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</si>
  <si>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</si>
  <si>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</si>
  <si>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</si>
  <si>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</si>
  <si>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</si>
  <si>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</si>
  <si>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</si>
  <si>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</si>
  <si>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</si>
  <si>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</si>
  <si>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</si>
  <si>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</si>
  <si>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</si>
  <si>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</si>
  <si>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</si>
  <si>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</si>
  <si>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</si>
  <si>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</si>
  <si>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</si>
  <si>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</si>
  <si>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</si>
  <si>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</si>
  <si>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</si>
  <si>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</si>
  <si>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</si>
  <si>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</si>
  <si>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</si>
  <si>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</si>
  <si>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</si>
  <si>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</si>
  <si>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</si>
  <si>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</si>
  <si>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</si>
  <si>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</si>
  <si>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</si>
  <si>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</si>
  <si>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</si>
  <si>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</si>
  <si>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</si>
  <si>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</si>
  <si>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</si>
  <si>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</si>
  <si>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</si>
  <si>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</si>
  <si>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</si>
  <si>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</si>
  <si>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</si>
  <si>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</si>
  <si>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</si>
  <si>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</si>
  <si>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</si>
  <si>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</si>
  <si>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</si>
  <si>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</si>
  <si>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</si>
  <si>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</si>
  <si>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</si>
  <si>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</si>
  <si>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</si>
  <si>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</si>
  <si>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</si>
  <si>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</si>
  <si>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</si>
  <si>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</si>
  <si>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</si>
  <si>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</si>
  <si>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</si>
  <si>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</si>
  <si>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</si>
  <si>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</si>
  <si>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</si>
  <si>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</si>
  <si>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</si>
  <si>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r>
      <t>Mora</t>
    </r>
    <r>
      <rPr>
        <sz val="10"/>
        <color rgb="FF0037A6"/>
        <rFont val="Consolas"/>
        <family val="3"/>
      </rPr>
      <t>\'</t>
    </r>
    <r>
      <rPr>
        <sz val="10"/>
        <color rgb="FF067D17"/>
        <rFont val="Consolas"/>
        <family val="3"/>
      </rPr>
      <t>s Whispers</t>
    </r>
  </si>
  <si>
    <t>Dov-rha Sabatons</t>
  </si>
  <si>
    <r>
      <t>Lefthander</t>
    </r>
    <r>
      <rPr>
        <sz val="10"/>
        <color rgb="FF0037A6"/>
        <rFont val="Consolas"/>
        <family val="3"/>
      </rPr>
      <t>\'</t>
    </r>
    <r>
      <rPr>
        <sz val="10"/>
        <color rgb="FF067D17"/>
        <rFont val="Consolas"/>
        <family val="3"/>
      </rPr>
      <t>s War Girdle</t>
    </r>
  </si>
  <si>
    <r>
      <t>Sea-Serpent</t>
    </r>
    <r>
      <rPr>
        <sz val="10"/>
        <color rgb="FF0037A6"/>
        <rFont val="Consolas"/>
        <family val="3"/>
      </rPr>
      <t>\'</t>
    </r>
    <r>
      <rPr>
        <sz val="10"/>
        <color rgb="FF067D17"/>
        <rFont val="Consolas"/>
        <family val="3"/>
      </rPr>
      <t>s Coil</t>
    </r>
  </si>
  <si>
    <t>Oakensoul Ring</t>
  </si>
  <si>
    <t xml:space="preserve">Last dumped: 2022-04-20, PTS 101034	</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</si>
  <si>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</si>
  <si>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</si>
  <si>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</si>
  <si>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</si>
  <si>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</si>
  <si>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</si>
  <si>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</si>
  <si>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</si>
  <si>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</si>
  <si>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</si>
  <si>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</si>
  <si>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</si>
  <si>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</si>
  <si>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</si>
  <si>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</si>
  <si>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</si>
  <si>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</si>
  <si>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</si>
  <si>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</si>
  <si>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</si>
  <si>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</si>
  <si>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</si>
  <si>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</si>
  <si>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</si>
  <si>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</si>
  <si>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</si>
  <si>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</si>
  <si>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</si>
  <si>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</si>
  <si>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</si>
  <si>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 xml:space="preserve">Last dumped: 2022-07-16, PTS 101035	</t>
  </si>
  <si>
    <t>Last dumped: 2022-07-16, PTS 101035</t>
  </si>
  <si>
    <t>Dungeon: Earthen Root Enclave</t>
  </si>
  <si>
    <t>Dungeon: Graven Deep</t>
  </si>
  <si>
    <t>Hochinsel und Amenos</t>
  </si>
  <si>
    <t>Erdwurz-Enklave (Verlies)</t>
  </si>
  <si>
    <t>Last dumped: 2022-07-16, PTS 100135</t>
  </si>
  <si>
    <r>
      <rPr>
        <sz val="11"/>
        <color theme="1"/>
        <rFont val="Calibri"/>
        <family val="2"/>
        <scheme val="minor"/>
      </rPr>
      <t>Last dumped: 2022-07-16, PTS 101035</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</si>
  <si>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Last updated: 2022-07-16, PTS 100135   Mapping between the ingame ESO item set collections view and the relating parent zoneIds and their subZoneIds</t>
  </si>
  <si>
    <t>Todo: 2022-07-16 Update mythic setIds 654-658 with drop mechanics / Update new sets of API101036 671-&gt;6xx</t>
  </si>
  <si>
    <t>Last dumped: 2022-09-20, PTS 101036</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</si>
  <si>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</si>
  <si>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</si>
  <si>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</si>
  <si>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</si>
  <si>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</si>
  <si>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</si>
  <si>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</si>
  <si>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</si>
  <si>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</si>
  <si>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</si>
  <si>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</si>
  <si>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</si>
  <si>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</si>
  <si>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</si>
  <si>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</si>
  <si>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</si>
  <si>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</si>
  <si>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</si>
  <si>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</si>
  <si>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</si>
  <si>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</si>
  <si>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</si>
  <si>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</si>
  <si>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</si>
  <si>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</si>
  <si>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</si>
  <si>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</si>
  <si>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</si>
  <si>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</si>
  <si>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</si>
  <si>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</si>
  <si>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</si>
  <si>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</si>
  <si>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</si>
  <si>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</si>
  <si>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</si>
  <si>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</si>
  <si>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</si>
  <si>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</si>
  <si>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</si>
  <si>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</si>
  <si>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</si>
  <si>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</si>
  <si>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</si>
  <si>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</si>
  <si>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</si>
  <si>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</si>
  <si>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</si>
  <si>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</si>
  <si>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</si>
  <si>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</si>
  <si>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</si>
  <si>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</si>
  <si>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</si>
  <si>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</si>
  <si>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</si>
  <si>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</si>
  <si>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</si>
  <si>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</si>
  <si>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</si>
  <si>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</si>
  <si>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</si>
  <si>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</si>
  <si>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</si>
  <si>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</si>
  <si>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Y'free's Path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</si>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</sst>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0">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2" fillId="3" borderId="0" xfId="2" applyAlignment="1">
      <alignment vertical="center"/>
    </xf>
    <xf numFmtId="49" fontId="0" fillId="6" borderId="0" xfId="0" applyNumberFormat="1" applyFill="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27" fillId="6" borderId="0" xfId="0" applyFont="1" applyFill="1" applyAlignment="1">
      <alignment vertical="center"/>
    </xf>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24" fillId="6" borderId="0" xfId="0" applyFont="1" applyFill="1" applyAlignment="1">
      <alignment vertical="center"/>
    </xf>
    <xf numFmtId="0" fontId="25" fillId="6" borderId="0" xfId="0" applyFont="1" applyFill="1" applyAlignment="1">
      <alignment vertical="center"/>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98"/>
  <sheetViews>
    <sheetView tabSelected="1" zoomScale="70" zoomScaleNormal="70" workbookViewId="0">
      <pane xSplit="7" ySplit="2" topLeftCell="BB3" activePane="bottomRight" state="frozen"/>
      <selection pane="topRight" activeCell="H1" sqref="H1"/>
      <selection pane="bottomLeft" activeCell="A3" sqref="A3"/>
      <selection pane="bottomRight" activeCell="BG598" sqref="BC3:BG598"/>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2"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6" t="s">
        <v>3501</v>
      </c>
      <c r="B1" s="106"/>
      <c r="C1" s="106"/>
      <c r="D1" s="61" t="s">
        <v>3502</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0"/>
      <c r="BA1" s="80"/>
      <c r="BB1" s="80"/>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1802</v>
      </c>
      <c r="J2" s="11" t="s">
        <v>1378</v>
      </c>
      <c r="K2" s="11" t="s">
        <v>1442</v>
      </c>
      <c r="L2" s="11" t="s">
        <v>1376</v>
      </c>
      <c r="M2" s="11" t="s">
        <v>1377</v>
      </c>
      <c r="N2" s="11" t="s">
        <v>1375</v>
      </c>
      <c r="O2" s="64" t="s">
        <v>1801</v>
      </c>
      <c r="P2" s="64" t="s">
        <v>3349</v>
      </c>
      <c r="Q2" s="13" t="s">
        <v>1335</v>
      </c>
      <c r="R2" s="23" t="s">
        <v>1380</v>
      </c>
      <c r="S2" s="64" t="s">
        <v>1796</v>
      </c>
      <c r="T2" s="22" t="s">
        <v>1419</v>
      </c>
      <c r="U2" s="3" t="s">
        <v>75</v>
      </c>
      <c r="V2" s="32" t="s">
        <v>1528</v>
      </c>
      <c r="W2" s="13" t="s">
        <v>1516</v>
      </c>
      <c r="X2" s="13" t="s">
        <v>1517</v>
      </c>
      <c r="Y2" s="64" t="s">
        <v>2725</v>
      </c>
      <c r="Z2" s="13" t="s">
        <v>1336</v>
      </c>
      <c r="AA2" s="23" t="s">
        <v>1381</v>
      </c>
      <c r="AB2" s="32" t="s">
        <v>1532</v>
      </c>
      <c r="AC2" s="13" t="s">
        <v>1518</v>
      </c>
      <c r="AD2" s="13" t="s">
        <v>1519</v>
      </c>
      <c r="AE2" s="13" t="s">
        <v>3347</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1" t="s">
        <v>2669</v>
      </c>
      <c r="BA2" s="81" t="s">
        <v>3343</v>
      </c>
      <c r="BB2" s="81" t="s">
        <v>3344</v>
      </c>
      <c r="BC2" s="20" t="s">
        <v>3352</v>
      </c>
      <c r="BD2" s="20" t="s">
        <v>3353</v>
      </c>
      <c r="BE2" s="20" t="s">
        <v>3354</v>
      </c>
      <c r="BF2" s="20" t="s">
        <v>3350</v>
      </c>
      <c r="BG2" s="20" t="s">
        <v>3351</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6" t="s">
        <v>3356</v>
      </c>
      <c r="Y3" s="65"/>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6" t="s">
        <v>3356</v>
      </c>
      <c r="AC3" s="43"/>
      <c r="AD3" s="43"/>
      <c r="AE3" s="43"/>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3" t="s">
        <v>2667</v>
      </c>
      <c r="BA3" s="83"/>
      <c r="BB3" s="83"/>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BE66" si="3">IF(A3&lt;&gt;"",IF(F3&lt;&gt;"Not in the game (anymore)",IF(A3&lt;&gt;"",", setType="&amp;G3,"")&amp;IF(J3="true",", multiTrialSet=true",""),"")
&amp; IF(AND(H3&lt;&gt;"",ISNUMBER(H3)),", undauntedChestId=" &amp; H3,""),"")</f>
        <v>, setType=LIBSETS_SETTYPE_DUNGEON</v>
      </c>
      <c r="BF3" s="21" t="str">
        <f t="shared" ref="BF3:BF66"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6" t="s">
        <v>1560</v>
      </c>
      <c r="Y4" s="65"/>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6" t="s">
        <v>1561</v>
      </c>
      <c r="AC4" s="43"/>
      <c r="AD4" s="43"/>
      <c r="AE4" s="43"/>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3" t="s">
        <v>2667</v>
      </c>
      <c r="BA4" s="83"/>
      <c r="BB4" s="83"/>
      <c r="BC4" s="21" t="str">
        <f t="shared" si="1"/>
        <v>[20] = {wayshrines={109,109,109,}, dlcId=DLC_BASE_GAME</v>
      </c>
      <c r="BD4" s="21" t="str">
        <f t="shared" si="2"/>
        <v>, zoneIds={103,103,103,103}, veteran=false</v>
      </c>
      <c r="BE4" s="21" t="str">
        <f t="shared" si="3"/>
        <v>, setType=LIBSETS_SETTYPE_OVERLAND</v>
      </c>
      <c r="BF4" s="21" t="str">
        <f t="shared" si="4"/>
        <v>, dropMechanic={LIBSETS_DROP_MECHANIC_OVERLAND_BOSS_DELVE,LIBSETS_DROP_MECHANIC_OVERLAND_WORLDBOSS,LIBSETS_DROP_MECHANIC_OVERLAND_BOSS_PUBLIC_DUNGEON,LIBSETS_DROP_MECHANIC_OVERLAND_CHEST}</v>
      </c>
      <c r="BG4" s="21" t="str">
        <f t="shared" si="5"/>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6" t="s">
        <v>1560</v>
      </c>
      <c r="W5" s="43"/>
      <c r="X5" s="43"/>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6" t="s">
        <v>1561</v>
      </c>
      <c r="AC5" s="43"/>
      <c r="AD5" s="43"/>
      <c r="AE5" s="43"/>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3" t="s">
        <v>2668</v>
      </c>
      <c r="BA5" s="83"/>
      <c r="BB5" s="83"/>
      <c r="BC5" s="21" t="str">
        <f t="shared" si="1"/>
        <v>[21] = {wayshrines={93,93,93,}, dlcId=DLC_BASE_GAME</v>
      </c>
      <c r="BD5" s="21" t="str">
        <f t="shared" si="2"/>
        <v>, zoneIds={101,101,101,101}, veteran=false</v>
      </c>
      <c r="BE5" s="21" t="str">
        <f t="shared" si="3"/>
        <v>, setType=LIBSETS_SETTYPE_OVERLAND</v>
      </c>
      <c r="BF5" s="21" t="str">
        <f t="shared" si="4"/>
        <v>, isProcSetAllowedInPvP=1, dropMechanic={LIBSETS_DROP_MECHANIC_OVERLAND_BOSS_DELVE,LIBSETS_DROP_MECHANIC_OVERLAND_WORLDBOSS,LIBSETS_DROP_MECHANIC_OVERLAND_BOSS_PUBLIC_DUNGEON,LIBSETS_DROP_MECHANIC_OVERLAND_CHEST}</v>
      </c>
      <c r="BG5" s="21" t="str">
        <f t="shared" si="5"/>
        <v>}, --Akaviri Dragonguard / Akavirische Drachengarde   [Eastmarch, Eastmarch, Eastmarch, Eastmarch]</v>
      </c>
    </row>
    <row r="6" spans="1:59" x14ac:dyDescent="0.25">
      <c r="A6" s="12">
        <v>22</v>
      </c>
      <c r="B6" t="s">
        <v>737</v>
      </c>
      <c r="C6" t="s">
        <v>2546</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6" t="s">
        <v>1560</v>
      </c>
      <c r="Y6" s="65"/>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6" t="s">
        <v>1561</v>
      </c>
      <c r="AC6" s="43"/>
      <c r="AD6" s="43"/>
      <c r="AE6" s="43"/>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3" t="s">
        <v>2667</v>
      </c>
      <c r="BA6" s="83"/>
      <c r="BB6" s="83"/>
      <c r="BC6" s="21" t="str">
        <f t="shared" si="1"/>
        <v>[22] = {wayshrines={17,17,17,}, dlcId=DLC_BASE_GAME</v>
      </c>
      <c r="BD6" s="21" t="str">
        <f t="shared" si="2"/>
        <v>, zoneIds={19,19,19,19}, veteran=false</v>
      </c>
      <c r="BE6" s="21" t="str">
        <f t="shared" si="3"/>
        <v>, setType=LIBSETS_SETTYPE_OVERLAND</v>
      </c>
      <c r="BF6" s="21" t="str">
        <f t="shared" si="4"/>
        <v>, dropMechanic={LIBSETS_DROP_MECHANIC_OVERLAND_BOSS_DELVE,LIBSETS_DROP_MECHANIC_OVERLAND_WORLDBOSS,LIBSETS_DROP_MECHANIC_OVERLAND_BOSS_PUBLIC_DUNGEON,LIBSETS_DROP_MECHANIC_OVERLAND_CHEST}</v>
      </c>
      <c r="BG6" s="21" t="str">
        <f t="shared" si="5"/>
        <v>}, --Dreamer\'s Mantle / Mantel des Träumers   [Stormhaven, Stormhaven, Stormhaven, Stormhaven]</v>
      </c>
    </row>
    <row r="7" spans="1:59" x14ac:dyDescent="0.25">
      <c r="A7" s="12">
        <v>23</v>
      </c>
      <c r="B7" t="s">
        <v>738</v>
      </c>
      <c r="C7" t="s">
        <v>2547</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6" t="s">
        <v>1556</v>
      </c>
      <c r="Y7" s="65"/>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6" t="s">
        <v>1556</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3" t="s">
        <v>2668</v>
      </c>
      <c r="BA7" s="83"/>
      <c r="BB7" s="83"/>
      <c r="BC7" s="21" t="str">
        <f t="shared" si="1"/>
        <v>[23] = {wayshrines={270,270,270,}, dlcId=DLC_BASE_GAME</v>
      </c>
      <c r="BD7" s="21" t="str">
        <f t="shared" si="2"/>
        <v>, zoneIds={635,888,888}, veteran=false</v>
      </c>
      <c r="BE7" s="21" t="str">
        <f t="shared" si="3"/>
        <v>, setType=LIBSETS_SETTYPE_ARENA</v>
      </c>
      <c r="BF7" s="21" t="str">
        <f t="shared" si="4"/>
        <v>, isProcSetAllowedInPvP=1, dropMechanic={LIBSETS_DROP_MECHANIC_ARENA_STAGE_CHEST,LIBSETS_DROP_MECHANIC_ARENA_STAGE_CHEST}, dropMechanicDropLocationNames={['en']={'','Arena stage chest','','','','',},['de']={'','Arena-Phasen Schatztruhe','','','','',},}</v>
      </c>
      <c r="BG7" s="21" t="str">
        <f t="shared" si="5"/>
        <v>}, --Archer\'s Mind / Schützensinn   [Dragonstar Arena, Craglorn, Craglorn]</v>
      </c>
    </row>
    <row r="8" spans="1:59" x14ac:dyDescent="0.25">
      <c r="A8" s="12">
        <v>24</v>
      </c>
      <c r="B8" t="s">
        <v>739</v>
      </c>
      <c r="C8" t="s">
        <v>2548</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6" t="s">
        <v>1556</v>
      </c>
      <c r="Y8" s="65"/>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6" t="s">
        <v>1556</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3" t="s">
        <v>2667</v>
      </c>
      <c r="BA8" s="83"/>
      <c r="BB8" s="83"/>
      <c r="BC8" s="21" t="str">
        <f t="shared" si="1"/>
        <v>[24] = {wayshrines={270,270,270,}, dlcId=DLC_BASE_GAME</v>
      </c>
      <c r="BD8" s="21" t="str">
        <f t="shared" si="2"/>
        <v>, zoneIds={635,888,888}, veteran=false</v>
      </c>
      <c r="BE8" s="21" t="str">
        <f t="shared" si="3"/>
        <v>, setType=LIBSETS_SETTYPE_ARENA</v>
      </c>
      <c r="BF8" s="21" t="str">
        <f t="shared" si="4"/>
        <v>, dropMechanic={LIBSETS_DROP_MECHANIC_ARENA_STAGE_CHEST,LIBSETS_DROP_MECHANIC_ARENA_STAGE_CHEST}, dropMechanicDropLocationNames={['en']={'','Arena stage chest','','','','',},['de']={'','Arena-Phasen Schatztruhe','','','','',},}</v>
      </c>
      <c r="BG8" s="21" t="str">
        <f t="shared" si="5"/>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6" t="s">
        <v>2801</v>
      </c>
      <c r="Y9" s="65"/>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6"/>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3" t="s">
        <v>2667</v>
      </c>
      <c r="BA9" s="83"/>
      <c r="BB9" s="83"/>
      <c r="BC9" s="21" t="str">
        <f t="shared" si="1"/>
        <v>[25] = {wayshrines={-1,-1,-1,}, dlcId=DLC_BASE_GAME</v>
      </c>
      <c r="BD9" s="21" t="str">
        <f t="shared" si="2"/>
        <v>, zoneIds={181}, veteran=false</v>
      </c>
      <c r="BE9" s="21" t="str">
        <f t="shared" si="3"/>
        <v>, setType=LIBSETS_SETTYPE_CYRODIIL</v>
      </c>
      <c r="BF9" s="21" t="str">
        <f t="shared" si="4"/>
        <v>, dropMechanic={LIBSETS_DROP_MECHANIC_CITY_CYRODIIL_CROPSFORD}</v>
      </c>
      <c r="BG9" s="21" t="str">
        <f t="shared" si="5"/>
        <v>}, --Desert Rose / Wüstenrose   [Cyrodiil]</v>
      </c>
    </row>
    <row r="10" spans="1:59" x14ac:dyDescent="0.25">
      <c r="A10" s="12">
        <v>26</v>
      </c>
      <c r="B10" t="s">
        <v>742</v>
      </c>
      <c r="C10" t="s">
        <v>2549</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6" t="s">
        <v>1560</v>
      </c>
      <c r="Y10" s="65"/>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6" t="s">
        <v>1561</v>
      </c>
      <c r="AC10" s="43"/>
      <c r="AD10" s="43"/>
      <c r="AE10" s="43"/>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3" t="s">
        <v>2667</v>
      </c>
      <c r="BA10" s="83"/>
      <c r="BB10" s="83"/>
      <c r="BC10" s="21" t="str">
        <f t="shared" si="1"/>
        <v>[26] = {wayshrines={131,131,131,}, dlcId=DLC_BASE_GAME</v>
      </c>
      <c r="BD10" s="21" t="str">
        <f t="shared" si="2"/>
        <v>, zoneIds={347,347,347,347}, veteran=false</v>
      </c>
      <c r="BE10" s="21" t="str">
        <f t="shared" si="3"/>
        <v>, setType=LIBSETS_SETTYPE_OVERLAND</v>
      </c>
      <c r="BF10" s="21" t="str">
        <f t="shared" si="4"/>
        <v>, dropMechanic={LIBSETS_DROP_MECHANIC_OVERLAND_BOSS_DELVE,LIBSETS_DROP_MECHANIC_OVERLAND_WORLDBOSS,LIBSETS_DROP_MECHANIC_OVERLAND_BOSS_PUBLIC_DUNGEON,LIBSETS_DROP_MECHANIC_OVERLAND_CHEST}</v>
      </c>
      <c r="BG10" s="21" t="str">
        <f t="shared" si="5"/>
        <v>}, --Prisoner\'s Rags / Lumpen des Gefangenen   [Coldharbour, Coldharbour, Coldharbour, Coldharbour]</v>
      </c>
    </row>
    <row r="11" spans="1:59" x14ac:dyDescent="0.25">
      <c r="A11" s="12">
        <v>27</v>
      </c>
      <c r="B11" t="s">
        <v>743</v>
      </c>
      <c r="C11" t="s">
        <v>2550</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6" t="s">
        <v>1560</v>
      </c>
      <c r="Y11" s="65"/>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6" t="s">
        <v>1561</v>
      </c>
      <c r="AC11" s="43"/>
      <c r="AD11" s="43"/>
      <c r="AE11" s="43"/>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3" t="s">
        <v>2667</v>
      </c>
      <c r="BA11" s="83"/>
      <c r="BB11" s="83"/>
      <c r="BC11" s="21" t="str">
        <f t="shared" si="1"/>
        <v>[27] = {wayshrines={93,93,93,}, dlcId=DLC_BASE_GAME</v>
      </c>
      <c r="BD11" s="21" t="str">
        <f t="shared" si="2"/>
        <v>, zoneIds={101,101,101,101}, veteran=false</v>
      </c>
      <c r="BE11" s="21" t="str">
        <f t="shared" si="3"/>
        <v>, setType=LIBSETS_SETTYPE_OVERLAND</v>
      </c>
      <c r="BF11" s="21" t="str">
        <f t="shared" si="4"/>
        <v>, dropMechanic={LIBSETS_DROP_MECHANIC_OVERLAND_BOSS_DELVE,LIBSETS_DROP_MECHANIC_OVERLAND_WORLDBOSS,LIBSETS_DROP_MECHANIC_OVERLAND_BOSS_PUBLIC_DUNGEON,LIBSETS_DROP_MECHANIC_OVERLAND_CHEST}</v>
      </c>
      <c r="BG11" s="21" t="str">
        <f t="shared" si="5"/>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6" t="s">
        <v>3356</v>
      </c>
      <c r="Y12" s="65">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6" t="s">
        <v>3356</v>
      </c>
      <c r="AC12" s="43"/>
      <c r="AD12" s="43"/>
      <c r="AE12" s="43"/>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6" t="s">
        <v>3356</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3" t="s">
        <v>2667</v>
      </c>
      <c r="BA12" s="83"/>
      <c r="BB12" s="83"/>
      <c r="BC12" s="21" t="str">
        <f t="shared" si="1"/>
        <v>[28] = {wayshrines={191,191,191,}, dlcId=DLC_BASE_GAME</v>
      </c>
      <c r="BD12" s="21" t="str">
        <f t="shared" si="2"/>
        <v>, zoneIds={126,931,383}, veteran=false</v>
      </c>
      <c r="BE12" s="21" t="str">
        <f t="shared" si="3"/>
        <v>, setType=LIBSETS_SETTYPE_DUNGEON</v>
      </c>
      <c r="BF12" s="21" t="str">
        <f t="shared" si="4"/>
        <v>, dropMechanic={LIBSETS_DROP_MECHANIC_GROUP_DUNGEON_BOSS,LIBSETS_DROP_MECHANIC_GROUP_DUNGEON_BOSS,LIBSETS_DROP_MECHANIC_GROUP_DUNGEON_BOSS}</v>
      </c>
      <c r="BG12" s="21" t="str">
        <f t="shared" si="5"/>
        <v>}, --Barkskin / Borkenhaut   [Elden Hollow I, Elden Hollow II, Grahtwood]</v>
      </c>
    </row>
    <row r="13" spans="1:59" x14ac:dyDescent="0.25">
      <c r="A13" s="12">
        <v>29</v>
      </c>
      <c r="B13" t="s">
        <v>746</v>
      </c>
      <c r="C13" t="s">
        <v>2551</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6" t="s">
        <v>3356</v>
      </c>
      <c r="Y13" s="65">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6" t="s">
        <v>3356</v>
      </c>
      <c r="AC13" s="43"/>
      <c r="AD13" s="43"/>
      <c r="AE13" s="43"/>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6" t="s">
        <v>3356</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3" t="s">
        <v>2668</v>
      </c>
      <c r="BA13" s="83"/>
      <c r="BB13" s="83"/>
      <c r="BC13" s="21" t="str">
        <f t="shared" si="1"/>
        <v>[29] = {wayshrines={189,189,189,}, dlcId=DLC_BASE_GAME</v>
      </c>
      <c r="BD13" s="21" t="str">
        <f t="shared" si="2"/>
        <v>, zoneIds={146,933,19}, veteran=false</v>
      </c>
      <c r="BE13" s="21" t="str">
        <f t="shared" si="3"/>
        <v>, setType=LIBSETS_SETTYPE_DUNGEON</v>
      </c>
      <c r="BF13" s="21" t="str">
        <f t="shared" si="4"/>
        <v>, isProcSetAllowedInPvP=1, dropMechanic={LIBSETS_DROP_MECHANIC_GROUP_DUNGEON_BOSS,LIBSETS_DROP_MECHANIC_GROUP_DUNGEON_BOSS,LIBSETS_DROP_MECHANIC_GROUP_DUNGEON_BOSS}</v>
      </c>
      <c r="BG13" s="21" t="str">
        <f t="shared" si="5"/>
        <v>}, --Sergeant\'s Mail / Rüstung des Feldwebels   [Wayrest Sewers I, Wayrest Sewers II, Stormhaven]</v>
      </c>
    </row>
    <row r="14" spans="1:59" s="14" customFormat="1" x14ac:dyDescent="0.25">
      <c r="A14" s="12">
        <v>30</v>
      </c>
      <c r="B14" t="s">
        <v>747</v>
      </c>
      <c r="C14" t="s">
        <v>2552</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6" t="s">
        <v>1560</v>
      </c>
      <c r="W14" s="3"/>
      <c r="X14" s="3"/>
      <c r="Y14" s="65"/>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6" t="s">
        <v>1561</v>
      </c>
      <c r="AC14" s="43"/>
      <c r="AD14" s="43"/>
      <c r="AE14" s="4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3" t="s">
        <v>2667</v>
      </c>
      <c r="BA14" s="83"/>
      <c r="BB14" s="83"/>
      <c r="BC14" s="21" t="str">
        <f t="shared" si="1"/>
        <v>[30] = {wayshrines={102,102,102,}, dlcId=DLC_BASE_GAME</v>
      </c>
      <c r="BD14" s="21" t="str">
        <f t="shared" si="2"/>
        <v>, zoneIds={58,58,58,58}, veteran=false</v>
      </c>
      <c r="BE14" s="21" t="str">
        <f t="shared" si="3"/>
        <v>, setType=LIBSETS_SETTYPE_OVERLAND</v>
      </c>
      <c r="BF14" s="21" t="str">
        <f t="shared" si="4"/>
        <v>, dropMechanic={LIBSETS_DROP_MECHANIC_OVERLAND_BOSS_DELVE,LIBSETS_DROP_MECHANIC_OVERLAND_WORLDBOSS,LIBSETS_DROP_MECHANIC_OVERLAND_BOSS_PUBLIC_DUNGEON,LIBSETS_DROP_MECHANIC_OVERLAND_CHEST}</v>
      </c>
      <c r="BG14" s="21" t="str">
        <f t="shared" si="5"/>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6" t="s">
        <v>1560</v>
      </c>
      <c r="Y15" s="65"/>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6" t="s">
        <v>1561</v>
      </c>
      <c r="AC15" s="43"/>
      <c r="AD15" s="43"/>
      <c r="AE15" s="43"/>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3" t="s">
        <v>2668</v>
      </c>
      <c r="BA15" s="83"/>
      <c r="BB15" s="83"/>
      <c r="BC15" s="21" t="str">
        <f t="shared" si="1"/>
        <v>[31] = {wayshrines={65,65,65,}, dlcId=DLC_BASE_GAME</v>
      </c>
      <c r="BD15" s="21" t="str">
        <f t="shared" si="2"/>
        <v>, zoneIds={41,41,41,41}, veteran=false</v>
      </c>
      <c r="BE15" s="21" t="str">
        <f t="shared" si="3"/>
        <v>, setType=LIBSETS_SETTYPE_OVERLAND</v>
      </c>
      <c r="BF15" s="21" t="str">
        <f t="shared" si="4"/>
        <v>, isProcSetAllowedInPvP=1, dropMechanic={LIBSETS_DROP_MECHANIC_OVERLAND_BOSS_DELVE,LIBSETS_DROP_MECHANIC_OVERLAND_WORLDBOSS,LIBSETS_DROP_MECHANIC_OVERLAND_BOSS_PUBLIC_DUNGEON,LIBSETS_DROP_MECHANIC_OVERLAND_CHEST}</v>
      </c>
      <c r="BG15" s="21" t="str">
        <f t="shared" si="5"/>
        <v>}, --Silks of the Sun / Sonnenseide   [Stonefalls, Stonefalls, Stonefalls, Stonefalls]</v>
      </c>
    </row>
    <row r="16" spans="1:59" x14ac:dyDescent="0.25">
      <c r="A16" s="12">
        <v>32</v>
      </c>
      <c r="B16" t="s">
        <v>750</v>
      </c>
      <c r="C16" t="s">
        <v>2553</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6" t="s">
        <v>1556</v>
      </c>
      <c r="Y16" s="65"/>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6" t="s">
        <v>1556</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3" t="s">
        <v>2667</v>
      </c>
      <c r="BA16" s="83"/>
      <c r="BB16" s="83"/>
      <c r="BC16" s="21" t="str">
        <f t="shared" si="1"/>
        <v>[32] = {wayshrines={270,270,270,}, dlcId=DLC_BASE_GAME</v>
      </c>
      <c r="BD16" s="21" t="str">
        <f t="shared" si="2"/>
        <v>, zoneIds={635,888,888}, veteran=false</v>
      </c>
      <c r="BE16" s="21" t="str">
        <f t="shared" si="3"/>
        <v>, setType=LIBSETS_SETTYPE_ARENA</v>
      </c>
      <c r="BF16" s="21" t="str">
        <f t="shared" si="4"/>
        <v>, dropMechanic={LIBSETS_DROP_MECHANIC_ARENA_STAGE_CHEST,LIBSETS_DROP_MECHANIC_ARENA_STAGE_CHEST}, dropMechanicDropLocationNames={['en']={'','Arena stage chest','','','','',},['de']={'','Arena-Phasen Schatztruhe','','','','',},}</v>
      </c>
      <c r="BG16" s="21" t="str">
        <f t="shared" si="5"/>
        <v>}, --Healer\'s Habit / Bräuche des Heilers   [Dragonstar Arena, Craglorn, Craglorn]</v>
      </c>
    </row>
    <row r="17" spans="1:59" x14ac:dyDescent="0.25">
      <c r="A17" s="12">
        <v>33</v>
      </c>
      <c r="B17" t="s">
        <v>751</v>
      </c>
      <c r="C17" t="s">
        <v>2554</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6" t="s">
        <v>3356</v>
      </c>
      <c r="Y17" s="65">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6" t="s">
        <v>3356</v>
      </c>
      <c r="AC17" s="43"/>
      <c r="AD17" s="43"/>
      <c r="AE17" s="43"/>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6" t="s">
        <v>3356</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3" t="s">
        <v>2667</v>
      </c>
      <c r="BA17" s="83"/>
      <c r="BB17" s="83"/>
      <c r="BC17" s="21" t="str">
        <f t="shared" si="1"/>
        <v>[33] = {wayshrines={98,98,98,}, dlcId=DLC_BASE_GAME</v>
      </c>
      <c r="BD17" s="21" t="str">
        <f t="shared" si="2"/>
        <v>, zoneIds={283,934,41}, veteran=false</v>
      </c>
      <c r="BE17" s="21" t="str">
        <f t="shared" si="3"/>
        <v>, setType=LIBSETS_SETTYPE_DUNGEON</v>
      </c>
      <c r="BF17" s="21" t="str">
        <f t="shared" si="4"/>
        <v>, dropMechanic={LIBSETS_DROP_MECHANIC_GROUP_DUNGEON_BOSS,LIBSETS_DROP_MECHANIC_GROUP_DUNGEON_BOSS,LIBSETS_DROP_MECHANIC_GROUP_DUNGEON_BOSS}</v>
      </c>
      <c r="BG17" s="21" t="str">
        <f t="shared" si="5"/>
        <v>}, --Viper\'s Sting / Vipernbiss   [Fungal Grotto I, Fungal Grotto II, Stonefalls]</v>
      </c>
    </row>
    <row r="18" spans="1:59" x14ac:dyDescent="0.25">
      <c r="A18" s="12">
        <v>34</v>
      </c>
      <c r="B18" t="s">
        <v>752</v>
      </c>
      <c r="C18" t="s">
        <v>2555</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6" t="s">
        <v>1560</v>
      </c>
      <c r="Y18" s="65"/>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6" t="s">
        <v>1561</v>
      </c>
      <c r="AC18" s="43"/>
      <c r="AD18" s="43"/>
      <c r="AE18" s="43"/>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3" t="s">
        <v>2668</v>
      </c>
      <c r="BA18" s="83"/>
      <c r="BB18" s="83"/>
      <c r="BC18" s="21" t="str">
        <f t="shared" si="1"/>
        <v>[34] = {wayshrines={28,28,28,}, dlcId=DLC_BASE_GAME</v>
      </c>
      <c r="BD18" s="21" t="str">
        <f t="shared" si="2"/>
        <v>, zoneIds={57,57,57,57}, veteran=false</v>
      </c>
      <c r="BE18" s="21" t="str">
        <f t="shared" si="3"/>
        <v>, setType=LIBSETS_SETTYPE_OVERLAND</v>
      </c>
      <c r="BF18" s="21" t="str">
        <f t="shared" si="4"/>
        <v>, isProcSetAllowedInPvP=1, dropMechanic={LIBSETS_DROP_MECHANIC_OVERLAND_BOSS_DELVE,LIBSETS_DROP_MECHANIC_OVERLAND_WORLDBOSS,LIBSETS_DROP_MECHANIC_OVERLAND_BOSS_PUBLIC_DUNGEON,LIBSETS_DROP_MECHANIC_OVERLAND_CHEST}</v>
      </c>
      <c r="BG18" s="21" t="str">
        <f t="shared" si="5"/>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6" t="s">
        <v>3356</v>
      </c>
      <c r="Y19" s="65">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6" t="s">
        <v>3356</v>
      </c>
      <c r="AC19" s="43"/>
      <c r="AD19" s="43"/>
      <c r="AE19" s="43"/>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6" t="s">
        <v>3356</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3" t="s">
        <v>2667</v>
      </c>
      <c r="BA19" s="83"/>
      <c r="BB19" s="83"/>
      <c r="BC19" s="21" t="str">
        <f t="shared" si="1"/>
        <v>[35] = {wayshrines={193,193,193,}, dlcId=DLC_BASE_GAME</v>
      </c>
      <c r="BD19" s="21" t="str">
        <f t="shared" si="2"/>
        <v>, zoneIds={144,936,3}, veteran=false</v>
      </c>
      <c r="BE19" s="21" t="str">
        <f t="shared" si="3"/>
        <v>, setType=LIBSETS_SETTYPE_DUNGEON</v>
      </c>
      <c r="BF19" s="21" t="str">
        <f t="shared" si="4"/>
        <v>, dropMechanic={LIBSETS_DROP_MECHANIC_GROUP_DUNGEON_BOSS,LIBSETS_DROP_MECHANIC_GROUP_DUNGEON_BOSS,LIBSETS_DROP_MECHANIC_GROUP_DUNGEON_BOSS}</v>
      </c>
      <c r="BG19" s="21" t="str">
        <f t="shared" si="5"/>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6" t="s">
        <v>1560</v>
      </c>
      <c r="Y20" s="65"/>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6" t="s">
        <v>1561</v>
      </c>
      <c r="AC20" s="43"/>
      <c r="AD20" s="43"/>
      <c r="AE20" s="43"/>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3" t="s">
        <v>2667</v>
      </c>
      <c r="BA20" s="83"/>
      <c r="BB20" s="83"/>
      <c r="BC20" s="21" t="str">
        <f t="shared" si="1"/>
        <v>[36] = {wayshrines={121,121,121,}, dlcId=DLC_BASE_GAME</v>
      </c>
      <c r="BD20" s="21" t="str">
        <f t="shared" si="2"/>
        <v>, zoneIds={381,381,381,381}, veteran=false</v>
      </c>
      <c r="BE20" s="21" t="str">
        <f t="shared" si="3"/>
        <v>, setType=LIBSETS_SETTYPE_OVERLAND</v>
      </c>
      <c r="BF20" s="21" t="str">
        <f t="shared" si="4"/>
        <v>, dropMechanic={LIBSETS_DROP_MECHANIC_OVERLAND_BOSS_DELVE,LIBSETS_DROP_MECHANIC_OVERLAND_WORLDBOSS,LIBSETS_DROP_MECHANIC_OVERLAND_BOSS_PUBLIC_DUNGEON,LIBSETS_DROP_MECHANIC_OVERLAND_CHEST}</v>
      </c>
      <c r="BG20" s="21" t="str">
        <f t="shared" si="5"/>
        <v>}, --Armor of the Veiled Heritance / Rüstung des Schleiererbes   [Auridon, Auridon, Auridon, Auridon]</v>
      </c>
    </row>
    <row r="21" spans="1:59" x14ac:dyDescent="0.25">
      <c r="A21" s="5">
        <v>37</v>
      </c>
      <c r="B21" t="s">
        <v>2804</v>
      </c>
      <c r="C21" t="s">
        <v>2556</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3359</v>
      </c>
      <c r="Y21" s="65"/>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3359</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3359</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3" t="s">
        <v>2667</v>
      </c>
      <c r="BA21" s="83"/>
      <c r="BB21" s="83"/>
      <c r="BC21" s="21" t="str">
        <f t="shared" si="1"/>
        <v>[37] = {wayshrines={1,177,71,}, traitsNeeded=2, dlcId=DLC_BASE_GAME</v>
      </c>
      <c r="BD21" s="21" t="str">
        <f t="shared" si="2"/>
        <v>, zoneIds={3,381,41}, veteran=false</v>
      </c>
      <c r="BE21" s="21" t="str">
        <f t="shared" si="3"/>
        <v>, setType=LIBSETS_SETTYPE_CRAFTED</v>
      </c>
      <c r="BF21" s="21" t="str">
        <f t="shared" si="4"/>
        <v>, dropMechanic={LIBSETS_DROP_MECHANIC_CRAFTED,LIBSETS_DROP_MECHANIC_CRAFTED,LIBSETS_DROP_MECHANIC_CRAFTED}</v>
      </c>
      <c r="BG21" s="21" t="str">
        <f t="shared" si="5"/>
        <v>}, --Death\'s Wind / Todeswind   [Glenumbra, Auridon, Stonefalls]</v>
      </c>
    </row>
    <row r="22" spans="1:59" x14ac:dyDescent="0.25">
      <c r="A22" s="5">
        <v>38</v>
      </c>
      <c r="B22" t="s">
        <v>2805</v>
      </c>
      <c r="C22" t="s">
        <v>2557</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3359</v>
      </c>
      <c r="Y22" s="65"/>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3359</v>
      </c>
      <c r="AC22" s="43"/>
      <c r="AD22" s="43"/>
      <c r="AE22" s="43"/>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3359</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3" t="s">
        <v>2668</v>
      </c>
      <c r="BA22" s="83"/>
      <c r="BB22" s="83"/>
      <c r="BC22" s="21" t="str">
        <f t="shared" si="1"/>
        <v>[38] = {wayshrines={15,169,205,}, traitsNeeded=3, dlcId=DLC_BASE_GAME</v>
      </c>
      <c r="BD22" s="21" t="str">
        <f t="shared" si="2"/>
        <v>, zoneIds={19,383,57}, veteran=false</v>
      </c>
      <c r="BE22" s="21" t="str">
        <f t="shared" si="3"/>
        <v>, setType=LIBSETS_SETTYPE_CRAFTED</v>
      </c>
      <c r="BF22" s="21" t="str">
        <f t="shared" si="4"/>
        <v>, isProcSetAllowedInPvP=1, dropMechanic={LIBSETS_DROP_MECHANIC_CRAFTED,LIBSETS_DROP_MECHANIC_CRAFTED,LIBSETS_DROP_MECHANIC_CRAFTED}</v>
      </c>
      <c r="BG22" s="21" t="str">
        <f t="shared" si="5"/>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1535</v>
      </c>
      <c r="Y23" s="65"/>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3" t="s">
        <v>2667</v>
      </c>
      <c r="BA23" s="83"/>
      <c r="BB23" s="83"/>
      <c r="BC23" s="21" t="str">
        <f t="shared" si="1"/>
        <v>[39] = {wayshrines={-1,-1,-1,}, dlcId=DLC_BASE_GAME</v>
      </c>
      <c r="BD23" s="21" t="str">
        <f t="shared" si="2"/>
        <v>, zoneIds={181}, veteran=false</v>
      </c>
      <c r="BE23" s="21" t="str">
        <f t="shared" si="3"/>
        <v>, setType=LIBSETS_SETTYPE_CYRODIIL</v>
      </c>
      <c r="BF23" s="21" t="str">
        <f t="shared" si="4"/>
        <v>, dropMechanic={LIBSETS_DROP_MECHANIC_CITY_CYRODIIL_VLASTARUS}</v>
      </c>
      <c r="BG23" s="21" t="str">
        <f t="shared" si="5"/>
        <v>}, --Alessian Order / Alessianischer Orden   [Cyrodiil]</v>
      </c>
    </row>
    <row r="24" spans="1:59" x14ac:dyDescent="0.25">
      <c r="A24" s="5">
        <v>40</v>
      </c>
      <c r="B24" t="s">
        <v>2806</v>
      </c>
      <c r="C24" t="s">
        <v>2558</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3359</v>
      </c>
      <c r="Y24" s="65"/>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3359</v>
      </c>
      <c r="AC24" s="43"/>
      <c r="AD24" s="43"/>
      <c r="AE24" s="43"/>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3359</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3" t="s">
        <v>2667</v>
      </c>
      <c r="BA24" s="83"/>
      <c r="BB24" s="83"/>
      <c r="BC24" s="21" t="str">
        <f t="shared" si="1"/>
        <v>[40] = {wayshrines={216,121,65,}, traitsNeeded=2, dlcId=DLC_BASE_GAME</v>
      </c>
      <c r="BD24" s="21" t="str">
        <f t="shared" si="2"/>
        <v>, zoneIds={3,381,41}, veteran=false</v>
      </c>
      <c r="BE24" s="21" t="str">
        <f t="shared" si="3"/>
        <v>, setType=LIBSETS_SETTYPE_CRAFTED</v>
      </c>
      <c r="BF24" s="21" t="str">
        <f t="shared" si="4"/>
        <v>, dropMechanic={LIBSETS_DROP_MECHANIC_CRAFTED,LIBSETS_DROP_MECHANIC_CRAFTED,LIBSETS_DROP_MECHANIC_CRAFTED}</v>
      </c>
      <c r="BG24" s="21" t="str">
        <f t="shared" si="5"/>
        <v>}, --Night\'s Silence / Stille der Nacht   [Glenumbra, Auridon, Stonefalls]</v>
      </c>
    </row>
    <row r="25" spans="1:59" x14ac:dyDescent="0.25">
      <c r="A25" s="5">
        <v>41</v>
      </c>
      <c r="B25" t="s">
        <v>2807</v>
      </c>
      <c r="C25" t="s">
        <v>2559</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3359</v>
      </c>
      <c r="Y25" s="65"/>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3359</v>
      </c>
      <c r="AC25" s="43"/>
      <c r="AD25" s="43"/>
      <c r="AE25" s="43"/>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3359</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3" t="s">
        <v>2667</v>
      </c>
      <c r="BA25" s="83"/>
      <c r="BB25" s="83"/>
      <c r="BC25" s="21" t="str">
        <f t="shared" si="1"/>
        <v>[41] = {wayshrines={82,151,78,}, traitsNeeded=4, dlcId=DLC_BASE_GAME</v>
      </c>
      <c r="BD25" s="21" t="str">
        <f t="shared" si="2"/>
        <v>, zoneIds={20,108,117}, veteran=false</v>
      </c>
      <c r="BE25" s="21" t="str">
        <f t="shared" si="3"/>
        <v>, setType=LIBSETS_SETTYPE_CRAFTED</v>
      </c>
      <c r="BF25" s="21" t="str">
        <f t="shared" si="4"/>
        <v>, dropMechanic={LIBSETS_DROP_MECHANIC_CRAFTED,LIBSETS_DROP_MECHANIC_CRAFTED,LIBSETS_DROP_MECHANIC_CRAFTED}</v>
      </c>
      <c r="BG25" s="21" t="str">
        <f t="shared" si="5"/>
        <v>}, --Whitestrake\'s Retribution / Weißplankes Vergeltung   [Rivenspire, Greenshade, Shadowfen]</v>
      </c>
    </row>
    <row r="26" spans="1:59" x14ac:dyDescent="0.25">
      <c r="A26" s="5">
        <v>43</v>
      </c>
      <c r="B26" t="s">
        <v>2808</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3359</v>
      </c>
      <c r="Y26" s="65"/>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3359</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3359</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3" t="s">
        <v>2668</v>
      </c>
      <c r="BA26" s="83"/>
      <c r="BB26" s="83"/>
      <c r="BC26" s="21" t="str">
        <f t="shared" si="1"/>
        <v>[43] = {wayshrines={23,164,32,}, traitsNeeded=3, dlcId=DLC_BASE_GAME</v>
      </c>
      <c r="BD26" s="21" t="str">
        <f t="shared" si="2"/>
        <v>, zoneIds={19,383,57}, veteran=false</v>
      </c>
      <c r="BE26" s="21" t="str">
        <f t="shared" si="3"/>
        <v>, setType=LIBSETS_SETTYPE_CRAFTED</v>
      </c>
      <c r="BF26" s="21" t="str">
        <f t="shared" si="4"/>
        <v>, isProcSetAllowedInPvP=1, dropMechanic={LIBSETS_DROP_MECHANIC_CRAFTED,LIBSETS_DROP_MECHANIC_CRAFTED,LIBSETS_DROP_MECHANIC_CRAFTED}</v>
      </c>
      <c r="BG26" s="21" t="str">
        <f t="shared" si="5"/>
        <v>}, --Armor of the Seducer / Rüstung der Verführung   [Stormhaven, Grahtwood, Deshaan]</v>
      </c>
    </row>
    <row r="27" spans="1:59" x14ac:dyDescent="0.25">
      <c r="A27" s="5">
        <v>44</v>
      </c>
      <c r="B27" t="s">
        <v>2809</v>
      </c>
      <c r="C27" t="s">
        <v>2560</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3359</v>
      </c>
      <c r="Y27" s="65"/>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3359</v>
      </c>
      <c r="AC27" s="43"/>
      <c r="AD27" s="43"/>
      <c r="AE27" s="43"/>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3359</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3" t="s">
        <v>2667</v>
      </c>
      <c r="BA27" s="83"/>
      <c r="BB27" s="83"/>
      <c r="BC27" s="21" t="str">
        <f t="shared" si="1"/>
        <v>[44] = {wayshrines={58,101,93,}, traitsNeeded=5, dlcId=DLC_BASE_GAME</v>
      </c>
      <c r="BD27" s="21" t="str">
        <f t="shared" si="2"/>
        <v>, zoneIds={104,58,101}, veteran=false</v>
      </c>
      <c r="BE27" s="21" t="str">
        <f t="shared" si="3"/>
        <v>, setType=LIBSETS_SETTYPE_CRAFTED</v>
      </c>
      <c r="BF27" s="21" t="str">
        <f t="shared" si="4"/>
        <v>, dropMechanic={LIBSETS_DROP_MECHANIC_CRAFTED,LIBSETS_DROP_MECHANIC_CRAFTED,LIBSETS_DROP_MECHANIC_CRAFTED}</v>
      </c>
      <c r="BG27" s="21" t="str">
        <f t="shared" si="5"/>
        <v>}, --Vampire\'s Kiss / Kuss des Vampirs   [Alik'r Desert, Malabal Tor, Eastmarch]</v>
      </c>
    </row>
    <row r="28" spans="1:59" x14ac:dyDescent="0.25">
      <c r="A28" s="12">
        <v>46</v>
      </c>
      <c r="B28" t="s">
        <v>760</v>
      </c>
      <c r="C28" t="s">
        <v>2561</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3356</v>
      </c>
      <c r="Y28" s="65"/>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3356</v>
      </c>
      <c r="AC28" s="43"/>
      <c r="AD28" s="43"/>
      <c r="AE28" s="43"/>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3" t="s">
        <v>2667</v>
      </c>
      <c r="BA28" s="83"/>
      <c r="BB28" s="83"/>
      <c r="BC28" s="21" t="str">
        <f t="shared" si="1"/>
        <v>[46] = {wayshrines={187,187,187,}, dlcId=DLC_BASE_GAME</v>
      </c>
      <c r="BD28" s="21" t="str">
        <f t="shared" si="2"/>
        <v>, zoneIds={64,103,103}, veteran=false</v>
      </c>
      <c r="BE28" s="21" t="str">
        <f t="shared" si="3"/>
        <v>, setType=LIBSETS_SETTYPE_DUNGEON</v>
      </c>
      <c r="BF28" s="21" t="str">
        <f t="shared" si="4"/>
        <v>, dropMechanic={LIBSETS_DROP_MECHANIC_GROUP_DUNGEON_BOSS,LIBSETS_DROP_MECHANIC_GROUP_DUNGEON_BOSS}</v>
      </c>
      <c r="BG28" s="21" t="str">
        <f t="shared" si="5"/>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1560</v>
      </c>
      <c r="Y29" s="65"/>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3" t="s">
        <v>2667</v>
      </c>
      <c r="BA29" s="83"/>
      <c r="BB29" s="83"/>
      <c r="BC29" s="21" t="str">
        <f t="shared" si="1"/>
        <v>[47] = {wayshrines={61,61,61,}, dlcId=DLC_BASE_GAME</v>
      </c>
      <c r="BD29" s="21" t="str">
        <f t="shared" si="2"/>
        <v>, zoneIds={104,104,104,104}, veteran=false</v>
      </c>
      <c r="BE29" s="21" t="str">
        <f t="shared" si="3"/>
        <v>, setType=LIBSETS_SETTYPE_OVERLAND</v>
      </c>
      <c r="BF29" s="21" t="str">
        <f t="shared" si="4"/>
        <v>, dropMechanic={LIBSETS_DROP_MECHANIC_OVERLAND_BOSS_DELVE,LIBSETS_DROP_MECHANIC_OVERLAND_WORLDBOSS,LIBSETS_DROP_MECHANIC_OVERLAND_BOSS_PUBLIC_DUNGEON,LIBSETS_DROP_MECHANIC_OVERLAND_CHEST}</v>
      </c>
      <c r="BG29" s="21" t="str">
        <f t="shared" si="5"/>
        <v>}, --Robes of the Withered Hand / Roben der Verdorrten Hand   [Alik'r Desert, Alik'r Desert, Alik'r Desert, Alik'r Desert]</v>
      </c>
    </row>
    <row r="30" spans="1:59" x14ac:dyDescent="0.25">
      <c r="A30" s="5">
        <v>48</v>
      </c>
      <c r="B30" t="s">
        <v>763</v>
      </c>
      <c r="C30" t="s">
        <v>2562</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3359</v>
      </c>
      <c r="Y30" s="65"/>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3359</v>
      </c>
      <c r="AC30" s="43"/>
      <c r="AD30" s="43"/>
      <c r="AE30" s="43"/>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3359</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3" t="s">
        <v>2667</v>
      </c>
      <c r="BA30" s="83"/>
      <c r="BB30" s="83"/>
      <c r="BC30" s="21" t="str">
        <f t="shared" si="1"/>
        <v>[48] = {wayshrines={13,148,48,}, traitsNeeded=4, dlcId=DLC_BASE_GAME</v>
      </c>
      <c r="BD30" s="21" t="str">
        <f t="shared" si="2"/>
        <v>, zoneIds={20,108,117}, veteran=false</v>
      </c>
      <c r="BE30" s="21" t="str">
        <f t="shared" si="3"/>
        <v>, setType=LIBSETS_SETTYPE_CRAFTED</v>
      </c>
      <c r="BF30" s="21" t="str">
        <f t="shared" si="4"/>
        <v>, dropMechanic={LIBSETS_DROP_MECHANIC_CRAFTED,LIBSETS_DROP_MECHANIC_CRAFTED,LIBSETS_DROP_MECHANIC_CRAFTED}</v>
      </c>
      <c r="BG30" s="21" t="str">
        <f t="shared" si="5"/>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1560</v>
      </c>
      <c r="Y31" s="65"/>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3" t="s">
        <v>2667</v>
      </c>
      <c r="BA31" s="83"/>
      <c r="BB31" s="83"/>
      <c r="BC31" s="21" t="str">
        <f t="shared" si="1"/>
        <v>[49] = {wayshrines={65,65,65,}, dlcId=DLC_BASE_GAME</v>
      </c>
      <c r="BD31" s="21" t="str">
        <f t="shared" si="2"/>
        <v>, zoneIds={41,41,41,41}, veteran=false</v>
      </c>
      <c r="BE31" s="21" t="str">
        <f t="shared" si="3"/>
        <v>, setType=LIBSETS_SETTYPE_OVERLAND</v>
      </c>
      <c r="BF31" s="21" t="str">
        <f t="shared" si="4"/>
        <v>, dropMechanic={LIBSETS_DROP_MECHANIC_OVERLAND_BOSS_DELVE,LIBSETS_DROP_MECHANIC_OVERLAND_WORLDBOSS,LIBSETS_DROP_MECHANIC_OVERLAND_BOSS_PUBLIC_DUNGEON,LIBSETS_DROP_MECHANIC_OVERLAND_CHEST}</v>
      </c>
      <c r="BG31" s="21" t="str">
        <f t="shared" si="5"/>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1533</v>
      </c>
      <c r="Y32" s="65"/>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3" t="s">
        <v>2667</v>
      </c>
      <c r="BA32" s="83"/>
      <c r="BB32" s="83"/>
      <c r="BC32" s="21" t="str">
        <f t="shared" si="1"/>
        <v>[50] = {wayshrines={-1,-1,-1,}, dlcId=DLC_BASE_GAME</v>
      </c>
      <c r="BD32" s="21" t="str">
        <f t="shared" si="2"/>
        <v>, zoneIds={181}, veteran=false</v>
      </c>
      <c r="BE32" s="21" t="str">
        <f t="shared" si="3"/>
        <v>, setType=LIBSETS_SETTYPE_CYRODIIL</v>
      </c>
      <c r="BF32" s="21" t="str">
        <f t="shared" si="4"/>
        <v>, dropMechanic={LIBSETS_DROP_MECHANIC_CITY_CYRODIIL_BRUMA}</v>
      </c>
      <c r="BG32" s="21" t="str">
        <f t="shared" si="5"/>
        <v>}, --The Morag Tong / Morag Tong   [Cyrodiil]</v>
      </c>
    </row>
    <row r="33" spans="1:59" x14ac:dyDescent="0.25">
      <c r="A33" s="5">
        <v>51</v>
      </c>
      <c r="B33" t="s">
        <v>768</v>
      </c>
      <c r="C33" t="s">
        <v>2563</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3359</v>
      </c>
      <c r="Y33" s="65"/>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3359</v>
      </c>
      <c r="AC33" s="43"/>
      <c r="AD33" s="43"/>
      <c r="AE33" s="43"/>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3359</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3" t="s">
        <v>2667</v>
      </c>
      <c r="BA33" s="83"/>
      <c r="BB33" s="83"/>
      <c r="BC33" s="21" t="str">
        <f t="shared" si="1"/>
        <v>[51] = {wayshrines={34,156,118,}, traitsNeeded=6, dlcId=DLC_BASE_GAME</v>
      </c>
      <c r="BD33" s="21" t="str">
        <f t="shared" si="2"/>
        <v>, zoneIds={92,382,103}, veteran=false</v>
      </c>
      <c r="BE33" s="21" t="str">
        <f t="shared" si="3"/>
        <v>, setType=LIBSETS_SETTYPE_CRAFTED</v>
      </c>
      <c r="BF33" s="21" t="str">
        <f t="shared" si="4"/>
        <v>, dropMechanic={LIBSETS_DROP_MECHANIC_CRAFTED,LIBSETS_DROP_MECHANIC_CRAFTED,LIBSETS_DROP_MECHANIC_CRAFTED}</v>
      </c>
      <c r="BG33" s="21" t="str">
        <f t="shared" si="5"/>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1535</v>
      </c>
      <c r="Y34" s="65"/>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3" t="s">
        <v>2667</v>
      </c>
      <c r="BA34" s="83"/>
      <c r="BB34" s="83"/>
      <c r="BC34" s="21" t="str">
        <f t="shared" si="1"/>
        <v>[52] = {wayshrines={-1,-1,-1,}, dlcId=DLC_BASE_GAME</v>
      </c>
      <c r="BD34" s="21" t="str">
        <f t="shared" si="2"/>
        <v>, zoneIds={181}, veteran=false</v>
      </c>
      <c r="BE34" s="21" t="str">
        <f t="shared" si="3"/>
        <v>, setType=LIBSETS_SETTYPE_CYRODIIL</v>
      </c>
      <c r="BF34" s="21" t="str">
        <f t="shared" si="4"/>
        <v>, dropMechanic={LIBSETS_DROP_MECHANIC_CITY_CYRODIIL_VLASTARUS}</v>
      </c>
      <c r="BG34" s="21" t="str">
        <f t="shared" si="5"/>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3356</v>
      </c>
      <c r="Y35" s="65"/>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3356</v>
      </c>
      <c r="AC35" s="43"/>
      <c r="AD35" s="43"/>
      <c r="AE35" s="43"/>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3" t="s">
        <v>2667</v>
      </c>
      <c r="BA35" s="83"/>
      <c r="BB35" s="83"/>
      <c r="BC35" s="21" t="str">
        <f t="shared" si="1"/>
        <v>[53] = {wayshrines={195,195,195,}, dlcId=DLC_BASE_GAME</v>
      </c>
      <c r="BD35" s="21" t="str">
        <f t="shared" si="2"/>
        <v>, zoneIds={449,101,101}, veteran=false</v>
      </c>
      <c r="BE35" s="21" t="str">
        <f t="shared" si="3"/>
        <v>, setType=LIBSETS_SETTYPE_DUNGEON</v>
      </c>
      <c r="BF35" s="21" t="str">
        <f t="shared" si="4"/>
        <v>, dropMechanic={LIBSETS_DROP_MECHANIC_GROUP_DUNGEON_BOSS,LIBSETS_DROP_MECHANIC_GROUP_DUNGEON_BOSS}</v>
      </c>
      <c r="BG35" s="21" t="str">
        <f t="shared" si="5"/>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3359</v>
      </c>
      <c r="Y36" s="65"/>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3359</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3359</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3" t="s">
        <v>2667</v>
      </c>
      <c r="BA36" s="83"/>
      <c r="BB36" s="83"/>
      <c r="BC36" s="21" t="str">
        <f t="shared" si="1"/>
        <v>[54] = {wayshrines={7,175,77,}, traitsNeeded=2, dlcId=DLC_BASE_GAME</v>
      </c>
      <c r="BD36" s="21" t="str">
        <f t="shared" si="2"/>
        <v>, zoneIds={3,381,41}, veteran=false</v>
      </c>
      <c r="BE36" s="21" t="str">
        <f t="shared" si="3"/>
        <v>, setType=LIBSETS_SETTYPE_CRAFTED</v>
      </c>
      <c r="BF36" s="21" t="str">
        <f t="shared" si="4"/>
        <v>, dropMechanic={LIBSETS_DROP_MECHANIC_CRAFTED,LIBSETS_DROP_MECHANIC_CRAFTED,LIBSETS_DROP_MECHANIC_CRAFTED}</v>
      </c>
      <c r="BG36" s="21" t="str">
        <f t="shared" si="5"/>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3356</v>
      </c>
      <c r="Y37" s="65">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3356</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6" t="s">
        <v>3356</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3" t="s">
        <v>2667</v>
      </c>
      <c r="BA37" s="83"/>
      <c r="BB37" s="83"/>
      <c r="BC37" s="21" t="str">
        <f t="shared" si="1"/>
        <v>[55] = {wayshrines={193,193,193,}, dlcId=DLC_BASE_GAME</v>
      </c>
      <c r="BD37" s="21" t="str">
        <f t="shared" si="2"/>
        <v>, zoneIds={144,936,3}, veteran=false</v>
      </c>
      <c r="BE37" s="21" t="str">
        <f t="shared" si="3"/>
        <v>, setType=LIBSETS_SETTYPE_DUNGEON</v>
      </c>
      <c r="BF37" s="21" t="str">
        <f t="shared" si="4"/>
        <v>, dropMechanic={LIBSETS_DROP_MECHANIC_GROUP_DUNGEON_BOSS,LIBSETS_DROP_MECHANIC_GROUP_DUNGEON_BOSS,LIBSETS_DROP_MECHANIC_GROUP_DUNGEON_BOSS}</v>
      </c>
      <c r="BG37" s="21" t="str">
        <f t="shared" si="5"/>
        <v>}, --Prayer Shawl / Gebetstuch   [Spindleclutch I, Spindleclutch II, Glenumbra]</v>
      </c>
    </row>
    <row r="38" spans="1:59" x14ac:dyDescent="0.25">
      <c r="A38" s="12">
        <v>56</v>
      </c>
      <c r="B38" t="s">
        <v>777</v>
      </c>
      <c r="C38" t="s">
        <v>2564</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1560</v>
      </c>
      <c r="Y38" s="65"/>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3" t="s">
        <v>2667</v>
      </c>
      <c r="BA38" s="83"/>
      <c r="BB38" s="83"/>
      <c r="BC38" s="21" t="str">
        <f t="shared" si="1"/>
        <v>[56] = {wayshrines={93,93,93,}, dlcId=DLC_BASE_GAME</v>
      </c>
      <c r="BD38" s="21" t="str">
        <f t="shared" si="2"/>
        <v>, zoneIds={101,101,101,101}, veteran=false</v>
      </c>
      <c r="BE38" s="21" t="str">
        <f t="shared" si="3"/>
        <v>, setType=LIBSETS_SETTYPE_OVERLAND</v>
      </c>
      <c r="BF38" s="21" t="str">
        <f t="shared" si="4"/>
        <v>, dropMechanic={LIBSETS_DROP_MECHANIC_OVERLAND_BOSS_DELVE,LIBSETS_DROP_MECHANIC_OVERLAND_WORLDBOSS,LIBSETS_DROP_MECHANIC_OVERLAND_BOSS_PUBLIC_DUNGEON,LIBSETS_DROP_MECHANIC_OVERLAND_CHEST}</v>
      </c>
      <c r="BG38" s="21" t="str">
        <f t="shared" si="5"/>
        <v>}, --Stendarr\'s Embrace / Stendarrs Umarmung   [Eastmarch, Eastmarch, Eastmarch, Eastmarch]</v>
      </c>
    </row>
    <row r="39" spans="1:59" x14ac:dyDescent="0.25">
      <c r="A39" s="12">
        <v>57</v>
      </c>
      <c r="B39" t="s">
        <v>778</v>
      </c>
      <c r="C39" t="s">
        <v>2565</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1560</v>
      </c>
      <c r="Y39" s="65"/>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3" t="s">
        <v>2667</v>
      </c>
      <c r="BA39" s="83"/>
      <c r="BB39" s="83"/>
      <c r="BC39" s="21" t="str">
        <f t="shared" si="1"/>
        <v>[57] = {wayshrines={214,214,214,}, dlcId=DLC_BASE_GAME</v>
      </c>
      <c r="BD39" s="21" t="str">
        <f t="shared" si="2"/>
        <v>, zoneIds={383,383,383,383}, veteran=false</v>
      </c>
      <c r="BE39" s="21" t="str">
        <f t="shared" si="3"/>
        <v>, setType=LIBSETS_SETTYPE_OVERLAND</v>
      </c>
      <c r="BF39" s="21" t="str">
        <f t="shared" si="4"/>
        <v>, dropMechanic={LIBSETS_DROP_MECHANIC_OVERLAND_BOSS_DELVE,LIBSETS_DROP_MECHANIC_OVERLAND_WORLDBOSS,LIBSETS_DROP_MECHANIC_OVERLAND_BOSS_PUBLIC_DUNGEON,LIBSETS_DROP_MECHANIC_OVERLAND_CHEST}</v>
      </c>
      <c r="BG39" s="21" t="str">
        <f t="shared" si="5"/>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1560</v>
      </c>
      <c r="Y40" s="65"/>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3" t="s">
        <v>2667</v>
      </c>
      <c r="BA40" s="83"/>
      <c r="BB40" s="83"/>
      <c r="BC40" s="21" t="str">
        <f t="shared" si="1"/>
        <v>[58] = {wayshrines={62,62,62,}, dlcId=DLC_BASE_GAME</v>
      </c>
      <c r="BD40" s="21" t="str">
        <f t="shared" si="2"/>
        <v>, zoneIds={3,3,3,3}, veteran=false</v>
      </c>
      <c r="BE40" s="21" t="str">
        <f t="shared" si="3"/>
        <v>, setType=LIBSETS_SETTYPE_OVERLAND</v>
      </c>
      <c r="BF40" s="21" t="str">
        <f t="shared" si="4"/>
        <v>, dropMechanic={LIBSETS_DROP_MECHANIC_OVERLAND_BOSS_DELVE,LIBSETS_DROP_MECHANIC_OVERLAND_WORLDBOSS,LIBSETS_DROP_MECHANIC_OVERLAND_BOSS_PUBLIC_DUNGEON,LIBSETS_DROP_MECHANIC_OVERLAND_CHEST}</v>
      </c>
      <c r="BG40" s="21" t="str">
        <f t="shared" si="5"/>
        <v>}, --Hide of the Werewolf / Fell des Werwolfs   [Glenumbra, Glenumbra, Glenumbra, Glenumbra]</v>
      </c>
    </row>
    <row r="41" spans="1:59" x14ac:dyDescent="0.25">
      <c r="A41" s="12">
        <v>59</v>
      </c>
      <c r="B41" t="s">
        <v>781</v>
      </c>
      <c r="C41" t="s">
        <v>2566</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1533</v>
      </c>
      <c r="Y41" s="65"/>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3" t="s">
        <v>2667</v>
      </c>
      <c r="BA41" s="83"/>
      <c r="BB41" s="83"/>
      <c r="BC41" s="21" t="str">
        <f t="shared" si="1"/>
        <v>[59] = {wayshrines={-1,-1,-1,}, dlcId=DLC_BASE_GAME</v>
      </c>
      <c r="BD41" s="21" t="str">
        <f t="shared" si="2"/>
        <v>, zoneIds={181}, veteran=false</v>
      </c>
      <c r="BE41" s="21" t="str">
        <f t="shared" si="3"/>
        <v>, setType=LIBSETS_SETTYPE_CYRODIIL</v>
      </c>
      <c r="BF41" s="21" t="str">
        <f t="shared" si="4"/>
        <v>, dropMechanic={LIBSETS_DROP_MECHANIC_CITY_CYRODIIL_BRUMA}</v>
      </c>
      <c r="BG41" s="21" t="str">
        <f t="shared" si="5"/>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1560</v>
      </c>
      <c r="Y42" s="65"/>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3" t="s">
        <v>2668</v>
      </c>
      <c r="BA42" s="83"/>
      <c r="BB42" s="83"/>
      <c r="BC42" s="21" t="str">
        <f t="shared" si="1"/>
        <v>[60] = {wayshrines={55,55,55,}, dlcId=DLC_BASE_GAME</v>
      </c>
      <c r="BD42" s="21" t="str">
        <f t="shared" si="2"/>
        <v>, zoneIds={20,20,20,20}, veteran=false</v>
      </c>
      <c r="BE42" s="21" t="str">
        <f t="shared" si="3"/>
        <v>, setType=LIBSETS_SETTYPE_OVERLAND</v>
      </c>
      <c r="BF42" s="21" t="str">
        <f t="shared" si="4"/>
        <v>, isProcSetAllowedInPvP=1, dropMechanic={LIBSETS_DROP_MECHANIC_OVERLAND_BOSS_DELVE,LIBSETS_DROP_MECHANIC_OVERLAND_WORLDBOSS,LIBSETS_DROP_MECHANIC_OVERLAND_BOSS_PUBLIC_DUNGEON,LIBSETS_DROP_MECHANIC_OVERLAND_CHEST}</v>
      </c>
      <c r="BG42" s="21" t="str">
        <f t="shared" si="5"/>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3356</v>
      </c>
      <c r="Y43" s="65">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3356</v>
      </c>
      <c r="AC43" s="43"/>
      <c r="AD43" s="43"/>
      <c r="AE43" s="43"/>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6" t="s">
        <v>3356</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3" t="s">
        <v>2667</v>
      </c>
      <c r="BA43" s="83"/>
      <c r="BB43" s="83"/>
      <c r="BC43" s="21" t="str">
        <f t="shared" si="1"/>
        <v>[61] = {wayshrines={98,98,98,}, dlcId=DLC_BASE_GAME</v>
      </c>
      <c r="BD43" s="21" t="str">
        <f t="shared" si="2"/>
        <v>, zoneIds={283,934,41}, veteran=false</v>
      </c>
      <c r="BE43" s="21" t="str">
        <f t="shared" si="3"/>
        <v>, setType=LIBSETS_SETTYPE_DUNGEON</v>
      </c>
      <c r="BF43" s="21" t="str">
        <f t="shared" si="4"/>
        <v>, dropMechanic={LIBSETS_DROP_MECHANIC_GROUP_DUNGEON_BOSS,LIBSETS_DROP_MECHANIC_GROUP_DUNGEON_BOSS,LIBSETS_DROP_MECHANIC_GROUP_DUNGEON_BOSS}</v>
      </c>
      <c r="BG43" s="21" t="str">
        <f t="shared" si="5"/>
        <v>}, --Dreugh King Slayer / Dreughkönigsschlächter   [Fungal Grotto I, Fungal Grotto II, Stonefalls]</v>
      </c>
    </row>
    <row r="44" spans="1:59" x14ac:dyDescent="0.25">
      <c r="A44" s="12">
        <v>62</v>
      </c>
      <c r="B44" t="s">
        <v>786</v>
      </c>
      <c r="C44" t="s">
        <v>2567</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1560</v>
      </c>
      <c r="Y44" s="65"/>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3" t="s">
        <v>2667</v>
      </c>
      <c r="BA44" s="83"/>
      <c r="BB44" s="83"/>
      <c r="BC44" s="21" t="str">
        <f t="shared" si="1"/>
        <v>[62] = {wayshrines={48,48,48,}, dlcId=DLC_BASE_GAME</v>
      </c>
      <c r="BD44" s="21" t="str">
        <f t="shared" si="2"/>
        <v>, zoneIds={117,117,117,117}, veteran=false</v>
      </c>
      <c r="BE44" s="21" t="str">
        <f t="shared" si="3"/>
        <v>, setType=LIBSETS_SETTYPE_OVERLAND</v>
      </c>
      <c r="BF44" s="21" t="str">
        <f t="shared" si="4"/>
        <v>, dropMechanic={LIBSETS_DROP_MECHANIC_OVERLAND_BOSS_DELVE,LIBSETS_DROP_MECHANIC_OVERLAND_WORLDBOSS,LIBSETS_DROP_MECHANIC_OVERLAND_BOSS_PUBLIC_DUNGEON,LIBSETS_DROP_MECHANIC_OVERLAND_CHEST}</v>
      </c>
      <c r="BG44" s="21" t="str">
        <f t="shared" si="5"/>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1535</v>
      </c>
      <c r="Y45" s="65"/>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3" t="s">
        <v>2667</v>
      </c>
      <c r="BA45" s="83"/>
      <c r="BB45" s="83"/>
      <c r="BC45" s="21" t="str">
        <f t="shared" si="1"/>
        <v>[63] = {wayshrines={-1,-1,-1,}, dlcId=DLC_BASE_GAME</v>
      </c>
      <c r="BD45" s="21" t="str">
        <f t="shared" si="2"/>
        <v>, zoneIds={181}, veteran=false</v>
      </c>
      <c r="BE45" s="21" t="str">
        <f t="shared" si="3"/>
        <v>, setType=LIBSETS_SETTYPE_CYRODIIL</v>
      </c>
      <c r="BF45" s="21" t="str">
        <f t="shared" si="4"/>
        <v>, dropMechanic={LIBSETS_DROP_MECHANIC_CITY_CYRODIIL_VLASTARUS}</v>
      </c>
      <c r="BG45" s="21" t="str">
        <f t="shared" si="5"/>
        <v>}, --The Juggernaut / Koloss   [Cyrodiil]</v>
      </c>
    </row>
    <row r="46" spans="1:59" x14ac:dyDescent="0.25">
      <c r="A46" s="12">
        <v>64</v>
      </c>
      <c r="B46" t="s">
        <v>789</v>
      </c>
      <c r="C46" t="s">
        <v>2568</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1560</v>
      </c>
      <c r="Y46" s="65"/>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3" t="s">
        <v>2667</v>
      </c>
      <c r="BA46" s="83"/>
      <c r="BB46" s="83"/>
      <c r="BC46" s="21" t="str">
        <f t="shared" si="1"/>
        <v>[64] = {wayshrines={143,143,143,}, dlcId=DLC_BASE_GAME</v>
      </c>
      <c r="BD46" s="21" t="str">
        <f t="shared" si="2"/>
        <v>, zoneIds={108,108,108,108}, veteran=false</v>
      </c>
      <c r="BE46" s="21" t="str">
        <f t="shared" si="3"/>
        <v>, setType=LIBSETS_SETTYPE_OVERLAND</v>
      </c>
      <c r="BF46" s="21" t="str">
        <f t="shared" si="4"/>
        <v>, dropMechanic={LIBSETS_DROP_MECHANIC_OVERLAND_BOSS_DELVE,LIBSETS_DROP_MECHANIC_OVERLAND_WORLDBOSS,LIBSETS_DROP_MECHANIC_OVERLAND_BOSS_PUBLIC_DUNGEON,LIBSETS_DROP_MECHANIC_OVERLAND_CHEST}</v>
      </c>
      <c r="BG46" s="21" t="str">
        <f t="shared" si="5"/>
        <v>}, --Shadow Dancer\'s Raiment / Kleidung des Schattentänzers   [Greenshade, Greenshade, Greenshade, Greenshade]</v>
      </c>
    </row>
    <row r="47" spans="1:59" x14ac:dyDescent="0.25">
      <c r="A47" s="12">
        <v>65</v>
      </c>
      <c r="B47" t="s">
        <v>790</v>
      </c>
      <c r="C47" t="s">
        <v>2569</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1560</v>
      </c>
      <c r="Y47" s="65"/>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3" t="s">
        <v>2667</v>
      </c>
      <c r="BA47" s="83"/>
      <c r="BB47" s="83"/>
      <c r="BC47" s="21" t="str">
        <f t="shared" si="1"/>
        <v>[65] = {wayshrines={62,62,62,}, dlcId=DLC_BASE_GAME</v>
      </c>
      <c r="BD47" s="21" t="str">
        <f t="shared" si="2"/>
        <v>, zoneIds={3,3,3,3}, veteran=false</v>
      </c>
      <c r="BE47" s="21" t="str">
        <f t="shared" si="3"/>
        <v>, setType=LIBSETS_SETTYPE_OVERLAND</v>
      </c>
      <c r="BF47" s="21" t="str">
        <f t="shared" si="4"/>
        <v>, dropMechanic={LIBSETS_DROP_MECHANIC_OVERLAND_BOSS_DELVE,LIBSETS_DROP_MECHANIC_OVERLAND_WORLDBOSS,LIBSETS_DROP_MECHANIC_OVERLAND_BOSS_PUBLIC_DUNGEON,LIBSETS_DROP_MECHANIC_OVERLAND_CHEST}</v>
      </c>
      <c r="BG47" s="21" t="str">
        <f t="shared" si="5"/>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1560</v>
      </c>
      <c r="Y48" s="65"/>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3" t="s">
        <v>2667</v>
      </c>
      <c r="BA48" s="83"/>
      <c r="BB48" s="83"/>
      <c r="BC48" s="21" t="str">
        <f t="shared" si="1"/>
        <v>[66] = {wayshrines={48,48,48,}, dlcId=DLC_BASE_GAME</v>
      </c>
      <c r="BD48" s="21" t="str">
        <f t="shared" si="2"/>
        <v>, zoneIds={117,117,117,117}, veteran=false</v>
      </c>
      <c r="BE48" s="21" t="str">
        <f t="shared" si="3"/>
        <v>, setType=LIBSETS_SETTYPE_OVERLAND</v>
      </c>
      <c r="BF48" s="21" t="str">
        <f t="shared" si="4"/>
        <v>, dropMechanic={LIBSETS_DROP_MECHANIC_OVERLAND_BOSS_DELVE,LIBSETS_DROP_MECHANIC_OVERLAND_WORLDBOSS,LIBSETS_DROP_MECHANIC_OVERLAND_BOSS_PUBLIC_DUNGEON,LIBSETS_DROP_MECHANIC_OVERLAND_CHEST}</v>
      </c>
      <c r="BG48" s="21" t="str">
        <f t="shared" si="5"/>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1533</v>
      </c>
      <c r="Y49" s="65"/>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3" t="s">
        <v>2667</v>
      </c>
      <c r="BA49" s="83"/>
      <c r="BB49" s="83"/>
      <c r="BC49" s="21" t="str">
        <f t="shared" si="1"/>
        <v>[67] = {wayshrines={-1,-1,-1,}, dlcId=DLC_BASE_GAME</v>
      </c>
      <c r="BD49" s="21" t="str">
        <f t="shared" si="2"/>
        <v>, zoneIds={181}, veteran=false</v>
      </c>
      <c r="BE49" s="21" t="str">
        <f t="shared" si="3"/>
        <v>, setType=LIBSETS_SETTYPE_CYRODIIL</v>
      </c>
      <c r="BF49" s="21" t="str">
        <f t="shared" si="4"/>
        <v>, dropMechanic={LIBSETS_DROP_MECHANIC_CITY_CYRODIIL_BRUMA}</v>
      </c>
      <c r="BG49" s="21" t="str">
        <f t="shared" si="5"/>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1560</v>
      </c>
      <c r="Y50" s="65"/>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3" t="s">
        <v>2667</v>
      </c>
      <c r="BA50" s="83"/>
      <c r="BB50" s="83"/>
      <c r="BC50" s="21" t="str">
        <f t="shared" si="1"/>
        <v>[68] = {wayshrines={131,131,131,}, dlcId=DLC_BASE_GAME</v>
      </c>
      <c r="BD50" s="21" t="str">
        <f t="shared" si="2"/>
        <v>, zoneIds={347,347,347,347}, veteran=false</v>
      </c>
      <c r="BE50" s="21" t="str">
        <f t="shared" si="3"/>
        <v>, setType=LIBSETS_SETTYPE_OVERLAND</v>
      </c>
      <c r="BF50" s="21" t="str">
        <f t="shared" si="4"/>
        <v>, dropMechanic={LIBSETS_DROP_MECHANIC_OVERLAND_BOSS_DELVE,LIBSETS_DROP_MECHANIC_OVERLAND_WORLDBOSS,LIBSETS_DROP_MECHANIC_OVERLAND_BOSS_PUBLIC_DUNGEON,LIBSETS_DROP_MECHANIC_OVERLAND_CHEST}</v>
      </c>
      <c r="BG50" s="21" t="str">
        <f t="shared" si="5"/>
        <v>}, --Stygian / Stygier   [Coldharbour, Coldharbour, Coldharbour, Coldharbour]</v>
      </c>
    </row>
    <row r="51" spans="1:59" x14ac:dyDescent="0.25">
      <c r="A51" s="12">
        <v>69</v>
      </c>
      <c r="B51" t="s">
        <v>797</v>
      </c>
      <c r="C51" t="s">
        <v>2570</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1560</v>
      </c>
      <c r="Y51" s="65"/>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3" t="s">
        <v>2668</v>
      </c>
      <c r="BA51" s="83"/>
      <c r="BB51" s="83"/>
      <c r="BC51" s="21" t="str">
        <f t="shared" si="1"/>
        <v>[69] = {wayshrines={214,214,214,}, dlcId=DLC_BASE_GAME</v>
      </c>
      <c r="BD51" s="21" t="str">
        <f t="shared" si="2"/>
        <v>, zoneIds={383,383,383,383}, veteran=false</v>
      </c>
      <c r="BE51" s="21" t="str">
        <f t="shared" si="3"/>
        <v>, setType=LIBSETS_SETTYPE_OVERLAND</v>
      </c>
      <c r="BF51" s="21" t="str">
        <f t="shared" si="4"/>
        <v>, isProcSetAllowedInPvP=1, dropMechanic={LIBSETS_DROP_MECHANIC_OVERLAND_BOSS_DELVE,LIBSETS_DROP_MECHANIC_OVERLAND_WORLDBOSS,LIBSETS_DROP_MECHANIC_OVERLAND_BOSS_PUBLIC_DUNGEON,LIBSETS_DROP_MECHANIC_OVERLAND_CHEST}</v>
      </c>
      <c r="BG51" s="21" t="str">
        <f t="shared" si="5"/>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1560</v>
      </c>
      <c r="Y52" s="65"/>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3" t="s">
        <v>2667</v>
      </c>
      <c r="BA52" s="83"/>
      <c r="BB52" s="83"/>
      <c r="BC52" s="21" t="str">
        <f t="shared" si="1"/>
        <v>[70] = {wayshrines={36,36,36,}, dlcId=DLC_BASE_GAME</v>
      </c>
      <c r="BD52" s="21" t="str">
        <f t="shared" si="2"/>
        <v>, zoneIds={92,92,92,92}, veteran=false</v>
      </c>
      <c r="BE52" s="21" t="str">
        <f t="shared" si="3"/>
        <v>, setType=LIBSETS_SETTYPE_OVERLAND</v>
      </c>
      <c r="BF52" s="21" t="str">
        <f t="shared" si="4"/>
        <v>, dropMechanic={LIBSETS_DROP_MECHANIC_OVERLAND_BOSS_DELVE,LIBSETS_DROP_MECHANIC_OVERLAND_WORLDBOSS,LIBSETS_DROP_MECHANIC_OVERLAND_BOSS_PUBLIC_DUNGEON,LIBSETS_DROP_MECHANIC_OVERLAND_CHEST}</v>
      </c>
      <c r="BG52" s="21" t="str">
        <f t="shared" si="5"/>
        <v>}, --Seventh Legion Brute / Rohling der siebten Legion   [Bangkorai, Bangkorai, Bangkorai, Bangkorai]</v>
      </c>
    </row>
    <row r="53" spans="1:59" x14ac:dyDescent="0.25">
      <c r="A53" s="12">
        <v>71</v>
      </c>
      <c r="B53" t="s">
        <v>800</v>
      </c>
      <c r="C53" t="s">
        <v>2571</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3356</v>
      </c>
      <c r="Y53" s="65"/>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3356</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3" t="s">
        <v>2667</v>
      </c>
      <c r="BA53" s="83"/>
      <c r="BB53" s="83"/>
      <c r="BC53" s="21" t="str">
        <f t="shared" si="1"/>
        <v>[71] = {wayshrines={185,185,185,}, dlcId=DLC_BASE_GAME</v>
      </c>
      <c r="BD53" s="21" t="str">
        <f t="shared" si="2"/>
        <v>, zoneIds={31,382,382}, veteran=false</v>
      </c>
      <c r="BE53" s="21" t="str">
        <f t="shared" si="3"/>
        <v>, setType=LIBSETS_SETTYPE_DUNGEON</v>
      </c>
      <c r="BF53" s="21" t="str">
        <f t="shared" si="4"/>
        <v>, dropMechanic={LIBSETS_DROP_MECHANIC_GROUP_DUNGEON_BOSS,LIBSETS_DROP_MECHANIC_GROUP_DUNGEON_BOSS}</v>
      </c>
      <c r="BG53" s="21" t="str">
        <f t="shared" si="5"/>
        <v>}, --Durok\'s Bane / Duroks Fluch   [Selene's Web, Reaper's March, Reaper's March]</v>
      </c>
    </row>
    <row r="54" spans="1:59" x14ac:dyDescent="0.25">
      <c r="A54" s="12">
        <v>72</v>
      </c>
      <c r="B54" t="s">
        <v>801</v>
      </c>
      <c r="C54" t="s">
        <v>2572</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3356</v>
      </c>
      <c r="Y54" s="65"/>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3356</v>
      </c>
      <c r="AC54" s="43"/>
      <c r="AD54" s="43"/>
      <c r="AE54" s="43"/>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3" t="s">
        <v>2667</v>
      </c>
      <c r="BA54" s="83"/>
      <c r="BB54" s="83"/>
      <c r="BC54" s="21" t="str">
        <f t="shared" si="1"/>
        <v>[72] = {wayshrines={187,187,187,}, dlcId=DLC_BASE_GAME</v>
      </c>
      <c r="BD54" s="21" t="str">
        <f t="shared" si="2"/>
        <v>, zoneIds={64,103,103}, veteran=false</v>
      </c>
      <c r="BE54" s="21" t="str">
        <f t="shared" si="3"/>
        <v>, setType=LIBSETS_SETTYPE_DUNGEON</v>
      </c>
      <c r="BF54" s="21" t="str">
        <f t="shared" si="4"/>
        <v>, dropMechanic={LIBSETS_DROP_MECHANIC_GROUP_DUNGEON_BOSS,LIBSETS_DROP_MECHANIC_GROUP_DUNGEON_BOSS}</v>
      </c>
      <c r="BG54" s="21" t="str">
        <f t="shared" si="5"/>
        <v>}, --Nikulas\' Heavy Armor / Nikulas' schwere Rüstung   [Blessed Crucible, The Rift, The Rift]</v>
      </c>
    </row>
    <row r="55" spans="1:59" x14ac:dyDescent="0.25">
      <c r="A55" s="5">
        <v>73</v>
      </c>
      <c r="B55" t="s">
        <v>802</v>
      </c>
      <c r="C55" t="s">
        <v>2573</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3359</v>
      </c>
      <c r="Y55" s="65"/>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3359</v>
      </c>
      <c r="AC55" s="43"/>
      <c r="AD55" s="43"/>
      <c r="AE55" s="43"/>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3" t="s">
        <v>2667</v>
      </c>
      <c r="BA55" s="83"/>
      <c r="BB55" s="83"/>
      <c r="BC55" s="21" t="str">
        <f t="shared" si="1"/>
        <v>[73] = {wayshrines={135,135,135,}, traitsNeeded=8, dlcId=DLC_BASE_GAME</v>
      </c>
      <c r="BD55" s="21" t="str">
        <f t="shared" si="2"/>
        <v>, zoneIds={347,347,347}, veteran=false</v>
      </c>
      <c r="BE55" s="21" t="str">
        <f t="shared" si="3"/>
        <v>, setType=LIBSETS_SETTYPE_CRAFTED</v>
      </c>
      <c r="BF55" s="21" t="str">
        <f t="shared" si="4"/>
        <v>, dropMechanic={LIBSETS_DROP_MECHANIC_CRAFTED,LIBSETS_DROP_MECHANIC_CRAFTED}</v>
      </c>
      <c r="BG55" s="21" t="str">
        <f t="shared" si="5"/>
        <v>}, --Oblivion\'s Foe / Erinnerung   [Coldharbour, Coldharbour, Coldharbour]</v>
      </c>
    </row>
    <row r="56" spans="1:59" x14ac:dyDescent="0.25">
      <c r="A56" s="5">
        <v>74</v>
      </c>
      <c r="B56" t="s">
        <v>803</v>
      </c>
      <c r="C56" t="s">
        <v>2574</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3359</v>
      </c>
      <c r="Y56" s="65"/>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3359</v>
      </c>
      <c r="AC56" s="43"/>
      <c r="AD56" s="43"/>
      <c r="AE56" s="43"/>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3" t="s">
        <v>2667</v>
      </c>
      <c r="BA56" s="83"/>
      <c r="BB56" s="83"/>
      <c r="BC56" s="21" t="str">
        <f t="shared" si="1"/>
        <v>[74] = {wayshrines={133,133,133,}, traitsNeeded=8, dlcId=DLC_BASE_GAME</v>
      </c>
      <c r="BD56" s="21" t="str">
        <f t="shared" si="2"/>
        <v>, zoneIds={347,347,347}, veteran=false</v>
      </c>
      <c r="BE56" s="21" t="str">
        <f t="shared" si="3"/>
        <v>, setType=LIBSETS_SETTYPE_CRAFTED</v>
      </c>
      <c r="BF56" s="21" t="str">
        <f t="shared" si="4"/>
        <v>, dropMechanic={LIBSETS_DROP_MECHANIC_CRAFTED,LIBSETS_DROP_MECHANIC_CRAFTED}</v>
      </c>
      <c r="BG56" s="21" t="str">
        <f t="shared" si="5"/>
        <v>}, --Spectre\'s Eye / Schemenauge   [Coldharbour, Coldharbour, Coldharbour]</v>
      </c>
    </row>
    <row r="57" spans="1:59" x14ac:dyDescent="0.25">
      <c r="A57" s="5">
        <v>75</v>
      </c>
      <c r="B57" t="s">
        <v>804</v>
      </c>
      <c r="C57" t="s">
        <v>2575</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3359</v>
      </c>
      <c r="Y57" s="65"/>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3359</v>
      </c>
      <c r="AC57" s="43"/>
      <c r="AD57" s="43"/>
      <c r="AE57" s="43"/>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3359</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3" t="s">
        <v>2668</v>
      </c>
      <c r="BA57" s="83"/>
      <c r="BB57" s="83"/>
      <c r="BC57" s="21" t="str">
        <f t="shared" si="1"/>
        <v>[75] = {wayshrines={19,165,24,}, traitsNeeded=3, dlcId=DLC_BASE_GAME</v>
      </c>
      <c r="BD57" s="21" t="str">
        <f t="shared" si="2"/>
        <v>, zoneIds={19,383,57}, veteran=false</v>
      </c>
      <c r="BE57" s="21" t="str">
        <f t="shared" si="3"/>
        <v>, setType=LIBSETS_SETTYPE_CRAFTED</v>
      </c>
      <c r="BF57" s="21" t="str">
        <f t="shared" si="4"/>
        <v>, isProcSetAllowedInPvP=1, dropMechanic={LIBSETS_DROP_MECHANIC_CRAFTED,LIBSETS_DROP_MECHANIC_CRAFTED,LIBSETS_DROP_MECHANIC_CRAFTED}</v>
      </c>
      <c r="BG57" s="21" t="str">
        <f t="shared" si="5"/>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2801</v>
      </c>
      <c r="Y58" s="65"/>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3" t="s">
        <v>2668</v>
      </c>
      <c r="BA58" s="83"/>
      <c r="BB58" s="83"/>
      <c r="BC58" s="21" t="str">
        <f t="shared" si="1"/>
        <v>[76] = {wayshrines={-1,-1,-1,}, dlcId=DLC_BASE_GAME</v>
      </c>
      <c r="BD58" s="21" t="str">
        <f t="shared" si="2"/>
        <v>, zoneIds={181}, veteran=false</v>
      </c>
      <c r="BE58" s="21" t="str">
        <f t="shared" si="3"/>
        <v>, setType=LIBSETS_SETTYPE_CYRODIIL</v>
      </c>
      <c r="BF58" s="21" t="str">
        <f t="shared" si="4"/>
        <v>, isProcSetAllowedInPvP=1, dropMechanic={LIBSETS_DROP_MECHANIC_CITY_CYRODIIL_CROPSFORD}</v>
      </c>
      <c r="BG58" s="21" t="str">
        <f t="shared" si="5"/>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3356</v>
      </c>
      <c r="Y59" s="65"/>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3356</v>
      </c>
      <c r="AC59" s="43"/>
      <c r="AD59" s="43"/>
      <c r="AE59" s="43"/>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3" t="s">
        <v>2667</v>
      </c>
      <c r="BA59" s="83"/>
      <c r="BB59" s="83"/>
      <c r="BC59" s="21" t="str">
        <f t="shared" si="1"/>
        <v>[77] = {wayshrines={196,196,196,}, dlcId=DLC_BASE_GAME</v>
      </c>
      <c r="BD59" s="21" t="str">
        <f t="shared" si="2"/>
        <v>, zoneIds={22,104,104}, veteran=false</v>
      </c>
      <c r="BE59" s="21" t="str">
        <f t="shared" si="3"/>
        <v>, setType=LIBSETS_SETTYPE_DUNGEON</v>
      </c>
      <c r="BF59" s="21" t="str">
        <f t="shared" si="4"/>
        <v>, dropMechanic={LIBSETS_DROP_MECHANIC_GROUP_DUNGEON_BOSS,LIBSETS_DROP_MECHANIC_GROUP_DUNGEON_BOSS}</v>
      </c>
      <c r="BG59" s="21" t="str">
        <f t="shared" si="5"/>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3359</v>
      </c>
      <c r="Y60" s="65"/>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3359</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3359</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3" t="s">
        <v>2667</v>
      </c>
      <c r="BA60" s="83"/>
      <c r="BB60" s="83"/>
      <c r="BC60" s="21" t="str">
        <f t="shared" si="1"/>
        <v>[78] = {wayshrines={9,154,51,}, traitsNeeded=4, dlcId=DLC_BASE_GAME</v>
      </c>
      <c r="BD60" s="21" t="str">
        <f t="shared" si="2"/>
        <v>, zoneIds={20,108,117}, veteran=false</v>
      </c>
      <c r="BE60" s="21" t="str">
        <f t="shared" si="3"/>
        <v>, setType=LIBSETS_SETTYPE_CRAFTED</v>
      </c>
      <c r="BF60" s="21" t="str">
        <f t="shared" si="4"/>
        <v>, dropMechanic={LIBSETS_DROP_MECHANIC_CRAFTED,LIBSETS_DROP_MECHANIC_CRAFTED,LIBSETS_DROP_MECHANIC_CRAFTED}</v>
      </c>
      <c r="BG60" s="21" t="str">
        <f t="shared" si="5"/>
        <v>}, --Hist Bark / Histrinde   [Rivenspire, Greenshade, Shadowfen]</v>
      </c>
    </row>
    <row r="61" spans="1:59" x14ac:dyDescent="0.25">
      <c r="A61" s="5">
        <v>79</v>
      </c>
      <c r="B61" t="s">
        <v>811</v>
      </c>
      <c r="C61" t="s">
        <v>2576</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3359</v>
      </c>
      <c r="Y61" s="65"/>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3359</v>
      </c>
      <c r="AC61" s="43"/>
      <c r="AD61" s="43"/>
      <c r="AE61" s="43"/>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3359</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3" t="s">
        <v>2668</v>
      </c>
      <c r="BA61" s="83"/>
      <c r="BB61" s="83"/>
      <c r="BC61" s="21" t="str">
        <f t="shared" si="1"/>
        <v>[79] = {wayshrines={35,144,111,}, traitsNeeded=6, dlcId=DLC_BASE_GAME</v>
      </c>
      <c r="BD61" s="21" t="str">
        <f t="shared" si="2"/>
        <v>, zoneIds={92,382,103}, veteran=false</v>
      </c>
      <c r="BE61" s="21" t="str">
        <f t="shared" si="3"/>
        <v>, setType=LIBSETS_SETTYPE_CRAFTED</v>
      </c>
      <c r="BF61" s="21" t="str">
        <f t="shared" si="4"/>
        <v>, isProcSetAllowedInPvP=1, dropMechanic={LIBSETS_DROP_MECHANIC_CRAFTED,LIBSETS_DROP_MECHANIC_CRAFTED,LIBSETS_DROP_MECHANIC_CRAFTED}</v>
      </c>
      <c r="BG61" s="21" t="str">
        <f t="shared" si="5"/>
        <v>}, --Willow\'s Path / Weidenpfad   [Bangkorai, Reaper's March, The Rift]</v>
      </c>
    </row>
    <row r="62" spans="1:59" x14ac:dyDescent="0.25">
      <c r="A62" s="5">
        <v>80</v>
      </c>
      <c r="B62" t="s">
        <v>812</v>
      </c>
      <c r="C62" t="s">
        <v>2577</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3359</v>
      </c>
      <c r="Y62" s="65"/>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3359</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3359</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3" t="s">
        <v>2667</v>
      </c>
      <c r="BA62" s="83"/>
      <c r="BB62" s="83"/>
      <c r="BC62" s="21" t="str">
        <f t="shared" si="1"/>
        <v>[80] = {wayshrines={39,161,113,}, traitsNeeded=6, dlcId=DLC_BASE_GAME</v>
      </c>
      <c r="BD62" s="21" t="str">
        <f t="shared" si="2"/>
        <v>, zoneIds={92,382,103}, veteran=false</v>
      </c>
      <c r="BE62" s="21" t="str">
        <f t="shared" si="3"/>
        <v>, setType=LIBSETS_SETTYPE_CRAFTED</v>
      </c>
      <c r="BF62" s="21" t="str">
        <f t="shared" si="4"/>
        <v>, dropMechanic={LIBSETS_DROP_MECHANIC_CRAFTED,LIBSETS_DROP_MECHANIC_CRAFTED,LIBSETS_DROP_MECHANIC_CRAFTED}</v>
      </c>
      <c r="BG62" s="21" t="str">
        <f t="shared" si="5"/>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3359</v>
      </c>
      <c r="Y63" s="65"/>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3359</v>
      </c>
      <c r="AC63" s="43"/>
      <c r="AD63" s="43"/>
      <c r="AE63" s="43"/>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3359</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3" t="s">
        <v>2667</v>
      </c>
      <c r="BA63" s="83"/>
      <c r="BB63" s="83"/>
      <c r="BC63" s="21" t="str">
        <f t="shared" si="1"/>
        <v>[81] = {wayshrines={137,103,89,}, traitsNeeded=5, dlcId=DLC_BASE_GAME</v>
      </c>
      <c r="BD63" s="21" t="str">
        <f t="shared" si="2"/>
        <v>, zoneIds={104,58,101}, veteran=false</v>
      </c>
      <c r="BE63" s="21" t="str">
        <f t="shared" si="3"/>
        <v>, setType=LIBSETS_SETTYPE_CRAFTED</v>
      </c>
      <c r="BF63" s="21" t="str">
        <f t="shared" si="4"/>
        <v>, dropMechanic={LIBSETS_DROP_MECHANIC_CRAFTED,LIBSETS_DROP_MECHANIC_CRAFTED,LIBSETS_DROP_MECHANIC_CRAFTED}</v>
      </c>
      <c r="BG63" s="21" t="str">
        <f t="shared" si="5"/>
        <v>}, --Song of Lamae / Lied der Lamien   [Alik'r Desert, Malabal Tor, Eastmarch]</v>
      </c>
    </row>
    <row r="64" spans="1:59" x14ac:dyDescent="0.25">
      <c r="A64" s="5">
        <v>82</v>
      </c>
      <c r="B64" t="s">
        <v>815</v>
      </c>
      <c r="C64" t="s">
        <v>2578</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3359</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3359</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3359</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3" t="s">
        <v>2667</v>
      </c>
      <c r="BA64" s="83"/>
      <c r="BB64" s="83"/>
      <c r="BC64" s="21" t="str">
        <f t="shared" si="1"/>
        <v>[82] = {wayshrines={155,105,95,}, traitsNeeded=5, dlcId=DLC_BASE_GAME</v>
      </c>
      <c r="BD64" s="21" t="str">
        <f t="shared" si="2"/>
        <v>, zoneIds={104,58,101}, veteran=false</v>
      </c>
      <c r="BE64" s="21" t="str">
        <f t="shared" si="3"/>
        <v>, setType=LIBSETS_SETTYPE_CRAFTED</v>
      </c>
      <c r="BF64" s="21" t="str">
        <f t="shared" si="4"/>
        <v>, dropMechanic={LIBSETS_DROP_MECHANIC_CRAFTED,LIBSETS_DROP_MECHANIC_CRAFTED,LIBSETS_DROP_MECHANIC_CRAFTED}</v>
      </c>
      <c r="BG64" s="21" t="str">
        <f t="shared" si="5"/>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1535</v>
      </c>
      <c r="Y65" s="65"/>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3" t="s">
        <v>2668</v>
      </c>
      <c r="BA65" s="83"/>
      <c r="BB65" s="83"/>
      <c r="BC65" s="21" t="str">
        <f t="shared" si="1"/>
        <v>[83] = {wayshrines={-1,-1,-1,}, dlcId=DLC_BASE_GAME</v>
      </c>
      <c r="BD65" s="21" t="str">
        <f t="shared" si="2"/>
        <v>, zoneIds={181}, veteran=false</v>
      </c>
      <c r="BE65" s="21" t="str">
        <f t="shared" si="3"/>
        <v>, setType=LIBSETS_SETTYPE_CYRODIIL</v>
      </c>
      <c r="BF65" s="21" t="str">
        <f t="shared" si="4"/>
        <v>, isProcSetAllowedInPvP=1, dropMechanic={LIBSETS_DROP_MECHANIC_CITY_CYRODIIL_VLASTARUS}</v>
      </c>
      <c r="BG65" s="21" t="str">
        <f t="shared" si="5"/>
        <v>}, --Elf Bane / Elfenfluch   [Cyrodiil]</v>
      </c>
    </row>
    <row r="66" spans="1:59" x14ac:dyDescent="0.25">
      <c r="A66" s="5">
        <v>84</v>
      </c>
      <c r="B66" t="s">
        <v>818</v>
      </c>
      <c r="C66" t="s">
        <v>2579</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3359</v>
      </c>
      <c r="Y66" s="65">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3359</v>
      </c>
      <c r="AC66" s="43"/>
      <c r="AD66" s="43"/>
      <c r="AE66" s="43"/>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3" t="s">
        <v>2668</v>
      </c>
      <c r="BA66" s="83"/>
      <c r="BB66" s="83"/>
      <c r="BC66" s="21" t="str">
        <f t="shared" si="1"/>
        <v>[84] = {wayshrines={-2,-2,-2,}, traitsNeeded=8, dlcId=DLC_BASE_GAME</v>
      </c>
      <c r="BD66" s="21" t="str">
        <f t="shared" si="2"/>
        <v>, zoneIds={208,643}, veteran=false</v>
      </c>
      <c r="BE66" s="21" t="str">
        <f t="shared" si="3"/>
        <v>, setType=LIBSETS_SETTYPE_CRAFTED</v>
      </c>
      <c r="BF66" s="21" t="str">
        <f t="shared" si="4"/>
        <v>, isProcSetAllowedInPvP=1, dropMechanic={LIBSETS_DROP_MECHANIC_CRAFTED,LIBSETS_DROP_MECHANIC_CRAFTED}</v>
      </c>
      <c r="BG66" s="21" t="str">
        <f t="shared" si="5"/>
        <v>}, --Orgnum\'s Scales / Orgnums Schuppen   [The Earth Forge, Imperial Sewers]</v>
      </c>
    </row>
    <row r="67" spans="1:59" x14ac:dyDescent="0.25">
      <c r="A67" s="12">
        <v>85</v>
      </c>
      <c r="B67" t="s">
        <v>819</v>
      </c>
      <c r="C67" t="s">
        <v>2580</v>
      </c>
      <c r="D67" s="3">
        <f t="shared" ref="D67:D130" si="6">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2801</v>
      </c>
      <c r="Y67" s="65"/>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3" t="s">
        <v>2667</v>
      </c>
      <c r="BA67" s="83"/>
      <c r="BB67" s="83"/>
      <c r="BC67" s="21" t="str">
        <f t="shared" ref="BC67:BC130" si="7">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8">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ref="BE67:BE130" si="9">IF(A67&lt;&gt;"",IF(F67&lt;&gt;"Not in the game (anymore)",IF(A67&lt;&gt;"",", setType="&amp;G67,"")&amp;IF(J67="true",", multiTrialSet=true",""),"")
&amp; IF(AND(H67&lt;&gt;"",ISNUMBER(H67)),", undauntedChestId=" &amp; H67,""),"")</f>
        <v>, setType=LIBSETS_SETTYPE_CYRODIIL</v>
      </c>
      <c r="BF67" s="21" t="str">
        <f t="shared" ref="BF67:BF130" si="10">IF(A67&lt;&gt;"",IF(F67&lt;&gt;"Not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 t="shared" ref="BG67:BG130" si="11">IF(A67&lt;&gt;"",IF(F67&lt;&gt;"Not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2581</v>
      </c>
      <c r="D68" s="3">
        <f t="shared" si="6"/>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1560</v>
      </c>
      <c r="Y68" s="65"/>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3" t="s">
        <v>2667</v>
      </c>
      <c r="BA68" s="83"/>
      <c r="BB68" s="83"/>
      <c r="BC68" s="21" t="str">
        <f t="shared" si="7"/>
        <v>[86] = {wayshrines={121,121,121,}, dlcId=DLC_BASE_GAME</v>
      </c>
      <c r="BD68" s="21" t="str">
        <f t="shared" si="8"/>
        <v>, zoneIds={381,381,381,381}, veteran=false</v>
      </c>
      <c r="BE68" s="21" t="str">
        <f t="shared" si="9"/>
        <v>, setType=LIBSETS_SETTYPE_OVERLAND</v>
      </c>
      <c r="BF68" s="21" t="str">
        <f t="shared" si="10"/>
        <v>, dropMechanic={LIBSETS_DROP_MECHANIC_OVERLAND_BOSS_DELVE,LIBSETS_DROP_MECHANIC_OVERLAND_WORLDBOSS,LIBSETS_DROP_MECHANIC_OVERLAND_BOSS_PUBLIC_DUNGEON,LIBSETS_DROP_MECHANIC_OVERLAND_CHEST}</v>
      </c>
      <c r="BG68" s="21" t="str">
        <f t="shared" si="11"/>
        <v>}, --Queen\'s Elegance / Eleganz der Königin   [Auridon, Auridon, Auridon, Auridon]</v>
      </c>
    </row>
    <row r="69" spans="1:59" x14ac:dyDescent="0.25">
      <c r="A69" s="5">
        <v>87</v>
      </c>
      <c r="B69" t="s">
        <v>821</v>
      </c>
      <c r="C69" t="s">
        <v>822</v>
      </c>
      <c r="D69" s="3">
        <f t="shared" si="6"/>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3359</v>
      </c>
      <c r="Y69" s="65">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3359</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3" t="s">
        <v>2668</v>
      </c>
      <c r="BA69" s="83"/>
      <c r="BB69" s="83"/>
      <c r="BC69" s="21" t="str">
        <f t="shared" si="7"/>
        <v>[87] = {wayshrines={-2,-2,-2,}, traitsNeeded=8, dlcId=DLC_BASE_GAME</v>
      </c>
      <c r="BD69" s="21" t="str">
        <f t="shared" si="8"/>
        <v>, zoneIds={267,643}, veteran=false</v>
      </c>
      <c r="BE69" s="21" t="str">
        <f t="shared" si="9"/>
        <v>, setType=LIBSETS_SETTYPE_CRAFTED</v>
      </c>
      <c r="BF69" s="21" t="str">
        <f t="shared" si="10"/>
        <v>, isProcSetAllowedInPvP=1, dropMechanic={LIBSETS_DROP_MECHANIC_CRAFTED,LIBSETS_DROP_MECHANIC_CRAFTED}</v>
      </c>
      <c r="BG69" s="21" t="str">
        <f t="shared" si="11"/>
        <v>}, --Eyes of Mara / Augen von Mara   [Eyevea, Imperial Sewers]</v>
      </c>
    </row>
    <row r="70" spans="1:59" x14ac:dyDescent="0.25">
      <c r="A70" s="12">
        <v>88</v>
      </c>
      <c r="B70" t="s">
        <v>823</v>
      </c>
      <c r="C70" t="s">
        <v>824</v>
      </c>
      <c r="D70" s="3">
        <f t="shared" si="6"/>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1556</v>
      </c>
      <c r="Y70" s="65"/>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3" t="s">
        <v>2668</v>
      </c>
      <c r="BA70" s="83"/>
      <c r="BB70" s="83"/>
      <c r="BC70" s="21" t="str">
        <f t="shared" si="7"/>
        <v>[88] = {wayshrines={270,270,270,}, dlcId=DLC_BASE_GAME</v>
      </c>
      <c r="BD70" s="21" t="str">
        <f t="shared" si="8"/>
        <v>, zoneIds={635,888,888}, veteran=false</v>
      </c>
      <c r="BE70" s="21" t="str">
        <f t="shared" si="9"/>
        <v>, setType=LIBSETS_SETTYPE_ARENA</v>
      </c>
      <c r="BF70" s="21" t="str">
        <f t="shared" si="10"/>
        <v>, isProcSetAllowedInPvP=1, dropMechanic={LIBSETS_DROP_MECHANIC_ARENA_STAGE_CHEST,LIBSETS_DROP_MECHANIC_ARENA_STAGE_CHEST}, dropMechanicDropLocationNames={['en']={'','Arena stage chest','','','','',},['de']={'','Arena-Phasen Schatztruhe','','','','',},}</v>
      </c>
      <c r="BG70" s="21" t="str">
        <f t="shared" si="11"/>
        <v>}, --Robes of Destruction Mastery / Roben der Zerstörungsbeherrschung   [Dragonstar Arena, Craglorn, Craglorn]</v>
      </c>
    </row>
    <row r="71" spans="1:59" x14ac:dyDescent="0.25">
      <c r="A71" s="12">
        <v>89</v>
      </c>
      <c r="B71" t="s">
        <v>825</v>
      </c>
      <c r="C71" t="s">
        <v>826</v>
      </c>
      <c r="D71" s="3">
        <f t="shared" si="6"/>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1533</v>
      </c>
      <c r="Y71" s="65"/>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3" t="s">
        <v>2667</v>
      </c>
      <c r="BA71" s="83"/>
      <c r="BB71" s="83"/>
      <c r="BC71" s="21" t="str">
        <f t="shared" si="7"/>
        <v>[89] = {wayshrines={-1,-1,-1,}, dlcId=DLC_BASE_GAME</v>
      </c>
      <c r="BD71" s="21" t="str">
        <f t="shared" si="8"/>
        <v>, zoneIds={181}, veteran=false</v>
      </c>
      <c r="BE71" s="21" t="str">
        <f t="shared" si="9"/>
        <v>, setType=LIBSETS_SETTYPE_CYRODIIL</v>
      </c>
      <c r="BF71" s="21" t="str">
        <f t="shared" si="10"/>
        <v>, dropMechanic={LIBSETS_DROP_MECHANIC_CITY_CYRODIIL_BRUMA}</v>
      </c>
      <c r="BG71" s="21" t="str">
        <f t="shared" si="11"/>
        <v>}, --Sentry / Wachposten   [Cyrodiil]</v>
      </c>
    </row>
    <row r="72" spans="1:59" x14ac:dyDescent="0.25">
      <c r="A72" s="12">
        <v>90</v>
      </c>
      <c r="B72" t="s">
        <v>827</v>
      </c>
      <c r="C72" t="s">
        <v>2582</v>
      </c>
      <c r="D72" s="3">
        <f t="shared" si="6"/>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1560</v>
      </c>
      <c r="Y72" s="65"/>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3" t="s">
        <v>2667</v>
      </c>
      <c r="BA72" s="83"/>
      <c r="BB72" s="83"/>
      <c r="BC72" s="21" t="str">
        <f t="shared" si="7"/>
        <v>[90] = {wayshrines={162,162,162,}, dlcId=DLC_BASE_GAME</v>
      </c>
      <c r="BD72" s="21" t="str">
        <f t="shared" si="8"/>
        <v>, zoneIds={382,382,382,382}, veteran=false</v>
      </c>
      <c r="BE72" s="21" t="str">
        <f t="shared" si="9"/>
        <v>, setType=LIBSETS_SETTYPE_OVERLAND</v>
      </c>
      <c r="BF72" s="21" t="str">
        <f t="shared" si="10"/>
        <v>, dropMechanic={LIBSETS_DROP_MECHANIC_OVERLAND_BOSS_DELVE,LIBSETS_DROP_MECHANIC_OVERLAND_WORLDBOSS,LIBSETS_DROP_MECHANIC_OVERLAND_BOSS_PUBLIC_DUNGEON,LIBSETS_DROP_MECHANIC_OVERLAND_CHEST}</v>
      </c>
      <c r="BG72" s="21" t="str">
        <f t="shared" si="11"/>
        <v>}, --Senche\'s Bite / Biss des Senche   [Reaper's March, Reaper's March, Reaper's March, Reaper's March]</v>
      </c>
    </row>
    <row r="73" spans="1:59" x14ac:dyDescent="0.25">
      <c r="A73" s="12">
        <v>91</v>
      </c>
      <c r="B73" t="s">
        <v>828</v>
      </c>
      <c r="C73" t="s">
        <v>2583</v>
      </c>
      <c r="D73" s="3">
        <f t="shared" si="6"/>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3356</v>
      </c>
      <c r="Y73" s="65"/>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3356</v>
      </c>
      <c r="AC73" s="43"/>
      <c r="AD73" s="43"/>
      <c r="AE73" s="43"/>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3" t="s">
        <v>2667</v>
      </c>
      <c r="BA73" s="83"/>
      <c r="BB73" s="83"/>
      <c r="BC73" s="21" t="str">
        <f t="shared" si="7"/>
        <v>[91] = {wayshrines={184,184,184,}, dlcId=DLC_BASE_GAME</v>
      </c>
      <c r="BD73" s="21" t="str">
        <f t="shared" si="8"/>
        <v>, zoneIds={11,347,347}, veteran=false</v>
      </c>
      <c r="BE73" s="21" t="str">
        <f t="shared" si="9"/>
        <v>, setType=LIBSETS_SETTYPE_DUNGEON</v>
      </c>
      <c r="BF73" s="21" t="str">
        <f t="shared" si="10"/>
        <v>, dropMechanic={LIBSETS_DROP_MECHANIC_GROUP_DUNGEON_BOSS,LIBSETS_DROP_MECHANIC_GROUP_DUNGEON_BOSS}</v>
      </c>
      <c r="BG73" s="21" t="str">
        <f t="shared" si="11"/>
        <v>}, --Oblivion\'s Edge / Vorteil des Vergessens   [Vaults of Madness, Coldharbour, Coldharbour]</v>
      </c>
    </row>
    <row r="74" spans="1:59" x14ac:dyDescent="0.25">
      <c r="A74" s="5">
        <v>92</v>
      </c>
      <c r="B74" t="s">
        <v>829</v>
      </c>
      <c r="C74" t="s">
        <v>2584</v>
      </c>
      <c r="D74" s="3">
        <f t="shared" si="6"/>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3359</v>
      </c>
      <c r="Y74" s="65">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3359</v>
      </c>
      <c r="AC74" s="43"/>
      <c r="AD74" s="43"/>
      <c r="AE74" s="43"/>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3" t="s">
        <v>2667</v>
      </c>
      <c r="BA74" s="83"/>
      <c r="BB74" s="83"/>
      <c r="BC74" s="21" t="str">
        <f t="shared" si="7"/>
        <v>[92] = {wayshrines={-2,-2,-2,}, traitsNeeded=8, dlcId=DLC_BASE_GAME</v>
      </c>
      <c r="BD74" s="21" t="str">
        <f t="shared" si="8"/>
        <v>, zoneIds={208,643}, veteran=false</v>
      </c>
      <c r="BE74" s="21" t="str">
        <f t="shared" si="9"/>
        <v>, setType=LIBSETS_SETTYPE_CRAFTED</v>
      </c>
      <c r="BF74" s="21" t="str">
        <f t="shared" si="10"/>
        <v>, dropMechanic={LIBSETS_DROP_MECHANIC_CRAFTED,LIBSETS_DROP_MECHANIC_CRAFTED}</v>
      </c>
      <c r="BG74" s="21" t="str">
        <f t="shared" si="11"/>
        <v>}, --Kagrenac\'s Hope / Kagrenacs Hoffnung   [The Earth Forge, Imperial Sewers]</v>
      </c>
    </row>
    <row r="75" spans="1:59" x14ac:dyDescent="0.25">
      <c r="A75" s="12">
        <v>93</v>
      </c>
      <c r="B75" t="s">
        <v>830</v>
      </c>
      <c r="C75" t="s">
        <v>2585</v>
      </c>
      <c r="D75" s="3">
        <f t="shared" si="6"/>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1560</v>
      </c>
      <c r="Y75" s="65"/>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3" t="s">
        <v>2667</v>
      </c>
      <c r="BA75" s="83"/>
      <c r="BB75" s="83"/>
      <c r="BC75" s="21" t="str">
        <f t="shared" si="7"/>
        <v>[93] = {wayshrines={17,17,17,}, dlcId=DLC_BASE_GAME</v>
      </c>
      <c r="BD75" s="21" t="str">
        <f t="shared" si="8"/>
        <v>, zoneIds={19,19,19,19}, veteran=false</v>
      </c>
      <c r="BE75" s="21" t="str">
        <f t="shared" si="9"/>
        <v>, setType=LIBSETS_SETTYPE_OVERLAND</v>
      </c>
      <c r="BF75" s="21" t="str">
        <f t="shared" si="10"/>
        <v>, dropMechanic={LIBSETS_DROP_MECHANIC_OVERLAND_BOSS_DELVE,LIBSETS_DROP_MECHANIC_OVERLAND_WORLDBOSS,LIBSETS_DROP_MECHANIC_OVERLAND_BOSS_PUBLIC_DUNGEON,LIBSETS_DROP_MECHANIC_OVERLAND_CHEST}</v>
      </c>
      <c r="BG75" s="21" t="str">
        <f t="shared" si="11"/>
        <v>}, --Storm Knight\'s Plate / Wut des Sturmritters   [Stormhaven, Stormhaven, Stormhaven, Stormhaven]</v>
      </c>
    </row>
    <row r="76" spans="1:59" x14ac:dyDescent="0.25">
      <c r="A76" s="12">
        <v>94</v>
      </c>
      <c r="B76" t="s">
        <v>831</v>
      </c>
      <c r="C76" t="s">
        <v>2586</v>
      </c>
      <c r="D76" s="3">
        <f t="shared" si="6"/>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1560</v>
      </c>
      <c r="Y76" s="65"/>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3" t="s">
        <v>2667</v>
      </c>
      <c r="BA76" s="83"/>
      <c r="BB76" s="83"/>
      <c r="BC76" s="21" t="str">
        <f t="shared" si="7"/>
        <v>[94] = {wayshrines={131,131,131,}, dlcId=DLC_BASE_GAME</v>
      </c>
      <c r="BD76" s="21" t="str">
        <f t="shared" si="8"/>
        <v>, zoneIds={347,347,347,347}, veteran=false</v>
      </c>
      <c r="BE76" s="21" t="str">
        <f t="shared" si="9"/>
        <v>, setType=LIBSETS_SETTYPE_OVERLAND</v>
      </c>
      <c r="BF76" s="21" t="str">
        <f t="shared" si="10"/>
        <v>, dropMechanic={LIBSETS_DROP_MECHANIC_OVERLAND_BOSS_DELVE,LIBSETS_DROP_MECHANIC_OVERLAND_WORLDBOSS,LIBSETS_DROP_MECHANIC_OVERLAND_BOSS_PUBLIC_DUNGEON,LIBSETS_DROP_MECHANIC_OVERLAND_CHEST}</v>
      </c>
      <c r="BG76" s="21" t="str">
        <f t="shared" si="11"/>
        <v>}, --Meridia\'s Blessed Armor / Meridias gesegnete Rüstung   [Coldharbour, Coldharbour, Coldharbour, Coldharbour]</v>
      </c>
    </row>
    <row r="77" spans="1:59" x14ac:dyDescent="0.25">
      <c r="A77" s="5">
        <v>95</v>
      </c>
      <c r="B77" t="s">
        <v>832</v>
      </c>
      <c r="C77" t="s">
        <v>2587</v>
      </c>
      <c r="D77" s="3">
        <f t="shared" si="6"/>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3359</v>
      </c>
      <c r="Y77" s="65">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3359</v>
      </c>
      <c r="AC77" s="43"/>
      <c r="AD77" s="43"/>
      <c r="AE77" s="43"/>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3" t="s">
        <v>2667</v>
      </c>
      <c r="BA77" s="83"/>
      <c r="BB77" s="83"/>
      <c r="BC77" s="21" t="str">
        <f t="shared" si="7"/>
        <v>[95] = {wayshrines={-2,-2,-2,}, traitsNeeded=8, dlcId=DLC_BASE_GAME</v>
      </c>
      <c r="BD77" s="21" t="str">
        <f t="shared" si="8"/>
        <v>, zoneIds={267,643}, veteran=false</v>
      </c>
      <c r="BE77" s="21" t="str">
        <f t="shared" si="9"/>
        <v>, setType=LIBSETS_SETTYPE_CRAFTED</v>
      </c>
      <c r="BF77" s="21" t="str">
        <f t="shared" si="10"/>
        <v>, dropMechanic={LIBSETS_DROP_MECHANIC_CRAFTED,LIBSETS_DROP_MECHANIC_CRAFTED}</v>
      </c>
      <c r="BG77" s="21" t="str">
        <f t="shared" si="11"/>
        <v>}, --Shalidor\'s Curse / Shalidors Fluch   [Eyevea, Imperial Sewers]</v>
      </c>
    </row>
    <row r="78" spans="1:59" x14ac:dyDescent="0.25">
      <c r="A78" s="12">
        <v>96</v>
      </c>
      <c r="B78" t="s">
        <v>833</v>
      </c>
      <c r="C78" t="s">
        <v>834</v>
      </c>
      <c r="D78" s="3">
        <f t="shared" si="6"/>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3356</v>
      </c>
      <c r="Y78" s="65">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3356</v>
      </c>
      <c r="AC78" s="43"/>
      <c r="AD78" s="43"/>
      <c r="AE78" s="43"/>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6" t="s">
        <v>3356</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3" t="s">
        <v>2667</v>
      </c>
      <c r="BA78" s="83"/>
      <c r="BB78" s="83"/>
      <c r="BC78" s="21" t="str">
        <f t="shared" si="7"/>
        <v>[96] = {wayshrines={198,198,198,}, dlcId=DLC_BASE_GAME</v>
      </c>
      <c r="BD78" s="21" t="str">
        <f t="shared" si="8"/>
        <v>, zoneIds={63,930,57}, veteran=false</v>
      </c>
      <c r="BE78" s="21" t="str">
        <f t="shared" si="9"/>
        <v>, setType=LIBSETS_SETTYPE_DUNGEON</v>
      </c>
      <c r="BF78" s="21" t="str">
        <f t="shared" si="10"/>
        <v>, dropMechanic={LIBSETS_DROP_MECHANIC_GROUP_DUNGEON_BOSS,LIBSETS_DROP_MECHANIC_GROUP_DUNGEON_BOSS,LIBSETS_DROP_MECHANIC_GROUP_DUNGEON_BOSS}</v>
      </c>
      <c r="BG78" s="21" t="str">
        <f t="shared" si="11"/>
        <v>}, --Armor of Truth / Rüstung der Wahrheit   [Darkshade Caverns I, Darkshade Caverns II, Deshaan]</v>
      </c>
    </row>
    <row r="79" spans="1:59" x14ac:dyDescent="0.25">
      <c r="A79" s="12">
        <v>97</v>
      </c>
      <c r="B79" t="s">
        <v>835</v>
      </c>
      <c r="C79" t="s">
        <v>836</v>
      </c>
      <c r="D79" s="3">
        <f t="shared" si="6"/>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2801</v>
      </c>
      <c r="Y79" s="65"/>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3" t="s">
        <v>2667</v>
      </c>
      <c r="BA79" s="83"/>
      <c r="BB79" s="83"/>
      <c r="BC79" s="21" t="str">
        <f t="shared" si="7"/>
        <v>[97] = {wayshrines={-1,-1,-1,}, dlcId=DLC_BASE_GAME</v>
      </c>
      <c r="BD79" s="21" t="str">
        <f t="shared" si="8"/>
        <v>, zoneIds={181}, veteran=false</v>
      </c>
      <c r="BE79" s="21" t="str">
        <f t="shared" si="9"/>
        <v>, setType=LIBSETS_SETTYPE_CYRODIIL</v>
      </c>
      <c r="BF79" s="21" t="str">
        <f t="shared" si="10"/>
        <v>, dropMechanic={LIBSETS_DROP_MECHANIC_CITY_CYRODIIL_CROPSFORD}</v>
      </c>
      <c r="BG79" s="21" t="str">
        <f t="shared" si="11"/>
        <v>}, --The Arch-Mage / Erzmagier   [Cyrodiil]</v>
      </c>
    </row>
    <row r="80" spans="1:59" x14ac:dyDescent="0.25">
      <c r="A80" s="12">
        <v>98</v>
      </c>
      <c r="B80" t="s">
        <v>837</v>
      </c>
      <c r="C80" t="s">
        <v>838</v>
      </c>
      <c r="D80" s="3">
        <f t="shared" si="6"/>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1560</v>
      </c>
      <c r="Y80" s="65"/>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3" t="s">
        <v>2667</v>
      </c>
      <c r="BA80" s="83"/>
      <c r="BB80" s="83"/>
      <c r="BC80" s="21" t="str">
        <f t="shared" si="7"/>
        <v>[98] = {wayshrines={55,55,55,}, dlcId=DLC_BASE_GAME</v>
      </c>
      <c r="BD80" s="21" t="str">
        <f t="shared" si="8"/>
        <v>, zoneIds={20,20,20,20}, veteran=false</v>
      </c>
      <c r="BE80" s="21" t="str">
        <f t="shared" si="9"/>
        <v>, setType=LIBSETS_SETTYPE_OVERLAND</v>
      </c>
      <c r="BF80" s="21" t="str">
        <f t="shared" si="10"/>
        <v>, dropMechanic={LIBSETS_DROP_MECHANIC_OVERLAND_BOSS_DELVE,LIBSETS_DROP_MECHANIC_OVERLAND_WORLDBOSS,LIBSETS_DROP_MECHANIC_OVERLAND_BOSS_PUBLIC_DUNGEON,LIBSETS_DROP_MECHANIC_OVERLAND_CHEST}</v>
      </c>
      <c r="BG80" s="21" t="str">
        <f t="shared" si="11"/>
        <v>}, --Necropotence / Nekropotenz   [Rivenspire, Rivenspire, Rivenspire, Rivenspire]</v>
      </c>
    </row>
    <row r="81" spans="1:59" x14ac:dyDescent="0.25">
      <c r="A81" s="12">
        <v>99</v>
      </c>
      <c r="B81" t="s">
        <v>839</v>
      </c>
      <c r="C81" t="s">
        <v>840</v>
      </c>
      <c r="D81" s="3">
        <f t="shared" si="6"/>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1560</v>
      </c>
      <c r="Y81" s="65"/>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3" t="s">
        <v>2668</v>
      </c>
      <c r="BA81" s="83"/>
      <c r="BB81" s="83"/>
      <c r="BC81" s="21" t="str">
        <f t="shared" si="7"/>
        <v>[99] = {wayshrines={102,102,102,}, dlcId=DLC_BASE_GAME</v>
      </c>
      <c r="BD81" s="21" t="str">
        <f t="shared" si="8"/>
        <v>, zoneIds={58,58,58,58}, veteran=false</v>
      </c>
      <c r="BE81" s="21" t="str">
        <f t="shared" si="9"/>
        <v>, setType=LIBSETS_SETTYPE_OVERLAND</v>
      </c>
      <c r="BF81" s="21" t="str">
        <f t="shared" si="10"/>
        <v>, isProcSetAllowedInPvP=1, dropMechanic={LIBSETS_DROP_MECHANIC_OVERLAND_BOSS_DELVE,LIBSETS_DROP_MECHANIC_OVERLAND_WORLDBOSS,LIBSETS_DROP_MECHANIC_OVERLAND_BOSS_PUBLIC_DUNGEON,LIBSETS_DROP_MECHANIC_OVERLAND_CHEST}</v>
      </c>
      <c r="BG81" s="21" t="str">
        <f t="shared" si="11"/>
        <v>}, --Salvation / Erlösung   [Malabal Tor, Malabal Tor, Malabal Tor, Malabal Tor]</v>
      </c>
    </row>
    <row r="82" spans="1:59" x14ac:dyDescent="0.25">
      <c r="A82" s="12">
        <v>100</v>
      </c>
      <c r="B82" t="s">
        <v>841</v>
      </c>
      <c r="C82" t="s">
        <v>2588</v>
      </c>
      <c r="D82" s="3">
        <f t="shared" si="6"/>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1533</v>
      </c>
      <c r="Y82" s="65"/>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3" t="s">
        <v>2668</v>
      </c>
      <c r="BA82" s="83"/>
      <c r="BB82" s="83"/>
      <c r="BC82" s="21" t="str">
        <f t="shared" si="7"/>
        <v>[100] = {wayshrines={-1,-1,-1,}, dlcId=DLC_BASE_GAME</v>
      </c>
      <c r="BD82" s="21" t="str">
        <f t="shared" si="8"/>
        <v>, zoneIds={181}, veteran=false</v>
      </c>
      <c r="BE82" s="21" t="str">
        <f t="shared" si="9"/>
        <v>, setType=LIBSETS_SETTYPE_CYRODIIL</v>
      </c>
      <c r="BF82" s="21" t="str">
        <f t="shared" si="10"/>
        <v>, isProcSetAllowedInPvP=1, dropMechanic={LIBSETS_DROP_MECHANIC_CITY_CYRODIIL_BRUMA}</v>
      </c>
      <c r="BG82" s="21" t="str">
        <f t="shared" si="11"/>
        <v>}, --Hawk\'s Eye / Falkenauge   [Cyrodiil]</v>
      </c>
    </row>
    <row r="83" spans="1:59" x14ac:dyDescent="0.25">
      <c r="A83" s="12">
        <v>101</v>
      </c>
      <c r="B83" t="s">
        <v>2800</v>
      </c>
      <c r="C83" t="s">
        <v>842</v>
      </c>
      <c r="D83" s="3">
        <f t="shared" si="6"/>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1535</v>
      </c>
      <c r="Y83" s="65"/>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3" t="s">
        <v>2667</v>
      </c>
      <c r="BA83" s="83"/>
      <c r="BB83" s="83"/>
      <c r="BC83" s="21" t="str">
        <f t="shared" si="7"/>
        <v>[101] = {wayshrines={-1,-1,-1,}, dlcId=DLC_BASE_GAME</v>
      </c>
      <c r="BD83" s="21" t="str">
        <f t="shared" si="8"/>
        <v>, zoneIds={181}, veteran=false</v>
      </c>
      <c r="BE83" s="21" t="str">
        <f t="shared" si="9"/>
        <v>, setType=LIBSETS_SETTYPE_CYRODIIL</v>
      </c>
      <c r="BF83" s="21" t="str">
        <f t="shared" si="10"/>
        <v>, dropMechanic={LIBSETS_DROP_MECHANIC_CITY_CYRODIIL_VLASTARUS}</v>
      </c>
      <c r="BG83" s="21" t="str">
        <f t="shared" si="11"/>
        <v>}, --Affliction / Elend (Befallen)   [Cyrodiil]</v>
      </c>
    </row>
    <row r="84" spans="1:59" x14ac:dyDescent="0.25">
      <c r="A84" s="12">
        <v>102</v>
      </c>
      <c r="B84" t="s">
        <v>843</v>
      </c>
      <c r="C84" t="s">
        <v>2589</v>
      </c>
      <c r="D84" s="3">
        <f t="shared" si="6"/>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3356</v>
      </c>
      <c r="Y84" s="65"/>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3356</v>
      </c>
      <c r="AC84" s="43"/>
      <c r="AD84" s="43"/>
      <c r="AE84" s="43"/>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3" t="s">
        <v>2668</v>
      </c>
      <c r="BA84" s="83"/>
      <c r="BB84" s="83"/>
      <c r="BC84" s="21" t="str">
        <f t="shared" si="7"/>
        <v>[102] = {wayshrines={196,196,196,}, dlcId=DLC_BASE_GAME</v>
      </c>
      <c r="BD84" s="21" t="str">
        <f t="shared" si="8"/>
        <v>, zoneIds={22,104,104}, veteran=false</v>
      </c>
      <c r="BE84" s="21" t="str">
        <f t="shared" si="9"/>
        <v>, setType=LIBSETS_SETTYPE_DUNGEON</v>
      </c>
      <c r="BF84" s="21" t="str">
        <f t="shared" si="10"/>
        <v>, isProcSetAllowedInPvP=1, dropMechanic={LIBSETS_DROP_MECHANIC_GROUP_DUNGEON_BOSS,LIBSETS_DROP_MECHANIC_GROUP_DUNGEON_BOSS}</v>
      </c>
      <c r="BG84" s="21" t="str">
        <f t="shared" si="11"/>
        <v>}, --Duneripper\'s Scales / Schuppen des Dünenbrechers   [Volenfell, Alik'r Desert, Alik'r Desert]</v>
      </c>
    </row>
    <row r="85" spans="1:59" x14ac:dyDescent="0.25">
      <c r="A85" s="12">
        <v>103</v>
      </c>
      <c r="B85" t="s">
        <v>844</v>
      </c>
      <c r="C85" t="s">
        <v>845</v>
      </c>
      <c r="D85" s="3">
        <f t="shared" si="6"/>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3356</v>
      </c>
      <c r="Y85" s="65"/>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3356</v>
      </c>
      <c r="AC85" s="43"/>
      <c r="AD85" s="43"/>
      <c r="AE85" s="43"/>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3" t="s">
        <v>2667</v>
      </c>
      <c r="BA85" s="83"/>
      <c r="BB85" s="83"/>
      <c r="BC85" s="21" t="str">
        <f t="shared" si="7"/>
        <v>[103] = {wayshrines={195,195,195,}, dlcId=DLC_BASE_GAME</v>
      </c>
      <c r="BD85" s="21" t="str">
        <f t="shared" si="8"/>
        <v>, zoneIds={449,101,101}, veteran=false</v>
      </c>
      <c r="BE85" s="21" t="str">
        <f t="shared" si="9"/>
        <v>, setType=LIBSETS_SETTYPE_DUNGEON</v>
      </c>
      <c r="BF85" s="21" t="str">
        <f t="shared" si="10"/>
        <v>, dropMechanic={LIBSETS_DROP_MECHANIC_GROUP_DUNGEON_BOSS,LIBSETS_DROP_MECHANIC_GROUP_DUNGEON_BOSS}</v>
      </c>
      <c r="BG85" s="21" t="str">
        <f t="shared" si="11"/>
        <v>}, --Magicka Furnace / Magickaschmiede   [Direfrost Keep, Eastmarch, Eastmarch]</v>
      </c>
    </row>
    <row r="86" spans="1:59" x14ac:dyDescent="0.25">
      <c r="A86" s="12">
        <v>104</v>
      </c>
      <c r="B86" t="s">
        <v>846</v>
      </c>
      <c r="C86" t="s">
        <v>847</v>
      </c>
      <c r="D86" s="3">
        <f t="shared" si="6"/>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2801</v>
      </c>
      <c r="Y86" s="65"/>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3" t="s">
        <v>2667</v>
      </c>
      <c r="BA86" s="83"/>
      <c r="BB86" s="83"/>
      <c r="BC86" s="21" t="str">
        <f t="shared" si="7"/>
        <v>[104] = {wayshrines={-1,-1,-1,}, dlcId=DLC_BASE_GAME</v>
      </c>
      <c r="BD86" s="21" t="str">
        <f t="shared" si="8"/>
        <v>, zoneIds={181}, veteran=false</v>
      </c>
      <c r="BE86" s="21" t="str">
        <f t="shared" si="9"/>
        <v>, setType=LIBSETS_SETTYPE_CYRODIIL</v>
      </c>
      <c r="BF86" s="21" t="str">
        <f t="shared" si="10"/>
        <v>, dropMechanic={LIBSETS_DROP_MECHANIC_CITY_CYRODIIL_CROPSFORD}</v>
      </c>
      <c r="BG86" s="21" t="str">
        <f t="shared" si="11"/>
        <v>}, --Curse Eater / Fluchfresser   [Cyrodiil]</v>
      </c>
    </row>
    <row r="87" spans="1:59" x14ac:dyDescent="0.25">
      <c r="A87" s="12">
        <v>105</v>
      </c>
      <c r="B87" t="s">
        <v>848</v>
      </c>
      <c r="C87" t="s">
        <v>849</v>
      </c>
      <c r="D87" s="3">
        <f t="shared" si="6"/>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1560</v>
      </c>
      <c r="Y87" s="65"/>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3" t="s">
        <v>2667</v>
      </c>
      <c r="BA87" s="83"/>
      <c r="BB87" s="83"/>
      <c r="BC87" s="21" t="str">
        <f t="shared" si="7"/>
        <v>[105] = {wayshrines={121,121,121,}, dlcId=DLC_BASE_GAME</v>
      </c>
      <c r="BD87" s="21" t="str">
        <f t="shared" si="8"/>
        <v>, zoneIds={381,381,381,381}, veteran=false</v>
      </c>
      <c r="BE87" s="21" t="str">
        <f t="shared" si="9"/>
        <v>, setType=LIBSETS_SETTYPE_OVERLAND</v>
      </c>
      <c r="BF87" s="21" t="str">
        <f t="shared" si="10"/>
        <v>, dropMechanic={LIBSETS_DROP_MECHANIC_OVERLAND_BOSS_DELVE,LIBSETS_DROP_MECHANIC_OVERLAND_WORLDBOSS,LIBSETS_DROP_MECHANIC_OVERLAND_BOSS_PUBLIC_DUNGEON,LIBSETS_DROP_MECHANIC_OVERLAND_CHEST}</v>
      </c>
      <c r="BG87" s="21" t="str">
        <f t="shared" si="11"/>
        <v>}, --Twin Sisters / Zwillingsschwestern   [Auridon, Auridon, Auridon, Auridon]</v>
      </c>
    </row>
    <row r="88" spans="1:59" x14ac:dyDescent="0.25">
      <c r="A88" s="12">
        <v>106</v>
      </c>
      <c r="B88" t="s">
        <v>850</v>
      </c>
      <c r="C88" t="s">
        <v>2590</v>
      </c>
      <c r="D88" s="3">
        <f t="shared" si="6"/>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1560</v>
      </c>
      <c r="Y88" s="65"/>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3" t="s">
        <v>2667</v>
      </c>
      <c r="BA88" s="83"/>
      <c r="BB88" s="83"/>
      <c r="BC88" s="21" t="str">
        <f t="shared" si="7"/>
        <v>[106] = {wayshrines={143,143,143,}, dlcId=DLC_BASE_GAME</v>
      </c>
      <c r="BD88" s="21" t="str">
        <f t="shared" si="8"/>
        <v>, zoneIds={108,108,108,108}, veteran=false</v>
      </c>
      <c r="BE88" s="21" t="str">
        <f t="shared" si="9"/>
        <v>, setType=LIBSETS_SETTYPE_OVERLAND</v>
      </c>
      <c r="BF88" s="21" t="str">
        <f t="shared" si="10"/>
        <v>, dropMechanic={LIBSETS_DROP_MECHANIC_OVERLAND_BOSS_DELVE,LIBSETS_DROP_MECHANIC_OVERLAND_WORLDBOSS,LIBSETS_DROP_MECHANIC_OVERLAND_BOSS_PUBLIC_DUNGEON,LIBSETS_DROP_MECHANIC_OVERLAND_CHEST}</v>
      </c>
      <c r="BG88" s="21" t="str">
        <f t="shared" si="11"/>
        <v>}, --Wilderqueen\'s Arch / Bogen der Wildkönigin   [Greenshade, Greenshade, Greenshade, Greenshade]</v>
      </c>
    </row>
    <row r="89" spans="1:59" x14ac:dyDescent="0.25">
      <c r="A89" s="12">
        <v>107</v>
      </c>
      <c r="B89" t="s">
        <v>851</v>
      </c>
      <c r="C89" t="s">
        <v>2591</v>
      </c>
      <c r="D89" s="3">
        <f t="shared" si="6"/>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1560</v>
      </c>
      <c r="W89" s="43"/>
      <c r="X89" s="43"/>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3" t="s">
        <v>2667</v>
      </c>
      <c r="BA89" s="83"/>
      <c r="BB89" s="83"/>
      <c r="BC89" s="21" t="str">
        <f t="shared" si="7"/>
        <v>[107] = {wayshrines={62,62,62,}, dlcId=DLC_BASE_GAME</v>
      </c>
      <c r="BD89" s="21" t="str">
        <f t="shared" si="8"/>
        <v>, zoneIds={3,3,3,3}, veteran=false</v>
      </c>
      <c r="BE89" s="21" t="str">
        <f t="shared" si="9"/>
        <v>, setType=LIBSETS_SETTYPE_OVERLAND</v>
      </c>
      <c r="BF89" s="21" t="str">
        <f t="shared" si="10"/>
        <v>, dropMechanic={LIBSETS_DROP_MECHANIC_OVERLAND_BOSS_DELVE,LIBSETS_DROP_MECHANIC_OVERLAND_WORLDBOSS,LIBSETS_DROP_MECHANIC_OVERLAND_BOSS_PUBLIC_DUNGEON,LIBSETS_DROP_MECHANIC_OVERLAND_CHEST}</v>
      </c>
      <c r="BG89" s="21" t="str">
        <f t="shared" si="11"/>
        <v>}, --Wyrd Tree\'s Blessing / Segen des Wyrdbaums   [Glenumbra, Glenumbra, Glenumbra, Glenumbra]</v>
      </c>
    </row>
    <row r="90" spans="1:59" x14ac:dyDescent="0.25">
      <c r="A90" s="12">
        <v>108</v>
      </c>
      <c r="B90" t="s">
        <v>852</v>
      </c>
      <c r="C90" t="s">
        <v>853</v>
      </c>
      <c r="D90" s="3">
        <f t="shared" si="6"/>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1535</v>
      </c>
      <c r="Y90" s="65"/>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3" t="s">
        <v>2667</v>
      </c>
      <c r="BA90" s="83"/>
      <c r="BB90" s="83"/>
      <c r="BC90" s="21" t="str">
        <f t="shared" si="7"/>
        <v>[108] = {wayshrines={-1,-1,-1,}, dlcId=DLC_BASE_GAME</v>
      </c>
      <c r="BD90" s="21" t="str">
        <f t="shared" si="8"/>
        <v>, zoneIds={181}, veteran=false</v>
      </c>
      <c r="BE90" s="21" t="str">
        <f t="shared" si="9"/>
        <v>, setType=LIBSETS_SETTYPE_CYRODIIL</v>
      </c>
      <c r="BF90" s="21" t="str">
        <f t="shared" si="10"/>
        <v>, dropMechanic={LIBSETS_DROP_MECHANIC_CITY_CYRODIIL_VLASTARUS}</v>
      </c>
      <c r="BG90" s="21" t="str">
        <f t="shared" si="11"/>
        <v>}, --Ravager / Verwüster   [Cyrodiil]</v>
      </c>
    </row>
    <row r="91" spans="1:59" s="28" customFormat="1" x14ac:dyDescent="0.25">
      <c r="A91" s="12">
        <v>109</v>
      </c>
      <c r="B91" t="s">
        <v>854</v>
      </c>
      <c r="C91" t="s">
        <v>855</v>
      </c>
      <c r="D91" s="3">
        <f t="shared" si="6"/>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2801</v>
      </c>
      <c r="W91" s="3"/>
      <c r="X91" s="3"/>
      <c r="Y91" s="65"/>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3" t="s">
        <v>2667</v>
      </c>
      <c r="BA91" s="83"/>
      <c r="BB91" s="83"/>
      <c r="BC91" s="21" t="str">
        <f t="shared" si="7"/>
        <v>[109] = {wayshrines={-1,-1,-1,}, dlcId=DLC_BASE_GAME</v>
      </c>
      <c r="BD91" s="21" t="str">
        <f t="shared" si="8"/>
        <v>, zoneIds={181}, veteran=false</v>
      </c>
      <c r="BE91" s="21" t="str">
        <f t="shared" si="9"/>
        <v>, setType=LIBSETS_SETTYPE_CYRODIIL</v>
      </c>
      <c r="BF91" s="21" t="str">
        <f t="shared" si="10"/>
        <v>, dropMechanic={LIBSETS_DROP_MECHANIC_CITY_CYRODIIL_CROPSFORD}</v>
      </c>
      <c r="BG91" s="21" t="str">
        <f t="shared" si="11"/>
        <v>}, --Light of Cyrodiil / Licht von Cyrodiil   [Cyrodiil]</v>
      </c>
    </row>
    <row r="92" spans="1:59" x14ac:dyDescent="0.25">
      <c r="A92" s="12">
        <v>110</v>
      </c>
      <c r="B92" t="s">
        <v>856</v>
      </c>
      <c r="C92" t="s">
        <v>857</v>
      </c>
      <c r="D92" s="3">
        <f t="shared" si="6"/>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3356</v>
      </c>
      <c r="Y92" s="65">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3356</v>
      </c>
      <c r="AC92" s="43"/>
      <c r="AD92" s="43"/>
      <c r="AE92" s="43"/>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6" t="s">
        <v>3356</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3" t="s">
        <v>2667</v>
      </c>
      <c r="BA92" s="83"/>
      <c r="BB92" s="83"/>
      <c r="BC92" s="21" t="str">
        <f t="shared" si="7"/>
        <v>[110] = {wayshrines={194,194,194,}, dlcId=DLC_BASE_GAME</v>
      </c>
      <c r="BD92" s="21" t="str">
        <f t="shared" si="8"/>
        <v>, zoneIds={380,935,381}, veteran=false</v>
      </c>
      <c r="BE92" s="21" t="str">
        <f t="shared" si="9"/>
        <v>, setType=LIBSETS_SETTYPE_DUNGEON</v>
      </c>
      <c r="BF92" s="21" t="str">
        <f t="shared" si="10"/>
        <v>, dropMechanic={LIBSETS_DROP_MECHANIC_GROUP_DUNGEON_BOSS,LIBSETS_DROP_MECHANIC_GROUP_DUNGEON_BOSS,LIBSETS_DROP_MECHANIC_GROUP_DUNGEON_BOSS}</v>
      </c>
      <c r="BG92" s="21" t="str">
        <f t="shared" si="11"/>
        <v>}, --Sanctuary / Heiligtum   [The Banished Cells I, The Banished Cells II, Auridon]</v>
      </c>
    </row>
    <row r="93" spans="1:59" x14ac:dyDescent="0.25">
      <c r="A93" s="12">
        <v>111</v>
      </c>
      <c r="B93" t="s">
        <v>858</v>
      </c>
      <c r="C93" t="s">
        <v>859</v>
      </c>
      <c r="D93" s="3">
        <f t="shared" si="6"/>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1533</v>
      </c>
      <c r="Y93" s="65"/>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3" t="s">
        <v>2667</v>
      </c>
      <c r="BA93" s="83"/>
      <c r="BB93" s="83"/>
      <c r="BC93" s="21" t="str">
        <f t="shared" si="7"/>
        <v>[111] = {wayshrines={-1,-1,-1,}, dlcId=DLC_BASE_GAME</v>
      </c>
      <c r="BD93" s="21" t="str">
        <f t="shared" si="8"/>
        <v>, zoneIds={181}, veteran=false</v>
      </c>
      <c r="BE93" s="21" t="str">
        <f t="shared" si="9"/>
        <v>, setType=LIBSETS_SETTYPE_CYRODIIL</v>
      </c>
      <c r="BF93" s="21" t="str">
        <f t="shared" si="10"/>
        <v>, dropMechanic={LIBSETS_DROP_MECHANIC_CITY_CYRODIIL_BRUMA}</v>
      </c>
      <c r="BG93" s="21" t="str">
        <f t="shared" si="11"/>
        <v>}, --Ward of Cyrodiil / Schutz von Cyrodiil   [Cyrodiil]</v>
      </c>
    </row>
    <row r="94" spans="1:59" x14ac:dyDescent="0.25">
      <c r="A94" s="12">
        <v>112</v>
      </c>
      <c r="B94" t="s">
        <v>860</v>
      </c>
      <c r="C94" t="s">
        <v>861</v>
      </c>
      <c r="D94" s="3">
        <f t="shared" si="6"/>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1560</v>
      </c>
      <c r="Y94" s="65"/>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3" t="s">
        <v>2668</v>
      </c>
      <c r="BA94" s="83"/>
      <c r="BB94" s="83"/>
      <c r="BC94" s="21" t="str">
        <f t="shared" si="7"/>
        <v>[112] = {wayshrines={17,17,17,}, dlcId=DLC_BASE_GAME</v>
      </c>
      <c r="BD94" s="21" t="str">
        <f t="shared" si="8"/>
        <v>, zoneIds={19,19,19,19}, veteran=false</v>
      </c>
      <c r="BE94" s="21" t="str">
        <f t="shared" si="9"/>
        <v>, setType=LIBSETS_SETTYPE_OVERLAND</v>
      </c>
      <c r="BF94" s="21" t="str">
        <f t="shared" si="10"/>
        <v>, isProcSetAllowedInPvP=1, dropMechanic={LIBSETS_DROP_MECHANIC_OVERLAND_BOSS_DELVE,LIBSETS_DROP_MECHANIC_OVERLAND_WORLDBOSS,LIBSETS_DROP_MECHANIC_OVERLAND_BOSS_PUBLIC_DUNGEON,LIBSETS_DROP_MECHANIC_OVERLAND_CHEST}</v>
      </c>
      <c r="BG94" s="21" t="str">
        <f t="shared" si="11"/>
        <v>}, --Night Terror / Nachtschrecken   [Stormhaven, Stormhaven, Stormhaven, Stormhaven]</v>
      </c>
    </row>
    <row r="95" spans="1:59" x14ac:dyDescent="0.25">
      <c r="A95" s="12">
        <v>113</v>
      </c>
      <c r="B95" t="s">
        <v>862</v>
      </c>
      <c r="C95" t="s">
        <v>863</v>
      </c>
      <c r="D95" s="3">
        <f t="shared" si="6"/>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1535</v>
      </c>
      <c r="Y95" s="65"/>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3" t="s">
        <v>2667</v>
      </c>
      <c r="BA95" s="83"/>
      <c r="BB95" s="83"/>
      <c r="BC95" s="21" t="str">
        <f t="shared" si="7"/>
        <v>[113] = {wayshrines={-1,-1,-1,}, dlcId=DLC_BASE_GAME</v>
      </c>
      <c r="BD95" s="21" t="str">
        <f t="shared" si="8"/>
        <v>, zoneIds={181}, veteran=false</v>
      </c>
      <c r="BE95" s="21" t="str">
        <f t="shared" si="9"/>
        <v>, setType=LIBSETS_SETTYPE_CYRODIIL</v>
      </c>
      <c r="BF95" s="21" t="str">
        <f t="shared" si="10"/>
        <v>, dropMechanic={LIBSETS_DROP_MECHANIC_CITY_CYRODIIL_VLASTARUS}</v>
      </c>
      <c r="BG95" s="21" t="str">
        <f t="shared" si="11"/>
        <v>}, --Crest of Cyrodiil / Wappen von Cyrodiil   [Cyrodiil]</v>
      </c>
    </row>
    <row r="96" spans="1:59" x14ac:dyDescent="0.25">
      <c r="A96" s="12">
        <v>114</v>
      </c>
      <c r="B96" t="s">
        <v>864</v>
      </c>
      <c r="C96" t="s">
        <v>865</v>
      </c>
      <c r="D96" s="3">
        <f t="shared" si="6"/>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1560</v>
      </c>
      <c r="Y96" s="65"/>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3" t="s">
        <v>2667</v>
      </c>
      <c r="BA96" s="83"/>
      <c r="BB96" s="83"/>
      <c r="BC96" s="21" t="str">
        <f t="shared" si="7"/>
        <v>[114] = {wayshrines={162,162,162,}, dlcId=DLC_BASE_GAME</v>
      </c>
      <c r="BD96" s="21" t="str">
        <f t="shared" si="8"/>
        <v>, zoneIds={382,382,382,382}, veteran=false</v>
      </c>
      <c r="BE96" s="21" t="str">
        <f t="shared" si="9"/>
        <v>, setType=LIBSETS_SETTYPE_OVERLAND</v>
      </c>
      <c r="BF96" s="21" t="str">
        <f t="shared" si="10"/>
        <v>, dropMechanic={LIBSETS_DROP_MECHANIC_OVERLAND_BOSS_DELVE,LIBSETS_DROP_MECHANIC_OVERLAND_WORLDBOSS,LIBSETS_DROP_MECHANIC_OVERLAND_BOSS_PUBLIC_DUNGEON,LIBSETS_DROP_MECHANIC_OVERLAND_CHEST}</v>
      </c>
      <c r="BG96" s="21" t="str">
        <f t="shared" si="11"/>
        <v>}, --Soulshine / Seelenschein   [Reaper's March, Reaper's March, Reaper's March, Reaper's March]</v>
      </c>
    </row>
    <row r="97" spans="1:59" x14ac:dyDescent="0.25">
      <c r="A97" s="12">
        <v>116</v>
      </c>
      <c r="B97" t="s">
        <v>866</v>
      </c>
      <c r="C97" t="s">
        <v>867</v>
      </c>
      <c r="D97" s="3">
        <f t="shared" si="6"/>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3356</v>
      </c>
      <c r="Y97" s="65"/>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3356</v>
      </c>
      <c r="AC97" s="43"/>
      <c r="AD97" s="43"/>
      <c r="AE97" s="43"/>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3" t="s">
        <v>2667</v>
      </c>
      <c r="BA97" s="83"/>
      <c r="BB97" s="83"/>
      <c r="BC97" s="21" t="str">
        <f t="shared" si="7"/>
        <v>[116] = {wayshrines={194,194,194,}, dlcId=DLC_BASE_GAME</v>
      </c>
      <c r="BD97" s="21" t="str">
        <f t="shared" si="8"/>
        <v>, zoneIds={380,381,381,146,126,63}, veteran=false</v>
      </c>
      <c r="BE97" s="21" t="str">
        <f t="shared" si="9"/>
        <v>, setType=LIBSETS_SETTYPE_DUNGEON</v>
      </c>
      <c r="BF97" s="21" t="str">
        <f t="shared" si="10"/>
        <v>, dropMechanic={LIBSETS_DROP_MECHANIC_GROUP_DUNGEON_BOSS,LIBSETS_DROP_MECHANIC_GROUP_DUNGEON_BOSS}</v>
      </c>
      <c r="BG97" s="21" t="str">
        <f t="shared" si="11"/>
        <v>}, --The Destruction Suite / Garnitur der Zerstörung   [The Banished Cells I, Auridon, Auridon, Wayrest Sewers I, Elden Hollow I, Darkshade Caverns I]</v>
      </c>
    </row>
    <row r="98" spans="1:59" x14ac:dyDescent="0.25">
      <c r="A98" s="12">
        <v>117</v>
      </c>
      <c r="B98" t="s">
        <v>868</v>
      </c>
      <c r="C98" t="s">
        <v>1441</v>
      </c>
      <c r="D98" s="3">
        <f t="shared" si="6"/>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3356</v>
      </c>
      <c r="Y98" s="65"/>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3356</v>
      </c>
      <c r="AC98" s="43"/>
      <c r="AD98" s="43"/>
      <c r="AE98" s="43"/>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3" t="s">
        <v>2668</v>
      </c>
      <c r="BA98" s="83"/>
      <c r="BB98" s="83"/>
      <c r="BC98" s="21" t="str">
        <f t="shared" si="7"/>
        <v>[117] = {wayshrines={194,194,194,}, dlcId=DLC_BASE_GAME</v>
      </c>
      <c r="BD98" s="21" t="str">
        <f t="shared" si="8"/>
        <v>, zoneIds={380,381,381,146,126,63}, veteran=false</v>
      </c>
      <c r="BE98" s="21" t="str">
        <f t="shared" si="9"/>
        <v>, setType=LIBSETS_SETTYPE_DUNGEON</v>
      </c>
      <c r="BF98" s="21" t="str">
        <f t="shared" si="10"/>
        <v>, isProcSetAllowedInPvP=1, dropMechanic={LIBSETS_DROP_MECHANIC_GROUP_DUNGEON_BOSS,LIBSETS_DROP_MECHANIC_GROUP_DUNGEON_BOSS}</v>
      </c>
      <c r="BG98" s="21" t="str">
        <f t="shared" si="11"/>
        <v>}, --Relics of the Physician, Ansur / Relikte des Mediziners Ansur   [The Banished Cells I, Auridon, Auridon, Wayrest Sewers I, Elden Hollow I, Darkshade Caverns I]</v>
      </c>
    </row>
    <row r="99" spans="1:59" x14ac:dyDescent="0.25">
      <c r="A99" s="12">
        <v>118</v>
      </c>
      <c r="B99" t="s">
        <v>869</v>
      </c>
      <c r="C99" t="s">
        <v>870</v>
      </c>
      <c r="D99" s="3">
        <f t="shared" si="6"/>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3356</v>
      </c>
      <c r="Y99" s="65"/>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3356</v>
      </c>
      <c r="AC99" s="43"/>
      <c r="AD99" s="43"/>
      <c r="AE99" s="43"/>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3" t="s">
        <v>2667</v>
      </c>
      <c r="BA99" s="83"/>
      <c r="BB99" s="83"/>
      <c r="BC99" s="21" t="str">
        <f t="shared" si="7"/>
        <v>[118] = {wayshrines={194,194,194,}, dlcId=DLC_BASE_GAME</v>
      </c>
      <c r="BD99" s="21" t="str">
        <f t="shared" si="8"/>
        <v>, zoneIds={380,381,381,146,126,63}, veteran=false</v>
      </c>
      <c r="BE99" s="21" t="str">
        <f t="shared" si="9"/>
        <v>, setType=LIBSETS_SETTYPE_DUNGEON</v>
      </c>
      <c r="BF99" s="21" t="str">
        <f t="shared" si="10"/>
        <v>, dropMechanic={LIBSETS_DROP_MECHANIC_GROUP_DUNGEON_BOSS,LIBSETS_DROP_MECHANIC_GROUP_DUNGEON_BOSS}</v>
      </c>
      <c r="BG99" s="21" t="str">
        <f t="shared" si="11"/>
        <v>}, --Treasures of the Earthforge / Schätze der Erdenschmiede   [The Banished Cells I, Auridon, Auridon, Wayrest Sewers I, Elden Hollow I, Darkshade Caverns I]</v>
      </c>
    </row>
    <row r="100" spans="1:59" x14ac:dyDescent="0.25">
      <c r="A100" s="12">
        <v>119</v>
      </c>
      <c r="B100" t="s">
        <v>871</v>
      </c>
      <c r="C100" t="s">
        <v>872</v>
      </c>
      <c r="D100" s="3">
        <f t="shared" si="6"/>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3356</v>
      </c>
      <c r="Y100" s="65"/>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3356</v>
      </c>
      <c r="AC100" s="43"/>
      <c r="AD100" s="43"/>
      <c r="AE100" s="43"/>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3" t="s">
        <v>2667</v>
      </c>
      <c r="BA100" s="83"/>
      <c r="BB100" s="83"/>
      <c r="BC100" s="21" t="str">
        <f t="shared" si="7"/>
        <v>[119] = {wayshrines={194,194,194,}, dlcId=DLC_BASE_GAME</v>
      </c>
      <c r="BD100" s="21" t="str">
        <f t="shared" si="8"/>
        <v>, zoneIds={380,381,381,146,126,63}, veteran=false</v>
      </c>
      <c r="BE100" s="21" t="str">
        <f t="shared" si="9"/>
        <v>, setType=LIBSETS_SETTYPE_DUNGEON</v>
      </c>
      <c r="BF100" s="21" t="str">
        <f t="shared" si="10"/>
        <v>, dropMechanic={LIBSETS_DROP_MECHANIC_GROUP_DUNGEON_BOSS,LIBSETS_DROP_MECHANIC_GROUP_DUNGEON_BOSS}</v>
      </c>
      <c r="BG100" s="21" t="str">
        <f t="shared" si="11"/>
        <v>}, --Relics of the Rebellion / Relikte der Rebellion   [The Banished Cells I, Auridon, Auridon, Wayrest Sewers I, Elden Hollow I, Darkshade Caverns I]</v>
      </c>
    </row>
    <row r="101" spans="1:59" x14ac:dyDescent="0.25">
      <c r="A101" s="12">
        <v>120</v>
      </c>
      <c r="B101" t="s">
        <v>873</v>
      </c>
      <c r="C101" t="s">
        <v>874</v>
      </c>
      <c r="D101" s="3">
        <f t="shared" si="6"/>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3356</v>
      </c>
      <c r="Y101" s="65"/>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3356</v>
      </c>
      <c r="AC101" s="43"/>
      <c r="AD101" s="43"/>
      <c r="AE101" s="43"/>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3" t="s">
        <v>2667</v>
      </c>
      <c r="BA101" s="83"/>
      <c r="BB101" s="83"/>
      <c r="BC101" s="21" t="str">
        <f t="shared" si="7"/>
        <v>[120] = {wayshrines={194,194,194,}, dlcId=DLC_BASE_GAME</v>
      </c>
      <c r="BD101" s="21" t="str">
        <f t="shared" si="8"/>
        <v>, zoneIds={380,381,381,146,126,63}, veteran=false</v>
      </c>
      <c r="BE101" s="21" t="str">
        <f t="shared" si="9"/>
        <v>, setType=LIBSETS_SETTYPE_DUNGEON</v>
      </c>
      <c r="BF101" s="21" t="str">
        <f t="shared" si="10"/>
        <v>, dropMechanic={LIBSETS_DROP_MECHANIC_GROUP_DUNGEON_BOSS,LIBSETS_DROP_MECHANIC_GROUP_DUNGEON_BOSS}</v>
      </c>
      <c r="BG101" s="21" t="str">
        <f t="shared" si="11"/>
        <v>}, --Arms of Infernace / Waffen Infernals   [The Banished Cells I, Auridon, Auridon, Wayrest Sewers I, Elden Hollow I, Darkshade Caverns I]</v>
      </c>
    </row>
    <row r="102" spans="1:59" x14ac:dyDescent="0.25">
      <c r="A102" s="12">
        <v>121</v>
      </c>
      <c r="B102" t="s">
        <v>875</v>
      </c>
      <c r="C102" t="s">
        <v>876</v>
      </c>
      <c r="D102" s="3">
        <f t="shared" si="6"/>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3356</v>
      </c>
      <c r="Y102" s="65"/>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3356</v>
      </c>
      <c r="AC102" s="43"/>
      <c r="AD102" s="43"/>
      <c r="AE102" s="43"/>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3" t="s">
        <v>2667</v>
      </c>
      <c r="BA102" s="83"/>
      <c r="BB102" s="83"/>
      <c r="BC102" s="21" t="str">
        <f t="shared" si="7"/>
        <v>[121] = {wayshrines={194,194,194,}, dlcId=DLC_BASE_GAME</v>
      </c>
      <c r="BD102" s="21" t="str">
        <f t="shared" si="8"/>
        <v>, zoneIds={380,381,381,146,126,63}, veteran=false</v>
      </c>
      <c r="BE102" s="21" t="str">
        <f t="shared" si="9"/>
        <v>, setType=LIBSETS_SETTYPE_DUNGEON</v>
      </c>
      <c r="BF102" s="21" t="str">
        <f t="shared" si="10"/>
        <v>, dropMechanic={LIBSETS_DROP_MECHANIC_GROUP_DUNGEON_BOSS,LIBSETS_DROP_MECHANIC_GROUP_DUNGEON_BOSS}</v>
      </c>
      <c r="BG102" s="21" t="str">
        <f t="shared" si="11"/>
        <v>}, --Arms of the Ancestors / Waffen der Ahnen   [The Banished Cells I, Auridon, Auridon, Wayrest Sewers I, Elden Hollow I, Darkshade Caverns I]</v>
      </c>
    </row>
    <row r="103" spans="1:59" x14ac:dyDescent="0.25">
      <c r="A103" s="12">
        <v>122</v>
      </c>
      <c r="B103" t="s">
        <v>877</v>
      </c>
      <c r="C103" t="s">
        <v>878</v>
      </c>
      <c r="D103" s="3">
        <f t="shared" si="6"/>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3356</v>
      </c>
      <c r="Y103" s="65">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3356</v>
      </c>
      <c r="AC103" s="43"/>
      <c r="AD103" s="43"/>
      <c r="AE103" s="43"/>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6" t="s">
        <v>3356</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3" t="s">
        <v>2667</v>
      </c>
      <c r="BA103" s="83"/>
      <c r="BB103" s="83"/>
      <c r="BC103" s="21" t="str">
        <f t="shared" si="7"/>
        <v>[122] = {wayshrines={190,190,190,}, dlcId=DLC_BASE_GAME</v>
      </c>
      <c r="BD103" s="21" t="str">
        <f t="shared" si="8"/>
        <v>, zoneIds={130,932,20}, veteran=false</v>
      </c>
      <c r="BE103" s="21" t="str">
        <f t="shared" si="9"/>
        <v>, setType=LIBSETS_SETTYPE_DUNGEON</v>
      </c>
      <c r="BF103" s="21" t="str">
        <f t="shared" si="10"/>
        <v>, dropMechanic={LIBSETS_DROP_MECHANIC_GROUP_DUNGEON_BOSS,LIBSETS_DROP_MECHANIC_GROUP_DUNGEON_BOSS,LIBSETS_DROP_MECHANIC_GROUP_DUNGEON_BOSS}</v>
      </c>
      <c r="BG103" s="21" t="str">
        <f t="shared" si="11"/>
        <v>}, --Ebon Armory / Ebenerzarsenal   [Crypt of Hearts I, Crypt of Hearts II, Rivenspire]</v>
      </c>
    </row>
    <row r="104" spans="1:59" x14ac:dyDescent="0.25">
      <c r="A104" s="12">
        <v>123</v>
      </c>
      <c r="B104" t="s">
        <v>879</v>
      </c>
      <c r="C104" t="s">
        <v>2592</v>
      </c>
      <c r="D104" s="3">
        <f t="shared" si="6"/>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3356</v>
      </c>
      <c r="Y104" s="65"/>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3356</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3" t="s">
        <v>2667</v>
      </c>
      <c r="BA104" s="83"/>
      <c r="BB104" s="83"/>
      <c r="BC104" s="21" t="str">
        <f t="shared" si="7"/>
        <v>[123] = {wayshrines={185,185,185,}, dlcId=DLC_BASE_GAME</v>
      </c>
      <c r="BD104" s="21" t="str">
        <f t="shared" si="8"/>
        <v>, zoneIds={31,382,382}, veteran=false</v>
      </c>
      <c r="BE104" s="21" t="str">
        <f t="shared" si="9"/>
        <v>, setType=LIBSETS_SETTYPE_DUNGEON</v>
      </c>
      <c r="BF104" s="21" t="str">
        <f t="shared" si="10"/>
        <v>, dropMechanic={LIBSETS_DROP_MECHANIC_GROUP_DUNGEON_BOSS,LIBSETS_DROP_MECHANIC_GROUP_DUNGEON_BOSS}</v>
      </c>
      <c r="BG104" s="21" t="str">
        <f t="shared" si="11"/>
        <v>}, --Hircine\'s Veneer / Hircines Schein   [Selene's Web, Reaper's March, Reaper's March]</v>
      </c>
    </row>
    <row r="105" spans="1:59" x14ac:dyDescent="0.25">
      <c r="A105" s="12">
        <v>124</v>
      </c>
      <c r="B105" t="s">
        <v>880</v>
      </c>
      <c r="C105" t="s">
        <v>2593</v>
      </c>
      <c r="D105" s="3">
        <f t="shared" si="6"/>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3356</v>
      </c>
      <c r="Y105" s="65"/>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3356</v>
      </c>
      <c r="AC105" s="43"/>
      <c r="AD105" s="43"/>
      <c r="AE105" s="43"/>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3" t="s">
        <v>2667</v>
      </c>
      <c r="BA105" s="83"/>
      <c r="BB105" s="83"/>
      <c r="BC105" s="21" t="str">
        <f t="shared" si="7"/>
        <v>[124] = {wayshrines={184,184,184,}, dlcId=DLC_BASE_GAME</v>
      </c>
      <c r="BD105" s="21" t="str">
        <f t="shared" si="8"/>
        <v>, zoneIds={11,347,347}, veteran=false</v>
      </c>
      <c r="BE105" s="21" t="str">
        <f t="shared" si="9"/>
        <v>, setType=LIBSETS_SETTYPE_DUNGEON</v>
      </c>
      <c r="BF105" s="21" t="str">
        <f t="shared" si="10"/>
        <v>, dropMechanic={LIBSETS_DROP_MECHANIC_GROUP_DUNGEON_BOSS,LIBSETS_DROP_MECHANIC_GROUP_DUNGEON_BOSS}</v>
      </c>
      <c r="BG105" s="21" t="str">
        <f t="shared" si="11"/>
        <v>}, --The Worm\'s Raiment / Garderobe des Wurms   [Vaults of Madness, Coldharbour, Coldharbour]</v>
      </c>
    </row>
    <row r="106" spans="1:59" x14ac:dyDescent="0.25">
      <c r="A106" s="12">
        <v>125</v>
      </c>
      <c r="B106" t="s">
        <v>881</v>
      </c>
      <c r="C106" t="s">
        <v>882</v>
      </c>
      <c r="D106" s="3">
        <f t="shared" si="6"/>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2801</v>
      </c>
      <c r="Y106" s="65"/>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3" t="s">
        <v>2668</v>
      </c>
      <c r="BA106" s="83"/>
      <c r="BB106" s="83"/>
      <c r="BC106" s="21" t="str">
        <f t="shared" si="7"/>
        <v>[125] = {wayshrines={-1,-1,-1,}, dlcId=DLC_BASE_GAME</v>
      </c>
      <c r="BD106" s="21" t="str">
        <f t="shared" si="8"/>
        <v>, zoneIds={181}, veteran=false</v>
      </c>
      <c r="BE106" s="21" t="str">
        <f t="shared" si="9"/>
        <v>, setType=LIBSETS_SETTYPE_CYRODIIL</v>
      </c>
      <c r="BF106" s="21" t="str">
        <f t="shared" si="10"/>
        <v>, isProcSetAllowedInPvP=1, dropMechanic={LIBSETS_DROP_MECHANIC_CITY_CYRODIIL_CROPSFORD}</v>
      </c>
      <c r="BG106" s="21" t="str">
        <f t="shared" si="11"/>
        <v>}, --Wrath of the Imperium / Zorn des Kaiserreichs   [Cyrodiil]</v>
      </c>
    </row>
    <row r="107" spans="1:59" x14ac:dyDescent="0.25">
      <c r="A107" s="12">
        <v>126</v>
      </c>
      <c r="B107" t="s">
        <v>2799</v>
      </c>
      <c r="C107" t="s">
        <v>883</v>
      </c>
      <c r="D107" s="3">
        <f t="shared" si="6"/>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2801</v>
      </c>
      <c r="Y107" s="65"/>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3" t="s">
        <v>2668</v>
      </c>
      <c r="BA107" s="83"/>
      <c r="BB107" s="83"/>
      <c r="BC107" s="21" t="str">
        <f t="shared" si="7"/>
        <v>[126] = {wayshrines={-1,-1,-1,}, dlcId=DLC_BASE_GAME</v>
      </c>
      <c r="BD107" s="21" t="str">
        <f t="shared" si="8"/>
        <v>, zoneIds={181}, veteran=false</v>
      </c>
      <c r="BE107" s="21" t="str">
        <f t="shared" si="9"/>
        <v>, setType=LIBSETS_SETTYPE_CYRODIIL</v>
      </c>
      <c r="BF107" s="21" t="str">
        <f t="shared" si="10"/>
        <v>, isProcSetAllowedInPvP=1, dropMechanic={LIBSETS_DROP_MECHANIC_CITY_CYRODIIL_CROPSFORD}</v>
      </c>
      <c r="BG107" s="21" t="str">
        <f t="shared" si="11"/>
        <v>}, --Grace of the Ancients / Anmut der Ahnen   [Cyrodiil]</v>
      </c>
    </row>
    <row r="108" spans="1:59" x14ac:dyDescent="0.25">
      <c r="A108" s="12">
        <v>127</v>
      </c>
      <c r="B108" t="s">
        <v>884</v>
      </c>
      <c r="C108" t="s">
        <v>885</v>
      </c>
      <c r="D108" s="3">
        <f t="shared" si="6"/>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3" t="s">
        <v>2668</v>
      </c>
      <c r="BA108" s="83"/>
      <c r="BB108" s="83"/>
      <c r="BC108" s="21" t="str">
        <f t="shared" si="7"/>
        <v>[127] = {wayshrines={-1,-1,-1,}, dlcId=DLC_BASE_GAME</v>
      </c>
      <c r="BD108" s="21" t="str">
        <f t="shared" si="8"/>
        <v>, zoneIds={181}, veteran=false</v>
      </c>
      <c r="BE108" s="21" t="str">
        <f t="shared" si="9"/>
        <v>, setType=LIBSETS_SETTYPE_CYRODIIL</v>
      </c>
      <c r="BF108" s="21" t="str">
        <f t="shared" si="10"/>
        <v>, isProcSetAllowedInPvP=1, dropMechanic={LIBSETS_DROP_MECHANIC_CITY_CYRODIIL_BRUMA}</v>
      </c>
      <c r="BG108" s="21" t="str">
        <f t="shared" si="11"/>
        <v>}, --Deadly Strike / Tödlicher Stoß   [Cyrodiil]</v>
      </c>
    </row>
    <row r="109" spans="1:59" x14ac:dyDescent="0.25">
      <c r="A109" s="12">
        <v>128</v>
      </c>
      <c r="B109" t="s">
        <v>886</v>
      </c>
      <c r="C109" t="s">
        <v>887</v>
      </c>
      <c r="D109" s="3">
        <f t="shared" si="6"/>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3" t="s">
        <v>2668</v>
      </c>
      <c r="BA109" s="83"/>
      <c r="BB109" s="83"/>
      <c r="BC109" s="21" t="str">
        <f t="shared" si="7"/>
        <v>[128] = {wayshrines={-1,-1,-1,}, dlcId=DLC_BASE_GAME</v>
      </c>
      <c r="BD109" s="21" t="str">
        <f t="shared" si="8"/>
        <v>, zoneIds={181}, veteran=false</v>
      </c>
      <c r="BE109" s="21" t="str">
        <f t="shared" si="9"/>
        <v>, setType=LIBSETS_SETTYPE_CYRODIIL</v>
      </c>
      <c r="BF109" s="21" t="str">
        <f t="shared" si="10"/>
        <v>, isProcSetAllowedInPvP=1, dropMechanic={LIBSETS_DROP_MECHANIC_CITY_CYRODIIL_VLASTARUS}</v>
      </c>
      <c r="BG109" s="21" t="str">
        <f t="shared" si="11"/>
        <v>}, --Blessing of the Potentates / Segen des Potentaten   [Cyrodiil]</v>
      </c>
    </row>
    <row r="110" spans="1:59" x14ac:dyDescent="0.25">
      <c r="A110" s="12">
        <v>129</v>
      </c>
      <c r="B110" t="s">
        <v>888</v>
      </c>
      <c r="C110" t="s">
        <v>889</v>
      </c>
      <c r="D110" s="3">
        <f t="shared" si="6"/>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3" t="s">
        <v>2667</v>
      </c>
      <c r="BA110" s="83"/>
      <c r="BB110" s="83"/>
      <c r="BC110" s="21" t="str">
        <f t="shared" si="7"/>
        <v>[129] = {wayshrines={-1,-1,-1,}, dlcId=DLC_BASE_GAME</v>
      </c>
      <c r="BD110" s="21" t="str">
        <f t="shared" si="8"/>
        <v>, zoneIds={181}, veteran=false</v>
      </c>
      <c r="BE110" s="21" t="str">
        <f t="shared" si="9"/>
        <v>, setType=LIBSETS_SETTYPE_CYRODIIL</v>
      </c>
      <c r="BF110" s="21" t="str">
        <f t="shared" si="10"/>
        <v>, dropMechanic={LIBSETS_DROP_MECHANIC_CITY_CYRODIIL_BRUMA}</v>
      </c>
      <c r="BG110" s="21" t="str">
        <f t="shared" si="11"/>
        <v>}, --Vengeance Leech / Saugende Vergeltung   [Cyrodiil]</v>
      </c>
    </row>
    <row r="111" spans="1:59" x14ac:dyDescent="0.25">
      <c r="A111" s="12">
        <v>130</v>
      </c>
      <c r="B111" t="s">
        <v>890</v>
      </c>
      <c r="C111" t="s">
        <v>891</v>
      </c>
      <c r="D111" s="3">
        <f t="shared" si="6"/>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3" t="s">
        <v>2668</v>
      </c>
      <c r="BA111" s="83"/>
      <c r="BB111" s="83"/>
      <c r="BC111" s="21" t="str">
        <f t="shared" si="7"/>
        <v>[130] = {wayshrines={-1,-1,-1,}, dlcId=DLC_BASE_GAME</v>
      </c>
      <c r="BD111" s="21" t="str">
        <f t="shared" si="8"/>
        <v>, zoneIds={181}, veteran=false</v>
      </c>
      <c r="BE111" s="21" t="str">
        <f t="shared" si="9"/>
        <v>, setType=LIBSETS_SETTYPE_CYRODIIL</v>
      </c>
      <c r="BF111" s="21" t="str">
        <f t="shared" si="10"/>
        <v>, isProcSetAllowedInPvP=1, dropMechanic={LIBSETS_DROP_MECHANIC_CITY_CYRODIIL_BRUMA}</v>
      </c>
      <c r="BG111" s="21" t="str">
        <f t="shared" si="11"/>
        <v>}, --Eagle Eye / Adlerauge   [Cyrodiil]</v>
      </c>
    </row>
    <row r="112" spans="1:59" x14ac:dyDescent="0.25">
      <c r="A112" s="12">
        <v>131</v>
      </c>
      <c r="B112" t="s">
        <v>892</v>
      </c>
      <c r="C112" t="s">
        <v>893</v>
      </c>
      <c r="D112" s="3">
        <f t="shared" si="6"/>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3" t="s">
        <v>2668</v>
      </c>
      <c r="BA112" s="83"/>
      <c r="BB112" s="83"/>
      <c r="BC112" s="21" t="str">
        <f t="shared" si="7"/>
        <v>[131] = {wayshrines={-1,-1,-1,}, dlcId=DLC_BASE_GAME</v>
      </c>
      <c r="BD112" s="21" t="str">
        <f t="shared" si="8"/>
        <v>, zoneIds={181}, veteran=false</v>
      </c>
      <c r="BE112" s="21" t="str">
        <f t="shared" si="9"/>
        <v>, setType=LIBSETS_SETTYPE_CYRODIIL</v>
      </c>
      <c r="BF112" s="21" t="str">
        <f t="shared" si="10"/>
        <v>, isProcSetAllowedInPvP=1, dropMechanic={LIBSETS_DROP_MECHANIC_CITY_CYRODIIL_VLASTARUS}</v>
      </c>
      <c r="BG112" s="21" t="str">
        <f t="shared" si="11"/>
        <v>}, --Bastion of the Heartland / Bastion des Herzlandes   [Cyrodiil]</v>
      </c>
    </row>
    <row r="113" spans="1:59" x14ac:dyDescent="0.25">
      <c r="A113" s="12">
        <v>132</v>
      </c>
      <c r="B113" t="s">
        <v>894</v>
      </c>
      <c r="C113" t="s">
        <v>895</v>
      </c>
      <c r="D113" s="3">
        <f t="shared" si="6"/>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3" t="s">
        <v>2668</v>
      </c>
      <c r="BA113" s="83"/>
      <c r="BB113" s="83"/>
      <c r="BC113" s="21" t="str">
        <f t="shared" si="7"/>
        <v>[132] = {wayshrines={-1,-1,-1,}, dlcId=DLC_BASE_GAME</v>
      </c>
      <c r="BD113" s="21" t="str">
        <f t="shared" si="8"/>
        <v>, zoneIds={181}, veteran=false</v>
      </c>
      <c r="BE113" s="21" t="str">
        <f t="shared" si="9"/>
        <v>, setType=LIBSETS_SETTYPE_CYRODIIL</v>
      </c>
      <c r="BF113" s="21" t="str">
        <f t="shared" si="10"/>
        <v>, isProcSetAllowedInPvP=1, dropMechanic={LIBSETS_DROP_MECHANIC_CITY_CYRODIIL_BRUMA}</v>
      </c>
      <c r="BG113" s="21" t="str">
        <f t="shared" si="11"/>
        <v>}, --Shield of the Valiant / Schild des Tapferen   [Cyrodiil]</v>
      </c>
    </row>
    <row r="114" spans="1:59" x14ac:dyDescent="0.25">
      <c r="A114" s="12">
        <v>133</v>
      </c>
      <c r="B114" t="s">
        <v>896</v>
      </c>
      <c r="C114" t="s">
        <v>897</v>
      </c>
      <c r="D114" s="3">
        <f t="shared" si="6"/>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2801</v>
      </c>
      <c r="Y114" s="65"/>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3" t="s">
        <v>2668</v>
      </c>
      <c r="BA114" s="83"/>
      <c r="BB114" s="83"/>
      <c r="BC114" s="21" t="str">
        <f t="shared" si="7"/>
        <v>[133] = {wayshrines={-1,-1,-1,}, dlcId=DLC_BASE_GAME</v>
      </c>
      <c r="BD114" s="21" t="str">
        <f t="shared" si="8"/>
        <v>, zoneIds={181}, veteran=false</v>
      </c>
      <c r="BE114" s="21" t="str">
        <f t="shared" si="9"/>
        <v>, setType=LIBSETS_SETTYPE_CYRODIIL</v>
      </c>
      <c r="BF114" s="21" t="str">
        <f t="shared" si="10"/>
        <v>, isProcSetAllowedInPvP=1, dropMechanic={LIBSETS_DROP_MECHANIC_CITY_CYRODIIL_CROPSFORD}</v>
      </c>
      <c r="BG114" s="21" t="str">
        <f t="shared" si="11"/>
        <v>}, --Buffer of the Swift / Dämpfer des Geschwinden   [Cyrodiil]</v>
      </c>
    </row>
    <row r="115" spans="1:59" x14ac:dyDescent="0.25">
      <c r="A115" s="12">
        <v>134</v>
      </c>
      <c r="B115" t="s">
        <v>898</v>
      </c>
      <c r="C115" t="s">
        <v>899</v>
      </c>
      <c r="D115" s="3">
        <f t="shared" si="6"/>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3356</v>
      </c>
      <c r="Y115" s="65">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3356</v>
      </c>
      <c r="AC115" s="43"/>
      <c r="AD115" s="43"/>
      <c r="AE115" s="43"/>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6" t="s">
        <v>3356</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3" t="s">
        <v>2667</v>
      </c>
      <c r="BA115" s="83"/>
      <c r="BB115" s="83"/>
      <c r="BC115" s="21" t="str">
        <f t="shared" si="7"/>
        <v>[134] = {wayshrines={190,190,190,}, dlcId=DLC_BASE_GAME</v>
      </c>
      <c r="BD115" s="21" t="str">
        <f t="shared" si="8"/>
        <v>, zoneIds={130,932,20}, veteran=false</v>
      </c>
      <c r="BE115" s="21" t="str">
        <f t="shared" si="9"/>
        <v>, setType=LIBSETS_SETTYPE_DUNGEON</v>
      </c>
      <c r="BF115" s="21" t="str">
        <f t="shared" si="10"/>
        <v>, dropMechanic={LIBSETS_DROP_MECHANIC_GROUP_DUNGEON_BOSS,LIBSETS_DROP_MECHANIC_GROUP_DUNGEON_BOSS,LIBSETS_DROP_MECHANIC_GROUP_DUNGEON_BOSS}</v>
      </c>
      <c r="BG115" s="21" t="str">
        <f t="shared" si="11"/>
        <v>}, --Shroud of the Lich / Tuch des Lich   [Crypt of Hearts I, Crypt of Hearts II, Rivenspire]</v>
      </c>
    </row>
    <row r="116" spans="1:59" s="14" customFormat="1" x14ac:dyDescent="0.25">
      <c r="A116" s="12">
        <v>135</v>
      </c>
      <c r="B116" t="s">
        <v>900</v>
      </c>
      <c r="C116" t="s">
        <v>2594</v>
      </c>
      <c r="D116" s="3">
        <f t="shared" si="6"/>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3" t="s">
        <v>2667</v>
      </c>
      <c r="BA116" s="83"/>
      <c r="BB116" s="83"/>
      <c r="BC116" s="21" t="str">
        <f t="shared" si="7"/>
        <v>[135] = {wayshrines={109,109,109,}, dlcId=DLC_BASE_GAME</v>
      </c>
      <c r="BD116" s="21" t="str">
        <f t="shared" si="8"/>
        <v>, zoneIds={103,103,103,103}, veteran=false</v>
      </c>
      <c r="BE116" s="21" t="str">
        <f t="shared" si="9"/>
        <v>, setType=LIBSETS_SETTYPE_OVERLAND</v>
      </c>
      <c r="BF116" s="21" t="str">
        <f t="shared" si="10"/>
        <v>, dropMechanic={LIBSETS_DROP_MECHANIC_OVERLAND_BOSS_DELVE,LIBSETS_DROP_MECHANIC_OVERLAND_WORLDBOSS,LIBSETS_DROP_MECHANIC_OVERLAND_BOSS_PUBLIC_DUNGEON,LIBSETS_DROP_MECHANIC_OVERLAND_CHEST}</v>
      </c>
      <c r="BG116" s="21" t="str">
        <f t="shared" si="11"/>
        <v>}, --Draugr\'s Heritage / Erbe des Draugrs   [The Rift, The Rift, The Rift, The Rift]</v>
      </c>
    </row>
    <row r="117" spans="1:59" x14ac:dyDescent="0.25">
      <c r="A117" s="12">
        <v>136</v>
      </c>
      <c r="B117" t="s">
        <v>901</v>
      </c>
      <c r="C117" t="s">
        <v>902</v>
      </c>
      <c r="D117" s="3">
        <f t="shared" si="6"/>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3337</v>
      </c>
      <c r="Y117" s="65"/>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3" t="s">
        <v>2667</v>
      </c>
      <c r="BA117" s="83"/>
      <c r="BB117" s="83"/>
      <c r="BC117" s="21" t="str">
        <f t="shared" si="7"/>
        <v>[136] = {wayshrines={232,232,232,}, dlcId=DLC_BASE_GAME</v>
      </c>
      <c r="BD117" s="21" t="str">
        <f t="shared" si="8"/>
        <v>, zoneIds={639,888,888}, veteran=false</v>
      </c>
      <c r="BE117" s="21" t="str">
        <f t="shared" si="9"/>
        <v>, setType=LIBSETS_SETTYPE_TRIAL</v>
      </c>
      <c r="BF117" s="21" t="str">
        <f t="shared" si="10"/>
        <v>, dropMechanic={LIBSETS_DROP_MECHANIC_TRIAL_BOSS}</v>
      </c>
      <c r="BG117" s="21" t="str">
        <f t="shared" si="11"/>
        <v>}, --Immortal Warrior / Unsterblicher Krieger   [Sanctum Ophidia, Craglorn, Craglorn]</v>
      </c>
    </row>
    <row r="118" spans="1:59" x14ac:dyDescent="0.25">
      <c r="A118" s="12">
        <v>137</v>
      </c>
      <c r="B118" t="s">
        <v>903</v>
      </c>
      <c r="C118" t="s">
        <v>904</v>
      </c>
      <c r="D118" s="3">
        <f t="shared" si="6"/>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3337</v>
      </c>
      <c r="Y118" s="65"/>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3" t="s">
        <v>2667</v>
      </c>
      <c r="BA118" s="83"/>
      <c r="BB118" s="83"/>
      <c r="BC118" s="21" t="str">
        <f t="shared" si="7"/>
        <v>[137] = {wayshrines={230,230,230,}, dlcId=DLC_BASE_GAME</v>
      </c>
      <c r="BD118" s="21" t="str">
        <f t="shared" si="8"/>
        <v>, zoneIds={636,888,888}, veteran=false</v>
      </c>
      <c r="BE118" s="21" t="str">
        <f t="shared" si="9"/>
        <v>, setType=LIBSETS_SETTYPE_TRIAL</v>
      </c>
      <c r="BF118" s="21" t="str">
        <f t="shared" si="10"/>
        <v>, dropMechanic={LIBSETS_DROP_MECHANIC_TRIAL_BOSS}</v>
      </c>
      <c r="BG118" s="21" t="str">
        <f t="shared" si="11"/>
        <v>}, --Berserking Warrior / Tobender Krieger   [Hel Ra Citadel, Craglorn, Craglorn]</v>
      </c>
    </row>
    <row r="119" spans="1:59" x14ac:dyDescent="0.25">
      <c r="A119" s="12">
        <v>138</v>
      </c>
      <c r="B119" t="s">
        <v>905</v>
      </c>
      <c r="C119" t="s">
        <v>906</v>
      </c>
      <c r="D119" s="3">
        <f t="shared" si="6"/>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3337</v>
      </c>
      <c r="Y119" s="65"/>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3" t="s">
        <v>2667</v>
      </c>
      <c r="BA119" s="83"/>
      <c r="BB119" s="83"/>
      <c r="BC119" s="21" t="str">
        <f t="shared" si="7"/>
        <v>[138] = {wayshrines={231,231,231,}, dlcId=DLC_BASE_GAME</v>
      </c>
      <c r="BD119" s="21" t="str">
        <f t="shared" si="8"/>
        <v>, zoneIds={638,888,888}, veteran=false</v>
      </c>
      <c r="BE119" s="21" t="str">
        <f t="shared" si="9"/>
        <v>, setType=LIBSETS_SETTYPE_TRIAL</v>
      </c>
      <c r="BF119" s="21" t="str">
        <f t="shared" si="10"/>
        <v>, dropMechanic={LIBSETS_DROP_MECHANIC_TRIAL_BOSS}</v>
      </c>
      <c r="BG119" s="21" t="str">
        <f t="shared" si="11"/>
        <v>}, --Defending Warrior / Verteidigender Krieger   [Aetherian Archive, Craglorn, Craglorn]</v>
      </c>
    </row>
    <row r="120" spans="1:59" x14ac:dyDescent="0.25">
      <c r="A120" s="12">
        <v>139</v>
      </c>
      <c r="B120" t="s">
        <v>907</v>
      </c>
      <c r="C120" t="s">
        <v>908</v>
      </c>
      <c r="D120" s="3">
        <f t="shared" si="6"/>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3337</v>
      </c>
      <c r="Y120" s="65"/>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3" t="s">
        <v>2667</v>
      </c>
      <c r="BA120" s="83"/>
      <c r="BB120" s="83"/>
      <c r="BC120" s="21" t="str">
        <f t="shared" si="7"/>
        <v>[139] = {wayshrines={232,232,232,}, dlcId=DLC_BASE_GAME</v>
      </c>
      <c r="BD120" s="21" t="str">
        <f t="shared" si="8"/>
        <v>, zoneIds={639,888,888}, veteran=false</v>
      </c>
      <c r="BE120" s="21" t="str">
        <f t="shared" si="9"/>
        <v>, setType=LIBSETS_SETTYPE_TRIAL</v>
      </c>
      <c r="BF120" s="21" t="str">
        <f t="shared" si="10"/>
        <v>, dropMechanic={LIBSETS_DROP_MECHANIC_TRIAL_BOSS}</v>
      </c>
      <c r="BG120" s="21" t="str">
        <f t="shared" si="11"/>
        <v>}, --Wise Mage / Weiser Magier   [Sanctum Ophidia, Craglorn, Craglorn]</v>
      </c>
    </row>
    <row r="121" spans="1:59" x14ac:dyDescent="0.25">
      <c r="A121" s="12">
        <v>140</v>
      </c>
      <c r="B121" t="s">
        <v>909</v>
      </c>
      <c r="C121" t="s">
        <v>910</v>
      </c>
      <c r="D121" s="3">
        <f t="shared" si="6"/>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3337</v>
      </c>
      <c r="Y121" s="65"/>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3" t="s">
        <v>2667</v>
      </c>
      <c r="BA121" s="83"/>
      <c r="BB121" s="83"/>
      <c r="BC121" s="21" t="str">
        <f t="shared" si="7"/>
        <v>[140] = {wayshrines={230,230,230,}, dlcId=DLC_BASE_GAME</v>
      </c>
      <c r="BD121" s="21" t="str">
        <f t="shared" si="8"/>
        <v>, zoneIds={636,888,888}, veteran=false</v>
      </c>
      <c r="BE121" s="21" t="str">
        <f t="shared" si="9"/>
        <v>, setType=LIBSETS_SETTYPE_TRIAL</v>
      </c>
      <c r="BF121" s="21" t="str">
        <f t="shared" si="10"/>
        <v>, dropMechanic={LIBSETS_DROP_MECHANIC_TRIAL_BOSS}</v>
      </c>
      <c r="BG121" s="21" t="str">
        <f t="shared" si="11"/>
        <v>}, --Destructive Mage / Zerstörerischer Magier   [Hel Ra Citadel, Craglorn, Craglorn]</v>
      </c>
    </row>
    <row r="122" spans="1:59" x14ac:dyDescent="0.25">
      <c r="A122" s="12">
        <v>141</v>
      </c>
      <c r="B122" t="s">
        <v>911</v>
      </c>
      <c r="C122" t="s">
        <v>912</v>
      </c>
      <c r="D122" s="3">
        <f t="shared" si="6"/>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3337</v>
      </c>
      <c r="Y122" s="65"/>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3" t="s">
        <v>2667</v>
      </c>
      <c r="BA122" s="83"/>
      <c r="BB122" s="83"/>
      <c r="BC122" s="21" t="str">
        <f t="shared" si="7"/>
        <v>[141] = {wayshrines={231,231,231,}, dlcId=DLC_BASE_GAME</v>
      </c>
      <c r="BD122" s="21" t="str">
        <f t="shared" si="8"/>
        <v>, zoneIds={638,888,888}, veteran=false</v>
      </c>
      <c r="BE122" s="21" t="str">
        <f t="shared" si="9"/>
        <v>, setType=LIBSETS_SETTYPE_TRIAL</v>
      </c>
      <c r="BF122" s="21" t="str">
        <f t="shared" si="10"/>
        <v>, dropMechanic={LIBSETS_DROP_MECHANIC_TRIAL_BOSS}</v>
      </c>
      <c r="BG122" s="21" t="str">
        <f t="shared" si="11"/>
        <v>}, --Healing Mage / Heilender Magier   [Aetherian Archive, Craglorn, Craglorn]</v>
      </c>
    </row>
    <row r="123" spans="1:59" x14ac:dyDescent="0.25">
      <c r="A123" s="12">
        <v>142</v>
      </c>
      <c r="B123" t="s">
        <v>913</v>
      </c>
      <c r="C123" t="s">
        <v>914</v>
      </c>
      <c r="D123" s="3">
        <f t="shared" si="6"/>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3337</v>
      </c>
      <c r="Y123" s="65"/>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3" t="s">
        <v>2667</v>
      </c>
      <c r="BA123" s="83"/>
      <c r="BB123" s="83"/>
      <c r="BC123" s="21" t="str">
        <f t="shared" si="7"/>
        <v>[142] = {wayshrines={231,231,231,}, dlcId=DLC_BASE_GAME</v>
      </c>
      <c r="BD123" s="21" t="str">
        <f t="shared" si="8"/>
        <v>, zoneIds={638,888,888}, veteran=false</v>
      </c>
      <c r="BE123" s="21" t="str">
        <f t="shared" si="9"/>
        <v>, setType=LIBSETS_SETTYPE_TRIAL</v>
      </c>
      <c r="BF123" s="21" t="str">
        <f t="shared" si="10"/>
        <v>, dropMechanic={LIBSETS_DROP_MECHANIC_TRIAL_BOSS}</v>
      </c>
      <c r="BG123" s="21" t="str">
        <f t="shared" si="11"/>
        <v>}, --Quick Serpent / Flinke Schlange   [Aetherian Archive, Craglorn, Craglorn]</v>
      </c>
    </row>
    <row r="124" spans="1:59" x14ac:dyDescent="0.25">
      <c r="A124" s="12">
        <v>143</v>
      </c>
      <c r="B124" t="s">
        <v>915</v>
      </c>
      <c r="C124" t="s">
        <v>916</v>
      </c>
      <c r="D124" s="3">
        <f t="shared" si="6"/>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3337</v>
      </c>
      <c r="Y124" s="65"/>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3" t="s">
        <v>2667</v>
      </c>
      <c r="BA124" s="83"/>
      <c r="BB124" s="83"/>
      <c r="BC124" s="21" t="str">
        <f t="shared" si="7"/>
        <v>[143] = {wayshrines={230,230,230,}, dlcId=DLC_BASE_GAME</v>
      </c>
      <c r="BD124" s="21" t="str">
        <f t="shared" si="8"/>
        <v>, zoneIds={636,888,888}, veteran=false</v>
      </c>
      <c r="BE124" s="21" t="str">
        <f t="shared" si="9"/>
        <v>, setType=LIBSETS_SETTYPE_TRIAL</v>
      </c>
      <c r="BF124" s="21" t="str">
        <f t="shared" si="10"/>
        <v>, dropMechanic={LIBSETS_DROP_MECHANIC_TRIAL_BOSS}</v>
      </c>
      <c r="BG124" s="21" t="str">
        <f t="shared" si="11"/>
        <v>}, --Poisonous Serpent / Giftschlange   [Hel Ra Citadel, Craglorn, Craglorn]</v>
      </c>
    </row>
    <row r="125" spans="1:59" x14ac:dyDescent="0.25">
      <c r="A125" s="12">
        <v>144</v>
      </c>
      <c r="B125" t="s">
        <v>917</v>
      </c>
      <c r="C125" t="s">
        <v>918</v>
      </c>
      <c r="D125" s="3">
        <f t="shared" si="6"/>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3337</v>
      </c>
      <c r="Y125" s="65"/>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3" t="s">
        <v>2667</v>
      </c>
      <c r="BA125" s="83"/>
      <c r="BB125" s="83"/>
      <c r="BC125" s="21" t="str">
        <f t="shared" si="7"/>
        <v>[144] = {wayshrines={232,232,232,}, dlcId=DLC_BASE_GAME</v>
      </c>
      <c r="BD125" s="21" t="str">
        <f t="shared" si="8"/>
        <v>, zoneIds={639,888,888}, veteran=false</v>
      </c>
      <c r="BE125" s="21" t="str">
        <f t="shared" si="9"/>
        <v>, setType=LIBSETS_SETTYPE_TRIAL</v>
      </c>
      <c r="BF125" s="21" t="str">
        <f t="shared" si="10"/>
        <v>, dropMechanic={LIBSETS_DROP_MECHANIC_TRIAL_BOSS}</v>
      </c>
      <c r="BG125" s="21" t="str">
        <f t="shared" si="11"/>
        <v>}, --Twice-Fanged Serpent / Doppelzüngige Schlange   [Sanctum Ophidia, Craglorn, Craglorn]</v>
      </c>
    </row>
    <row r="126" spans="1:59" x14ac:dyDescent="0.25">
      <c r="A126" s="12">
        <v>145</v>
      </c>
      <c r="B126" t="s">
        <v>919</v>
      </c>
      <c r="C126" t="s">
        <v>920</v>
      </c>
      <c r="D126" s="3">
        <f t="shared" si="6"/>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3" t="s">
        <v>2667</v>
      </c>
      <c r="BA126" s="83"/>
      <c r="BB126" s="83"/>
      <c r="BC126" s="21" t="str">
        <f t="shared" si="7"/>
        <v>[145] = {wayshrines={220,220,220,}, dlcId=DLC_BASE_GAME</v>
      </c>
      <c r="BD126" s="21" t="str">
        <f t="shared" si="8"/>
        <v>, zoneIds={888,888,888,888}, veteran=false</v>
      </c>
      <c r="BE126" s="21" t="str">
        <f t="shared" si="9"/>
        <v>, setType=LIBSETS_SETTYPE_OVERLAND</v>
      </c>
      <c r="BF126" s="21" t="str">
        <f t="shared" si="10"/>
        <v>, dropMechanic={LIBSETS_DROP_MECHANIC_OVERLAND_BOSS_DELVE,LIBSETS_DROP_MECHANIC_OVERLAND_WORLDBOSS,LIBSETS_DROP_MECHANIC_OVERLAND_BOSS_PUBLIC_DUNGEON,LIBSETS_DROP_MECHANIC_OVERLAND_CHEST}</v>
      </c>
      <c r="BG126" s="21" t="str">
        <f t="shared" si="11"/>
        <v>}, --Way of Fire / Weg des Feuers   [Craglorn, Craglorn, Craglorn, Craglorn]</v>
      </c>
    </row>
    <row r="127" spans="1:59" x14ac:dyDescent="0.25">
      <c r="A127" s="12">
        <v>146</v>
      </c>
      <c r="B127" t="s">
        <v>921</v>
      </c>
      <c r="C127" t="s">
        <v>922</v>
      </c>
      <c r="D127" s="3">
        <f t="shared" si="6"/>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3" t="s">
        <v>2668</v>
      </c>
      <c r="BA127" s="83"/>
      <c r="BB127" s="83"/>
      <c r="BC127" s="21" t="str">
        <f t="shared" si="7"/>
        <v>[146] = {wayshrines={220,220,220,}, dlcId=DLC_BASE_GAME</v>
      </c>
      <c r="BD127" s="21" t="str">
        <f t="shared" si="8"/>
        <v>, zoneIds={888,888,888,888}, veteran=false</v>
      </c>
      <c r="BE127" s="21" t="str">
        <f t="shared" si="9"/>
        <v>, setType=LIBSETS_SETTYPE_OVERLAND</v>
      </c>
      <c r="BF127" s="21" t="str">
        <f t="shared" si="10"/>
        <v>, isProcSetAllowedInPvP=1, dropMechanic={LIBSETS_DROP_MECHANIC_OVERLAND_BOSS_DELVE,LIBSETS_DROP_MECHANIC_OVERLAND_WORLDBOSS,LIBSETS_DROP_MECHANIC_OVERLAND_BOSS_PUBLIC_DUNGEON,LIBSETS_DROP_MECHANIC_OVERLAND_CHEST}</v>
      </c>
      <c r="BG127" s="21" t="str">
        <f t="shared" si="11"/>
        <v>}, --Way of Air / Weg der Luft   [Craglorn, Craglorn, Craglorn, Craglorn]</v>
      </c>
    </row>
    <row r="128" spans="1:59" x14ac:dyDescent="0.25">
      <c r="A128" s="12">
        <v>147</v>
      </c>
      <c r="B128" t="s">
        <v>923</v>
      </c>
      <c r="C128" t="s">
        <v>924</v>
      </c>
      <c r="D128" s="3">
        <f t="shared" si="6"/>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3" t="s">
        <v>2667</v>
      </c>
      <c r="BA128" s="83"/>
      <c r="BB128" s="83"/>
      <c r="BC128" s="21" t="str">
        <f t="shared" si="7"/>
        <v>[147] = {wayshrines={220,220,220,}, dlcId=DLC_BASE_GAME</v>
      </c>
      <c r="BD128" s="21" t="str">
        <f t="shared" si="8"/>
        <v>, zoneIds={888,888,888,888}, veteran=false</v>
      </c>
      <c r="BE128" s="21" t="str">
        <f t="shared" si="9"/>
        <v>, setType=LIBSETS_SETTYPE_OVERLAND</v>
      </c>
      <c r="BF128" s="21" t="str">
        <f t="shared" si="10"/>
        <v>, dropMechanic={LIBSETS_DROP_MECHANIC_OVERLAND_BOSS_DELVE,LIBSETS_DROP_MECHANIC_OVERLAND_WORLDBOSS,LIBSETS_DROP_MECHANIC_OVERLAND_BOSS_PUBLIC_DUNGEON,LIBSETS_DROP_MECHANIC_OVERLAND_CHEST}</v>
      </c>
      <c r="BG128" s="21" t="str">
        <f t="shared" si="11"/>
        <v>}, --Way of Martial Knowledge / Weg der Kampfkunst   [Craglorn, Craglorn, Craglorn, Craglorn]</v>
      </c>
    </row>
    <row r="129" spans="1:59" x14ac:dyDescent="0.25">
      <c r="A129" s="5">
        <v>148</v>
      </c>
      <c r="B129" t="s">
        <v>925</v>
      </c>
      <c r="C129" t="s">
        <v>926</v>
      </c>
      <c r="D129" s="3">
        <f t="shared" si="6"/>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3359</v>
      </c>
      <c r="Y129" s="65"/>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3359</v>
      </c>
      <c r="AC129" s="43"/>
      <c r="AD129" s="43"/>
      <c r="AE129" s="43"/>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3" t="s">
        <v>2668</v>
      </c>
      <c r="BA129" s="83"/>
      <c r="BB129" s="83"/>
      <c r="BC129" s="21" t="str">
        <f t="shared" si="7"/>
        <v>[148] = {wayshrines={217,217,217,}, traitsNeeded=8, dlcId=DLC_BASE_GAME</v>
      </c>
      <c r="BD129" s="21" t="str">
        <f t="shared" si="8"/>
        <v>, zoneIds={888,888,888}, veteran=false</v>
      </c>
      <c r="BE129" s="21" t="str">
        <f t="shared" si="9"/>
        <v>, setType=LIBSETS_SETTYPE_CRAFTED</v>
      </c>
      <c r="BF129" s="21" t="str">
        <f t="shared" si="10"/>
        <v>, isProcSetAllowedInPvP=1, dropMechanic={LIBSETS_DROP_MECHANIC_CRAFTED,LIBSETS_DROP_MECHANIC_CRAFTED}</v>
      </c>
      <c r="BG129" s="21" t="str">
        <f t="shared" si="11"/>
        <v>}, --Way of the Arena / Weg der Arena   [Craglorn, Craglorn, Craglorn]</v>
      </c>
    </row>
    <row r="130" spans="1:59" x14ac:dyDescent="0.25">
      <c r="A130" s="12">
        <v>155</v>
      </c>
      <c r="B130" t="s">
        <v>927</v>
      </c>
      <c r="C130" t="s">
        <v>928</v>
      </c>
      <c r="D130" s="3">
        <f t="shared" si="6"/>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3356</v>
      </c>
      <c r="Y130" s="65">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3356</v>
      </c>
      <c r="AC130" s="43"/>
      <c r="AD130" s="43"/>
      <c r="AE130" s="43"/>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6" t="s">
        <v>3356</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3" t="s">
        <v>2667</v>
      </c>
      <c r="BA130" s="83"/>
      <c r="BB130" s="83"/>
      <c r="BC130" s="21" t="str">
        <f t="shared" si="7"/>
        <v>[155] = {wayshrines={191,191,191,}, dlcId=DLC_BASE_GAME</v>
      </c>
      <c r="BD130" s="21" t="str">
        <f t="shared" si="8"/>
        <v>, zoneIds={126,931,383}, veteran=false</v>
      </c>
      <c r="BE130" s="21" t="str">
        <f t="shared" si="9"/>
        <v>, setType=LIBSETS_SETTYPE_DUNGEON</v>
      </c>
      <c r="BF130" s="21" t="str">
        <f t="shared" si="10"/>
        <v>, dropMechanic={LIBSETS_DROP_MECHANIC_GROUP_DUNGEON_BOSS,LIBSETS_DROP_MECHANIC_GROUP_DUNGEON_BOSS,LIBSETS_DROP_MECHANIC_GROUP_DUNGEON_BOSS}</v>
      </c>
      <c r="BG130" s="21" t="str">
        <f t="shared" si="11"/>
        <v>}, --Undaunted Bastion / Unerschrockenen-Bastion   [Elden Hollow I, Elden Hollow II, Grahtwood]</v>
      </c>
    </row>
    <row r="131" spans="1:59" x14ac:dyDescent="0.25">
      <c r="A131" s="12">
        <v>156</v>
      </c>
      <c r="B131" t="s">
        <v>929</v>
      </c>
      <c r="C131" t="s">
        <v>930</v>
      </c>
      <c r="D131" s="3">
        <f t="shared" ref="D131:D194" si="12">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3356</v>
      </c>
      <c r="Y131" s="65"/>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3356</v>
      </c>
      <c r="AC131" s="43"/>
      <c r="AD131" s="43"/>
      <c r="AE131" s="43"/>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3" t="s">
        <v>2667</v>
      </c>
      <c r="BA131" s="83"/>
      <c r="BB131" s="83"/>
      <c r="BC131" s="21" t="str">
        <f t="shared" ref="BC131:BC194" si="13">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4">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ref="BE131:BE194" si="15">IF(A131&lt;&gt;"",IF(F131&lt;&gt;"Not in the game (anymore)",IF(A131&lt;&gt;"",", setType="&amp;G131,"")&amp;IF(J131="true",", multiTrialSet=true",""),"")
&amp; IF(AND(H131&lt;&gt;"",ISNUMBER(H131)),", undauntedChestId=" &amp; H131,""),"")</f>
        <v>, setType=LIBSETS_SETTYPE_DUNGEON</v>
      </c>
      <c r="BF131" s="21" t="str">
        <f t="shared" ref="BF131:BF194" si="16">IF(A131&lt;&gt;"",IF(F131&lt;&gt;"Not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 t="shared" ref="BG131:BG194" si="17">IF(A131&lt;&gt;"",IF(F131&lt;&gt;"Not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 t="shared" si="12"/>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3356</v>
      </c>
      <c r="Y132" s="65"/>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3356</v>
      </c>
      <c r="AC132" s="43"/>
      <c r="AD132" s="43"/>
      <c r="AE132" s="43"/>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3" t="s">
        <v>2667</v>
      </c>
      <c r="BA132" s="83"/>
      <c r="BB132" s="83"/>
      <c r="BC132" s="21" t="str">
        <f t="shared" si="13"/>
        <v>[157] = {wayshrines={186,186,186,}, dlcId=DLC_BASE_GAME</v>
      </c>
      <c r="BD132" s="21" t="str">
        <f t="shared" si="14"/>
        <v>, zoneIds={38,92,92}, veteran=false</v>
      </c>
      <c r="BE132" s="21" t="str">
        <f t="shared" si="15"/>
        <v>, setType=LIBSETS_SETTYPE_DUNGEON</v>
      </c>
      <c r="BF132" s="21" t="str">
        <f t="shared" si="16"/>
        <v>, dropMechanic={LIBSETS_DROP_MECHANIC_GROUP_DUNGEON_BOSS,LIBSETS_DROP_MECHANIC_GROUP_DUNGEON_BOSS}</v>
      </c>
      <c r="BG132" s="21" t="str">
        <f t="shared" si="17"/>
        <v>}, --Undaunted Unweaver / Unerschrockener Entflechter   [Blackheart Haven, Bangkorai, Bangkorai]</v>
      </c>
    </row>
    <row r="133" spans="1:59" x14ac:dyDescent="0.25">
      <c r="A133" s="12">
        <v>158</v>
      </c>
      <c r="B133" t="s">
        <v>933</v>
      </c>
      <c r="C133" t="s">
        <v>934</v>
      </c>
      <c r="D133" s="3">
        <f t="shared" si="12"/>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3356</v>
      </c>
      <c r="Y133" s="65">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3356</v>
      </c>
      <c r="AC133" s="43"/>
      <c r="AD133" s="43"/>
      <c r="AE133" s="43"/>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6" t="s">
        <v>3356</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3" t="s">
        <v>2667</v>
      </c>
      <c r="BA133" s="83"/>
      <c r="BB133" s="83"/>
      <c r="BC133" s="21" t="str">
        <f t="shared" si="13"/>
        <v>[158] = {wayshrines={197,197,197,}, dlcId=DLC_BASE_GAME</v>
      </c>
      <c r="BD133" s="21" t="str">
        <f t="shared" si="14"/>
        <v>, zoneIds={176,681,108}, veteran=false</v>
      </c>
      <c r="BE133" s="21" t="str">
        <f t="shared" si="15"/>
        <v>, setType=LIBSETS_SETTYPE_DUNGEON</v>
      </c>
      <c r="BF133" s="21" t="str">
        <f t="shared" si="16"/>
        <v>, dropMechanic={LIBSETS_DROP_MECHANIC_GROUP_DUNGEON_BOSS,LIBSETS_DROP_MECHANIC_GROUP_DUNGEON_BOSS,LIBSETS_DROP_MECHANIC_GROUP_DUNGEON_BOSS}</v>
      </c>
      <c r="BG133" s="21" t="str">
        <f t="shared" si="17"/>
        <v>}, --Embershield / Glutschild   [City of Ash I, City of Ash II, Greenshade]</v>
      </c>
    </row>
    <row r="134" spans="1:59" x14ac:dyDescent="0.25">
      <c r="A134" s="12">
        <v>159</v>
      </c>
      <c r="B134" t="s">
        <v>935</v>
      </c>
      <c r="C134" t="s">
        <v>936</v>
      </c>
      <c r="D134" s="3">
        <f t="shared" si="12"/>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3356</v>
      </c>
      <c r="Y134" s="65">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3356</v>
      </c>
      <c r="AC134" s="43"/>
      <c r="AD134" s="43"/>
      <c r="AE134" s="43"/>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6" t="s">
        <v>3356</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3" t="s">
        <v>2667</v>
      </c>
      <c r="BA134" s="83"/>
      <c r="BB134" s="83"/>
      <c r="BC134" s="21" t="str">
        <f t="shared" si="13"/>
        <v>[159] = {wayshrines={197,197,197,}, dlcId=DLC_BASE_GAME</v>
      </c>
      <c r="BD134" s="21" t="str">
        <f t="shared" si="14"/>
        <v>, zoneIds={176,681,108}, veteran=false</v>
      </c>
      <c r="BE134" s="21" t="str">
        <f t="shared" si="15"/>
        <v>, setType=LIBSETS_SETTYPE_DUNGEON</v>
      </c>
      <c r="BF134" s="21" t="str">
        <f t="shared" si="16"/>
        <v>, dropMechanic={LIBSETS_DROP_MECHANIC_GROUP_DUNGEON_BOSS,LIBSETS_DROP_MECHANIC_GROUP_DUNGEON_BOSS,LIBSETS_DROP_MECHANIC_GROUP_DUNGEON_BOSS}</v>
      </c>
      <c r="BG134" s="21" t="str">
        <f t="shared" si="17"/>
        <v>}, --Sunderflame / Trennflamme   [City of Ash I, City of Ash II, Greenshade]</v>
      </c>
    </row>
    <row r="135" spans="1:59" x14ac:dyDescent="0.25">
      <c r="A135" s="12">
        <v>160</v>
      </c>
      <c r="B135" t="s">
        <v>937</v>
      </c>
      <c r="C135" t="s">
        <v>938</v>
      </c>
      <c r="D135" s="3">
        <f t="shared" si="12"/>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3356</v>
      </c>
      <c r="Y135" s="65">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3356</v>
      </c>
      <c r="AC135" s="43"/>
      <c r="AD135" s="43"/>
      <c r="AE135" s="43"/>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6" t="s">
        <v>3356</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3" t="s">
        <v>2667</v>
      </c>
      <c r="BA135" s="83"/>
      <c r="BB135" s="83"/>
      <c r="BC135" s="21" t="str">
        <f t="shared" si="13"/>
        <v>[160] = {wayshrines={197,197,197,}, dlcId=DLC_BASE_GAME</v>
      </c>
      <c r="BD135" s="21" t="str">
        <f t="shared" si="14"/>
        <v>, zoneIds={176,681,108}, veteran=false</v>
      </c>
      <c r="BE135" s="21" t="str">
        <f t="shared" si="15"/>
        <v>, setType=LIBSETS_SETTYPE_DUNGEON</v>
      </c>
      <c r="BF135" s="21" t="str">
        <f t="shared" si="16"/>
        <v>, dropMechanic={LIBSETS_DROP_MECHANIC_GROUP_DUNGEON_BOSS,LIBSETS_DROP_MECHANIC_GROUP_DUNGEON_BOSS,LIBSETS_DROP_MECHANIC_GROUP_DUNGEON_BOSS}</v>
      </c>
      <c r="BG135" s="21" t="str">
        <f t="shared" si="17"/>
        <v>}, --Burning Spellweave / Branntzauberweber   [City of Ash I, City of Ash II, Greenshade]</v>
      </c>
    </row>
    <row r="136" spans="1:59" x14ac:dyDescent="0.25">
      <c r="A136" s="5">
        <v>161</v>
      </c>
      <c r="B136" t="s">
        <v>939</v>
      </c>
      <c r="C136" t="s">
        <v>940</v>
      </c>
      <c r="D136" s="3">
        <f t="shared" si="12"/>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3359</v>
      </c>
      <c r="Y136" s="65"/>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3359</v>
      </c>
      <c r="AC136" s="43"/>
      <c r="AD136" s="43"/>
      <c r="AE136" s="43"/>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3" t="s">
        <v>2667</v>
      </c>
      <c r="BA136" s="83"/>
      <c r="BB136" s="83"/>
      <c r="BC136" s="21" t="str">
        <f t="shared" si="13"/>
        <v>[161] = {wayshrines={234,234,234,}, traitsNeeded=9, dlcId=DLC_BASE_GAME</v>
      </c>
      <c r="BD136" s="21" t="str">
        <f t="shared" si="14"/>
        <v>, zoneIds={888,888,888}, veteran=false</v>
      </c>
      <c r="BE136" s="21" t="str">
        <f t="shared" si="15"/>
        <v>, setType=LIBSETS_SETTYPE_CRAFTED</v>
      </c>
      <c r="BF136" s="21" t="str">
        <f t="shared" si="16"/>
        <v>, dropMechanic={LIBSETS_DROP_MECHANIC_CRAFTED,LIBSETS_DROP_MECHANIC_CRAFTED}</v>
      </c>
      <c r="BG136" s="21" t="str">
        <f t="shared" si="17"/>
        <v>}, --Twice-Born Star / Doppelstern   [Craglorn, Craglorn, Craglorn]</v>
      </c>
    </row>
    <row r="137" spans="1:59" x14ac:dyDescent="0.25">
      <c r="A137" s="5">
        <v>162</v>
      </c>
      <c r="B137" t="s">
        <v>941</v>
      </c>
      <c r="C137" t="s">
        <v>24</v>
      </c>
      <c r="D137" s="3">
        <f t="shared" si="12"/>
        <v>162</v>
      </c>
      <c r="G137" s="8" t="s">
        <v>1479</v>
      </c>
      <c r="H137" s="93">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3" t="s">
        <v>2667</v>
      </c>
      <c r="BA137" s="83"/>
      <c r="BB137" s="83"/>
      <c r="BC137" s="21" t="str">
        <f t="shared" si="13"/>
        <v>[162] = {wayshrines={266,266,266,}, dlcId=DLC_BASE_GAME</v>
      </c>
      <c r="BD137" s="21" t="str">
        <f t="shared" si="14"/>
        <v>, zoneIds={934,41,41}, veteran={[EQUIP_TYPE_HEAD]=true, [EQUIP_TYPE_SHOULDERS]=false}</v>
      </c>
      <c r="BE137" s="21" t="str">
        <f t="shared" si="15"/>
        <v>, setType=LIBSETS_SETTYPE_MONSTER, undauntedChestId=2</v>
      </c>
      <c r="BF137" s="21" t="str">
        <f t="shared" si="16"/>
        <v>, dropMechanic={LIBSETS_DROP_MECHANIC_MONSTER_NAME}, dropMechanicDropLocationNames={['en']={'Vila Theran','','','','','',},['de']={'Vila Theran','','','','','',},}</v>
      </c>
      <c r="BG137" s="21" t="str">
        <f t="shared" si="17"/>
        <v>}, --Spawn of Mephala / Mephalas Brut   [Fungal Grotto II, Stonefalls, Stonefalls]</v>
      </c>
    </row>
    <row r="138" spans="1:59" x14ac:dyDescent="0.25">
      <c r="A138" s="5">
        <v>163</v>
      </c>
      <c r="B138" t="s">
        <v>942</v>
      </c>
      <c r="C138" t="s">
        <v>1</v>
      </c>
      <c r="D138" s="3">
        <f t="shared" si="12"/>
        <v>163</v>
      </c>
      <c r="E138" s="42"/>
      <c r="G138" s="8" t="s">
        <v>1479</v>
      </c>
      <c r="H138" s="93">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3" t="s">
        <v>2667</v>
      </c>
      <c r="BA138" s="83"/>
      <c r="BB138" s="83"/>
      <c r="BC138" s="21" t="str">
        <f t="shared" si="13"/>
        <v>[163] = {wayshrines={267,267,267,}, dlcId=DLC_BASE_GAME</v>
      </c>
      <c r="BD138" s="21" t="str">
        <f t="shared" si="14"/>
        <v>, zoneIds={936,3,3}, veteran={[EQUIP_TYPE_HEAD]=true, [EQUIP_TYPE_SHOULDERS]=false}</v>
      </c>
      <c r="BE138" s="21" t="str">
        <f t="shared" si="15"/>
        <v>, setType=LIBSETS_SETTYPE_MONSTER, undauntedChestId=2</v>
      </c>
      <c r="BF138" s="21" t="str">
        <f t="shared" si="16"/>
        <v>, dropMechanic={LIBSETS_DROP_MECHANIC_MONSTER_NAME}, dropMechanicDropLocationNames={['en']={'Vorenor Winterbourne','','','','','',},['de']={'Vorenor Winterkind','','','','','',},}</v>
      </c>
      <c r="BG138" s="21" t="str">
        <f t="shared" si="17"/>
        <v>}, --Blood Spawn / Blutbrut   [Spindleclutch II, Glenumbra, Glenumbra]</v>
      </c>
    </row>
    <row r="139" spans="1:59" x14ac:dyDescent="0.25">
      <c r="A139" s="5">
        <v>164</v>
      </c>
      <c r="B139" t="s">
        <v>943</v>
      </c>
      <c r="C139" t="s">
        <v>11</v>
      </c>
      <c r="D139" s="3">
        <f t="shared" si="12"/>
        <v>164</v>
      </c>
      <c r="E139" s="42"/>
      <c r="G139" s="8" t="s">
        <v>1479</v>
      </c>
      <c r="H139" s="93">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3" t="s">
        <v>2667</v>
      </c>
      <c r="BA139" s="83"/>
      <c r="BB139" s="83"/>
      <c r="BC139" s="21" t="str">
        <f t="shared" si="13"/>
        <v>[164] = {wayshrines={236,236,236,}, dlcId=DLC_IMPERIAL_CITY</v>
      </c>
      <c r="BD139" s="21" t="str">
        <f t="shared" si="14"/>
        <v>, zoneIds={678,181,181}, veteran={[EQUIP_TYPE_HEAD]=true, [EQUIP_TYPE_SHOULDERS]=false}</v>
      </c>
      <c r="BE139" s="21" t="str">
        <f t="shared" si="15"/>
        <v>, setType=LIBSETS_SETTYPE_MONSTER, undauntedChestId=3</v>
      </c>
      <c r="BF139" s="21" t="str">
        <f t="shared" si="16"/>
        <v>, dropMechanic={LIBSETS_DROP_MECHANIC_MONSTER_NAME}, dropMechanicDropLocationNames={['en']={'Lord Warden Dusk','','','','','',},['de']={'Hochwärter Dämmer','','','','','',},}</v>
      </c>
      <c r="BG139" s="21" t="str">
        <f t="shared" si="17"/>
        <v>}, --Lord Warden / Hochwärter   [Imperial City Prison, Cyrodiil, Cyrodiil]</v>
      </c>
    </row>
    <row r="140" spans="1:59" x14ac:dyDescent="0.25">
      <c r="A140" s="5">
        <v>165</v>
      </c>
      <c r="B140" t="s">
        <v>944</v>
      </c>
      <c r="C140" t="s">
        <v>18</v>
      </c>
      <c r="D140" s="3">
        <f t="shared" si="12"/>
        <v>165</v>
      </c>
      <c r="G140" s="8" t="s">
        <v>1479</v>
      </c>
      <c r="H140" s="93">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3" t="s">
        <v>2667</v>
      </c>
      <c r="BA140" s="83"/>
      <c r="BB140" s="83"/>
      <c r="BC140" s="21" t="str">
        <f t="shared" si="13"/>
        <v>[165] = {wayshrines={263,263,263,}, dlcId=DLC_BASE_GAME</v>
      </c>
      <c r="BD140" s="21" t="str">
        <f t="shared" si="14"/>
        <v>, zoneIds={933,19,19}, veteran={[EQUIP_TYPE_HEAD]=true, [EQUIP_TYPE_SHOULDERS]=false}</v>
      </c>
      <c r="BE140" s="21" t="str">
        <f t="shared" si="15"/>
        <v>, setType=LIBSETS_SETTYPE_MONSTER, undauntedChestId=2</v>
      </c>
      <c r="BF140" s="21" t="str">
        <f t="shared" si="16"/>
        <v>, dropMechanic={LIBSETS_DROP_MECHANIC_MONSTER_NAME}, dropMechanicDropLocationNames={['en']={'Varaine and Allene Pellingare','','','','','',},['de']={'Varaine und Allene Pellingare','','','','','',},}</v>
      </c>
      <c r="BG140" s="21" t="str">
        <f t="shared" si="17"/>
        <v>}, --Scourge Harvester / Geißelernter   [Wayrest Sewers II, Stormhaven, Stormhaven]</v>
      </c>
    </row>
    <row r="141" spans="1:59" x14ac:dyDescent="0.25">
      <c r="A141" s="5">
        <v>166</v>
      </c>
      <c r="B141" t="s">
        <v>945</v>
      </c>
      <c r="C141" t="s">
        <v>5</v>
      </c>
      <c r="D141" s="3">
        <f t="shared" si="12"/>
        <v>166</v>
      </c>
      <c r="G141" s="8" t="s">
        <v>1479</v>
      </c>
      <c r="H141" s="93">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3" t="s">
        <v>2667</v>
      </c>
      <c r="BA141" s="83"/>
      <c r="BB141" s="83"/>
      <c r="BC141" s="21" t="str">
        <f t="shared" si="13"/>
        <v>[166] = {wayshrines={264,264,264,}, dlcId=DLC_BASE_GAME</v>
      </c>
      <c r="BD141" s="21" t="str">
        <f t="shared" si="14"/>
        <v>, zoneIds={930,57,57}, veteran={[EQUIP_TYPE_HEAD]=true, [EQUIP_TYPE_SHOULDERS]=false}</v>
      </c>
      <c r="BE141" s="21" t="str">
        <f t="shared" si="15"/>
        <v>, setType=LIBSETS_SETTYPE_MONSTER, undauntedChestId=2</v>
      </c>
      <c r="BF141" s="21" t="str">
        <f t="shared" si="16"/>
        <v>, dropMechanic={LIBSETS_DROP_MECHANIC_MONSTER_NAME}, dropMechanicDropLocationNames={['en']={'The Engine Guardian','','','','','',},['de']={'Der Maschinenwächter','','','','','',},}</v>
      </c>
      <c r="BG141" s="21" t="str">
        <f t="shared" si="17"/>
        <v>}, --Engine Guardian / Maschinenwächter   [Darkshade Caverns II, Deshaan, Deshaan]</v>
      </c>
    </row>
    <row r="142" spans="1:59" x14ac:dyDescent="0.25">
      <c r="A142" s="5">
        <v>167</v>
      </c>
      <c r="B142" t="s">
        <v>946</v>
      </c>
      <c r="C142" t="s">
        <v>16</v>
      </c>
      <c r="D142" s="3">
        <f t="shared" si="12"/>
        <v>167</v>
      </c>
      <c r="G142" s="8" t="s">
        <v>1479</v>
      </c>
      <c r="H142" s="93">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3" t="s">
        <v>2667</v>
      </c>
      <c r="BA142" s="83"/>
      <c r="BB142" s="83"/>
      <c r="BC142" s="21" t="str">
        <f t="shared" si="13"/>
        <v>[167] = {wayshrines={265,265,265,}, dlcId=DLC_BASE_GAME</v>
      </c>
      <c r="BD142" s="21" t="str">
        <f t="shared" si="14"/>
        <v>, zoneIds={931,383,383}, veteran={[EQUIP_TYPE_HEAD]=true, [EQUIP_TYPE_SHOULDERS]=false}</v>
      </c>
      <c r="BE142" s="21" t="str">
        <f t="shared" si="15"/>
        <v>, setType=LIBSETS_SETTYPE_MONSTER, undauntedChestId=2</v>
      </c>
      <c r="BF142" s="21" t="str">
        <f t="shared" si="16"/>
        <v>, dropMechanic={LIBSETS_DROP_MECHANIC_MONSTER_NAME}, dropMechanicDropLocationNames={['en']={'Bogdan the Nightflame','','','','','',},['de']={'Bogdan die Nachtflamme','','','','','',},}</v>
      </c>
      <c r="BG142" s="21" t="str">
        <f t="shared" si="17"/>
        <v>}, --Nightflame / Nachtflamme   [Elden Hollow II, Grahtwood, Grahtwood]</v>
      </c>
    </row>
    <row r="143" spans="1:59" x14ac:dyDescent="0.25">
      <c r="A143" s="5">
        <v>168</v>
      </c>
      <c r="B143" t="s">
        <v>15</v>
      </c>
      <c r="C143" t="s">
        <v>1559</v>
      </c>
      <c r="D143" s="3">
        <f t="shared" si="12"/>
        <v>168</v>
      </c>
      <c r="G143" s="8" t="s">
        <v>1479</v>
      </c>
      <c r="H143" s="93">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3" t="s">
        <v>2667</v>
      </c>
      <c r="BA143" s="83"/>
      <c r="BB143" s="83"/>
      <c r="BC143" s="21" t="str">
        <f t="shared" si="13"/>
        <v>[168] = {wayshrines={269,269,269,}, dlcId=DLC_BASE_GAME</v>
      </c>
      <c r="BD143" s="21" t="str">
        <f t="shared" si="14"/>
        <v>, zoneIds={932,20,20}, veteran={[EQUIP_TYPE_HEAD]=true, [EQUIP_TYPE_SHOULDERS]=false}</v>
      </c>
      <c r="BE143" s="21" t="str">
        <f t="shared" si="15"/>
        <v>, setType=LIBSETS_SETTYPE_MONSTER, undauntedChestId=1</v>
      </c>
      <c r="BF143" s="21" t="str">
        <f t="shared" si="16"/>
        <v>, dropMechanic={LIBSETS_DROP_MECHANIC_MONSTER_NAME}, dropMechanicDropLocationNames={['en']={'Nerien\'eth','','','','','',},['de']={'Nerien\’eth','','','','','',},}</v>
      </c>
      <c r="BG143" s="21" t="str">
        <f t="shared" si="17"/>
        <v>}, --Nerien\'eth / Nerien'eth   [Crypt of Hearts II, Rivenspire, Rivenspire]</v>
      </c>
    </row>
    <row r="144" spans="1:59" x14ac:dyDescent="0.25">
      <c r="A144" s="5">
        <v>169</v>
      </c>
      <c r="B144" t="s">
        <v>31</v>
      </c>
      <c r="C144" t="s">
        <v>31</v>
      </c>
      <c r="D144" s="3">
        <f t="shared" si="12"/>
        <v>169</v>
      </c>
      <c r="G144" s="8" t="s">
        <v>1479</v>
      </c>
      <c r="H144" s="93">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3" t="s">
        <v>2667</v>
      </c>
      <c r="BA144" s="83"/>
      <c r="BB144" s="83"/>
      <c r="BC144" s="21" t="str">
        <f t="shared" si="13"/>
        <v>[169] = {wayshrines={268,268,268,}, dlcId=DLC_BASE_GAME</v>
      </c>
      <c r="BD144" s="21" t="str">
        <f t="shared" si="14"/>
        <v>, zoneIds={681,108,108}, veteran={[EQUIP_TYPE_HEAD]=true, [EQUIP_TYPE_SHOULDERS]=false}</v>
      </c>
      <c r="BE144" s="21" t="str">
        <f t="shared" si="15"/>
        <v>, setType=LIBSETS_SETTYPE_MONSTER, undauntedChestId=1</v>
      </c>
      <c r="BF144" s="21" t="str">
        <f t="shared" si="16"/>
        <v>, dropMechanic={LIBSETS_DROP_MECHANIC_MONSTER_NAME}, dropMechanicDropLocationNames={['en']={'Valkyn Skoria','','','','','',},['de']={'Valkyn Skoria','','','','','',},}</v>
      </c>
      <c r="BG144" s="21" t="str">
        <f t="shared" si="17"/>
        <v>}, --Valkyn Skoria / Valkyn Skoria   [City of Ash II, Greenshade, Greenshade]</v>
      </c>
    </row>
    <row r="145" spans="1:59" x14ac:dyDescent="0.25">
      <c r="A145" s="5">
        <v>170</v>
      </c>
      <c r="B145" t="s">
        <v>947</v>
      </c>
      <c r="C145" t="s">
        <v>12</v>
      </c>
      <c r="D145" s="3">
        <f t="shared" si="12"/>
        <v>170</v>
      </c>
      <c r="G145" s="8" t="s">
        <v>1479</v>
      </c>
      <c r="H145" s="93">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3" t="s">
        <v>2667</v>
      </c>
      <c r="BA145" s="83"/>
      <c r="BB145" s="83"/>
      <c r="BC145" s="21" t="str">
        <f t="shared" si="13"/>
        <v>[170] = {wayshrines={262,262,262,}, dlcId=DLC_BASE_GAME</v>
      </c>
      <c r="BD145" s="21" t="str">
        <f t="shared" si="14"/>
        <v>, zoneIds={935,381,381}, veteran={[EQUIP_TYPE_HEAD]=true, [EQUIP_TYPE_SHOULDERS]=false}</v>
      </c>
      <c r="BE145" s="21" t="str">
        <f t="shared" si="15"/>
        <v>, setType=LIBSETS_SETTYPE_MONSTER, undauntedChestId=2</v>
      </c>
      <c r="BF145" s="21" t="str">
        <f t="shared" si="16"/>
        <v>, dropMechanic={LIBSETS_DROP_MECHANIC_MONSTER_NAME}, dropMechanicDropLocationNames={['en']={'High Kinlord Rilis','','','','','',},['de']={'Sippenhochfürst Rilis','','','','','',},}</v>
      </c>
      <c r="BG145" s="21" t="str">
        <f t="shared" si="17"/>
        <v>}, --Maw of the Infernal / Schlund des Infernalen   [The Banished Cells II, Auridon, Auridon]</v>
      </c>
    </row>
    <row r="146" spans="1:59" x14ac:dyDescent="0.25">
      <c r="A146" s="12">
        <v>171</v>
      </c>
      <c r="B146" t="s">
        <v>948</v>
      </c>
      <c r="C146" t="s">
        <v>949</v>
      </c>
      <c r="D146" s="3">
        <f t="shared" si="12"/>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3337</v>
      </c>
      <c r="Y146" s="65"/>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3" t="s">
        <v>2667</v>
      </c>
      <c r="BA146" s="83"/>
      <c r="BB146" s="83"/>
      <c r="BC146" s="21" t="str">
        <f t="shared" si="13"/>
        <v>[171] = {wayshrines={230,230,230,}, dlcId=DLC_BASE_GAME</v>
      </c>
      <c r="BD146" s="21" t="str">
        <f t="shared" si="14"/>
        <v>, zoneIds={636,888,888}, veteran=false</v>
      </c>
      <c r="BE146" s="21" t="str">
        <f t="shared" si="15"/>
        <v>, setType=LIBSETS_SETTYPE_TRIAL, multiTrialSet=true</v>
      </c>
      <c r="BF146" s="21" t="str">
        <f t="shared" si="16"/>
        <v>, dropMechanic={LIBSETS_DROP_MECHANIC_TRIAL_BOSS}</v>
      </c>
      <c r="BG146" s="21" t="str">
        <f t="shared" si="17"/>
        <v>}, --Eternal Warrior / Ewiger Krieger   [Hel Ra Citadel, Craglorn, Craglorn]</v>
      </c>
    </row>
    <row r="147" spans="1:59" x14ac:dyDescent="0.25">
      <c r="A147" s="12">
        <v>172</v>
      </c>
      <c r="B147" t="s">
        <v>950</v>
      </c>
      <c r="C147" t="s">
        <v>951</v>
      </c>
      <c r="D147" s="3">
        <f t="shared" si="12"/>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3337</v>
      </c>
      <c r="Y147" s="65"/>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3" t="s">
        <v>2667</v>
      </c>
      <c r="BA147" s="83"/>
      <c r="BB147" s="83"/>
      <c r="BC147" s="21" t="str">
        <f t="shared" si="13"/>
        <v>[172] = {wayshrines={230,230,230,}, dlcId=DLC_BASE_GAME</v>
      </c>
      <c r="BD147" s="21" t="str">
        <f t="shared" si="14"/>
        <v>, zoneIds={636,888,888}, veteran=false</v>
      </c>
      <c r="BE147" s="21" t="str">
        <f t="shared" si="15"/>
        <v>, setType=LIBSETS_SETTYPE_TRIAL, multiTrialSet=true</v>
      </c>
      <c r="BF147" s="21" t="str">
        <f t="shared" si="16"/>
        <v>, dropMechanic={LIBSETS_DROP_MECHANIC_TRIAL_BOSS}</v>
      </c>
      <c r="BG147" s="21" t="str">
        <f t="shared" si="17"/>
        <v>}, --Infallible Mage / Unfehlbare Magierin   [Hel Ra Citadel, Craglorn, Craglorn]</v>
      </c>
    </row>
    <row r="148" spans="1:59" x14ac:dyDescent="0.25">
      <c r="A148" s="12">
        <v>173</v>
      </c>
      <c r="B148" t="s">
        <v>952</v>
      </c>
      <c r="C148" t="s">
        <v>953</v>
      </c>
      <c r="D148" s="3">
        <f t="shared" si="12"/>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3337</v>
      </c>
      <c r="Y148" s="65"/>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3" t="s">
        <v>2667</v>
      </c>
      <c r="BA148" s="83"/>
      <c r="BB148" s="83"/>
      <c r="BC148" s="21" t="str">
        <f t="shared" si="13"/>
        <v>[173] = {wayshrines={230,230,230,}, dlcId=DLC_BASE_GAME</v>
      </c>
      <c r="BD148" s="21" t="str">
        <f t="shared" si="14"/>
        <v>, zoneIds={636,888,888}, veteran=false</v>
      </c>
      <c r="BE148" s="21" t="str">
        <f t="shared" si="15"/>
        <v>, setType=LIBSETS_SETTYPE_TRIAL, multiTrialSet=true</v>
      </c>
      <c r="BF148" s="21" t="str">
        <f t="shared" si="16"/>
        <v>, dropMechanic={LIBSETS_DROP_MECHANIC_TRIAL_BOSS}</v>
      </c>
      <c r="BG148" s="21" t="str">
        <f t="shared" si="17"/>
        <v>}, --Vicious Serpent / Boshafte Schlange   [Hel Ra Citadel, Craglorn, Craglorn]</v>
      </c>
    </row>
    <row r="149" spans="1:59" x14ac:dyDescent="0.25">
      <c r="A149" s="5">
        <v>176</v>
      </c>
      <c r="B149" t="s">
        <v>954</v>
      </c>
      <c r="C149" t="s">
        <v>2595</v>
      </c>
      <c r="D149" s="3">
        <f t="shared" si="12"/>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3359</v>
      </c>
      <c r="Y149" s="65"/>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3359</v>
      </c>
      <c r="AC149" s="43"/>
      <c r="AD149" s="43"/>
      <c r="AE149" s="43"/>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3" t="s">
        <v>2667</v>
      </c>
      <c r="BA149" s="83"/>
      <c r="BB149" s="83"/>
      <c r="BC149" s="21" t="str">
        <f t="shared" si="13"/>
        <v>[176] = {wayshrines={199,201,203,}, traitsNeeded=5, dlcId=DLC_BASE_GAME</v>
      </c>
      <c r="BD149" s="21" t="str">
        <f t="shared" si="14"/>
        <v>, zoneIds={181,181,181}, veteran=false</v>
      </c>
      <c r="BE149" s="21" t="str">
        <f t="shared" si="15"/>
        <v>, setType=LIBSETS_SETTYPE_CRAFTED</v>
      </c>
      <c r="BF149" s="21" t="str">
        <f t="shared" si="16"/>
        <v>, dropMechanic={LIBSETS_DROP_MECHANIC_CRAFTED,LIBSETS_DROP_MECHANIC_CRAFTED}</v>
      </c>
      <c r="BG149" s="21" t="str">
        <f t="shared" si="17"/>
        <v>}, --Noble\'s Conquest / Adelssieg   [Cyrodiil, Cyrodiil, Cyrodiil]</v>
      </c>
    </row>
    <row r="150" spans="1:59" x14ac:dyDescent="0.25">
      <c r="A150" s="5">
        <v>177</v>
      </c>
      <c r="B150" t="s">
        <v>955</v>
      </c>
      <c r="C150" t="s">
        <v>956</v>
      </c>
      <c r="D150" s="3">
        <f t="shared" si="12"/>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3359</v>
      </c>
      <c r="Y150" s="65"/>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3359</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3" t="s">
        <v>2667</v>
      </c>
      <c r="BA150" s="83"/>
      <c r="BB150" s="83"/>
      <c r="BC150" s="21" t="str">
        <f t="shared" si="13"/>
        <v>[177] = {wayshrines={199,201,203,}, traitsNeeded=7, dlcId=DLC_BASE_GAME</v>
      </c>
      <c r="BD150" s="21" t="str">
        <f t="shared" si="14"/>
        <v>, zoneIds={181,181,181}, veteran=false</v>
      </c>
      <c r="BE150" s="21" t="str">
        <f t="shared" si="15"/>
        <v>, setType=LIBSETS_SETTYPE_CRAFTED</v>
      </c>
      <c r="BF150" s="21" t="str">
        <f t="shared" si="16"/>
        <v>, dropMechanic={LIBSETS_DROP_MECHANIC_CRAFTED,LIBSETS_DROP_MECHANIC_CRAFTED}</v>
      </c>
      <c r="BG150" s="21" t="str">
        <f t="shared" si="17"/>
        <v>}, --Redistributor / Umverteilung   [Cyrodiil, Cyrodiil, Cyrodiil]</v>
      </c>
    </row>
    <row r="151" spans="1:59" x14ac:dyDescent="0.25">
      <c r="A151" s="5">
        <v>178</v>
      </c>
      <c r="B151" t="s">
        <v>957</v>
      </c>
      <c r="C151" t="s">
        <v>958</v>
      </c>
      <c r="D151" s="3">
        <f t="shared" si="12"/>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3359</v>
      </c>
      <c r="Y151" s="65"/>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3359</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3" t="s">
        <v>2667</v>
      </c>
      <c r="BA151" s="83"/>
      <c r="BB151" s="83"/>
      <c r="BC151" s="21" t="str">
        <f t="shared" si="13"/>
        <v>[178] = {wayshrines={199,201,203,}, traitsNeeded=9, dlcId=DLC_BASE_GAME</v>
      </c>
      <c r="BD151" s="21" t="str">
        <f t="shared" si="14"/>
        <v>, zoneIds={181,181,181}, veteran=false</v>
      </c>
      <c r="BE151" s="21" t="str">
        <f t="shared" si="15"/>
        <v>, setType=LIBSETS_SETTYPE_CRAFTED</v>
      </c>
      <c r="BF151" s="21" t="str">
        <f t="shared" si="16"/>
        <v>, dropMechanic={LIBSETS_DROP_MECHANIC_CRAFTED,LIBSETS_DROP_MECHANIC_CRAFTED}</v>
      </c>
      <c r="BG151" s="21" t="str">
        <f t="shared" si="17"/>
        <v>}, --Armor Master / Rüstungsmeister   [Cyrodiil, Cyrodiil, Cyrodiil]</v>
      </c>
    </row>
    <row r="152" spans="1:59" x14ac:dyDescent="0.25">
      <c r="A152" s="12">
        <v>179</v>
      </c>
      <c r="B152" t="s">
        <v>959</v>
      </c>
      <c r="C152" t="s">
        <v>960</v>
      </c>
      <c r="D152" s="3">
        <f t="shared" si="12"/>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2792</v>
      </c>
      <c r="Y152" s="65"/>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3" t="s">
        <v>2668</v>
      </c>
      <c r="BA152" s="83"/>
      <c r="BB152" s="83"/>
      <c r="BC152" s="21" t="str">
        <f t="shared" si="13"/>
        <v>[179] = {wayshrines={-1,-1,-1,}, dlcId=DLC_IMPERIAL_CITY</v>
      </c>
      <c r="BD152" s="21" t="str">
        <f t="shared" si="14"/>
        <v>, zoneIds={643}, veteran=false</v>
      </c>
      <c r="BE152" s="21" t="str">
        <f t="shared" si="15"/>
        <v>, setType=LIBSETS_SETTYPE_IMPERIALCITY</v>
      </c>
      <c r="BF152" s="21" t="str">
        <f t="shared" si="16"/>
        <v>, isProcSetAllowedInPvP=1, dropMechanic={LIBSETS_DROP_MECHANIC_TELVAR_EQUIPMENT_LOCKBOX_MERCHANT}</v>
      </c>
      <c r="BG152" s="21" t="str">
        <f t="shared" si="17"/>
        <v>}, --Black Rose / Schwarze Rose   [Imperial Sewers]</v>
      </c>
    </row>
    <row r="153" spans="1:59" x14ac:dyDescent="0.25">
      <c r="A153" s="12">
        <v>180</v>
      </c>
      <c r="B153" t="s">
        <v>961</v>
      </c>
      <c r="C153" t="s">
        <v>962</v>
      </c>
      <c r="D153" s="3">
        <f t="shared" si="12"/>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2792</v>
      </c>
      <c r="Y153" s="65"/>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3" t="s">
        <v>2667</v>
      </c>
      <c r="BA153" s="83"/>
      <c r="BB153" s="83"/>
      <c r="BC153" s="21" t="str">
        <f t="shared" si="13"/>
        <v>[180] = {wayshrines={-1,-1,-1,}, dlcId=DLC_IMPERIAL_CITY</v>
      </c>
      <c r="BD153" s="21" t="str">
        <f t="shared" si="14"/>
        <v>, zoneIds={643}, veteran=false</v>
      </c>
      <c r="BE153" s="21" t="str">
        <f t="shared" si="15"/>
        <v>, setType=LIBSETS_SETTYPE_IMPERIALCITY</v>
      </c>
      <c r="BF153" s="21" t="str">
        <f t="shared" si="16"/>
        <v>, dropMechanic={LIBSETS_DROP_MECHANIC_TELVAR_EQUIPMENT_LOCKBOX_MERCHANT}</v>
      </c>
      <c r="BG153" s="21" t="str">
        <f t="shared" si="17"/>
        <v>}, --Powerful Assault / Kraftvoller Ansturm   [Imperial Sewers]</v>
      </c>
    </row>
    <row r="154" spans="1:59" x14ac:dyDescent="0.25">
      <c r="A154" s="12">
        <v>181</v>
      </c>
      <c r="B154" t="s">
        <v>963</v>
      </c>
      <c r="C154" t="s">
        <v>964</v>
      </c>
      <c r="D154" s="3">
        <f t="shared" si="12"/>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2792</v>
      </c>
      <c r="Y154" s="65"/>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3" t="s">
        <v>2667</v>
      </c>
      <c r="BA154" s="83"/>
      <c r="BB154" s="83"/>
      <c r="BC154" s="21" t="str">
        <f t="shared" si="13"/>
        <v>[181] = {wayshrines={-1,-1,-1,}, dlcId=DLC_IMPERIAL_CITY</v>
      </c>
      <c r="BD154" s="21" t="str">
        <f t="shared" si="14"/>
        <v>, zoneIds={643}, veteran=false</v>
      </c>
      <c r="BE154" s="21" t="str">
        <f t="shared" si="15"/>
        <v>, setType=LIBSETS_SETTYPE_IMPERIALCITY</v>
      </c>
      <c r="BF154" s="21" t="str">
        <f t="shared" si="16"/>
        <v>, dropMechanic={LIBSETS_DROP_MECHANIC_TELVAR_EQUIPMENT_LOCKBOX_MERCHANT}</v>
      </c>
      <c r="BG154" s="21" t="str">
        <f t="shared" si="17"/>
        <v>}, --Meritorious Service / Meritorischer Dienst   [Imperial Sewers]</v>
      </c>
    </row>
    <row r="155" spans="1:59" x14ac:dyDescent="0.25">
      <c r="A155" s="5">
        <v>183</v>
      </c>
      <c r="B155" t="s">
        <v>14</v>
      </c>
      <c r="C155" t="s">
        <v>14</v>
      </c>
      <c r="D155" s="3">
        <f t="shared" si="12"/>
        <v>183</v>
      </c>
      <c r="G155" s="8" t="s">
        <v>1479</v>
      </c>
      <c r="H155" s="93">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3" t="s">
        <v>2667</v>
      </c>
      <c r="BA155" s="83"/>
      <c r="BB155" s="83"/>
      <c r="BC155" s="21" t="str">
        <f t="shared" si="13"/>
        <v>[183] = {wayshrines={247,247,247,}, dlcId=DLC_IMPERIAL_CITY</v>
      </c>
      <c r="BD155" s="21" t="str">
        <f t="shared" si="14"/>
        <v>, zoneIds={688,181,181}, veteran={[EQUIP_TYPE_HEAD]=true, [EQUIP_TYPE_SHOULDERS]=false}</v>
      </c>
      <c r="BE155" s="21" t="str">
        <f t="shared" si="15"/>
        <v>, setType=LIBSETS_SETTYPE_MONSTER, undauntedChestId=3</v>
      </c>
      <c r="BF155" s="21" t="str">
        <f t="shared" si="16"/>
        <v>, dropMechanic={LIBSETS_DROP_MECHANIC_MONSTER_NAME}, dropMechanicDropLocationNames={['en']={'Molag Kena','','','','','',},['de']={'Molag Kena','','','','','',},}</v>
      </c>
      <c r="BG155" s="21" t="str">
        <f t="shared" si="17"/>
        <v>}, --Molag Kena / Molag Kena   [White-Gold Tower, Cyrodiil, Cyrodiil]</v>
      </c>
    </row>
    <row r="156" spans="1:59" x14ac:dyDescent="0.25">
      <c r="A156" s="12">
        <v>184</v>
      </c>
      <c r="B156" t="s">
        <v>965</v>
      </c>
      <c r="C156" t="s">
        <v>966</v>
      </c>
      <c r="D156" s="3">
        <f t="shared" si="12"/>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3356</v>
      </c>
      <c r="Y156" s="65">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6"/>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3" t="s">
        <v>2667</v>
      </c>
      <c r="BA156" s="83"/>
      <c r="BB156" s="83"/>
      <c r="BC156" s="21" t="str">
        <f t="shared" si="13"/>
        <v>[184] = {wayshrines={247,247,247,}, dlcId=DLC_IMPERIAL_CITY</v>
      </c>
      <c r="BD156" s="21" t="str">
        <f t="shared" si="14"/>
        <v>, zoneIds={688,584}, veteran=false</v>
      </c>
      <c r="BE156" s="21" t="str">
        <f t="shared" si="15"/>
        <v>, setType=LIBSETS_SETTYPE_DUNGEON</v>
      </c>
      <c r="BF156" s="21" t="str">
        <f t="shared" si="16"/>
        <v>, dropMechanic={LIBSETS_DROP_MECHANIC_GROUP_DUNGEON_BOSS,LIBSETS_DROP_MECHANIC_IMPERIAL_CITY_VAULTS}</v>
      </c>
      <c r="BG156" s="21" t="str">
        <f t="shared" si="17"/>
        <v>}, --Brands of Imperium / Male des Kaiserreichs   [White-Gold Tower, Imperial City]</v>
      </c>
    </row>
    <row r="157" spans="1:59" x14ac:dyDescent="0.25">
      <c r="A157" s="12">
        <v>185</v>
      </c>
      <c r="B157" t="s">
        <v>967</v>
      </c>
      <c r="C157" t="s">
        <v>968</v>
      </c>
      <c r="D157" s="3">
        <f t="shared" si="12"/>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3356</v>
      </c>
      <c r="Y157" s="65">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6"/>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3" t="s">
        <v>2667</v>
      </c>
      <c r="BA157" s="83"/>
      <c r="BB157" s="83"/>
      <c r="BC157" s="21" t="str">
        <f t="shared" si="13"/>
        <v>[185] = {wayshrines={247,247,247,}, dlcId=DLC_IMPERIAL_CITY</v>
      </c>
      <c r="BD157" s="21" t="str">
        <f t="shared" si="14"/>
        <v>, zoneIds={688,584}, veteran=false</v>
      </c>
      <c r="BE157" s="21" t="str">
        <f t="shared" si="15"/>
        <v>, setType=LIBSETS_SETTYPE_DUNGEON</v>
      </c>
      <c r="BF157" s="21" t="str">
        <f t="shared" si="16"/>
        <v>, dropMechanic={LIBSETS_DROP_MECHANIC_GROUP_DUNGEON_BOSS,LIBSETS_DROP_MECHANIC_IMPERIAL_CITY_VAULTS}</v>
      </c>
      <c r="BG157" s="21" t="str">
        <f t="shared" si="17"/>
        <v>}, --Spell Power Cure / Magiekraftheilung   [White-Gold Tower, Imperial City]</v>
      </c>
    </row>
    <row r="158" spans="1:59" x14ac:dyDescent="0.25">
      <c r="A158" s="12">
        <v>186</v>
      </c>
      <c r="B158" t="s">
        <v>969</v>
      </c>
      <c r="C158" t="s">
        <v>970</v>
      </c>
      <c r="D158" s="3">
        <f t="shared" si="12"/>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3356</v>
      </c>
      <c r="Y158" s="65"/>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3356</v>
      </c>
      <c r="AC158" s="43"/>
      <c r="AD158" s="43"/>
      <c r="AE158" s="43"/>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3" t="s">
        <v>2667</v>
      </c>
      <c r="BA158" s="83"/>
      <c r="BB158" s="83"/>
      <c r="BC158" s="21" t="str">
        <f t="shared" si="13"/>
        <v>[186] = {wayshrines={188,188,188,}, dlcId=DLC_BASE_GAME</v>
      </c>
      <c r="BD158" s="21" t="str">
        <f t="shared" si="14"/>
        <v>, zoneIds={131,58,58}, veteran=false</v>
      </c>
      <c r="BE158" s="21" t="str">
        <f t="shared" si="15"/>
        <v>, setType=LIBSETS_SETTYPE_DUNGEON</v>
      </c>
      <c r="BF158" s="21" t="str">
        <f t="shared" si="16"/>
        <v>, dropMechanic={LIBSETS_DROP_MECHANIC_GROUP_DUNGEON_BOSS,LIBSETS_DROP_MECHANIC_GROUP_DUNGEON_BOSS}</v>
      </c>
      <c r="BG158" s="21" t="str">
        <f t="shared" si="17"/>
        <v>}, --Jolting Arms / Rüttelnde Rüstung   [Tempest Island, Malabal Tor, Malabal Tor]</v>
      </c>
    </row>
    <row r="159" spans="1:59" x14ac:dyDescent="0.25">
      <c r="A159" s="12">
        <v>187</v>
      </c>
      <c r="B159" t="s">
        <v>971</v>
      </c>
      <c r="C159" t="s">
        <v>972</v>
      </c>
      <c r="D159" s="3">
        <f t="shared" si="12"/>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3" t="s">
        <v>2668</v>
      </c>
      <c r="BA159" s="83"/>
      <c r="BB159" s="83"/>
      <c r="BC159" s="21" t="str">
        <f t="shared" si="13"/>
        <v>[187] = {wayshrines={48,48,48,}, dlcId=DLC_BASE_GAME</v>
      </c>
      <c r="BD159" s="21" t="str">
        <f t="shared" si="14"/>
        <v>, zoneIds={117,117,117,117}, veteran=false</v>
      </c>
      <c r="BE159" s="21" t="str">
        <f t="shared" si="15"/>
        <v>, setType=LIBSETS_SETTYPE_OVERLAND</v>
      </c>
      <c r="BF159" s="21" t="str">
        <f t="shared" si="16"/>
        <v>, isProcSetAllowedInPvP=1, dropMechanic={LIBSETS_DROP_MECHANIC_OVERLAND_BOSS_DELVE,LIBSETS_DROP_MECHANIC_OVERLAND_WORLDBOSS,LIBSETS_DROP_MECHANIC_OVERLAND_BOSS_PUBLIC_DUNGEON,LIBSETS_DROP_MECHANIC_OVERLAND_CHEST}</v>
      </c>
      <c r="BG159" s="21" t="str">
        <f t="shared" si="17"/>
        <v>}, --Swamp Raider / Sumpfräuber   [Shadowfen, Shadowfen, Shadowfen, Shadowfen]</v>
      </c>
    </row>
    <row r="160" spans="1:59" x14ac:dyDescent="0.25">
      <c r="A160" s="12">
        <v>188</v>
      </c>
      <c r="B160" t="s">
        <v>973</v>
      </c>
      <c r="C160" t="s">
        <v>974</v>
      </c>
      <c r="D160" s="3">
        <f t="shared" si="12"/>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3356</v>
      </c>
      <c r="Y160" s="65"/>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3356</v>
      </c>
      <c r="AC160" s="43"/>
      <c r="AD160" s="43"/>
      <c r="AE160" s="43"/>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3" t="s">
        <v>2667</v>
      </c>
      <c r="BA160" s="83"/>
      <c r="BB160" s="83"/>
      <c r="BC160" s="21" t="str">
        <f t="shared" si="13"/>
        <v>[188] = {wayshrines={188,188,188,}, dlcId=DLC_BASE_GAME</v>
      </c>
      <c r="BD160" s="21" t="str">
        <f t="shared" si="14"/>
        <v>, zoneIds={131,58,58}, veteran=false</v>
      </c>
      <c r="BE160" s="21" t="str">
        <f t="shared" si="15"/>
        <v>, setType=LIBSETS_SETTYPE_DUNGEON</v>
      </c>
      <c r="BF160" s="21" t="str">
        <f t="shared" si="16"/>
        <v>, dropMechanic={LIBSETS_DROP_MECHANIC_GROUP_DUNGEON_BOSS,LIBSETS_DROP_MECHANIC_GROUP_DUNGEON_BOSS}</v>
      </c>
      <c r="BG160" s="21" t="str">
        <f t="shared" si="17"/>
        <v>}, --Storm Master / Sturmmeister   [Tempest Island, Malabal Tor, Malabal Tor]</v>
      </c>
    </row>
    <row r="161" spans="1:59" x14ac:dyDescent="0.25">
      <c r="A161" s="12">
        <v>190</v>
      </c>
      <c r="B161" t="s">
        <v>975</v>
      </c>
      <c r="C161" t="s">
        <v>976</v>
      </c>
      <c r="D161" s="3">
        <f t="shared" si="12"/>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3356</v>
      </c>
      <c r="Y161" s="65">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6"/>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3" t="s">
        <v>2667</v>
      </c>
      <c r="BA161" s="83"/>
      <c r="BB161" s="83"/>
      <c r="BC161" s="21" t="str">
        <f t="shared" si="13"/>
        <v>[190] = {wayshrines={236,236,236,}, dlcId=DLC_IMPERIAL_CITY</v>
      </c>
      <c r="BD161" s="21" t="str">
        <f t="shared" si="14"/>
        <v>, zoneIds={678,584}, veteran=false</v>
      </c>
      <c r="BE161" s="21" t="str">
        <f t="shared" si="15"/>
        <v>, setType=LIBSETS_SETTYPE_DUNGEON</v>
      </c>
      <c r="BF161" s="21" t="str">
        <f t="shared" si="16"/>
        <v>, dropMechanic={LIBSETS_DROP_MECHANIC_GROUP_DUNGEON_BOSS,LIBSETS_DROP_MECHANIC_IMPERIAL_CITY_VAULTS}</v>
      </c>
      <c r="BG161" s="21" t="str">
        <f t="shared" si="17"/>
        <v>}, --Scathing Mage / Verletzender Magier   [Imperial City Prison, Imperial City]</v>
      </c>
    </row>
    <row r="162" spans="1:59" x14ac:dyDescent="0.25">
      <c r="A162" s="12">
        <v>193</v>
      </c>
      <c r="B162" t="s">
        <v>977</v>
      </c>
      <c r="C162" t="s">
        <v>978</v>
      </c>
      <c r="D162" s="3">
        <f t="shared" si="12"/>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3356</v>
      </c>
      <c r="Y162" s="65"/>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3356</v>
      </c>
      <c r="AC162" s="43"/>
      <c r="AD162" s="43"/>
      <c r="AE162" s="43"/>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3" t="s">
        <v>2667</v>
      </c>
      <c r="BA162" s="83"/>
      <c r="BB162" s="83"/>
      <c r="BC162" s="21" t="str">
        <f t="shared" si="13"/>
        <v>[193] = {wayshrines={188,188,188,}, dlcId=DLC_BASE_GAME</v>
      </c>
      <c r="BD162" s="21" t="str">
        <f t="shared" si="14"/>
        <v>, zoneIds={131,58,58}, veteran=false</v>
      </c>
      <c r="BE162" s="21" t="str">
        <f t="shared" si="15"/>
        <v>, setType=LIBSETS_SETTYPE_DUNGEON</v>
      </c>
      <c r="BF162" s="21" t="str">
        <f t="shared" si="16"/>
        <v>, dropMechanic={LIBSETS_DROP_MECHANIC_GROUP_DUNGEON_BOSS,LIBSETS_DROP_MECHANIC_GROUP_DUNGEON_BOSS}</v>
      </c>
      <c r="BG162" s="21" t="str">
        <f t="shared" si="17"/>
        <v>}, --Overwhelming Surge / Überwältigende Woge   [Tempest Island, Malabal Tor, Malabal Tor]</v>
      </c>
    </row>
    <row r="163" spans="1:59" x14ac:dyDescent="0.25">
      <c r="A163" s="12">
        <v>194</v>
      </c>
      <c r="B163" t="s">
        <v>979</v>
      </c>
      <c r="C163" t="s">
        <v>980</v>
      </c>
      <c r="D163" s="3">
        <f t="shared" si="12"/>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3356</v>
      </c>
      <c r="Y163" s="65">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3356</v>
      </c>
      <c r="AC163" s="43"/>
      <c r="AD163" s="43"/>
      <c r="AE163" s="43"/>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6" t="s">
        <v>3356</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3" t="s">
        <v>2667</v>
      </c>
      <c r="BA163" s="83"/>
      <c r="BB163" s="83"/>
      <c r="BC163" s="21" t="str">
        <f t="shared" si="13"/>
        <v>[194] = {wayshrines={189,189,189,}, dlcId=DLC_BASE_GAME</v>
      </c>
      <c r="BD163" s="21" t="str">
        <f t="shared" si="14"/>
        <v>, zoneIds={146,933,19}, veteran=false</v>
      </c>
      <c r="BE163" s="21" t="str">
        <f t="shared" si="15"/>
        <v>, setType=LIBSETS_SETTYPE_DUNGEON</v>
      </c>
      <c r="BF163" s="21" t="str">
        <f t="shared" si="16"/>
        <v>, dropMechanic={LIBSETS_DROP_MECHANIC_GROUP_DUNGEON_BOSS,LIBSETS_DROP_MECHANIC_GROUP_DUNGEON_BOSS,LIBSETS_DROP_MECHANIC_GROUP_DUNGEON_BOSS}</v>
      </c>
      <c r="BG163" s="21" t="str">
        <f t="shared" si="17"/>
        <v>}, --Combat Physician / Feldarzt   [Wayrest Sewers I, Wayrest Sewers II, Stormhaven]</v>
      </c>
    </row>
    <row r="164" spans="1:59" x14ac:dyDescent="0.25">
      <c r="A164" s="12">
        <v>195</v>
      </c>
      <c r="B164" t="s">
        <v>981</v>
      </c>
      <c r="C164" t="s">
        <v>982</v>
      </c>
      <c r="D164" s="3">
        <f t="shared" si="12"/>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3356</v>
      </c>
      <c r="Y164" s="65">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3" t="s">
        <v>2667</v>
      </c>
      <c r="BA164" s="83"/>
      <c r="BB164" s="83"/>
      <c r="BC164" s="21" t="str">
        <f t="shared" si="13"/>
        <v>[195] = {wayshrines={236,236,236,}, dlcId=DLC_IMPERIAL_CITY</v>
      </c>
      <c r="BD164" s="21" t="str">
        <f t="shared" si="14"/>
        <v>, zoneIds={678,584}, veteran=false</v>
      </c>
      <c r="BE164" s="21" t="str">
        <f t="shared" si="15"/>
        <v>, setType=LIBSETS_SETTYPE_DUNGEON</v>
      </c>
      <c r="BF164" s="21" t="str">
        <f t="shared" si="16"/>
        <v>, dropMechanic={LIBSETS_DROP_MECHANIC_GROUP_DUNGEON_BOSS,LIBSETS_DROP_MECHANIC_IMPERIAL_CITY_VAULTS}</v>
      </c>
      <c r="BG164" s="21" t="str">
        <f t="shared" si="17"/>
        <v>}, --Sheer Venom / Reingift   [Imperial City Prison, Imperial City]</v>
      </c>
    </row>
    <row r="165" spans="1:59" x14ac:dyDescent="0.25">
      <c r="A165" s="12">
        <v>196</v>
      </c>
      <c r="B165" t="s">
        <v>983</v>
      </c>
      <c r="C165" t="s">
        <v>984</v>
      </c>
      <c r="D165" s="3">
        <f t="shared" si="12"/>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3356</v>
      </c>
      <c r="Y165" s="65">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3" t="s">
        <v>2667</v>
      </c>
      <c r="BA165" s="83"/>
      <c r="BB165" s="83"/>
      <c r="BC165" s="21" t="str">
        <f t="shared" si="13"/>
        <v>[196] = {wayshrines={236,236,236,}, dlcId=DLC_IMPERIAL_CITY</v>
      </c>
      <c r="BD165" s="21" t="str">
        <f t="shared" si="14"/>
        <v>, zoneIds={678,584}, veteran=false</v>
      </c>
      <c r="BE165" s="21" t="str">
        <f t="shared" si="15"/>
        <v>, setType=LIBSETS_SETTYPE_DUNGEON</v>
      </c>
      <c r="BF165" s="21" t="str">
        <f t="shared" si="16"/>
        <v>, dropMechanic={LIBSETS_DROP_MECHANIC_GROUP_DUNGEON_BOSS,LIBSETS_DROP_MECHANIC_IMPERIAL_CITY_VAULTS}</v>
      </c>
      <c r="BG165" s="21" t="str">
        <f t="shared" si="17"/>
        <v>}, --Leeching Plate / Auslaugende Rüstung   [Imperial City Prison, Imperial City]</v>
      </c>
    </row>
    <row r="166" spans="1:59" x14ac:dyDescent="0.25">
      <c r="A166" s="12">
        <v>197</v>
      </c>
      <c r="B166" t="s">
        <v>985</v>
      </c>
      <c r="C166" t="s">
        <v>986</v>
      </c>
      <c r="D166" s="3">
        <f t="shared" si="12"/>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3356</v>
      </c>
      <c r="Y166" s="65">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3356</v>
      </c>
      <c r="AC166" s="43"/>
      <c r="AD166" s="43"/>
      <c r="AE166" s="43"/>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6" t="s">
        <v>3356</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3" t="s">
        <v>2667</v>
      </c>
      <c r="BA166" s="83"/>
      <c r="BB166" s="83"/>
      <c r="BC166" s="21" t="str">
        <f t="shared" si="13"/>
        <v>[197] = {wayshrines={194,194,194,}, dlcId=DLC_BASE_GAME</v>
      </c>
      <c r="BD166" s="21" t="str">
        <f t="shared" si="14"/>
        <v>, zoneIds={380,935,381}, veteran=false</v>
      </c>
      <c r="BE166" s="21" t="str">
        <f t="shared" si="15"/>
        <v>, setType=LIBSETS_SETTYPE_DUNGEON</v>
      </c>
      <c r="BF166" s="21" t="str">
        <f t="shared" si="16"/>
        <v>, dropMechanic={LIBSETS_DROP_MECHANIC_GROUP_DUNGEON_BOSS,LIBSETS_DROP_MECHANIC_GROUP_DUNGEON_BOSS,LIBSETS_DROP_MECHANIC_GROUP_DUNGEON_BOSS}</v>
      </c>
      <c r="BG166" s="21" t="str">
        <f t="shared" si="17"/>
        <v>}, --Tormentor / Quälender   [The Banished Cells I, The Banished Cells II, Auridon]</v>
      </c>
    </row>
    <row r="167" spans="1:59" x14ac:dyDescent="0.25">
      <c r="A167" s="12">
        <v>198</v>
      </c>
      <c r="B167" t="s">
        <v>987</v>
      </c>
      <c r="C167" t="s">
        <v>988</v>
      </c>
      <c r="D167" s="3">
        <f t="shared" si="12"/>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3356</v>
      </c>
      <c r="Y167" s="65">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3" t="s">
        <v>2667</v>
      </c>
      <c r="BA167" s="83"/>
      <c r="BB167" s="83"/>
      <c r="BC167" s="21" t="str">
        <f t="shared" si="13"/>
        <v>[198] = {wayshrines={247,247,247,}, dlcId=DLC_IMPERIAL_CITY</v>
      </c>
      <c r="BD167" s="21" t="str">
        <f t="shared" si="14"/>
        <v>, zoneIds={688,584}, veteran=false</v>
      </c>
      <c r="BE167" s="21" t="str">
        <f t="shared" si="15"/>
        <v>, setType=LIBSETS_SETTYPE_DUNGEON</v>
      </c>
      <c r="BF167" s="21" t="str">
        <f t="shared" si="16"/>
        <v>, dropMechanic={LIBSETS_DROP_MECHANIC_GROUP_DUNGEON_BOSS,LIBSETS_DROP_MECHANIC_IMPERIAL_CITY_VAULTS}</v>
      </c>
      <c r="BG167" s="21" t="str">
        <f t="shared" si="17"/>
        <v>}, --Essence Thief / Essenzdieb   [White-Gold Tower, Imperial City]</v>
      </c>
    </row>
    <row r="168" spans="1:59" x14ac:dyDescent="0.25">
      <c r="A168" s="12">
        <v>199</v>
      </c>
      <c r="B168" t="s">
        <v>989</v>
      </c>
      <c r="C168" t="s">
        <v>990</v>
      </c>
      <c r="D168" s="3">
        <f t="shared" si="12"/>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2792</v>
      </c>
      <c r="Y168" s="65"/>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3" t="s">
        <v>2668</v>
      </c>
      <c r="BA168" s="83"/>
      <c r="BB168" s="83"/>
      <c r="BC168" s="21" t="str">
        <f t="shared" si="13"/>
        <v>[199] = {wayshrines={-1,-1,-1,}, dlcId=DLC_IMPERIAL_CITY</v>
      </c>
      <c r="BD168" s="21" t="str">
        <f t="shared" si="14"/>
        <v>, zoneIds={643}, veteran=false</v>
      </c>
      <c r="BE168" s="21" t="str">
        <f t="shared" si="15"/>
        <v>, setType=LIBSETS_SETTYPE_IMPERIALCITY</v>
      </c>
      <c r="BF168" s="21" t="str">
        <f t="shared" si="16"/>
        <v>, isProcSetAllowedInPvP=1, dropMechanic={LIBSETS_DROP_MECHANIC_TELVAR_EQUIPMENT_LOCKBOX_MERCHANT}</v>
      </c>
      <c r="BG168" s="21" t="str">
        <f t="shared" si="17"/>
        <v>}, --Shield Breaker / Schildbrecher   [Imperial Sewers]</v>
      </c>
    </row>
    <row r="169" spans="1:59" x14ac:dyDescent="0.25">
      <c r="A169" s="12">
        <v>200</v>
      </c>
      <c r="B169" t="s">
        <v>991</v>
      </c>
      <c r="C169" t="s">
        <v>992</v>
      </c>
      <c r="D169" s="3">
        <f t="shared" si="12"/>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2792</v>
      </c>
      <c r="Y169" s="65"/>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3" t="s">
        <v>2667</v>
      </c>
      <c r="BA169" s="83"/>
      <c r="BB169" s="83"/>
      <c r="BC169" s="21" t="str">
        <f t="shared" si="13"/>
        <v>[200] = {wayshrines={-1,-1,-1,}, dlcId=DLC_IMPERIAL_CITY</v>
      </c>
      <c r="BD169" s="21" t="str">
        <f t="shared" si="14"/>
        <v>, zoneIds={643}, veteran=false</v>
      </c>
      <c r="BE169" s="21" t="str">
        <f t="shared" si="15"/>
        <v>, setType=LIBSETS_SETTYPE_IMPERIALCITY</v>
      </c>
      <c r="BF169" s="21" t="str">
        <f t="shared" si="16"/>
        <v>, dropMechanic={LIBSETS_DROP_MECHANIC_TELVAR_EQUIPMENT_LOCKBOX_MERCHANT}</v>
      </c>
      <c r="BG169" s="21" t="str">
        <f t="shared" si="17"/>
        <v>}, --Phoenix / Phönix   [Imperial Sewers]</v>
      </c>
    </row>
    <row r="170" spans="1:59" x14ac:dyDescent="0.25">
      <c r="A170" s="12">
        <v>201</v>
      </c>
      <c r="B170" t="s">
        <v>993</v>
      </c>
      <c r="C170" t="s">
        <v>994</v>
      </c>
      <c r="D170" s="3">
        <f t="shared" si="12"/>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2792</v>
      </c>
      <c r="Y170" s="65"/>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3" t="s">
        <v>2667</v>
      </c>
      <c r="BA170" s="83"/>
      <c r="BB170" s="83"/>
      <c r="BC170" s="21" t="str">
        <f t="shared" si="13"/>
        <v>[201] = {wayshrines={-1,-1,-1,}, dlcId=DLC_IMPERIAL_CITY</v>
      </c>
      <c r="BD170" s="21" t="str">
        <f t="shared" si="14"/>
        <v>, zoneIds={643}, veteran=false</v>
      </c>
      <c r="BE170" s="21" t="str">
        <f t="shared" si="15"/>
        <v>, setType=LIBSETS_SETTYPE_IMPERIALCITY</v>
      </c>
      <c r="BF170" s="21" t="str">
        <f t="shared" si="16"/>
        <v>, dropMechanic={LIBSETS_DROP_MECHANIC_TELVAR_EQUIPMENT_LOCKBOX_MERCHANT}, dropMechanicDropLocationNames={['en']={'','Daily random dungeon reward mail','','','','',},['de']={'','Tägliches Zufallsverlies Belohnungsemail','','','','',},}</v>
      </c>
      <c r="BG170" s="21" t="str">
        <f t="shared" si="17"/>
        <v>}, --Reactive Armor / Reaktive Rüstung   [Imperial Sewers]</v>
      </c>
    </row>
    <row r="171" spans="1:59" x14ac:dyDescent="0.25">
      <c r="A171" s="12">
        <v>204</v>
      </c>
      <c r="B171" t="s">
        <v>995</v>
      </c>
      <c r="C171" t="s">
        <v>996</v>
      </c>
      <c r="D171" s="3">
        <f t="shared" si="12"/>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3361</v>
      </c>
      <c r="AD171" s="3" t="s">
        <v>3362</v>
      </c>
      <c r="AE171" s="43"/>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3" t="s">
        <v>2668</v>
      </c>
      <c r="BA171" s="83"/>
      <c r="BB171" s="83"/>
      <c r="BC171" s="21" t="str">
        <f t="shared" si="13"/>
        <v>[204] = {wayshrines={-1,-1,-1,}, dlcId=DLC_BASE_GAME</v>
      </c>
      <c r="BD171" s="21" t="str">
        <f t="shared" si="14"/>
        <v>, zoneIds={584}, veteran=false</v>
      </c>
      <c r="BE171" s="21" t="str">
        <f t="shared" si="15"/>
        <v>, setType=LIBSETS_SETTYPE_DAILYRANDOMDUNGEONANDICREWARD</v>
      </c>
      <c r="BF171" s="21" t="str">
        <f t="shared" si="16"/>
        <v>, isProcSetAllowedInPvP=1, dropMechanic={LIBSETS_DROP_MECHANIC_IMPERIAL_CITY_VAULTS,LIBSETS_DROP_MECHANIC_MAIL_DAILY_RANDOM_DUNGEON_REWARD}, dropMechanicDropLocationNames={['en']={'','By mail','','','','',},['de']={'','Durch Nachricht','','','','',},}</v>
      </c>
      <c r="BG171" s="21" t="str">
        <f t="shared" si="17"/>
        <v>}, --Endurance / Beständigkeit   [Imperial City]</v>
      </c>
    </row>
    <row r="172" spans="1:59" x14ac:dyDescent="0.25">
      <c r="A172" s="12">
        <v>205</v>
      </c>
      <c r="B172" t="s">
        <v>997</v>
      </c>
      <c r="C172" t="s">
        <v>998</v>
      </c>
      <c r="D172" s="3">
        <f t="shared" si="12"/>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3361</v>
      </c>
      <c r="AD172" s="3" t="s">
        <v>3362</v>
      </c>
      <c r="AE172" s="43"/>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3" t="s">
        <v>2668</v>
      </c>
      <c r="BA172" s="83"/>
      <c r="BB172" s="83"/>
      <c r="BC172" s="21" t="str">
        <f t="shared" si="13"/>
        <v>[205] = {wayshrines={-1,-1,-1,}, dlcId=DLC_BASE_GAME</v>
      </c>
      <c r="BD172" s="21" t="str">
        <f t="shared" si="14"/>
        <v>, zoneIds={584}, veteran=false</v>
      </c>
      <c r="BE172" s="21" t="str">
        <f t="shared" si="15"/>
        <v>, setType=LIBSETS_SETTYPE_DAILYRANDOMDUNGEONANDICREWARD</v>
      </c>
      <c r="BF172" s="21" t="str">
        <f t="shared" si="16"/>
        <v>, isProcSetAllowedInPvP=1, dropMechanic={LIBSETS_DROP_MECHANIC_IMPERIAL_CITY_VAULTS,LIBSETS_DROP_MECHANIC_MAIL_DAILY_RANDOM_DUNGEON_REWARD}, dropMechanicDropLocationNames={['en']={'','By mail','','','','',},['de']={'','Durch Nachricht','','','','',},}</v>
      </c>
      <c r="BG172" s="21" t="str">
        <f t="shared" si="17"/>
        <v>}, --Willpower / Willenskraft   [Imperial City]</v>
      </c>
    </row>
    <row r="173" spans="1:59" x14ac:dyDescent="0.25">
      <c r="A173" s="12">
        <v>206</v>
      </c>
      <c r="B173" t="s">
        <v>999</v>
      </c>
      <c r="C173" t="s">
        <v>1000</v>
      </c>
      <c r="D173" s="3">
        <f t="shared" si="12"/>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3361</v>
      </c>
      <c r="AD173" s="3" t="s">
        <v>3362</v>
      </c>
      <c r="AE173" s="43"/>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3" t="s">
        <v>2668</v>
      </c>
      <c r="BA173" s="83"/>
      <c r="BB173" s="83"/>
      <c r="BC173" s="21" t="str">
        <f t="shared" si="13"/>
        <v>[206] = {wayshrines={-1,-1,-1,}, dlcId=DLC_BASE_GAME</v>
      </c>
      <c r="BD173" s="21" t="str">
        <f t="shared" si="14"/>
        <v>, zoneIds={584}, veteran=false</v>
      </c>
      <c r="BE173" s="21" t="str">
        <f t="shared" si="15"/>
        <v>, setType=LIBSETS_SETTYPE_DAILYRANDOMDUNGEONANDICREWARD</v>
      </c>
      <c r="BF173" s="21" t="str">
        <f t="shared" si="16"/>
        <v>, isProcSetAllowedInPvP=1, dropMechanic={LIBSETS_DROP_MECHANIC_IMPERIAL_CITY_VAULTS,LIBSETS_DROP_MECHANIC_MAIL_DAILY_RANDOM_DUNGEON_REWARD}, dropMechanicDropLocationNames={['en']={'','By mail','','','','',},['de']={'','Durch Nachricht','','','','',},}</v>
      </c>
      <c r="BG173" s="21" t="str">
        <f t="shared" si="17"/>
        <v>}, --Agility / Agilität   [Imperial City]</v>
      </c>
    </row>
    <row r="174" spans="1:59" x14ac:dyDescent="0.25">
      <c r="A174" s="5">
        <v>207</v>
      </c>
      <c r="B174" t="s">
        <v>1001</v>
      </c>
      <c r="C174" t="s">
        <v>1002</v>
      </c>
      <c r="D174" s="3">
        <f t="shared" si="12"/>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3359</v>
      </c>
      <c r="Y174" s="65"/>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3359</v>
      </c>
      <c r="AC174" s="43"/>
      <c r="AD174" s="43"/>
      <c r="AE174" s="43"/>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3" t="s">
        <v>2668</v>
      </c>
      <c r="BA174" s="83"/>
      <c r="BB174" s="83"/>
      <c r="BC174" s="21" t="str">
        <f t="shared" si="13"/>
        <v>[207] = {wayshrines={241,241,241,}, traitsNeeded=6, dlcId=DLC_ORSINIUM</v>
      </c>
      <c r="BD174" s="21" t="str">
        <f t="shared" si="14"/>
        <v>, zoneIds={684,684,684}, veteran=false</v>
      </c>
      <c r="BE174" s="21" t="str">
        <f t="shared" si="15"/>
        <v>, setType=LIBSETS_SETTYPE_CRAFTED</v>
      </c>
      <c r="BF174" s="21" t="str">
        <f t="shared" si="16"/>
        <v>, isProcSetAllowedInPvP=1, dropMechanic={LIBSETS_DROP_MECHANIC_CRAFTED,LIBSETS_DROP_MECHANIC_CRAFTED}</v>
      </c>
      <c r="BG174" s="21" t="str">
        <f t="shared" si="17"/>
        <v>}, --Law of Julianos / Gesetz von Julianos   [Wrothgar, Wrothgar, Wrothgar]</v>
      </c>
    </row>
    <row r="175" spans="1:59" x14ac:dyDescent="0.25">
      <c r="A175" s="5">
        <v>208</v>
      </c>
      <c r="B175" t="s">
        <v>1003</v>
      </c>
      <c r="C175" t="s">
        <v>1004</v>
      </c>
      <c r="D175" s="3">
        <f t="shared" si="12"/>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3359</v>
      </c>
      <c r="Y175" s="65"/>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3359</v>
      </c>
      <c r="AC175" s="43"/>
      <c r="AD175" s="43"/>
      <c r="AE175" s="43"/>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3" t="s">
        <v>2668</v>
      </c>
      <c r="BA175" s="83"/>
      <c r="BB175" s="83"/>
      <c r="BC175" s="21" t="str">
        <f t="shared" si="13"/>
        <v>[208] = {wayshrines={237,237,237,}, traitsNeeded=3, dlcId=DLC_ORSINIUM</v>
      </c>
      <c r="BD175" s="21" t="str">
        <f t="shared" si="14"/>
        <v>, zoneIds={684,684,684}, veteran=false</v>
      </c>
      <c r="BE175" s="21" t="str">
        <f t="shared" si="15"/>
        <v>, setType=LIBSETS_SETTYPE_CRAFTED</v>
      </c>
      <c r="BF175" s="21" t="str">
        <f t="shared" si="16"/>
        <v>, isProcSetAllowedInPvP=1, dropMechanic={LIBSETS_DROP_MECHANIC_CRAFTED,LIBSETS_DROP_MECHANIC_CRAFTED}</v>
      </c>
      <c r="BG175" s="21" t="str">
        <f t="shared" si="17"/>
        <v>}, --Trial by Fire / Feuertaufe   [Wrothgar, Wrothgar, Wrothgar]</v>
      </c>
    </row>
    <row r="176" spans="1:59" s="14" customFormat="1" x14ac:dyDescent="0.25">
      <c r="A176" s="24">
        <v>209</v>
      </c>
      <c r="B176" s="14" t="s">
        <v>1005</v>
      </c>
      <c r="C176" t="s">
        <v>1005</v>
      </c>
      <c r="D176" s="25">
        <f t="shared" si="12"/>
        <v>209</v>
      </c>
      <c r="E176" s="97"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3" t="s">
        <v>2667</v>
      </c>
      <c r="BA176" s="83"/>
      <c r="BB176" s="83"/>
      <c r="BC176" s="21" t="str">
        <f t="shared" si="13"/>
        <v/>
      </c>
      <c r="BD176" s="21" t="str">
        <f t="shared" si="14"/>
        <v/>
      </c>
      <c r="BE176" s="21" t="str">
        <f t="shared" si="15"/>
        <v/>
      </c>
      <c r="BF176" s="21" t="str">
        <f t="shared" si="16"/>
        <v/>
      </c>
      <c r="BG176" s="21" t="str">
        <f t="shared" si="17"/>
        <v/>
      </c>
    </row>
    <row r="177" spans="1:59" x14ac:dyDescent="0.25">
      <c r="A177" s="12">
        <v>210</v>
      </c>
      <c r="B177" t="s">
        <v>1006</v>
      </c>
      <c r="C177" t="s">
        <v>1007</v>
      </c>
      <c r="D177" s="3">
        <f t="shared" si="12"/>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1560</v>
      </c>
      <c r="Y177" s="65"/>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3" t="s">
        <v>2668</v>
      </c>
      <c r="BA177" s="83"/>
      <c r="BB177" s="83"/>
      <c r="BC177" s="21" t="str">
        <f t="shared" si="13"/>
        <v>[210] = {wayshrines={244,244,244,}, dlcId=DLC_ORSINIUM</v>
      </c>
      <c r="BD177" s="21" t="str">
        <f t="shared" si="14"/>
        <v>, zoneIds={684,684,684,684}, veteran=false</v>
      </c>
      <c r="BE177" s="21" t="str">
        <f t="shared" si="15"/>
        <v>, setType=LIBSETS_SETTYPE_OVERLAND</v>
      </c>
      <c r="BF177" s="21" t="str">
        <f t="shared" si="16"/>
        <v>, isProcSetAllowedInPvP=1, dropMechanic={LIBSETS_DROP_MECHANIC_OVERLAND_BOSS_DELVE,LIBSETS_DROP_MECHANIC_OVERLAND_WORLDBOSS,LIBSETS_DROP_MECHANIC_OVERLAND_BOSS_PUBLIC_DUNGEON,LIBSETS_DROP_MECHANIC_OVERLAND_CHEST}</v>
      </c>
      <c r="BG177" s="21" t="str">
        <f t="shared" si="17"/>
        <v>}, --Mark of the Pariah / Zeichen des Ausgestoßenen   [Wrothgar, Wrothgar, Wrothgar, Wrothgar]</v>
      </c>
    </row>
    <row r="178" spans="1:59" x14ac:dyDescent="0.25">
      <c r="A178" s="12">
        <v>211</v>
      </c>
      <c r="B178" t="s">
        <v>1008</v>
      </c>
      <c r="C178" t="s">
        <v>1008</v>
      </c>
      <c r="D178" s="3">
        <f t="shared" si="12"/>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1556</v>
      </c>
      <c r="Y178" s="65"/>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3" t="s">
        <v>2668</v>
      </c>
      <c r="BA178" s="83"/>
      <c r="BB178" s="83"/>
      <c r="BC178" s="21" t="str">
        <f t="shared" si="13"/>
        <v>[211] = {wayshrines={249,249,249,}, dlcId=DLC_ORSINIUM</v>
      </c>
      <c r="BD178" s="21" t="str">
        <f t="shared" si="14"/>
        <v>, zoneIds={677,684,684}, veteran=false</v>
      </c>
      <c r="BE178" s="21" t="str">
        <f t="shared" si="15"/>
        <v>, setType=LIBSETS_SETTYPE_ARENA</v>
      </c>
      <c r="BF178" s="21" t="str">
        <f t="shared" si="16"/>
        <v>, isProcSetAllowedInPvP=1, dropMechanic={LIBSETS_DROP_MECHANIC_ARENA_STAGE_CHEST,LIBSETS_DROP_MECHANIC_ARENA_STAGE_CHEST}, dropMechanicDropLocationNames={['en']={'','Arena stage chest','','','','',},['de']={'','Arena-Phasen Schatztruhe','','','','',},}</v>
      </c>
      <c r="BG178" s="21" t="str">
        <f t="shared" si="17"/>
        <v>}, --Permafrost / Permafrost   [Maelstrom Arena, Wrothgar, Wrothgar]</v>
      </c>
    </row>
    <row r="179" spans="1:59" x14ac:dyDescent="0.25">
      <c r="A179" s="12">
        <v>212</v>
      </c>
      <c r="B179" t="s">
        <v>1009</v>
      </c>
      <c r="C179" t="s">
        <v>1010</v>
      </c>
      <c r="D179" s="3">
        <f t="shared" si="12"/>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1560</v>
      </c>
      <c r="Y179" s="65"/>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3" t="s">
        <v>2667</v>
      </c>
      <c r="BA179" s="83"/>
      <c r="BB179" s="83"/>
      <c r="BC179" s="21" t="str">
        <f t="shared" si="13"/>
        <v>[212] = {wayshrines={244,244,244,}, dlcId=DLC_ORSINIUM</v>
      </c>
      <c r="BD179" s="21" t="str">
        <f t="shared" si="14"/>
        <v>, zoneIds={684,684,684,684}, veteran=false</v>
      </c>
      <c r="BE179" s="21" t="str">
        <f t="shared" si="15"/>
        <v>, setType=LIBSETS_SETTYPE_OVERLAND</v>
      </c>
      <c r="BF179" s="21" t="str">
        <f t="shared" si="16"/>
        <v>, dropMechanic={LIBSETS_DROP_MECHANIC_OVERLAND_BOSS_DELVE,LIBSETS_DROP_MECHANIC_OVERLAND_WORLDBOSS,LIBSETS_DROP_MECHANIC_OVERLAND_BOSS_PUBLIC_DUNGEON,LIBSETS_DROP_MECHANIC_OVERLAND_CHEST}</v>
      </c>
      <c r="BG179" s="21" t="str">
        <f t="shared" si="17"/>
        <v>}, --Briarheart / Dornenherz   [Wrothgar, Wrothgar, Wrothgar, Wrothgar]</v>
      </c>
    </row>
    <row r="180" spans="1:59" x14ac:dyDescent="0.25">
      <c r="A180" s="12">
        <v>213</v>
      </c>
      <c r="B180" t="s">
        <v>1011</v>
      </c>
      <c r="C180" t="s">
        <v>1012</v>
      </c>
      <c r="D180" s="3">
        <f t="shared" si="12"/>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1556</v>
      </c>
      <c r="Y180" s="65"/>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3" t="s">
        <v>2667</v>
      </c>
      <c r="BA180" s="83"/>
      <c r="BB180" s="83"/>
      <c r="BC180" s="21" t="str">
        <f t="shared" si="13"/>
        <v>[213] = {wayshrines={249,249,249,}, dlcId=DLC_ORSINIUM</v>
      </c>
      <c r="BD180" s="21" t="str">
        <f t="shared" si="14"/>
        <v>, zoneIds={677,684,684}, veteran=false</v>
      </c>
      <c r="BE180" s="21" t="str">
        <f t="shared" si="15"/>
        <v>, setType=LIBSETS_SETTYPE_ARENA</v>
      </c>
      <c r="BF180" s="21" t="str">
        <f t="shared" si="16"/>
        <v>, dropMechanic={LIBSETS_DROP_MECHANIC_ARENA_STAGE_CHEST,LIBSETS_DROP_MECHANIC_ARENA_STAGE_CHEST}, dropMechanicDropLocationNames={['en']={'','Arena stage chest','','','','',},['de']={'','Arena-Phasen Schatztruhe','','','','',},}</v>
      </c>
      <c r="BG180" s="21" t="str">
        <f t="shared" si="17"/>
        <v>}, --Glorious Defender / Ruhmreicher Verteidiger   [Maelstrom Arena, Wrothgar, Wrothgar]</v>
      </c>
    </row>
    <row r="181" spans="1:59" x14ac:dyDescent="0.25">
      <c r="A181" s="12">
        <v>214</v>
      </c>
      <c r="B181" t="s">
        <v>1013</v>
      </c>
      <c r="C181" t="s">
        <v>1013</v>
      </c>
      <c r="D181" s="3">
        <f t="shared" si="12"/>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1556</v>
      </c>
      <c r="Y181" s="65"/>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3" t="s">
        <v>2667</v>
      </c>
      <c r="BA181" s="83"/>
      <c r="BB181" s="83"/>
      <c r="BC181" s="21" t="str">
        <f t="shared" si="13"/>
        <v>[214] = {wayshrines={249,249,249,}, dlcId=DLC_ORSINIUM</v>
      </c>
      <c r="BD181" s="21" t="str">
        <f t="shared" si="14"/>
        <v>, zoneIds={677,684,684}, veteran=false</v>
      </c>
      <c r="BE181" s="21" t="str">
        <f t="shared" si="15"/>
        <v>, setType=LIBSETS_SETTYPE_ARENA</v>
      </c>
      <c r="BF181" s="21" t="str">
        <f t="shared" si="16"/>
        <v>, dropMechanic={LIBSETS_DROP_MECHANIC_ARENA_STAGE_CHEST,LIBSETS_DROP_MECHANIC_ARENA_STAGE_CHEST}, dropMechanicDropLocationNames={['en']={'','Arena stage chest','','','','',},['de']={'','Arena-Phasen Schatztruhe','','','','',},}</v>
      </c>
      <c r="BG181" s="21" t="str">
        <f t="shared" si="17"/>
        <v>}, --Para Bellum / Para Bellum   [Maelstrom Arena, Wrothgar, Wrothgar]</v>
      </c>
    </row>
    <row r="182" spans="1:59" x14ac:dyDescent="0.25">
      <c r="A182" s="12">
        <v>215</v>
      </c>
      <c r="B182" t="s">
        <v>1014</v>
      </c>
      <c r="C182" t="s">
        <v>1015</v>
      </c>
      <c r="D182" s="3">
        <f t="shared" si="12"/>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1556</v>
      </c>
      <c r="Y182" s="65"/>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3" t="s">
        <v>2667</v>
      </c>
      <c r="BA182" s="83"/>
      <c r="BB182" s="83"/>
      <c r="BC182" s="21" t="str">
        <f t="shared" si="13"/>
        <v>[215] = {wayshrines={249,249,249,}, dlcId=DLC_ORSINIUM</v>
      </c>
      <c r="BD182" s="21" t="str">
        <f t="shared" si="14"/>
        <v>, zoneIds={677,684,684}, veteran=false</v>
      </c>
      <c r="BE182" s="21" t="str">
        <f t="shared" si="15"/>
        <v>, setType=LIBSETS_SETTYPE_ARENA</v>
      </c>
      <c r="BF182" s="21" t="str">
        <f t="shared" si="16"/>
        <v>, dropMechanic={LIBSETS_DROP_MECHANIC_ARENA_STAGE_CHEST,LIBSETS_DROP_MECHANIC_ARENA_STAGE_CHEST}, dropMechanicDropLocationNames={['en']={'','Arena stage chest','','','','',},['de']={'','Arena-Phasen Schatztruhe','','','','',},}</v>
      </c>
      <c r="BG182" s="21" t="str">
        <f t="shared" si="17"/>
        <v>}, --Elemental Succession / Elementarfolge   [Maelstrom Arena, Wrothgar, Wrothgar]</v>
      </c>
    </row>
    <row r="183" spans="1:59" x14ac:dyDescent="0.25">
      <c r="A183" s="12">
        <v>216</v>
      </c>
      <c r="B183" t="s">
        <v>1016</v>
      </c>
      <c r="C183" t="s">
        <v>1017</v>
      </c>
      <c r="D183" s="3">
        <f t="shared" si="12"/>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1556</v>
      </c>
      <c r="Y183" s="65"/>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3" t="s">
        <v>2667</v>
      </c>
      <c r="BA183" s="83"/>
      <c r="BB183" s="83"/>
      <c r="BC183" s="21" t="str">
        <f t="shared" si="13"/>
        <v>[216] = {wayshrines={249,249,249,}, dlcId=DLC_ORSINIUM</v>
      </c>
      <c r="BD183" s="21" t="str">
        <f t="shared" si="14"/>
        <v>, zoneIds={677,684,684}, veteran=false</v>
      </c>
      <c r="BE183" s="21" t="str">
        <f t="shared" si="15"/>
        <v>, setType=LIBSETS_SETTYPE_ARENA</v>
      </c>
      <c r="BF183" s="21" t="str">
        <f t="shared" si="16"/>
        <v>, dropMechanic={LIBSETS_DROP_MECHANIC_ARENA_STAGE_CHEST,LIBSETS_DROP_MECHANIC_ARENA_STAGE_CHEST}, dropMechanicDropLocationNames={['en']={'','Arena stage chest','','','','',},['de']={'','Arena-Phasen Schatztruhe','','','','',},}</v>
      </c>
      <c r="BG183" s="21" t="str">
        <f t="shared" si="17"/>
        <v>}, --Hunt Leader / Jagdleiter   [Maelstrom Arena, Wrothgar, Wrothgar]</v>
      </c>
    </row>
    <row r="184" spans="1:59" x14ac:dyDescent="0.25">
      <c r="A184" s="12">
        <v>217</v>
      </c>
      <c r="B184" t="s">
        <v>1018</v>
      </c>
      <c r="C184" t="s">
        <v>1019</v>
      </c>
      <c r="D184" s="3">
        <f t="shared" si="12"/>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1556</v>
      </c>
      <c r="Y184" s="65"/>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3" t="s">
        <v>2667</v>
      </c>
      <c r="BA184" s="83"/>
      <c r="BB184" s="83"/>
      <c r="BC184" s="21" t="str">
        <f t="shared" si="13"/>
        <v>[217] = {wayshrines={249,249,249,}, dlcId=DLC_ORSINIUM</v>
      </c>
      <c r="BD184" s="21" t="str">
        <f t="shared" si="14"/>
        <v>, zoneIds={677,684,684}, veteran=false</v>
      </c>
      <c r="BE184" s="21" t="str">
        <f t="shared" si="15"/>
        <v>, setType=LIBSETS_SETTYPE_ARENA</v>
      </c>
      <c r="BF184" s="21" t="str">
        <f t="shared" si="16"/>
        <v>, dropMechanic={LIBSETS_DROP_MECHANIC_ARENA_STAGE_CHEST,LIBSETS_DROP_MECHANIC_ARENA_STAGE_CHEST}, dropMechanicDropLocationNames={['en']={'','Arena stage chest','','','','',},['de']={'','Arena-Phasen Schatztruhe','','','','',},}</v>
      </c>
      <c r="BG184" s="21" t="str">
        <f t="shared" si="17"/>
        <v>}, --Winterborn / Winterkind   [Maelstrom Arena, Wrothgar, Wrothgar]</v>
      </c>
    </row>
    <row r="185" spans="1:59" x14ac:dyDescent="0.25">
      <c r="A185" s="12">
        <v>218</v>
      </c>
      <c r="B185" t="s">
        <v>1020</v>
      </c>
      <c r="C185" t="s">
        <v>2596</v>
      </c>
      <c r="D185" s="3">
        <f t="shared" si="12"/>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1560</v>
      </c>
      <c r="Y185" s="65"/>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3" t="s">
        <v>2667</v>
      </c>
      <c r="BA185" s="83"/>
      <c r="BB185" s="83"/>
      <c r="BC185" s="21" t="str">
        <f t="shared" si="13"/>
        <v>[218] = {wayshrines={244,244,244,}, dlcId=DLC_ORSINIUM</v>
      </c>
      <c r="BD185" s="21" t="str">
        <f t="shared" si="14"/>
        <v>, zoneIds={684,684,684,684}, veteran=false</v>
      </c>
      <c r="BE185" s="21" t="str">
        <f t="shared" si="15"/>
        <v>, setType=LIBSETS_SETTYPE_OVERLAND</v>
      </c>
      <c r="BF185" s="21" t="str">
        <f t="shared" si="16"/>
        <v>, dropMechanic={LIBSETS_DROP_MECHANIC_OVERLAND_BOSS_DELVE,LIBSETS_DROP_MECHANIC_OVERLAND_WORLDBOSS,LIBSETS_DROP_MECHANIC_OVERLAND_BOSS_PUBLIC_DUNGEON,LIBSETS_DROP_MECHANIC_OVERLAND_CHEST}</v>
      </c>
      <c r="BG185" s="21" t="str">
        <f t="shared" si="17"/>
        <v>}, --Trinimac\'s Valor / Trinimacs Heldenmut   [Wrothgar, Wrothgar, Wrothgar, Wrothgar]</v>
      </c>
    </row>
    <row r="186" spans="1:59" x14ac:dyDescent="0.25">
      <c r="A186" s="5">
        <v>219</v>
      </c>
      <c r="B186" t="s">
        <v>1021</v>
      </c>
      <c r="C186" t="s">
        <v>1021</v>
      </c>
      <c r="D186" s="3">
        <f t="shared" si="12"/>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3359</v>
      </c>
      <c r="Y186" s="65"/>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3359</v>
      </c>
      <c r="AC186" s="43"/>
      <c r="AD186" s="43"/>
      <c r="AE186" s="43"/>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3" t="s">
        <v>2667</v>
      </c>
      <c r="BA186" s="83"/>
      <c r="BB186" s="83"/>
      <c r="BC186" s="21" t="str">
        <f t="shared" si="13"/>
        <v>[219] = {wayshrines={237,237,237,}, traitsNeeded=9, dlcId=DLC_ORSINIUM</v>
      </c>
      <c r="BD186" s="21" t="str">
        <f t="shared" si="14"/>
        <v>, zoneIds={684,684,684}, veteran=false</v>
      </c>
      <c r="BE186" s="21" t="str">
        <f t="shared" si="15"/>
        <v>, setType=LIBSETS_SETTYPE_CRAFTED</v>
      </c>
      <c r="BF186" s="21" t="str">
        <f t="shared" si="16"/>
        <v>, dropMechanic={LIBSETS_DROP_MECHANIC_CRAFTED,LIBSETS_DROP_MECHANIC_CRAFTED}</v>
      </c>
      <c r="BG186" s="21" t="str">
        <f t="shared" si="17"/>
        <v>}, --Morkuldin / Morkuldin   [Wrothgar, Wrothgar, Wrothgar]</v>
      </c>
    </row>
    <row r="187" spans="1:59" x14ac:dyDescent="0.25">
      <c r="A187" s="5">
        <v>224</v>
      </c>
      <c r="B187" t="s">
        <v>1022</v>
      </c>
      <c r="C187" t="s">
        <v>2597</v>
      </c>
      <c r="D187" s="3">
        <f t="shared" si="12"/>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3359</v>
      </c>
      <c r="Y187" s="65"/>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3359</v>
      </c>
      <c r="AC187" s="43"/>
      <c r="AD187" s="43"/>
      <c r="AE187" s="43"/>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3" t="s">
        <v>2667</v>
      </c>
      <c r="BA187" s="83"/>
      <c r="BB187" s="83"/>
      <c r="BC187" s="21" t="str">
        <f t="shared" si="13"/>
        <v>[224] = {wayshrines={257,257,257,}, traitsNeeded=5, dlcId=DLC_THIEVES_GUILD</v>
      </c>
      <c r="BD187" s="21" t="str">
        <f t="shared" si="14"/>
        <v>, zoneIds={816,816,816}, veteran=false</v>
      </c>
      <c r="BE187" s="21" t="str">
        <f t="shared" si="15"/>
        <v>, setType=LIBSETS_SETTYPE_CRAFTED</v>
      </c>
      <c r="BF187" s="21" t="str">
        <f t="shared" si="16"/>
        <v>, dropMechanic={LIBSETS_DROP_MECHANIC_CRAFTED,LIBSETS_DROP_MECHANIC_CRAFTED}</v>
      </c>
      <c r="BG187" s="21" t="str">
        <f t="shared" si="17"/>
        <v>}, --Tava\'s Favor / Tavas Gunst   [Hew's Bane, Hew's Bane, Hew's Bane]</v>
      </c>
    </row>
    <row r="188" spans="1:59" x14ac:dyDescent="0.25">
      <c r="A188" s="5">
        <v>225</v>
      </c>
      <c r="B188" t="s">
        <v>1023</v>
      </c>
      <c r="C188" t="s">
        <v>1024</v>
      </c>
      <c r="D188" s="3">
        <f t="shared" si="12"/>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3359</v>
      </c>
      <c r="Y188" s="65"/>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3359</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3" t="s">
        <v>2667</v>
      </c>
      <c r="BA188" s="83"/>
      <c r="BB188" s="83"/>
      <c r="BC188" s="21" t="str">
        <f t="shared" si="13"/>
        <v>[225] = {wayshrines={257,257,257,}, traitsNeeded=7, dlcId=DLC_THIEVES_GUILD</v>
      </c>
      <c r="BD188" s="21" t="str">
        <f t="shared" si="14"/>
        <v>, zoneIds={816,816,816}, veteran=false</v>
      </c>
      <c r="BE188" s="21" t="str">
        <f t="shared" si="15"/>
        <v>, setType=LIBSETS_SETTYPE_CRAFTED</v>
      </c>
      <c r="BF188" s="21" t="str">
        <f t="shared" si="16"/>
        <v>, dropMechanic={LIBSETS_DROP_MECHANIC_CRAFTED,LIBSETS_DROP_MECHANIC_CRAFTED}</v>
      </c>
      <c r="BG188" s="21" t="str">
        <f t="shared" si="17"/>
        <v>}, --Clever Alchemist / Schlauer Alchemist   [Hew's Bane, Hew's Bane, Hew's Bane]</v>
      </c>
    </row>
    <row r="189" spans="1:59" x14ac:dyDescent="0.25">
      <c r="A189" s="5">
        <v>226</v>
      </c>
      <c r="B189" t="s">
        <v>1025</v>
      </c>
      <c r="C189" t="s">
        <v>1026</v>
      </c>
      <c r="D189" s="3">
        <f t="shared" si="12"/>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3359</v>
      </c>
      <c r="Y189" s="65"/>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3359</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3" t="s">
        <v>2667</v>
      </c>
      <c r="BA189" s="83"/>
      <c r="BB189" s="83"/>
      <c r="BC189" s="21" t="str">
        <f t="shared" si="13"/>
        <v>[226] = {wayshrines={255,255,255,}, traitsNeeded=9, dlcId=DLC_THIEVES_GUILD</v>
      </c>
      <c r="BD189" s="21" t="str">
        <f t="shared" si="14"/>
        <v>, zoneIds={816,816,816}, veteran=false</v>
      </c>
      <c r="BE189" s="21" t="str">
        <f t="shared" si="15"/>
        <v>, setType=LIBSETS_SETTYPE_CRAFTED</v>
      </c>
      <c r="BF189" s="21" t="str">
        <f t="shared" si="16"/>
        <v>, dropMechanic={LIBSETS_DROP_MECHANIC_CRAFTED,LIBSETS_DROP_MECHANIC_CRAFTED}</v>
      </c>
      <c r="BG189" s="21" t="str">
        <f t="shared" si="17"/>
        <v>}, --Eternal Hunt / Ewige Jagd   [Hew's Bane, Hew's Bane, Hew's Bane]</v>
      </c>
    </row>
    <row r="190" spans="1:59" x14ac:dyDescent="0.25">
      <c r="A190" s="12">
        <v>227</v>
      </c>
      <c r="B190" t="s">
        <v>1027</v>
      </c>
      <c r="C190" t="s">
        <v>2598</v>
      </c>
      <c r="D190" s="3">
        <f t="shared" si="12"/>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1560</v>
      </c>
      <c r="Y190" s="65"/>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3" t="s">
        <v>2668</v>
      </c>
      <c r="BA190" s="83"/>
      <c r="BB190" s="83"/>
      <c r="BC190" s="21" t="str">
        <f t="shared" si="13"/>
        <v>[227] = {wayshrines={255,255,255,}, dlcId=DLC_THIEVES_GUILD</v>
      </c>
      <c r="BD190" s="21" t="str">
        <f t="shared" si="14"/>
        <v>, zoneIds={816,816,816,816}, veteran=false</v>
      </c>
      <c r="BE190" s="21" t="str">
        <f t="shared" si="15"/>
        <v>, setType=LIBSETS_SETTYPE_OVERLAND</v>
      </c>
      <c r="BF190" s="21" t="str">
        <f t="shared" si="16"/>
        <v>, isProcSetAllowedInPvP=1, dropMechanic={LIBSETS_DROP_MECHANIC_OVERLAND_BOSS_DELVE,LIBSETS_DROP_MECHANIC_OVERLAND_WORLDBOSS,LIBSETS_DROP_MECHANIC_OVERLAND_BOSS_PUBLIC_DUNGEON,LIBSETS_DROP_MECHANIC_OVERLAND_CHEST}</v>
      </c>
      <c r="BG190" s="21" t="str">
        <f t="shared" si="17"/>
        <v>}, --Bahraha\'s Curse / Bahrahas Fluch   [Hew's Bane, Hew's Bane, Hew's Bane, Hew's Bane]</v>
      </c>
    </row>
    <row r="191" spans="1:59" x14ac:dyDescent="0.25">
      <c r="A191" s="12">
        <v>228</v>
      </c>
      <c r="B191" t="s">
        <v>1028</v>
      </c>
      <c r="C191" t="s">
        <v>2599</v>
      </c>
      <c r="D191" s="3">
        <f t="shared" si="12"/>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1560</v>
      </c>
      <c r="Y191" s="65"/>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3" t="s">
        <v>2668</v>
      </c>
      <c r="BA191" s="83"/>
      <c r="BB191" s="83"/>
      <c r="BC191" s="21" t="str">
        <f t="shared" si="13"/>
        <v>[228] = {wayshrines={255,255,255,}, dlcId=DLC_THIEVES_GUILD</v>
      </c>
      <c r="BD191" s="21" t="str">
        <f t="shared" si="14"/>
        <v>, zoneIds={816,816,816,816}, veteran=false</v>
      </c>
      <c r="BE191" s="21" t="str">
        <f t="shared" si="15"/>
        <v>, setType=LIBSETS_SETTYPE_OVERLAND</v>
      </c>
      <c r="BF191" s="21" t="str">
        <f t="shared" si="16"/>
        <v>, isProcSetAllowedInPvP=1, dropMechanic={LIBSETS_DROP_MECHANIC_OVERLAND_BOSS_DELVE,LIBSETS_DROP_MECHANIC_OVERLAND_WORLDBOSS,LIBSETS_DROP_MECHANIC_OVERLAND_BOSS_PUBLIC_DUNGEON,LIBSETS_DROP_MECHANIC_OVERLAND_CHEST}</v>
      </c>
      <c r="BG191" s="21" t="str">
        <f t="shared" si="17"/>
        <v>}, --Syvarra\'s Scales / Syvarras Schuppen   [Hew's Bane, Hew's Bane, Hew's Bane, Hew's Bane]</v>
      </c>
    </row>
    <row r="192" spans="1:59" x14ac:dyDescent="0.25">
      <c r="A192" s="12">
        <v>229</v>
      </c>
      <c r="B192" t="s">
        <v>1029</v>
      </c>
      <c r="C192" t="s">
        <v>1030</v>
      </c>
      <c r="D192" s="3">
        <f t="shared" si="12"/>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3337</v>
      </c>
      <c r="Y192" s="65"/>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3" t="s">
        <v>2667</v>
      </c>
      <c r="BA192" s="83"/>
      <c r="BB192" s="83"/>
      <c r="BC192" s="21" t="str">
        <f t="shared" si="13"/>
        <v>[229] = {wayshrines={258,258,258,}, dlcId=DLC_THIEVES_GUILD</v>
      </c>
      <c r="BD192" s="21" t="str">
        <f t="shared" si="14"/>
        <v>, zoneIds={725,382,382}, veteran=false</v>
      </c>
      <c r="BE192" s="21" t="str">
        <f t="shared" si="15"/>
        <v>, setType=LIBSETS_SETTYPE_TRIAL</v>
      </c>
      <c r="BF192" s="21" t="str">
        <f t="shared" si="16"/>
        <v>, dropMechanic={LIBSETS_DROP_MECHANIC_TRIAL_BOSS}</v>
      </c>
      <c r="BG192" s="21" t="str">
        <f t="shared" si="17"/>
        <v>}, --Twilight Remedy / Zwielichtgenesung   [Maw of Lorkhaj, Reaper's March, Reaper's March]</v>
      </c>
    </row>
    <row r="193" spans="1:59" x14ac:dyDescent="0.25">
      <c r="A193" s="12">
        <v>230</v>
      </c>
      <c r="B193" t="s">
        <v>1031</v>
      </c>
      <c r="C193" t="s">
        <v>1032</v>
      </c>
      <c r="D193" s="3">
        <f t="shared" si="12"/>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3337</v>
      </c>
      <c r="Y193" s="65"/>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3" t="s">
        <v>2667</v>
      </c>
      <c r="BA193" s="83"/>
      <c r="BB193" s="83"/>
      <c r="BC193" s="21" t="str">
        <f t="shared" si="13"/>
        <v>[230] = {wayshrines={258,258,258,}, dlcId=DLC_THIEVES_GUILD</v>
      </c>
      <c r="BD193" s="21" t="str">
        <f t="shared" si="14"/>
        <v>, zoneIds={725,382,382}, veteran=false</v>
      </c>
      <c r="BE193" s="21" t="str">
        <f t="shared" si="15"/>
        <v>, setType=LIBSETS_SETTYPE_TRIAL</v>
      </c>
      <c r="BF193" s="21" t="str">
        <f t="shared" si="16"/>
        <v>, dropMechanic={LIBSETS_DROP_MECHANIC_TRIAL_BOSS}</v>
      </c>
      <c r="BG193" s="21" t="str">
        <f t="shared" si="17"/>
        <v>}, --Moondancer / Mondtänzer   [Maw of Lorkhaj, Reaper's March, Reaper's March]</v>
      </c>
    </row>
    <row r="194" spans="1:59" x14ac:dyDescent="0.25">
      <c r="A194" s="12">
        <v>231</v>
      </c>
      <c r="B194" t="s">
        <v>1033</v>
      </c>
      <c r="C194" t="s">
        <v>1034</v>
      </c>
      <c r="D194" s="3">
        <f t="shared" si="12"/>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3337</v>
      </c>
      <c r="Y194" s="65"/>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3" t="s">
        <v>2667</v>
      </c>
      <c r="BA194" s="83"/>
      <c r="BB194" s="83"/>
      <c r="BC194" s="21" t="str">
        <f t="shared" si="13"/>
        <v>[231] = {wayshrines={258,258,258,}, dlcId=DLC_THIEVES_GUILD</v>
      </c>
      <c r="BD194" s="21" t="str">
        <f t="shared" si="14"/>
        <v>, zoneIds={725,382,382}, veteran=false</v>
      </c>
      <c r="BE194" s="21" t="str">
        <f t="shared" si="15"/>
        <v>, setType=LIBSETS_SETTYPE_TRIAL</v>
      </c>
      <c r="BF194" s="21" t="str">
        <f t="shared" si="16"/>
        <v>, dropMechanic={LIBSETS_DROP_MECHANIC_TRIAL_BOSS}</v>
      </c>
      <c r="BG194" s="21" t="str">
        <f t="shared" si="17"/>
        <v>}, --Lunar Bastion / Mondbastion   [Maw of Lorkhaj, Reaper's March, Reaper's March]</v>
      </c>
    </row>
    <row r="195" spans="1:59" x14ac:dyDescent="0.25">
      <c r="A195" s="12">
        <v>232</v>
      </c>
      <c r="B195" t="s">
        <v>1035</v>
      </c>
      <c r="C195" t="s">
        <v>1036</v>
      </c>
      <c r="D195" s="3">
        <f t="shared" ref="D195:D258" si="18">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3337</v>
      </c>
      <c r="Y195" s="65"/>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3" t="s">
        <v>2667</v>
      </c>
      <c r="BA195" s="83"/>
      <c r="BB195" s="83"/>
      <c r="BC195" s="21" t="str">
        <f t="shared" ref="BC195:BC258" si="19">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0">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ref="BE195:BE258" si="21">IF(A195&lt;&gt;"",IF(F195&lt;&gt;"Not in the game (anymore)",IF(A195&lt;&gt;"",", setType="&amp;G195,"")&amp;IF(J195="true",", multiTrialSet=true",""),"")
&amp; IF(AND(H195&lt;&gt;"",ISNUMBER(H195)),", undauntedChestId=" &amp; H195,""),"")</f>
        <v>, setType=LIBSETS_SETTYPE_TRIAL</v>
      </c>
      <c r="BF195" s="21" t="str">
        <f t="shared" ref="BF195:BF258" si="22">IF(A195&lt;&gt;"",IF(F195&lt;&gt;"Not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 t="shared" ref="BG195:BG258" si="23">IF(A195&lt;&gt;"",IF(F195&lt;&gt;"Not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2600</v>
      </c>
      <c r="D196" s="3">
        <f t="shared" si="18"/>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2796</v>
      </c>
      <c r="AC196" s="43"/>
      <c r="AD196" s="43"/>
      <c r="AE196" s="43"/>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3" t="s">
        <v>2668</v>
      </c>
      <c r="BA196" s="83"/>
      <c r="BB196" s="83"/>
      <c r="BC196" s="21" t="str">
        <f t="shared" si="19"/>
        <v>[234] = {wayshrines={-1,-1,-1,}, dlcId=DLC_BASE_GAME</v>
      </c>
      <c r="BD196" s="21" t="str">
        <f t="shared" si="20"/>
        <v>, zoneIds={181,181}, veteran=false</v>
      </c>
      <c r="BE196" s="21" t="str">
        <f t="shared" si="21"/>
        <v>, setType=LIBSETS_SETTYPE_CYRODIIL</v>
      </c>
      <c r="BF196" s="21" t="str">
        <f t="shared" si="22"/>
        <v>, isProcSetAllowedInPvP=1, dropMechanic={LIBSETS_DROP_MECHANIC_MAIL_PVP_REWARDS_FOR_THE_WORTHY,LIBSETS_DROP_MECHANIC_AP_ELITE_GEAR_LOCKBOX_MERCHANT}</v>
      </c>
      <c r="BG196" s="21" t="str">
        <f t="shared" si="23"/>
        <v>}, --Marksman\'s Crest / Wappen des Meisterschützen   [Cyrodiil, Cyrodiil]</v>
      </c>
    </row>
    <row r="197" spans="1:59" x14ac:dyDescent="0.25">
      <c r="A197" s="12">
        <v>235</v>
      </c>
      <c r="B197" t="s">
        <v>1038</v>
      </c>
      <c r="C197" t="s">
        <v>1039</v>
      </c>
      <c r="D197" s="3">
        <f t="shared" si="18"/>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2796</v>
      </c>
      <c r="AC197" s="43"/>
      <c r="AD197" s="43"/>
      <c r="AE197" s="43"/>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3" t="s">
        <v>2667</v>
      </c>
      <c r="BA197" s="83"/>
      <c r="BB197" s="83"/>
      <c r="BC197" s="21" t="str">
        <f t="shared" si="19"/>
        <v>[235] = {wayshrines={-1,-1,-1,}, dlcId=DLC_BASE_GAME</v>
      </c>
      <c r="BD197" s="21" t="str">
        <f t="shared" si="20"/>
        <v>, zoneIds={181,181}, veteran=false</v>
      </c>
      <c r="BE197" s="21" t="str">
        <f t="shared" si="21"/>
        <v>, setType=LIBSETS_SETTYPE_CYRODIIL</v>
      </c>
      <c r="BF197" s="21" t="str">
        <f t="shared" si="22"/>
        <v>, dropMechanic={LIBSETS_DROP_MECHANIC_MAIL_PVP_REWARDS_FOR_THE_WORTHY,LIBSETS_DROP_MECHANIC_AP_ELITE_GEAR_LOCKBOX_MERCHANT}</v>
      </c>
      <c r="BG197" s="21" t="str">
        <f t="shared" si="23"/>
        <v>}, --Robes of Transmutation / Roben der Transmutation   [Cyrodiil, Cyrodiil]</v>
      </c>
    </row>
    <row r="198" spans="1:59" x14ac:dyDescent="0.25">
      <c r="A198" s="12">
        <v>236</v>
      </c>
      <c r="B198" t="s">
        <v>1040</v>
      </c>
      <c r="C198" t="s">
        <v>1041</v>
      </c>
      <c r="D198" s="3">
        <f t="shared" si="18"/>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2796</v>
      </c>
      <c r="Y198" s="65"/>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3" t="s">
        <v>2667</v>
      </c>
      <c r="BA198" s="83"/>
      <c r="BB198" s="83"/>
      <c r="BC198" s="21" t="str">
        <f t="shared" si="19"/>
        <v>[236] = {wayshrines={-1,-1,-1,}, dlcId=DLC_BASE_GAME</v>
      </c>
      <c r="BD198" s="21" t="str">
        <f t="shared" si="20"/>
        <v>, zoneIds={181}, veteran=false</v>
      </c>
      <c r="BE198" s="21" t="str">
        <f t="shared" si="21"/>
        <v>, setType=LIBSETS_SETTYPE_CYRODIIL</v>
      </c>
      <c r="BF198" s="21" t="str">
        <f t="shared" si="22"/>
        <v>, dropMechanic={LIBSETS_DROP_MECHANIC_AP_ELITE_GEAR_LOCKBOX_MERCHANT}</v>
      </c>
      <c r="BG198" s="21" t="str">
        <f t="shared" si="23"/>
        <v>}, --Vicious Death / Grausamer Tod   [Cyrodiil]</v>
      </c>
    </row>
    <row r="199" spans="1:59" x14ac:dyDescent="0.25">
      <c r="A199" s="12">
        <v>237</v>
      </c>
      <c r="B199" t="s">
        <v>1042</v>
      </c>
      <c r="C199" t="s">
        <v>2601</v>
      </c>
      <c r="D199" s="3">
        <f t="shared" si="18"/>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2796</v>
      </c>
      <c r="AC199" s="43"/>
      <c r="AD199" s="43"/>
      <c r="AE199" s="43"/>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3" t="s">
        <v>2668</v>
      </c>
      <c r="BA199" s="83"/>
      <c r="BB199" s="83"/>
      <c r="BC199" s="21" t="str">
        <f t="shared" si="19"/>
        <v>[237] = {wayshrines={-1,-1,-1,}, dlcId=DLC_BASE_GAME</v>
      </c>
      <c r="BD199" s="21" t="str">
        <f t="shared" si="20"/>
        <v>, zoneIds={181,181}, veteran=false</v>
      </c>
      <c r="BE199" s="21" t="str">
        <f t="shared" si="21"/>
        <v>, setType=LIBSETS_SETTYPE_CYRODIIL</v>
      </c>
      <c r="BF199" s="21" t="str">
        <f t="shared" si="22"/>
        <v>, isProcSetAllowedInPvP=1, dropMechanic={LIBSETS_DROP_MECHANIC_MAIL_PVP_REWARDS_FOR_THE_WORTHY,LIBSETS_DROP_MECHANIC_AP_ELITE_GEAR_LOCKBOX_MERCHANT}</v>
      </c>
      <c r="BG199" s="21" t="str">
        <f t="shared" si="23"/>
        <v>}, --Leki\'s Focus / Lekis Fokus   [Cyrodiil, Cyrodiil]</v>
      </c>
    </row>
    <row r="200" spans="1:59" x14ac:dyDescent="0.25">
      <c r="A200" s="12">
        <v>238</v>
      </c>
      <c r="B200" t="s">
        <v>1043</v>
      </c>
      <c r="C200" t="s">
        <v>2602</v>
      </c>
      <c r="D200" s="3">
        <f t="shared" si="18"/>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2796</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3" t="s">
        <v>2667</v>
      </c>
      <c r="BA200" s="83"/>
      <c r="BB200" s="83"/>
      <c r="BC200" s="21" t="str">
        <f t="shared" si="19"/>
        <v>[238] = {wayshrines={-1,-1,-1,}, dlcId=DLC_BASE_GAME</v>
      </c>
      <c r="BD200" s="21" t="str">
        <f t="shared" si="20"/>
        <v>, zoneIds={181,181}, veteran=false</v>
      </c>
      <c r="BE200" s="21" t="str">
        <f t="shared" si="21"/>
        <v>, setType=LIBSETS_SETTYPE_CYRODIIL</v>
      </c>
      <c r="BF200" s="21" t="str">
        <f t="shared" si="22"/>
        <v>, dropMechanic={LIBSETS_DROP_MECHANIC_MAIL_PVP_REWARDS_FOR_THE_WORTHY,LIBSETS_DROP_MECHANIC_AP_ELITE_GEAR_LOCKBOX_MERCHANT}</v>
      </c>
      <c r="BG200" s="21" t="str">
        <f t="shared" si="23"/>
        <v>}, --Fasalla\'s Guile / Fasallas List   [Cyrodiil, Cyrodiil]</v>
      </c>
    </row>
    <row r="201" spans="1:59" x14ac:dyDescent="0.25">
      <c r="A201" s="12">
        <v>239</v>
      </c>
      <c r="B201" t="s">
        <v>1044</v>
      </c>
      <c r="C201" t="s">
        <v>2603</v>
      </c>
      <c r="D201" s="3">
        <f t="shared" si="18"/>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2796</v>
      </c>
      <c r="AC201" s="43"/>
      <c r="AD201" s="43"/>
      <c r="AE201" s="43"/>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3" t="s">
        <v>2667</v>
      </c>
      <c r="BA201" s="83"/>
      <c r="BB201" s="83"/>
      <c r="BC201" s="21" t="str">
        <f t="shared" si="19"/>
        <v>[239] = {wayshrines={-1,-1,-1,}, dlcId=DLC_BASE_GAME</v>
      </c>
      <c r="BD201" s="21" t="str">
        <f t="shared" si="20"/>
        <v>, zoneIds={181,181}, veteran=false</v>
      </c>
      <c r="BE201" s="21" t="str">
        <f t="shared" si="21"/>
        <v>, setType=LIBSETS_SETTYPE_CYRODIIL</v>
      </c>
      <c r="BF201" s="21" t="str">
        <f t="shared" si="22"/>
        <v>, dropMechanic={LIBSETS_DROP_MECHANIC_MAIL_PVP_REWARDS_FOR_THE_WORTHY,LIBSETS_DROP_MECHANIC_AP_ELITE_GEAR_LOCKBOX_MERCHANT}</v>
      </c>
      <c r="BG201" s="21" t="str">
        <f t="shared" si="23"/>
        <v>}, --Warrior\'s Fury / Raserei des Kriegers   [Cyrodiil, Cyrodiil]</v>
      </c>
    </row>
    <row r="202" spans="1:59" x14ac:dyDescent="0.25">
      <c r="A202" s="5">
        <v>240</v>
      </c>
      <c r="B202" t="s">
        <v>1045</v>
      </c>
      <c r="C202" t="s">
        <v>1046</v>
      </c>
      <c r="D202" s="3">
        <f t="shared" si="18"/>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3359</v>
      </c>
      <c r="Y202" s="65"/>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3359</v>
      </c>
      <c r="AC202" s="43"/>
      <c r="AD202" s="43"/>
      <c r="AE202" s="43"/>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3" t="s">
        <v>2668</v>
      </c>
      <c r="BA202" s="83"/>
      <c r="BB202" s="83"/>
      <c r="BC202" s="21" t="str">
        <f t="shared" si="19"/>
        <v>[240] = {wayshrines={254,254,254,}, traitsNeeded=5, dlcId=DLC_DARK_BROTHERHOOD</v>
      </c>
      <c r="BD202" s="21" t="str">
        <f t="shared" si="20"/>
        <v>, zoneIds={823,823,823}, veteran=false</v>
      </c>
      <c r="BE202" s="21" t="str">
        <f t="shared" si="21"/>
        <v>, setType=LIBSETS_SETTYPE_CRAFTED</v>
      </c>
      <c r="BF202" s="21" t="str">
        <f t="shared" si="22"/>
        <v>, isProcSetAllowedInPvP=1, dropMechanic={LIBSETS_DROP_MECHANIC_CRAFTED,LIBSETS_DROP_MECHANIC_CRAFTED}</v>
      </c>
      <c r="BG202" s="21" t="str">
        <f t="shared" si="23"/>
        <v>}, --Kvatch Gladiator / Gladiator von Kvatch   [Gold Coast, Gold Coast, Gold Coast]</v>
      </c>
    </row>
    <row r="203" spans="1:59" x14ac:dyDescent="0.25">
      <c r="A203" s="5">
        <v>241</v>
      </c>
      <c r="B203" t="s">
        <v>1047</v>
      </c>
      <c r="C203" t="s">
        <v>2604</v>
      </c>
      <c r="D203" s="3">
        <f t="shared" si="18"/>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3359</v>
      </c>
      <c r="Y203" s="65"/>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3359</v>
      </c>
      <c r="AC203" s="43"/>
      <c r="AD203" s="43"/>
      <c r="AE203" s="43"/>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3" t="s">
        <v>2667</v>
      </c>
      <c r="BA203" s="83"/>
      <c r="BB203" s="83"/>
      <c r="BC203" s="21" t="str">
        <f t="shared" si="19"/>
        <v>[241] = {wayshrines={251,251,251,}, traitsNeeded=7, dlcId=DLC_DARK_BROTHERHOOD</v>
      </c>
      <c r="BD203" s="21" t="str">
        <f t="shared" si="20"/>
        <v>, zoneIds={823,823,823}, veteran=false</v>
      </c>
      <c r="BE203" s="21" t="str">
        <f t="shared" si="21"/>
        <v>, setType=LIBSETS_SETTYPE_CRAFTED</v>
      </c>
      <c r="BF203" s="21" t="str">
        <f t="shared" si="22"/>
        <v>, dropMechanic={LIBSETS_DROP_MECHANIC_CRAFTED,LIBSETS_DROP_MECHANIC_CRAFTED}</v>
      </c>
      <c r="BG203" s="21" t="str">
        <f t="shared" si="23"/>
        <v>}, --Varen\'s Legacy / Varens Erbe   [Gold Coast, Gold Coast, Gold Coast]</v>
      </c>
    </row>
    <row r="204" spans="1:59" x14ac:dyDescent="0.25">
      <c r="A204" s="5">
        <v>242</v>
      </c>
      <c r="B204" t="s">
        <v>1048</v>
      </c>
      <c r="C204" t="s">
        <v>2605</v>
      </c>
      <c r="D204" s="3">
        <f t="shared" si="18"/>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3359</v>
      </c>
      <c r="Y204" s="65"/>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3359</v>
      </c>
      <c r="AC204" s="43"/>
      <c r="AD204" s="43"/>
      <c r="AE204" s="43"/>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3" t="s">
        <v>2667</v>
      </c>
      <c r="BA204" s="83"/>
      <c r="BB204" s="83"/>
      <c r="BC204" s="21" t="str">
        <f t="shared" si="19"/>
        <v>[242] = {wayshrines={254,254,254,}, traitsNeeded=9, dlcId=DLC_DARK_BROTHERHOOD</v>
      </c>
      <c r="BD204" s="21" t="str">
        <f t="shared" si="20"/>
        <v>, zoneIds={823,823,823}, veteran=false</v>
      </c>
      <c r="BE204" s="21" t="str">
        <f t="shared" si="21"/>
        <v>, setType=LIBSETS_SETTYPE_CRAFTED</v>
      </c>
      <c r="BF204" s="21" t="str">
        <f t="shared" si="22"/>
        <v>, dropMechanic={LIBSETS_DROP_MECHANIC_CRAFTED,LIBSETS_DROP_MECHANIC_CRAFTED}</v>
      </c>
      <c r="BG204" s="21" t="str">
        <f t="shared" si="23"/>
        <v>}, --Pelinal\'s Aptitude / Pelinals Talent   [Gold Coast, Gold Coast, Gold Coast]</v>
      </c>
    </row>
    <row r="205" spans="1:59" x14ac:dyDescent="0.25">
      <c r="A205" s="12">
        <v>243</v>
      </c>
      <c r="B205" t="s">
        <v>1049</v>
      </c>
      <c r="C205" t="s">
        <v>1050</v>
      </c>
      <c r="D205" s="3">
        <f t="shared" si="18"/>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1560</v>
      </c>
      <c r="Y205" s="65"/>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3" t="s">
        <v>2667</v>
      </c>
      <c r="BA205" s="83"/>
      <c r="BB205" s="83"/>
      <c r="BC205" s="21" t="str">
        <f t="shared" si="19"/>
        <v>[243] = {wayshrines={254,254,254,}, dlcId=DLC_DARK_BROTHERHOOD</v>
      </c>
      <c r="BD205" s="21" t="str">
        <f t="shared" si="20"/>
        <v>, zoneIds={823,823,823,823}, veteran=false</v>
      </c>
      <c r="BE205" s="21" t="str">
        <f t="shared" si="21"/>
        <v>, setType=LIBSETS_SETTYPE_OVERLAND</v>
      </c>
      <c r="BF205" s="21" t="str">
        <f t="shared" si="22"/>
        <v>, dropMechanic={LIBSETS_DROP_MECHANIC_OVERLAND_BOSS_DELVE,LIBSETS_DROP_MECHANIC_OVERLAND_WORLDBOSS,LIBSETS_DROP_MECHANIC_OVERLAND_BOSS_PUBLIC_DUNGEON,LIBSETS_DROP_MECHANIC_OVERLAND_CHEST}</v>
      </c>
      <c r="BG205" s="21" t="str">
        <f t="shared" si="23"/>
        <v>}, --Hide of Morihaus / Haut von Morihaus   [Gold Coast, Gold Coast, Gold Coast, Gold Coast]</v>
      </c>
    </row>
    <row r="206" spans="1:59" x14ac:dyDescent="0.25">
      <c r="A206" s="12">
        <v>244</v>
      </c>
      <c r="B206" t="s">
        <v>1051</v>
      </c>
      <c r="C206" t="s">
        <v>1052</v>
      </c>
      <c r="D206" s="3">
        <f t="shared" si="18"/>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1560</v>
      </c>
      <c r="Y206" s="65"/>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3" t="s">
        <v>2668</v>
      </c>
      <c r="BA206" s="83"/>
      <c r="BB206" s="83"/>
      <c r="BC206" s="21" t="str">
        <f t="shared" si="19"/>
        <v>[244] = {wayshrines={254,254,254,}, dlcId=DLC_DARK_BROTHERHOOD</v>
      </c>
      <c r="BD206" s="21" t="str">
        <f t="shared" si="20"/>
        <v>, zoneIds={823,823,823,823}, veteran=false</v>
      </c>
      <c r="BE206" s="21" t="str">
        <f t="shared" si="21"/>
        <v>, setType=LIBSETS_SETTYPE_OVERLAND</v>
      </c>
      <c r="BF206" s="21" t="str">
        <f t="shared" si="22"/>
        <v>, isProcSetAllowedInPvP=1, dropMechanic={LIBSETS_DROP_MECHANIC_OVERLAND_BOSS_DELVE,LIBSETS_DROP_MECHANIC_OVERLAND_WORLDBOSS,LIBSETS_DROP_MECHANIC_OVERLAND_BOSS_PUBLIC_DUNGEON,LIBSETS_DROP_MECHANIC_OVERLAND_CHEST}</v>
      </c>
      <c r="BG206" s="21" t="str">
        <f t="shared" si="23"/>
        <v>}, --Flanking Strategist / Flankierender Stratege   [Gold Coast, Gold Coast, Gold Coast, Gold Coast]</v>
      </c>
    </row>
    <row r="207" spans="1:59" x14ac:dyDescent="0.25">
      <c r="A207" s="12">
        <v>245</v>
      </c>
      <c r="B207" t="s">
        <v>1053</v>
      </c>
      <c r="C207" t="s">
        <v>2606</v>
      </c>
      <c r="D207" s="3">
        <f t="shared" si="18"/>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1560</v>
      </c>
      <c r="Y207" s="65"/>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3" t="s">
        <v>2667</v>
      </c>
      <c r="BA207" s="83"/>
      <c r="BB207" s="83"/>
      <c r="BC207" s="21" t="str">
        <f t="shared" si="19"/>
        <v>[245] = {wayshrines={254,254,254,}, dlcId=DLC_DARK_BROTHERHOOD</v>
      </c>
      <c r="BD207" s="21" t="str">
        <f t="shared" si="20"/>
        <v>, zoneIds={823,823,823,823}, veteran=false</v>
      </c>
      <c r="BE207" s="21" t="str">
        <f t="shared" si="21"/>
        <v>, setType=LIBSETS_SETTYPE_OVERLAND</v>
      </c>
      <c r="BF207" s="21" t="str">
        <f t="shared" si="22"/>
        <v>, dropMechanic={LIBSETS_DROP_MECHANIC_OVERLAND_BOSS_DELVE,LIBSETS_DROP_MECHANIC_OVERLAND_WORLDBOSS,LIBSETS_DROP_MECHANIC_OVERLAND_BOSS_PUBLIC_DUNGEON,LIBSETS_DROP_MECHANIC_OVERLAND_CHEST}</v>
      </c>
      <c r="BG207" s="21" t="str">
        <f t="shared" si="23"/>
        <v>}, --Sithis\' Touch / Sithis' Berührung   [Gold Coast, Gold Coast, Gold Coast, Gold Coast]</v>
      </c>
    </row>
    <row r="208" spans="1:59" x14ac:dyDescent="0.25">
      <c r="A208" s="12">
        <v>246</v>
      </c>
      <c r="B208" t="s">
        <v>1054</v>
      </c>
      <c r="C208" t="s">
        <v>2607</v>
      </c>
      <c r="D208" s="3">
        <f t="shared" si="18"/>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2792</v>
      </c>
      <c r="Y208" s="65"/>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3" t="s">
        <v>2667</v>
      </c>
      <c r="BA208" s="83"/>
      <c r="BB208" s="83"/>
      <c r="BC208" s="21" t="str">
        <f t="shared" si="19"/>
        <v>[246] = {wayshrines={-1,-1,-1,}, dlcId=DLC_IMPERIAL_CITY</v>
      </c>
      <c r="BD208" s="21" t="str">
        <f t="shared" si="20"/>
        <v>, zoneIds={643}, veteran=false</v>
      </c>
      <c r="BE208" s="21" t="str">
        <f t="shared" si="21"/>
        <v>, setType=LIBSETS_SETTYPE_IMPERIALCITY</v>
      </c>
      <c r="BF208" s="21" t="str">
        <f t="shared" si="22"/>
        <v>, dropMechanic={LIBSETS_DROP_MECHANIC_TELVAR_EQUIPMENT_LOCKBOX_MERCHANT}</v>
      </c>
      <c r="BG208" s="21" t="str">
        <f t="shared" si="23"/>
        <v>}, --Galerion\'s Revenge / Galerions Revanche   [Imperial Sewers]</v>
      </c>
    </row>
    <row r="209" spans="1:59" x14ac:dyDescent="0.25">
      <c r="A209" s="12">
        <v>247</v>
      </c>
      <c r="B209" t="s">
        <v>1055</v>
      </c>
      <c r="C209" t="s">
        <v>1056</v>
      </c>
      <c r="D209" s="3">
        <f t="shared" si="18"/>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2792</v>
      </c>
      <c r="Y209" s="65"/>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3" t="s">
        <v>2667</v>
      </c>
      <c r="BA209" s="83"/>
      <c r="BB209" s="83"/>
      <c r="BC209" s="21" t="str">
        <f t="shared" si="19"/>
        <v>[247] = {wayshrines={-1,-1,-1,}, dlcId=DLC_IMPERIAL_CITY</v>
      </c>
      <c r="BD209" s="21" t="str">
        <f t="shared" si="20"/>
        <v>, zoneIds={643}, veteran=false</v>
      </c>
      <c r="BE209" s="21" t="str">
        <f t="shared" si="21"/>
        <v>, setType=LIBSETS_SETTYPE_IMPERIALCITY</v>
      </c>
      <c r="BF209" s="21" t="str">
        <f t="shared" si="22"/>
        <v>, dropMechanic={LIBSETS_DROP_MECHANIC_TELVAR_EQUIPMENT_LOCKBOX_MERCHANT}</v>
      </c>
      <c r="BG209" s="21" t="str">
        <f t="shared" si="23"/>
        <v>}, --Vicecanon of Venom / Vizekanoniker des Gifts   [Imperial Sewers]</v>
      </c>
    </row>
    <row r="210" spans="1:59" x14ac:dyDescent="0.25">
      <c r="A210" s="12">
        <v>248</v>
      </c>
      <c r="B210" t="s">
        <v>1057</v>
      </c>
      <c r="C210" t="s">
        <v>1058</v>
      </c>
      <c r="D210" s="3">
        <f t="shared" si="18"/>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2792</v>
      </c>
      <c r="Y210" s="65"/>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3" t="s">
        <v>2667</v>
      </c>
      <c r="BA210" s="83"/>
      <c r="BB210" s="83"/>
      <c r="BC210" s="21" t="str">
        <f t="shared" si="19"/>
        <v>[248] = {wayshrines={-1,-1,-1,}, dlcId=DLC_IMPERIAL_CITY</v>
      </c>
      <c r="BD210" s="21" t="str">
        <f t="shared" si="20"/>
        <v>, zoneIds={643}, veteran=false</v>
      </c>
      <c r="BE210" s="21" t="str">
        <f t="shared" si="21"/>
        <v>, setType=LIBSETS_SETTYPE_IMPERIALCITY</v>
      </c>
      <c r="BF210" s="21" t="str">
        <f t="shared" si="22"/>
        <v>, dropMechanic={LIBSETS_DROP_MECHANIC_TELVAR_EQUIPMENT_LOCKBOX_MERCHANT}</v>
      </c>
      <c r="BG210" s="21" t="str">
        <f t="shared" si="23"/>
        <v>}, --Thews of the Harbinger / Muskeln des Vorboten   [Imperial Sewers]</v>
      </c>
    </row>
    <row r="211" spans="1:59" x14ac:dyDescent="0.25">
      <c r="A211" s="12">
        <v>253</v>
      </c>
      <c r="B211" t="s">
        <v>1059</v>
      </c>
      <c r="C211" t="s">
        <v>1060</v>
      </c>
      <c r="D211" s="3">
        <f t="shared" si="18"/>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2792</v>
      </c>
      <c r="Y211" s="65"/>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3" t="s">
        <v>2667</v>
      </c>
      <c r="BA211" s="83"/>
      <c r="BB211" s="83"/>
      <c r="BC211" s="21" t="str">
        <f t="shared" si="19"/>
        <v>[253] = {wayshrines={-1,-1,-1,}, dlcId=DLC_IMPERIAL_CITY</v>
      </c>
      <c r="BD211" s="21" t="str">
        <f t="shared" si="20"/>
        <v>, zoneIds={643}, veteran=false</v>
      </c>
      <c r="BE211" s="21" t="str">
        <f t="shared" si="21"/>
        <v>, setType=LIBSETS_SETTYPE_IMPERIALCITY</v>
      </c>
      <c r="BF211" s="21" t="str">
        <f t="shared" si="22"/>
        <v>, dropMechanic={LIBSETS_DROP_MECHANIC_TELVAR_EQUIPMENT_LOCKBOX_MERCHANT}</v>
      </c>
      <c r="BG211" s="21" t="str">
        <f t="shared" si="23"/>
        <v>}, --Imperial Physique / Kaiserliche Physis   [Imperial Sewers]</v>
      </c>
    </row>
    <row r="212" spans="1:59" x14ac:dyDescent="0.25">
      <c r="A212" s="5">
        <v>256</v>
      </c>
      <c r="B212" t="s">
        <v>1061</v>
      </c>
      <c r="C212" t="s">
        <v>13</v>
      </c>
      <c r="D212" s="3">
        <f t="shared" si="18"/>
        <v>256</v>
      </c>
      <c r="G212" s="8" t="s">
        <v>1479</v>
      </c>
      <c r="H212" s="93">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3" t="s">
        <v>2667</v>
      </c>
      <c r="BA212" s="83"/>
      <c r="BB212" s="83"/>
      <c r="BC212" s="21" t="str">
        <f t="shared" si="19"/>
        <v>[256] = {wayshrines={260,260,260,}, dlcId=DLC_SHADOWS_OF_THE_HIST</v>
      </c>
      <c r="BD212" s="21" t="str">
        <f t="shared" si="20"/>
        <v>, zoneIds={843,117,117}, veteran={[EQUIP_TYPE_HEAD]=true, [EQUIP_TYPE_SHOULDERS]=false}</v>
      </c>
      <c r="BE212" s="21" t="str">
        <f t="shared" si="21"/>
        <v>, setType=LIBSETS_SETTYPE_MONSTER, undauntedChestId=3</v>
      </c>
      <c r="BF212" s="21" t="str">
        <f t="shared" si="22"/>
        <v>, dropMechanic={LIBSETS_DROP_MECHANIC_MONSTER_NAME}, dropMechanicDropLocationNames={['en']={'Tree-Minder Na-Kesh','','','','','',},['de']={'Baumhirtin Na-Kesh','','','','','',},}</v>
      </c>
      <c r="BG212" s="21" t="str">
        <f t="shared" si="23"/>
        <v>}, --Mighty Chudan / Mächtiger Chudan   [Ruins of Mazzatun, Shadowfen, Shadowfen]</v>
      </c>
    </row>
    <row r="213" spans="1:59" x14ac:dyDescent="0.25">
      <c r="A213" s="5">
        <v>257</v>
      </c>
      <c r="B213" t="s">
        <v>32</v>
      </c>
      <c r="C213" t="s">
        <v>32</v>
      </c>
      <c r="D213" s="3">
        <f t="shared" si="18"/>
        <v>257</v>
      </c>
      <c r="G213" s="8" t="s">
        <v>1479</v>
      </c>
      <c r="H213" s="93">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3" t="s">
        <v>2667</v>
      </c>
      <c r="BA213" s="83"/>
      <c r="BB213" s="83"/>
      <c r="BC213" s="21" t="str">
        <f t="shared" si="19"/>
        <v>[257] = {wayshrines={261,261,261,}, dlcId=DLC_SHADOWS_OF_THE_HIST</v>
      </c>
      <c r="BD213" s="21" t="str">
        <f t="shared" si="20"/>
        <v>, zoneIds={848,117,117}, veteran={[EQUIP_TYPE_HEAD]=true, [EQUIP_TYPE_SHOULDERS]=false}</v>
      </c>
      <c r="BE213" s="21" t="str">
        <f t="shared" si="21"/>
        <v>, setType=LIBSETS_SETTYPE_MONSTER, undauntedChestId=3</v>
      </c>
      <c r="BF213" s="21" t="str">
        <f t="shared" si="22"/>
        <v>, dropMechanic={LIBSETS_DROP_MECHANIC_MONSTER_NAME}, dropMechanicDropLocationNames={['en']={'Velidreth','','','','','',},['de']={'Velidreth','','','','','',},}</v>
      </c>
      <c r="BG213" s="21" t="str">
        <f t="shared" si="23"/>
        <v>}, --Velidreth / Velidreth   [Cradle of Shadows, Shadowfen, Shadowfen]</v>
      </c>
    </row>
    <row r="214" spans="1:59" x14ac:dyDescent="0.25">
      <c r="A214" s="12">
        <v>258</v>
      </c>
      <c r="B214" t="s">
        <v>1062</v>
      </c>
      <c r="C214" t="s">
        <v>1063</v>
      </c>
      <c r="D214" s="3">
        <f t="shared" si="18"/>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3356</v>
      </c>
      <c r="Y214" s="65"/>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3356</v>
      </c>
      <c r="AC214" s="40"/>
      <c r="AD214" s="40"/>
      <c r="AE214" s="40"/>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3" t="s">
        <v>2668</v>
      </c>
      <c r="BA214" s="83"/>
      <c r="BB214" s="83"/>
      <c r="BC214" s="21" t="str">
        <f t="shared" si="19"/>
        <v>[258] = {wayshrines={260,260,260,}, dlcId=DLC_SHADOWS_OF_THE_HIST</v>
      </c>
      <c r="BD214" s="21" t="str">
        <f t="shared" si="20"/>
        <v>, zoneIds={843,117,117}, veteran=false</v>
      </c>
      <c r="BE214" s="21" t="str">
        <f t="shared" si="21"/>
        <v>, setType=LIBSETS_SETTYPE_DUNGEON</v>
      </c>
      <c r="BF214" s="21" t="str">
        <f t="shared" si="22"/>
        <v>, isProcSetAllowedInPvP=1, dropMechanic={LIBSETS_DROP_MECHANIC_GROUP_DUNGEON_BOSS,LIBSETS_DROP_MECHANIC_GROUP_DUNGEON_BOSS}</v>
      </c>
      <c r="BG214" s="21" t="str">
        <f t="shared" si="23"/>
        <v>}, --Amber Plasm / Bernsteinplasma   [Ruins of Mazzatun, Shadowfen, Shadowfen]</v>
      </c>
    </row>
    <row r="215" spans="1:59" x14ac:dyDescent="0.25">
      <c r="A215" s="12">
        <v>259</v>
      </c>
      <c r="B215" t="s">
        <v>1064</v>
      </c>
      <c r="C215" t="s">
        <v>2608</v>
      </c>
      <c r="D215" s="3">
        <f t="shared" si="18"/>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3356</v>
      </c>
      <c r="Y215" s="65"/>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3356</v>
      </c>
      <c r="AC215" s="40"/>
      <c r="AD215" s="40"/>
      <c r="AE215" s="40"/>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3" t="s">
        <v>2667</v>
      </c>
      <c r="BA215" s="83"/>
      <c r="BB215" s="83"/>
      <c r="BC215" s="21" t="str">
        <f t="shared" si="19"/>
        <v>[259] = {wayshrines={260,260,260,}, dlcId=DLC_SHADOWS_OF_THE_HIST</v>
      </c>
      <c r="BD215" s="21" t="str">
        <f t="shared" si="20"/>
        <v>, zoneIds={843,117,117}, veteran=false</v>
      </c>
      <c r="BE215" s="21" t="str">
        <f t="shared" si="21"/>
        <v>, setType=LIBSETS_SETTYPE_DUNGEON</v>
      </c>
      <c r="BF215" s="21" t="str">
        <f t="shared" si="22"/>
        <v>, dropMechanic={LIBSETS_DROP_MECHANIC_GROUP_DUNGEON_BOSS,LIBSETS_DROP_MECHANIC_GROUP_DUNGEON_BOSS}</v>
      </c>
      <c r="BG215" s="21" t="str">
        <f t="shared" si="23"/>
        <v>}, --Heem-Jas\' Retribution / Heem-Jas' Vergeltung   [Ruins of Mazzatun, Shadowfen, Shadowfen]</v>
      </c>
    </row>
    <row r="216" spans="1:59" x14ac:dyDescent="0.25">
      <c r="A216" s="12">
        <v>260</v>
      </c>
      <c r="B216" t="s">
        <v>1065</v>
      </c>
      <c r="C216" t="s">
        <v>1066</v>
      </c>
      <c r="D216" s="3">
        <f t="shared" si="18"/>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3356</v>
      </c>
      <c r="Y216" s="65"/>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3356</v>
      </c>
      <c r="AC216" s="40"/>
      <c r="AD216" s="40"/>
      <c r="AE216" s="40"/>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3" t="s">
        <v>2667</v>
      </c>
      <c r="BA216" s="83"/>
      <c r="BB216" s="83"/>
      <c r="BC216" s="21" t="str">
        <f t="shared" si="19"/>
        <v>[260] = {wayshrines={260,260,260,}, dlcId=DLC_SHADOWS_OF_THE_HIST</v>
      </c>
      <c r="BD216" s="21" t="str">
        <f t="shared" si="20"/>
        <v>, zoneIds={843,117,117}, veteran=false</v>
      </c>
      <c r="BE216" s="21" t="str">
        <f t="shared" si="21"/>
        <v>, setType=LIBSETS_SETTYPE_DUNGEON</v>
      </c>
      <c r="BF216" s="21" t="str">
        <f t="shared" si="22"/>
        <v>, dropMechanic={LIBSETS_DROP_MECHANIC_GROUP_DUNGEON_BOSS,LIBSETS_DROP_MECHANIC_GROUP_DUNGEON_BOSS}</v>
      </c>
      <c r="BG216" s="21" t="str">
        <f t="shared" si="23"/>
        <v>}, --Aspect of Mazzatun / Aspekt von Mazzatun   [Ruins of Mazzatun, Shadowfen, Shadowfen]</v>
      </c>
    </row>
    <row r="217" spans="1:59" x14ac:dyDescent="0.25">
      <c r="A217" s="12">
        <v>261</v>
      </c>
      <c r="B217" t="s">
        <v>1067</v>
      </c>
      <c r="C217" t="s">
        <v>1068</v>
      </c>
      <c r="D217" s="3">
        <f t="shared" si="18"/>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3356</v>
      </c>
      <c r="Y217" s="65"/>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3356</v>
      </c>
      <c r="AC217" s="40"/>
      <c r="AD217" s="40"/>
      <c r="AE217" s="40"/>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3" t="s">
        <v>2667</v>
      </c>
      <c r="BA217" s="83"/>
      <c r="BB217" s="83"/>
      <c r="BC217" s="21" t="str">
        <f t="shared" si="19"/>
        <v>[261] = {wayshrines={261,261,261,}, dlcId=DLC_SHADOWS_OF_THE_HIST</v>
      </c>
      <c r="BD217" s="21" t="str">
        <f t="shared" si="20"/>
        <v>, zoneIds={848,117,117}, veteran=false</v>
      </c>
      <c r="BE217" s="21" t="str">
        <f t="shared" si="21"/>
        <v>, setType=LIBSETS_SETTYPE_DUNGEON</v>
      </c>
      <c r="BF217" s="21" t="str">
        <f t="shared" si="22"/>
        <v>, dropMechanic={LIBSETS_DROP_MECHANIC_GROUP_DUNGEON_BOSS,LIBSETS_DROP_MECHANIC_GROUP_DUNGEON_BOSS}</v>
      </c>
      <c r="BG217" s="21" t="str">
        <f t="shared" si="23"/>
        <v>}, --Gossamer / Gespinst   [Cradle of Shadows, Shadowfen, Shadowfen]</v>
      </c>
    </row>
    <row r="218" spans="1:59" x14ac:dyDescent="0.25">
      <c r="A218" s="12">
        <v>262</v>
      </c>
      <c r="B218" t="s">
        <v>1069</v>
      </c>
      <c r="C218" t="s">
        <v>1070</v>
      </c>
      <c r="D218" s="3">
        <f t="shared" si="18"/>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3356</v>
      </c>
      <c r="Y218" s="65"/>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3356</v>
      </c>
      <c r="AC218" s="40"/>
      <c r="AD218" s="40"/>
      <c r="AE218" s="40"/>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3" t="s">
        <v>2667</v>
      </c>
      <c r="BA218" s="83"/>
      <c r="BB218" s="83"/>
      <c r="BC218" s="21" t="str">
        <f t="shared" si="19"/>
        <v>[262] = {wayshrines={261,261,261,}, dlcId=DLC_SHADOWS_OF_THE_HIST</v>
      </c>
      <c r="BD218" s="21" t="str">
        <f t="shared" si="20"/>
        <v>, zoneIds={848,117,117}, veteran=false</v>
      </c>
      <c r="BE218" s="21" t="str">
        <f t="shared" si="21"/>
        <v>, setType=LIBSETS_SETTYPE_DUNGEON</v>
      </c>
      <c r="BF218" s="21" t="str">
        <f t="shared" si="22"/>
        <v>, dropMechanic={LIBSETS_DROP_MECHANIC_GROUP_DUNGEON_BOSS,LIBSETS_DROP_MECHANIC_GROUP_DUNGEON_BOSS}</v>
      </c>
      <c r="BG218" s="21" t="str">
        <f t="shared" si="23"/>
        <v>}, --Widowmaker / Witwenmacher   [Cradle of Shadows, Shadowfen, Shadowfen]</v>
      </c>
    </row>
    <row r="219" spans="1:59" s="28" customFormat="1" x14ac:dyDescent="0.25">
      <c r="A219" s="12">
        <v>263</v>
      </c>
      <c r="B219" t="s">
        <v>1071</v>
      </c>
      <c r="C219" t="s">
        <v>1072</v>
      </c>
      <c r="D219" s="3">
        <f t="shared" si="18"/>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3356</v>
      </c>
      <c r="W219" s="3"/>
      <c r="X219" s="3"/>
      <c r="Y219" s="65"/>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3356</v>
      </c>
      <c r="AC219" s="43"/>
      <c r="AD219" s="43"/>
      <c r="AE219" s="4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3" t="s">
        <v>2667</v>
      </c>
      <c r="BA219" s="83"/>
      <c r="BB219" s="83"/>
      <c r="BC219" s="21" t="str">
        <f t="shared" si="19"/>
        <v>[263] = {wayshrines={261,261,261,}, dlcId=DLC_SHADOWS_OF_THE_HIST</v>
      </c>
      <c r="BD219" s="21" t="str">
        <f t="shared" si="20"/>
        <v>, zoneIds={848,117,117}, veteran=false</v>
      </c>
      <c r="BE219" s="21" t="str">
        <f t="shared" si="21"/>
        <v>, setType=LIBSETS_SETTYPE_DUNGEON</v>
      </c>
      <c r="BF219" s="21" t="str">
        <f t="shared" si="22"/>
        <v>, dropMechanic={LIBSETS_DROP_MECHANIC_GROUP_DUNGEON_BOSS,LIBSETS_DROP_MECHANIC_GROUP_DUNGEON_BOSS}</v>
      </c>
      <c r="BG219" s="21" t="str">
        <f t="shared" si="23"/>
        <v>}, --Hand of Mephala / Hand von Mephala   [Cradle of Shadows, Shadowfen, Shadowfen]</v>
      </c>
    </row>
    <row r="220" spans="1:59" s="14" customFormat="1" x14ac:dyDescent="0.25">
      <c r="A220" s="16">
        <v>264</v>
      </c>
      <c r="B220" s="14" t="s">
        <v>1073</v>
      </c>
      <c r="C220" t="s">
        <v>1074</v>
      </c>
      <c r="D220" s="25">
        <f t="shared" si="18"/>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3" t="s">
        <v>2667</v>
      </c>
      <c r="BA220" s="83"/>
      <c r="BB220" s="83"/>
      <c r="BC220" s="21" t="str">
        <f t="shared" si="19"/>
        <v/>
      </c>
      <c r="BD220" s="21" t="str">
        <f t="shared" si="20"/>
        <v/>
      </c>
      <c r="BE220" s="21" t="str">
        <f t="shared" si="21"/>
        <v/>
      </c>
      <c r="BF220" s="21" t="str">
        <f t="shared" si="22"/>
        <v/>
      </c>
      <c r="BG220" s="21" t="str">
        <f t="shared" si="23"/>
        <v/>
      </c>
    </row>
    <row r="221" spans="1:59" x14ac:dyDescent="0.25">
      <c r="A221" s="5">
        <v>265</v>
      </c>
      <c r="B221" t="s">
        <v>1075</v>
      </c>
      <c r="C221" t="s">
        <v>22</v>
      </c>
      <c r="D221" s="3">
        <f t="shared" si="18"/>
        <v>265</v>
      </c>
      <c r="G221" s="8" t="s">
        <v>1479</v>
      </c>
      <c r="H221" s="93">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3" t="s">
        <v>2667</v>
      </c>
      <c r="BA221" s="83"/>
      <c r="BB221" s="83"/>
      <c r="BC221" s="21" t="str">
        <f t="shared" si="19"/>
        <v>[265] = {wayshrines={194,194,194,}, dlcId=DLC_BASE_GAME</v>
      </c>
      <c r="BD221" s="21" t="str">
        <f t="shared" si="20"/>
        <v>, zoneIds={380,381,381}, veteran={[EQUIP_TYPE_HEAD]=true, [EQUIP_TYPE_SHOULDERS]=false}</v>
      </c>
      <c r="BE221" s="21" t="str">
        <f t="shared" si="21"/>
        <v>, setType=LIBSETS_SETTYPE_MONSTER, undauntedChestId=2</v>
      </c>
      <c r="BF221" s="21" t="str">
        <f t="shared" si="22"/>
        <v>, dropMechanic={LIBSETS_DROP_MECHANIC_MONSTER_NAME}, dropMechanicDropLocationNames={['en']={'High Kinlord Rilis','','','','','',},['de']={'Sippenhochfürst Rilis','','','','','',},}</v>
      </c>
      <c r="BG221" s="21" t="str">
        <f t="shared" si="23"/>
        <v>}, --Shadowrend / Schattenriss   [The Banished Cells I, Auridon, Auridon]</v>
      </c>
    </row>
    <row r="222" spans="1:59" x14ac:dyDescent="0.25">
      <c r="A222" s="5">
        <v>266</v>
      </c>
      <c r="B222" t="s">
        <v>10</v>
      </c>
      <c r="C222" t="s">
        <v>2609</v>
      </c>
      <c r="D222" s="3">
        <f t="shared" si="18"/>
        <v>266</v>
      </c>
      <c r="G222" s="8" t="s">
        <v>1479</v>
      </c>
      <c r="H222" s="93">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3" t="s">
        <v>2667</v>
      </c>
      <c r="BA222" s="83"/>
      <c r="BB222" s="83"/>
      <c r="BC222" s="21" t="str">
        <f t="shared" si="19"/>
        <v>[266] = {wayshrines={98,98,98,}, dlcId=DLC_BASE_GAME</v>
      </c>
      <c r="BD222" s="21" t="str">
        <f t="shared" si="20"/>
        <v>, zoneIds={283,41,41}, veteran={[EQUIP_TYPE_HEAD]=true, [EQUIP_TYPE_SHOULDERS]=false}</v>
      </c>
      <c r="BE222" s="21" t="str">
        <f t="shared" si="21"/>
        <v>, setType=LIBSETS_SETTYPE_MONSTER, undauntedChestId=2</v>
      </c>
      <c r="BF222" s="21" t="str">
        <f t="shared" si="22"/>
        <v>, dropMechanic={LIBSETS_DROP_MECHANIC_MONSTER_NAME}, dropMechanicDropLocationNames={['en']={'Kra\'gh the Dreugh King','','','','','',},['de']={'Kra\'gh der Dreughkönig','','','','','',},}</v>
      </c>
      <c r="BG222" s="21" t="str">
        <f t="shared" si="23"/>
        <v>}, --Kra\'gh / Kra'gh   [Fungal Grotto I, Stonefalls, Stonefalls]</v>
      </c>
    </row>
    <row r="223" spans="1:59" x14ac:dyDescent="0.25">
      <c r="A223" s="5">
        <v>267</v>
      </c>
      <c r="B223" t="s">
        <v>1076</v>
      </c>
      <c r="C223" t="s">
        <v>27</v>
      </c>
      <c r="D223" s="3">
        <f t="shared" si="18"/>
        <v>267</v>
      </c>
      <c r="G223" s="8" t="s">
        <v>1479</v>
      </c>
      <c r="H223" s="93">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3" t="s">
        <v>2667</v>
      </c>
      <c r="BA223" s="83"/>
      <c r="BB223" s="83"/>
      <c r="BC223" s="21" t="str">
        <f t="shared" si="19"/>
        <v>[267] = {wayshrines={193,193,193,}, dlcId=DLC_BASE_GAME</v>
      </c>
      <c r="BD223" s="21" t="str">
        <f t="shared" si="20"/>
        <v>, zoneIds={144,3,3}, veteran={[EQUIP_TYPE_HEAD]=true, [EQUIP_TYPE_SHOULDERS]=false}</v>
      </c>
      <c r="BE223" s="21" t="str">
        <f t="shared" si="21"/>
        <v>, setType=LIBSETS_SETTYPE_MONSTER, undauntedChestId=2</v>
      </c>
      <c r="BF223" s="21" t="str">
        <f t="shared" si="22"/>
        <v>, dropMechanic={LIBSETS_DROP_MECHANIC_MONSTER_NAME}, dropMechanicDropLocationNames={['en']={'The Whisperer','','','','','',},['de']={'Die Flüsterin','','','','','',},}</v>
      </c>
      <c r="BG223" s="21" t="str">
        <f t="shared" si="23"/>
        <v>}, --Swarm Mother / Schwarmmutter   [Spindleclutch I, Glenumbra, Glenumbra]</v>
      </c>
    </row>
    <row r="224" spans="1:59" x14ac:dyDescent="0.25">
      <c r="A224" s="5">
        <v>268</v>
      </c>
      <c r="B224" t="s">
        <v>1077</v>
      </c>
      <c r="C224" t="s">
        <v>21</v>
      </c>
      <c r="D224" s="3">
        <f t="shared" si="18"/>
        <v>268</v>
      </c>
      <c r="G224" s="8" t="s">
        <v>1479</v>
      </c>
      <c r="H224" s="93">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3" t="s">
        <v>2667</v>
      </c>
      <c r="BA224" s="83"/>
      <c r="BB224" s="83"/>
      <c r="BC224" s="21" t="str">
        <f t="shared" si="19"/>
        <v>[268] = {wayshrines={198,198,198,}, dlcId=DLC_BASE_GAME</v>
      </c>
      <c r="BD224" s="21" t="str">
        <f t="shared" si="20"/>
        <v>, zoneIds={63,57,57}, veteran={[EQUIP_TYPE_HEAD]=true, [EQUIP_TYPE_SHOULDERS]=false}</v>
      </c>
      <c r="BE224" s="21" t="str">
        <f t="shared" si="21"/>
        <v>, setType=LIBSETS_SETTYPE_MONSTER, undauntedChestId=2</v>
      </c>
      <c r="BF224" s="21" t="str">
        <f t="shared" si="22"/>
        <v>, dropMechanic={LIBSETS_DROP_MECHANIC_MONSTER_NAME}, dropMechanicDropLocationNames={['en']={'Sentinel of Rkugamz','','','','','',},['de']={'Wachposten von Rkugamz','','','','','',},}</v>
      </c>
      <c r="BG224" s="21" t="str">
        <f t="shared" si="23"/>
        <v>}, --Sentinel of Rkugamz / Wachposten von Rkugamz   [Darkshade Caverns I, Deshaan, Deshaan]</v>
      </c>
    </row>
    <row r="225" spans="1:59" x14ac:dyDescent="0.25">
      <c r="A225" s="5">
        <v>269</v>
      </c>
      <c r="B225" t="s">
        <v>1078</v>
      </c>
      <c r="C225" t="s">
        <v>2</v>
      </c>
      <c r="D225" s="3">
        <f t="shared" si="18"/>
        <v>269</v>
      </c>
      <c r="G225" s="8" t="s">
        <v>1479</v>
      </c>
      <c r="H225" s="93">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3" t="s">
        <v>2667</v>
      </c>
      <c r="BA225" s="83"/>
      <c r="BB225" s="83"/>
      <c r="BC225" s="21" t="str">
        <f t="shared" si="19"/>
        <v>[269] = {wayshrines={191,191,191,}, dlcId=DLC_BASE_GAME</v>
      </c>
      <c r="BD225" s="21" t="str">
        <f t="shared" si="20"/>
        <v>, zoneIds={126,383,383}, veteran={[EQUIP_TYPE_HEAD]=true, [EQUIP_TYPE_SHOULDERS]=false}</v>
      </c>
      <c r="BE225" s="21" t="str">
        <f t="shared" si="21"/>
        <v>, setType=LIBSETS_SETTYPE_MONSTER, undauntedChestId=2</v>
      </c>
      <c r="BF225" s="21" t="str">
        <f t="shared" si="22"/>
        <v>, dropMechanic={LIBSETS_DROP_MECHANIC_MONSTER_NAME}, dropMechanicDropLocationNames={['en']={'Canonreeve Oraneth','','','','','',},['de']={'Stiftsvogt Oraneth','','','','','',},}</v>
      </c>
      <c r="BG225" s="21" t="str">
        <f t="shared" si="23"/>
        <v>}, --Chokethorn / Würgedorn   [Elden Hollow I, Grahtwood, Grahtwood]</v>
      </c>
    </row>
    <row r="226" spans="1:59" x14ac:dyDescent="0.25">
      <c r="A226" s="5">
        <v>270</v>
      </c>
      <c r="B226" t="s">
        <v>1079</v>
      </c>
      <c r="C226" t="s">
        <v>23</v>
      </c>
      <c r="D226" s="3">
        <f t="shared" si="18"/>
        <v>270</v>
      </c>
      <c r="G226" s="8" t="s">
        <v>1479</v>
      </c>
      <c r="H226" s="93">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3" t="s">
        <v>2667</v>
      </c>
      <c r="BA226" s="83"/>
      <c r="BB226" s="83"/>
      <c r="BC226" s="21" t="str">
        <f t="shared" si="19"/>
        <v>[270] = {wayshrines={189,189,189,}, dlcId=DLC_BASE_GAME</v>
      </c>
      <c r="BD226" s="21" t="str">
        <f t="shared" si="20"/>
        <v>, zoneIds={146,19,19}, veteran={[EQUIP_TYPE_HEAD]=true, [EQUIP_TYPE_SHOULDERS]=false}</v>
      </c>
      <c r="BE226" s="21" t="str">
        <f t="shared" si="21"/>
        <v>, setType=LIBSETS_SETTYPE_MONSTER, undauntedChestId=2</v>
      </c>
      <c r="BF226" s="21" t="str">
        <f t="shared" si="22"/>
        <v>, dropMechanic={LIBSETS_DROP_MECHANIC_MONSTER_NAME}, dropMechanicDropLocationNames={['en']={'Varaine and Allene Pellingare','','','','','',},['de']={'Varaine und Allene Pellingare','','','','','',},}</v>
      </c>
      <c r="BG226" s="21" t="str">
        <f t="shared" si="23"/>
        <v>}, --Slimecraw / Schleimkropf   [Wayrest Sewers I, Stormhaven, Stormhaven]</v>
      </c>
    </row>
    <row r="227" spans="1:59" x14ac:dyDescent="0.25">
      <c r="A227" s="5">
        <v>271</v>
      </c>
      <c r="B227" t="s">
        <v>20</v>
      </c>
      <c r="C227" t="s">
        <v>20</v>
      </c>
      <c r="D227" s="3">
        <f t="shared" si="18"/>
        <v>271</v>
      </c>
      <c r="G227" s="8" t="s">
        <v>1479</v>
      </c>
      <c r="H227" s="93">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3" t="s">
        <v>2667</v>
      </c>
      <c r="BA227" s="83"/>
      <c r="BB227" s="83"/>
      <c r="BC227" s="21" t="str">
        <f t="shared" si="19"/>
        <v>[271] = {wayshrines={192,192,192,}, dlcId=DLC_BASE_GAME</v>
      </c>
      <c r="BD227" s="21" t="str">
        <f t="shared" si="20"/>
        <v>, zoneIds={148,117,117}, veteran={[EQUIP_TYPE_HEAD]=true, [EQUIP_TYPE_SHOULDERS]=false}</v>
      </c>
      <c r="BE227" s="21" t="str">
        <f t="shared" si="21"/>
        <v>, setType=LIBSETS_SETTYPE_MONSTER, undauntedChestId=1</v>
      </c>
      <c r="BF227" s="21" t="str">
        <f t="shared" si="22"/>
        <v>, dropMechanic={LIBSETS_DROP_MECHANIC_MONSTER_NAME}, dropMechanicDropLocationNames={['en']={'Sellistrix the Lamia Queen','','','','','',},['de']={'Sellistrix die Lamienkönigin','','','','','',},}</v>
      </c>
      <c r="BG227" s="21" t="str">
        <f t="shared" si="23"/>
        <v>}, --Sellistrix / Sellistrix   [Arx Corinium, Shadowfen, Shadowfen]</v>
      </c>
    </row>
    <row r="228" spans="1:59" x14ac:dyDescent="0.25">
      <c r="A228" s="5">
        <v>272</v>
      </c>
      <c r="B228" t="s">
        <v>1080</v>
      </c>
      <c r="C228" t="s">
        <v>9</v>
      </c>
      <c r="D228" s="3">
        <f t="shared" si="18"/>
        <v>272</v>
      </c>
      <c r="G228" s="8" t="s">
        <v>1479</v>
      </c>
      <c r="H228" s="93">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3" t="s">
        <v>2667</v>
      </c>
      <c r="BA228" s="83"/>
      <c r="BB228" s="83"/>
      <c r="BC228" s="21" t="str">
        <f t="shared" si="19"/>
        <v>[272] = {wayshrines={197,197,197,}, dlcId=DLC_BASE_GAME</v>
      </c>
      <c r="BD228" s="21" t="str">
        <f t="shared" si="20"/>
        <v>, zoneIds={176,108,108}, veteran={[EQUIP_TYPE_HEAD]=true, [EQUIP_TYPE_SHOULDERS]=false}</v>
      </c>
      <c r="BE228" s="21" t="str">
        <f t="shared" si="21"/>
        <v>, setType=LIBSETS_SETTYPE_MONSTER, undauntedChestId=1</v>
      </c>
      <c r="BF228" s="21" t="str">
        <f t="shared" si="22"/>
        <v>, dropMechanic={LIBSETS_DROP_MECHANIC_MONSTER_NAME}, dropMechanicDropLocationNames={['en']={'Razor Master Erthas','','','','','',},['de']={'Klingenmeister Erthas','','','','','',},}</v>
      </c>
      <c r="BG228" s="21" t="str">
        <f t="shared" si="23"/>
        <v>}, --Infernal Guardian / Infernaler Wächter   [City of Ash I, Greenshade, Greenshade]</v>
      </c>
    </row>
    <row r="229" spans="1:59" x14ac:dyDescent="0.25">
      <c r="A229" s="5">
        <v>273</v>
      </c>
      <c r="B229" t="s">
        <v>8</v>
      </c>
      <c r="C229" t="s">
        <v>8</v>
      </c>
      <c r="D229" s="3">
        <f t="shared" si="18"/>
        <v>273</v>
      </c>
      <c r="G229" s="8" t="s">
        <v>1479</v>
      </c>
      <c r="H229" s="93">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1544</v>
      </c>
      <c r="W229" s="3" t="s">
        <v>2803</v>
      </c>
      <c r="X229" s="3" t="s">
        <v>1631</v>
      </c>
      <c r="Y229" s="65"/>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3" t="s">
        <v>2667</v>
      </c>
      <c r="BA229" s="83"/>
      <c r="BB229" s="83"/>
      <c r="BC229" s="21" t="str">
        <f t="shared" si="19"/>
        <v>[273] = {wayshrines={190,190,190,}, dlcId=DLC_BASE_GAME</v>
      </c>
      <c r="BD229" s="21" t="str">
        <f t="shared" si="20"/>
        <v>, zoneIds={130,20,20}, veteran={[EQUIP_TYPE_HEAD]=true, [EQUIP_TYPE_SHOULDERS]=false}</v>
      </c>
      <c r="BE229" s="21" t="str">
        <f t="shared" si="21"/>
        <v>, setType=LIBSETS_SETTYPE_MONSTER, undauntedChestId=1</v>
      </c>
      <c r="BF229" s="21" t="str">
        <f t="shared" si="22"/>
        <v>, dropMechanic={LIBSETS_DROP_MECHANIC_MONSTER_NAME}, dropMechanicDropLocationNames={['en']={'Ilambris-Athor or Ilambris-Zaven','','','','','',},['de']={'Ilambris Zwillinge','','','','','',},}</v>
      </c>
      <c r="BG229" s="21" t="str">
        <f t="shared" si="23"/>
        <v>}, --Ilambris / Ilambris   [Crypt of Hearts I, Rivenspire, Rivenspire]</v>
      </c>
    </row>
    <row r="230" spans="1:59" x14ac:dyDescent="0.25">
      <c r="A230" s="5">
        <v>274</v>
      </c>
      <c r="B230" t="s">
        <v>1081</v>
      </c>
      <c r="C230" t="s">
        <v>7</v>
      </c>
      <c r="D230" s="3">
        <f t="shared" si="18"/>
        <v>274</v>
      </c>
      <c r="G230" s="8" t="s">
        <v>1479</v>
      </c>
      <c r="H230" s="93">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3" t="s">
        <v>2667</v>
      </c>
      <c r="BA230" s="83"/>
      <c r="BB230" s="83"/>
      <c r="BC230" s="21" t="str">
        <f t="shared" si="19"/>
        <v>[274] = {wayshrines={195,195,195,}, dlcId=DLC_BASE_GAME</v>
      </c>
      <c r="BD230" s="21" t="str">
        <f t="shared" si="20"/>
        <v>, zoneIds={449,101,101}, veteran={[EQUIP_TYPE_HEAD]=true, [EQUIP_TYPE_SHOULDERS]=false}</v>
      </c>
      <c r="BE230" s="21" t="str">
        <f t="shared" si="21"/>
        <v>, setType=LIBSETS_SETTYPE_MONSTER, undauntedChestId=1</v>
      </c>
      <c r="BF230" s="21" t="str">
        <f t="shared" si="22"/>
        <v>, dropMechanic={LIBSETS_DROP_MECHANIC_MONSTER_NAME}, dropMechanicDropLocationNames={['en']={'Drodda of Icereach','','','','','',},['de']={'Drodda von Eiskap','','','','','',},}</v>
      </c>
      <c r="BG230" s="21" t="str">
        <f t="shared" si="23"/>
        <v>}, --Iceheart / Eisherz   [Direfrost Keep, Eastmarch, Eastmarch]</v>
      </c>
    </row>
    <row r="231" spans="1:59" x14ac:dyDescent="0.25">
      <c r="A231" s="5">
        <v>275</v>
      </c>
      <c r="B231" t="s">
        <v>1082</v>
      </c>
      <c r="C231" t="s">
        <v>26</v>
      </c>
      <c r="D231" s="3">
        <f t="shared" si="18"/>
        <v>275</v>
      </c>
      <c r="G231" s="8" t="s">
        <v>1479</v>
      </c>
      <c r="H231" s="93">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3" t="s">
        <v>2667</v>
      </c>
      <c r="BA231" s="83"/>
      <c r="BB231" s="83"/>
      <c r="BC231" s="21" t="str">
        <f t="shared" si="19"/>
        <v>[275] = {wayshrines={188,188,188,}, dlcId=DLC_BASE_GAME</v>
      </c>
      <c r="BD231" s="21" t="str">
        <f t="shared" si="20"/>
        <v>, zoneIds={131,58,58}, veteran={[EQUIP_TYPE_HEAD]=true, [EQUIP_TYPE_SHOULDERS]=false}</v>
      </c>
      <c r="BE231" s="21" t="str">
        <f t="shared" si="21"/>
        <v>, setType=LIBSETS_SETTYPE_MONSTER, undauntedChestId=1</v>
      </c>
      <c r="BF231" s="21" t="str">
        <f t="shared" si="22"/>
        <v>, dropMechanic={LIBSETS_DROP_MECHANIC_MONSTER_NAME}, dropMechanicDropLocationNames={['en']={'Stormreeve Neidir','','','','','',},['de']={'Sturmvogt Neidir','','','','','',},}</v>
      </c>
      <c r="BG231" s="21" t="str">
        <f t="shared" si="23"/>
        <v>}, --Stormfist / Sturmfaust   [Tempest Island, Malabal Tor, Malabal Tor]</v>
      </c>
    </row>
    <row r="232" spans="1:59" x14ac:dyDescent="0.25">
      <c r="A232" s="5">
        <v>276</v>
      </c>
      <c r="B232" t="s">
        <v>1083</v>
      </c>
      <c r="C232" t="s">
        <v>29</v>
      </c>
      <c r="D232" s="3">
        <f t="shared" si="18"/>
        <v>276</v>
      </c>
      <c r="G232" s="8" t="s">
        <v>1479</v>
      </c>
      <c r="H232" s="93">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3" t="s">
        <v>2667</v>
      </c>
      <c r="BA232" s="83"/>
      <c r="BB232" s="83"/>
      <c r="BC232" s="21" t="str">
        <f t="shared" si="19"/>
        <v>[276] = {wayshrines={196,196,196,}, dlcId=DLC_BASE_GAME</v>
      </c>
      <c r="BD232" s="21" t="str">
        <f t="shared" si="20"/>
        <v>, zoneIds={22,104,104}, veteran={[EQUIP_TYPE_HEAD]=true, [EQUIP_TYPE_SHOULDERS]=false}</v>
      </c>
      <c r="BE232" s="21" t="str">
        <f t="shared" si="21"/>
        <v>, setType=LIBSETS_SETTYPE_MONSTER, undauntedChestId=1</v>
      </c>
      <c r="BF232" s="21" t="str">
        <f t="shared" si="22"/>
        <v>, dropMechanic={LIBSETS_DROP_MECHANIC_MONSTER_NAME}, dropMechanicDropLocationNames={['en']={'The Guardian Council','','','','','',},['de']={'Die Wächter','','','','','',},}</v>
      </c>
      <c r="BG232" s="21" t="str">
        <f t="shared" si="23"/>
        <v>}, --Tremorscale / Bebenschuppe   [Volenfell, Alik'r Desert, Alik'r Desert]</v>
      </c>
    </row>
    <row r="233" spans="1:59" x14ac:dyDescent="0.25">
      <c r="A233" s="5">
        <v>277</v>
      </c>
      <c r="B233" t="s">
        <v>1084</v>
      </c>
      <c r="C233" t="s">
        <v>17</v>
      </c>
      <c r="D233" s="3">
        <f t="shared" si="18"/>
        <v>277</v>
      </c>
      <c r="G233" s="8" t="s">
        <v>1479</v>
      </c>
      <c r="H233" s="93">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3" t="s">
        <v>2667</v>
      </c>
      <c r="BA233" s="83"/>
      <c r="BB233" s="83"/>
      <c r="BC233" s="21" t="str">
        <f t="shared" si="19"/>
        <v>[277] = {wayshrines={186,186,186,}, dlcId=DLC_BASE_GAME</v>
      </c>
      <c r="BD233" s="21" t="str">
        <f t="shared" si="20"/>
        <v>, zoneIds={38,92,92}, veteran={[EQUIP_TYPE_HEAD]=true, [EQUIP_TYPE_SHOULDERS]=false}</v>
      </c>
      <c r="BE233" s="21" t="str">
        <f t="shared" si="21"/>
        <v>, setType=LIBSETS_SETTYPE_MONSTER, undauntedChestId=1</v>
      </c>
      <c r="BF233" s="21" t="str">
        <f t="shared" si="22"/>
        <v>, dropMechanic={LIBSETS_DROP_MECHANIC_MONSTER_NAME}, dropMechanicDropLocationNames={['en']={'Captain Blackheart','','','','','',},['de']={'Kapitän Schwarzherz','','','','','',},}</v>
      </c>
      <c r="BG233" s="21" t="str">
        <f t="shared" si="23"/>
        <v>}, --Pirate Skeleton / Piratenskelett   [Blackheart Haven, Bangkorai, Bangkorai]</v>
      </c>
    </row>
    <row r="234" spans="1:59" x14ac:dyDescent="0.25">
      <c r="A234" s="5">
        <v>278</v>
      </c>
      <c r="B234" t="s">
        <v>1085</v>
      </c>
      <c r="C234" t="s">
        <v>1086</v>
      </c>
      <c r="D234" s="3">
        <f t="shared" si="18"/>
        <v>278</v>
      </c>
      <c r="G234" s="8" t="s">
        <v>1479</v>
      </c>
      <c r="H234" s="93">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3" t="s">
        <v>2667</v>
      </c>
      <c r="BA234" s="83"/>
      <c r="BB234" s="83"/>
      <c r="BC234" s="21" t="str">
        <f t="shared" si="19"/>
        <v>[278] = {wayshrines={187,187,187,}, dlcId=DLC_BASE_GAME</v>
      </c>
      <c r="BD234" s="21" t="str">
        <f t="shared" si="20"/>
        <v>, zoneIds={64,103,103}, veteran={[EQUIP_TYPE_HEAD]=true, [EQUIP_TYPE_SHOULDERS]=false}</v>
      </c>
      <c r="BE234" s="21" t="str">
        <f t="shared" si="21"/>
        <v>, setType=LIBSETS_SETTYPE_MONSTER, undauntedChestId=1</v>
      </c>
      <c r="BF234" s="21" t="str">
        <f t="shared" si="22"/>
        <v>, dropMechanic={LIBSETS_DROP_MECHANIC_MONSTER_NAME}, dropMechanicDropLocationNames={['en']={'The Lava Queen','','','','','',},['de']={'Die Lavakönigin','','','','','',},}</v>
      </c>
      <c r="BG234" s="21" t="str">
        <f t="shared" si="23"/>
        <v>}, --The Troll King / Trollkönig   [Blessed Crucible, The Rift, The Rift]</v>
      </c>
    </row>
    <row r="235" spans="1:59" x14ac:dyDescent="0.25">
      <c r="A235" s="5">
        <v>279</v>
      </c>
      <c r="B235" t="s">
        <v>19</v>
      </c>
      <c r="C235" t="s">
        <v>19</v>
      </c>
      <c r="D235" s="3">
        <f t="shared" si="18"/>
        <v>279</v>
      </c>
      <c r="G235" s="8" t="s">
        <v>1479</v>
      </c>
      <c r="H235" s="93">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3" t="s">
        <v>2667</v>
      </c>
      <c r="BA235" s="83"/>
      <c r="BB235" s="83"/>
      <c r="BC235" s="21" t="str">
        <f t="shared" si="19"/>
        <v>[279] = {wayshrines={185,185,185,}, dlcId=DLC_BASE_GAME</v>
      </c>
      <c r="BD235" s="21" t="str">
        <f t="shared" si="20"/>
        <v>, zoneIds={31,382,382}, veteran={[EQUIP_TYPE_HEAD]=true, [EQUIP_TYPE_SHOULDERS]=false}</v>
      </c>
      <c r="BE235" s="21" t="str">
        <f t="shared" si="21"/>
        <v>, setType=LIBSETS_SETTYPE_MONSTER, undauntedChestId=1</v>
      </c>
      <c r="BF235" s="21" t="str">
        <f t="shared" si="22"/>
        <v>, dropMechanic={LIBSETS_DROP_MECHANIC_MONSTER_NAME}, dropMechanicDropLocationNames={['en']={'Selene','','','','','',},['de']={'Selene','','','','','',},}</v>
      </c>
      <c r="BG235" s="21" t="str">
        <f t="shared" si="23"/>
        <v>}, --Selene / Selene   [Selene's Web, Reaper's March, Reaper's March]</v>
      </c>
    </row>
    <row r="236" spans="1:59" x14ac:dyDescent="0.25">
      <c r="A236" s="5">
        <v>280</v>
      </c>
      <c r="B236" t="s">
        <v>6</v>
      </c>
      <c r="C236" t="s">
        <v>6</v>
      </c>
      <c r="D236" s="3">
        <f t="shared" si="18"/>
        <v>280</v>
      </c>
      <c r="G236" s="8" t="s">
        <v>1479</v>
      </c>
      <c r="H236" s="93">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3" t="s">
        <v>2667</v>
      </c>
      <c r="BA236" s="83"/>
      <c r="BB236" s="83"/>
      <c r="BC236" s="21" t="str">
        <f t="shared" si="19"/>
        <v>[280] = {wayshrines={184,184,184,}, dlcId=DLC_BASE_GAME</v>
      </c>
      <c r="BD236" s="21" t="str">
        <f t="shared" si="20"/>
        <v>, zoneIds={11,347,347}, veteran={[EQUIP_TYPE_HEAD]=true, [EQUIP_TYPE_SHOULDERS]=false}</v>
      </c>
      <c r="BE236" s="21" t="str">
        <f t="shared" si="21"/>
        <v>, setType=LIBSETS_SETTYPE_MONSTER, undauntedChestId=1</v>
      </c>
      <c r="BF236" s="21" t="str">
        <f t="shared" si="22"/>
        <v>, dropMechanic={LIBSETS_DROP_MECHANIC_MONSTER_NAME}, dropMechanicDropLocationNames={['en']={'Mad Architect','','','','','',},['de']={'Der Verrückte Architekt','','','','','',},}</v>
      </c>
      <c r="BG236" s="21" t="str">
        <f t="shared" si="23"/>
        <v>}, --Grothdarr / Grothdarr   [Vaults of Madness, Coldharbour, Coldharbour]</v>
      </c>
    </row>
    <row r="237" spans="1:59" x14ac:dyDescent="0.25">
      <c r="A237" s="12">
        <v>281</v>
      </c>
      <c r="B237" t="s">
        <v>1087</v>
      </c>
      <c r="C237" t="s">
        <v>1088</v>
      </c>
      <c r="D237" s="3">
        <f t="shared" si="18"/>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44" t="s">
        <v>1563</v>
      </c>
      <c r="Y237" s="65"/>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4" t="s">
        <v>1563</v>
      </c>
      <c r="AC237" s="40"/>
      <c r="AD237" s="40"/>
      <c r="AE237" s="40"/>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4" t="s">
        <v>1563</v>
      </c>
      <c r="AI237" s="40"/>
      <c r="AJ237" s="40"/>
      <c r="AK237" s="3">
        <f>IF(AND(G237&lt;&gt;"LIBSETS_SETTYPE_BATTLEGROUND",G237&lt;&gt;"LIBSETS_SETTYPE_SPECIAL"),IF(AL237&lt;&gt;"",VLOOKUP(AL237,'ESO zone constants'!$D$3:$H$4953,5,FALSE),""),"")</f>
        <v>280</v>
      </c>
      <c r="AL237" s="4" t="s">
        <v>197</v>
      </c>
      <c r="AM237" s="44" t="s">
        <v>1563</v>
      </c>
      <c r="AN237" s="40"/>
      <c r="AO237" s="40"/>
      <c r="AP237" s="3">
        <f>IF(AND(G237&lt;&gt;"LIBSETS_SETTYPE_BATTLEGROUND",G237&lt;&gt;"LIBSETS_SETTYPE_SPECIAL"),IF(AQ237&lt;&gt;"",VLOOKUP(AQ237,'ESO zone constants'!$D$3:$H$4953,5,FALSE),""),"")</f>
        <v>281</v>
      </c>
      <c r="AQ237" t="s">
        <v>198</v>
      </c>
      <c r="AR237" s="44" t="s">
        <v>1563</v>
      </c>
      <c r="AS237" s="40"/>
      <c r="AT237" s="40"/>
      <c r="AU237" s="3" t="str">
        <f>IF(AND(G237&lt;&gt;"LIBSETS_SETTYPE_BATTLEGROUND",G237&lt;&gt;"LIBSETS_SETTYPE_SPECIAL"),IF(AV237&lt;&gt;"",VLOOKUP(AV237,'ESO zone constants'!$D$3:$H$4953,5,FALSE),""),"")</f>
        <v/>
      </c>
      <c r="AV237" s="4"/>
      <c r="AW237" s="44"/>
      <c r="AX237" s="40"/>
      <c r="AY237" s="40"/>
      <c r="AZ237" s="83" t="s">
        <v>2668</v>
      </c>
      <c r="BA237" s="83"/>
      <c r="BB237" s="83"/>
      <c r="BC237" s="21" t="str">
        <f t="shared" si="19"/>
        <v>[281] = {wayshrines={138,141,181,}, dlcId=DLC_BASE_GAME</v>
      </c>
      <c r="BD237" s="21" t="str">
        <f t="shared" si="20"/>
        <v>, zoneIds={534,537,535,280,281}, veteran=false</v>
      </c>
      <c r="BE237" s="21" t="str">
        <f t="shared" si="21"/>
        <v>, setType=LIBSETS_SETTYPE_OVERLAND</v>
      </c>
      <c r="BF237" s="21" t="str">
        <f t="shared" si="22"/>
        <v>, isProcSetAllowedInPvP=1, dropMechanic={LIBSETS_DROP_MECHANIC_OVERLAND_CHEST,LIBSETS_DROP_MECHANIC_OVERLAND_CHEST,LIBSETS_DROP_MECHANIC_OVERLAND_CHEST,LIBSETS_DROP_MECHANIC_OVERLAND_CHEST,LIBSETS_DROP_MECHANIC_OVERLAND_CHEST}</v>
      </c>
      <c r="BG237" s="21" t="str">
        <f t="shared" si="23"/>
        <v>}, --Armor of the Trainee / Rüstung des Auszubildenden   [Stros M'Kai, Khenarthi's Roost, Betnikh, Bleakrock Isle, Bal Foyen]</v>
      </c>
    </row>
    <row r="238" spans="1:59" x14ac:dyDescent="0.25">
      <c r="A238" s="12">
        <v>282</v>
      </c>
      <c r="B238" t="s">
        <v>1089</v>
      </c>
      <c r="C238" t="s">
        <v>1090</v>
      </c>
      <c r="D238" s="3">
        <f t="shared" si="18"/>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3" t="s">
        <v>2667</v>
      </c>
      <c r="BA238" s="83"/>
      <c r="BB238" s="83"/>
      <c r="BC238" s="21" t="str">
        <f t="shared" si="19"/>
        <v>[282] = {wayshrines={55,55,55,}, dlcId=DLC_BASE_GAME</v>
      </c>
      <c r="BD238" s="21" t="str">
        <f t="shared" si="20"/>
        <v>, zoneIds={20,20,20,20}, veteran=false</v>
      </c>
      <c r="BE238" s="21" t="str">
        <f t="shared" si="21"/>
        <v>, setType=LIBSETS_SETTYPE_OVERLAND</v>
      </c>
      <c r="BF238" s="21" t="str">
        <f t="shared" si="22"/>
        <v>, dropMechanic={LIBSETS_DROP_MECHANIC_OVERLAND_BOSS_DELVE,LIBSETS_DROP_MECHANIC_OVERLAND_WORLDBOSS,LIBSETS_DROP_MECHANIC_OVERLAND_BOSS_PUBLIC_DUNGEON,LIBSETS_DROP_MECHANIC_OVERLAND_CHEST}</v>
      </c>
      <c r="BG238" s="21" t="str">
        <f t="shared" si="23"/>
        <v>}, --Vampire Cloak / Vampirumhang   [Rivenspire, Rivenspire, Rivenspire, Rivenspire]</v>
      </c>
    </row>
    <row r="239" spans="1:59" x14ac:dyDescent="0.25">
      <c r="A239" s="12">
        <v>283</v>
      </c>
      <c r="B239" t="s">
        <v>1091</v>
      </c>
      <c r="C239" t="s">
        <v>1092</v>
      </c>
      <c r="D239" s="3">
        <f t="shared" si="18"/>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3" t="s">
        <v>2668</v>
      </c>
      <c r="BA239" s="83"/>
      <c r="BB239" s="83"/>
      <c r="BC239" s="21" t="str">
        <f t="shared" si="19"/>
        <v>[283] = {wayshrines={61,61,61,}, dlcId=DLC_BASE_GAME</v>
      </c>
      <c r="BD239" s="21" t="str">
        <f t="shared" si="20"/>
        <v>, zoneIds={104,104,104,104}, veteran=false</v>
      </c>
      <c r="BE239" s="21" t="str">
        <f t="shared" si="21"/>
        <v>, setType=LIBSETS_SETTYPE_OVERLAND</v>
      </c>
      <c r="BF239" s="21" t="str">
        <f t="shared" si="22"/>
        <v>, isProcSetAllowedInPvP=1, dropMechanic={LIBSETS_DROP_MECHANIC_OVERLAND_BOSS_DELVE,LIBSETS_DROP_MECHANIC_OVERLAND_WORLDBOSS,LIBSETS_DROP_MECHANIC_OVERLAND_BOSS_PUBLIC_DUNGEON,LIBSETS_DROP_MECHANIC_OVERLAND_CHEST}</v>
      </c>
      <c r="BG239" s="21" t="str">
        <f t="shared" si="23"/>
        <v>}, --Sword-Singer / Schwertsänger   [Alik'r Desert, Alik'r Desert, Alik'r Desert, Alik'r Desert]</v>
      </c>
    </row>
    <row r="240" spans="1:59" x14ac:dyDescent="0.25">
      <c r="A240" s="12">
        <v>284</v>
      </c>
      <c r="B240" t="s">
        <v>1093</v>
      </c>
      <c r="C240" t="s">
        <v>1094</v>
      </c>
      <c r="D240" s="3">
        <f t="shared" si="18"/>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3" t="s">
        <v>2667</v>
      </c>
      <c r="BA240" s="83"/>
      <c r="BB240" s="83"/>
      <c r="BC240" s="21" t="str">
        <f t="shared" si="19"/>
        <v>[284] = {wayshrines={61,61,61,}, dlcId=DLC_BASE_GAME</v>
      </c>
      <c r="BD240" s="21" t="str">
        <f t="shared" si="20"/>
        <v>, zoneIds={104,104,104,104}, veteran=false</v>
      </c>
      <c r="BE240" s="21" t="str">
        <f t="shared" si="21"/>
        <v>, setType=LIBSETS_SETTYPE_OVERLAND</v>
      </c>
      <c r="BF240" s="21" t="str">
        <f t="shared" si="22"/>
        <v>, dropMechanic={LIBSETS_DROP_MECHANIC_OVERLAND_BOSS_DELVE,LIBSETS_DROP_MECHANIC_OVERLAND_WORLDBOSS,LIBSETS_DROP_MECHANIC_OVERLAND_BOSS_PUBLIC_DUNGEON,LIBSETS_DROP_MECHANIC_OVERLAND_CHEST}</v>
      </c>
      <c r="BG240" s="21" t="str">
        <f t="shared" si="23"/>
        <v>}, --Order of Diagna / Orden von Diagna   [Alik'r Desert, Alik'r Desert, Alik'r Desert, Alik'r Desert]</v>
      </c>
    </row>
    <row r="241" spans="1:59" x14ac:dyDescent="0.25">
      <c r="A241" s="12">
        <v>285</v>
      </c>
      <c r="B241" t="s">
        <v>1095</v>
      </c>
      <c r="C241" t="s">
        <v>1096</v>
      </c>
      <c r="D241" s="3">
        <f t="shared" si="18"/>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3" t="s">
        <v>2667</v>
      </c>
      <c r="BA241" s="83"/>
      <c r="BB241" s="83"/>
      <c r="BC241" s="21" t="str">
        <f t="shared" si="19"/>
        <v>[285] = {wayshrines={36,36,36,}, dlcId=DLC_BASE_GAME</v>
      </c>
      <c r="BD241" s="21" t="str">
        <f t="shared" si="20"/>
        <v>, zoneIds={92,92,92,92}, veteran=false</v>
      </c>
      <c r="BE241" s="21" t="str">
        <f t="shared" si="21"/>
        <v>, setType=LIBSETS_SETTYPE_OVERLAND</v>
      </c>
      <c r="BF241" s="21" t="str">
        <f t="shared" si="22"/>
        <v>, dropMechanic={LIBSETS_DROP_MECHANIC_OVERLAND_BOSS_DELVE,LIBSETS_DROP_MECHANIC_OVERLAND_WORLDBOSS,LIBSETS_DROP_MECHANIC_OVERLAND_BOSS_PUBLIC_DUNGEON,LIBSETS_DROP_MECHANIC_OVERLAND_CHEST}</v>
      </c>
      <c r="BG241" s="21" t="str">
        <f t="shared" si="23"/>
        <v>}, --Vampire Lord / Vampirfürst   [Bangkorai, Bangkorai, Bangkorai, Bangkorai]</v>
      </c>
    </row>
    <row r="242" spans="1:59" x14ac:dyDescent="0.25">
      <c r="A242" s="12">
        <v>286</v>
      </c>
      <c r="B242" t="s">
        <v>1097</v>
      </c>
      <c r="C242" t="s">
        <v>2545</v>
      </c>
      <c r="D242" s="3">
        <f t="shared" si="18"/>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3" t="s">
        <v>2668</v>
      </c>
      <c r="BA242" s="83"/>
      <c r="BB242" s="83"/>
      <c r="BC242" s="21" t="str">
        <f t="shared" si="19"/>
        <v>[286] = {wayshrines={36,36,36,}, dlcId=DLC_BASE_GAME</v>
      </c>
      <c r="BD242" s="21" t="str">
        <f t="shared" si="20"/>
        <v>, zoneIds={92,92,92,92}, veteran=false</v>
      </c>
      <c r="BE242" s="21" t="str">
        <f t="shared" si="21"/>
        <v>, setType=LIBSETS_SETTYPE_OVERLAND</v>
      </c>
      <c r="BF242" s="21" t="str">
        <f t="shared" si="22"/>
        <v>, isProcSetAllowedInPvP=1, dropMechanic={LIBSETS_DROP_MECHANIC_OVERLAND_BOSS_DELVE,LIBSETS_DROP_MECHANIC_OVERLAND_WORLDBOSS,LIBSETS_DROP_MECHANIC_OVERLAND_BOSS_PUBLIC_DUNGEON,LIBSETS_DROP_MECHANIC_OVERLAND_CHEST}</v>
      </c>
      <c r="BG242" s="21" t="str">
        <f t="shared" si="23"/>
        <v>}, --Spriggan\'s Thorns / Dornen des Zweiglings   [Bangkorai, Bangkorai, Bangkorai, Bangkorai]</v>
      </c>
    </row>
    <row r="243" spans="1:59" x14ac:dyDescent="0.25">
      <c r="A243" s="12">
        <v>287</v>
      </c>
      <c r="B243" t="s">
        <v>1098</v>
      </c>
      <c r="C243" t="s">
        <v>1099</v>
      </c>
      <c r="D243" s="3">
        <f t="shared" si="18"/>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3" t="s">
        <v>2667</v>
      </c>
      <c r="BA243" s="83"/>
      <c r="BB243" s="83"/>
      <c r="BC243" s="21" t="str">
        <f t="shared" si="19"/>
        <v>[287] = {wayshrines={214,214,214,}, dlcId=DLC_BASE_GAME</v>
      </c>
      <c r="BD243" s="21" t="str">
        <f t="shared" si="20"/>
        <v>, zoneIds={383,383,383,383}, veteran=false</v>
      </c>
      <c r="BE243" s="21" t="str">
        <f t="shared" si="21"/>
        <v>, setType=LIBSETS_SETTYPE_OVERLAND</v>
      </c>
      <c r="BF243" s="21" t="str">
        <f t="shared" si="22"/>
        <v>, dropMechanic={LIBSETS_DROP_MECHANIC_OVERLAND_BOSS_DELVE,LIBSETS_DROP_MECHANIC_OVERLAND_WORLDBOSS,LIBSETS_DROP_MECHANIC_OVERLAND_BOSS_PUBLIC_DUNGEON,LIBSETS_DROP_MECHANIC_OVERLAND_CHEST}</v>
      </c>
      <c r="BG243" s="21" t="str">
        <f t="shared" si="23"/>
        <v>}, --Green Pact / Der Grüne Pakt   [Grahtwood, Grahtwood, Grahtwood, Grahtwood]</v>
      </c>
    </row>
    <row r="244" spans="1:59" s="14" customFormat="1" x14ac:dyDescent="0.25">
      <c r="A244" s="12">
        <v>288</v>
      </c>
      <c r="B244" t="s">
        <v>1100</v>
      </c>
      <c r="C244" t="s">
        <v>2610</v>
      </c>
      <c r="D244" s="3">
        <f t="shared" si="18"/>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3" t="s">
        <v>2668</v>
      </c>
      <c r="BA244" s="83"/>
      <c r="BB244" s="83"/>
      <c r="BC244" s="21" t="str">
        <f t="shared" si="19"/>
        <v>[288] = {wayshrines={143,143,143,}, dlcId=DLC_BASE_GAME</v>
      </c>
      <c r="BD244" s="21" t="str">
        <f t="shared" si="20"/>
        <v>, zoneIds={108,108,108,108}, veteran=false</v>
      </c>
      <c r="BE244" s="21" t="str">
        <f t="shared" si="21"/>
        <v>, setType=LIBSETS_SETTYPE_OVERLAND</v>
      </c>
      <c r="BF244" s="21" t="str">
        <f t="shared" si="22"/>
        <v>, isProcSetAllowedInPvP=1, dropMechanic={LIBSETS_DROP_MECHANIC_OVERLAND_BOSS_DELVE,LIBSETS_DROP_MECHANIC_OVERLAND_WORLDBOSS,LIBSETS_DROP_MECHANIC_OVERLAND_BOSS_PUBLIC_DUNGEON,LIBSETS_DROP_MECHANIC_OVERLAND_CHEST}</v>
      </c>
      <c r="BG244" s="21" t="str">
        <f t="shared" si="23"/>
        <v>}, --Beekeeper\'s Gear / Werkzeug des Bienenhüters   [Greenshade, Greenshade, Greenshade, Greenshade]</v>
      </c>
    </row>
    <row r="245" spans="1:59" x14ac:dyDescent="0.25">
      <c r="A245" s="12">
        <v>289</v>
      </c>
      <c r="B245" t="s">
        <v>1101</v>
      </c>
      <c r="C245" t="s">
        <v>2544</v>
      </c>
      <c r="D245" s="3">
        <f t="shared" si="18"/>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3" t="s">
        <v>2668</v>
      </c>
      <c r="BA245" s="83"/>
      <c r="BB245" s="83"/>
      <c r="BC245" s="21" t="str">
        <f t="shared" si="19"/>
        <v>[289] = {wayshrines={102,102,102,}, dlcId=DLC_BASE_GAME</v>
      </c>
      <c r="BD245" s="21" t="str">
        <f t="shared" si="20"/>
        <v>, zoneIds={58,58,58,58}, veteran=false</v>
      </c>
      <c r="BE245" s="21" t="str">
        <f t="shared" si="21"/>
        <v>, setType=LIBSETS_SETTYPE_OVERLAND</v>
      </c>
      <c r="BF245" s="21" t="str">
        <f t="shared" si="22"/>
        <v>, isProcSetAllowedInPvP=1, dropMechanic={LIBSETS_DROP_MECHANIC_OVERLAND_BOSS_DELVE,LIBSETS_DROP_MECHANIC_OVERLAND_WORLDBOSS,LIBSETS_DROP_MECHANIC_OVERLAND_BOSS_PUBLIC_DUNGEON,LIBSETS_DROP_MECHANIC_OVERLAND_CHEST}</v>
      </c>
      <c r="BG245" s="21" t="str">
        <f t="shared" si="23"/>
        <v>}, --Spinner\'s Garments / Gewänder des Webers   [Malabal Tor, Malabal Tor, Malabal Tor, Malabal Tor]</v>
      </c>
    </row>
    <row r="246" spans="1:59" x14ac:dyDescent="0.25">
      <c r="A246" s="12">
        <v>290</v>
      </c>
      <c r="B246" t="s">
        <v>1102</v>
      </c>
      <c r="C246" t="s">
        <v>1103</v>
      </c>
      <c r="D246" s="3">
        <f t="shared" si="18"/>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3" t="s">
        <v>2667</v>
      </c>
      <c r="BA246" s="83"/>
      <c r="BB246" s="83"/>
      <c r="BC246" s="21" t="str">
        <f t="shared" si="19"/>
        <v>[290] = {wayshrines={162,162,162,}, dlcId=DLC_BASE_GAME</v>
      </c>
      <c r="BD246" s="21" t="str">
        <f t="shared" si="20"/>
        <v>, zoneIds={382,382,382,382}, veteran=false</v>
      </c>
      <c r="BE246" s="21" t="str">
        <f t="shared" si="21"/>
        <v>, setType=LIBSETS_SETTYPE_OVERLAND</v>
      </c>
      <c r="BF246" s="21" t="str">
        <f t="shared" si="22"/>
        <v>, dropMechanic={LIBSETS_DROP_MECHANIC_OVERLAND_BOSS_DELVE,LIBSETS_DROP_MECHANIC_OVERLAND_WORLDBOSS,LIBSETS_DROP_MECHANIC_OVERLAND_BOSS_PUBLIC_DUNGEON,LIBSETS_DROP_MECHANIC_OVERLAND_CHEST}</v>
      </c>
      <c r="BG246" s="21" t="str">
        <f t="shared" si="23"/>
        <v>}, --Skooma Smuggler / Skoomaschmuggler   [Reaper's March, Reaper's March, Reaper's March, Reaper's March]</v>
      </c>
    </row>
    <row r="247" spans="1:59" x14ac:dyDescent="0.25">
      <c r="A247" s="12">
        <v>291</v>
      </c>
      <c r="B247" t="s">
        <v>1104</v>
      </c>
      <c r="C247" t="s">
        <v>1105</v>
      </c>
      <c r="D247" s="3">
        <f t="shared" si="18"/>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3" t="s">
        <v>2667</v>
      </c>
      <c r="BA247" s="83"/>
      <c r="BB247" s="83"/>
      <c r="BC247" s="21" t="str">
        <f t="shared" si="19"/>
        <v>[291] = {wayshrines={65,65,65,}, dlcId=DLC_BASE_GAME</v>
      </c>
      <c r="BD247" s="21" t="str">
        <f t="shared" si="20"/>
        <v>, zoneIds={41,41,41,41}, veteran=false</v>
      </c>
      <c r="BE247" s="21" t="str">
        <f t="shared" si="21"/>
        <v>, setType=LIBSETS_SETTYPE_OVERLAND</v>
      </c>
      <c r="BF247" s="21" t="str">
        <f t="shared" si="22"/>
        <v>, dropMechanic={LIBSETS_DROP_MECHANIC_OVERLAND_BOSS_DELVE,LIBSETS_DROP_MECHANIC_OVERLAND_WORLDBOSS,LIBSETS_DROP_MECHANIC_OVERLAND_BOSS_PUBLIC_DUNGEON,LIBSETS_DROP_MECHANIC_OVERLAND_CHEST}</v>
      </c>
      <c r="BG247" s="21" t="str">
        <f t="shared" si="23"/>
        <v>}, --Shalk Exoskeleton / Schröterpanzer   [Stonefalls, Stonefalls, Stonefalls, Stonefalls]</v>
      </c>
    </row>
    <row r="248" spans="1:59" x14ac:dyDescent="0.25">
      <c r="A248" s="12">
        <v>292</v>
      </c>
      <c r="B248" t="s">
        <v>1106</v>
      </c>
      <c r="C248" t="s">
        <v>2611</v>
      </c>
      <c r="D248" s="3">
        <f t="shared" si="18"/>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3" t="s">
        <v>2667</v>
      </c>
      <c r="BA248" s="83"/>
      <c r="BB248" s="83"/>
      <c r="BC248" s="21" t="str">
        <f t="shared" si="19"/>
        <v>[292] = {wayshrines={28,28,28,}, dlcId=DLC_BASE_GAME</v>
      </c>
      <c r="BD248" s="21" t="str">
        <f t="shared" si="20"/>
        <v>, zoneIds={57,57,57,57}, veteran=false</v>
      </c>
      <c r="BE248" s="21" t="str">
        <f t="shared" si="21"/>
        <v>, setType=LIBSETS_SETTYPE_OVERLAND</v>
      </c>
      <c r="BF248" s="21" t="str">
        <f t="shared" si="22"/>
        <v>, dropMechanic={LIBSETS_DROP_MECHANIC_OVERLAND_BOSS_DELVE,LIBSETS_DROP_MECHANIC_OVERLAND_WORLDBOSS,LIBSETS_DROP_MECHANIC_OVERLAND_BOSS_PUBLIC_DUNGEON,LIBSETS_DROP_MECHANIC_OVERLAND_CHEST}</v>
      </c>
      <c r="BG248" s="21" t="str">
        <f t="shared" si="23"/>
        <v>}, --Mother\'s Sorrow / Muttertränen   [Deshaan, Deshaan, Deshaan, Deshaan]</v>
      </c>
    </row>
    <row r="249" spans="1:59" x14ac:dyDescent="0.25">
      <c r="A249" s="12">
        <v>293</v>
      </c>
      <c r="B249" t="s">
        <v>1107</v>
      </c>
      <c r="C249" t="s">
        <v>1108</v>
      </c>
      <c r="D249" s="3">
        <f t="shared" si="18"/>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3" t="s">
        <v>2668</v>
      </c>
      <c r="BA249" s="83"/>
      <c r="BB249" s="83"/>
      <c r="BC249" s="21" t="str">
        <f t="shared" si="19"/>
        <v>[293] = {wayshrines={28,28,28,}, dlcId=DLC_BASE_GAME</v>
      </c>
      <c r="BD249" s="21" t="str">
        <f t="shared" si="20"/>
        <v>, zoneIds={57,57,57,57}, veteran=false</v>
      </c>
      <c r="BE249" s="21" t="str">
        <f t="shared" si="21"/>
        <v>, setType=LIBSETS_SETTYPE_OVERLAND</v>
      </c>
      <c r="BF249" s="21" t="str">
        <f t="shared" si="22"/>
        <v>, isProcSetAllowedInPvP=1, dropMechanic={LIBSETS_DROP_MECHANIC_OVERLAND_BOSS_DELVE,LIBSETS_DROP_MECHANIC_OVERLAND_WORLDBOSS,LIBSETS_DROP_MECHANIC_OVERLAND_BOSS_PUBLIC_DUNGEON,LIBSETS_DROP_MECHANIC_OVERLAND_CHEST}</v>
      </c>
      <c r="BG249" s="21" t="str">
        <f t="shared" si="23"/>
        <v>}, --Plague Doctor / Seuchendoktor   [Deshaan, Deshaan, Deshaan, Deshaan]</v>
      </c>
    </row>
    <row r="250" spans="1:59" x14ac:dyDescent="0.25">
      <c r="A250" s="12">
        <v>294</v>
      </c>
      <c r="B250" t="s">
        <v>1109</v>
      </c>
      <c r="C250" t="s">
        <v>2612</v>
      </c>
      <c r="D250" s="3">
        <f t="shared" si="18"/>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3" t="s">
        <v>2668</v>
      </c>
      <c r="BA250" s="83"/>
      <c r="BB250" s="83"/>
      <c r="BC250" s="21" t="str">
        <f t="shared" si="19"/>
        <v>[294] = {wayshrines={109,109,109,}, dlcId=DLC_BASE_GAME</v>
      </c>
      <c r="BD250" s="21" t="str">
        <f t="shared" si="20"/>
        <v>, zoneIds={103,103,103,103}, veteran=false</v>
      </c>
      <c r="BE250" s="21" t="str">
        <f t="shared" si="21"/>
        <v>, setType=LIBSETS_SETTYPE_OVERLAND</v>
      </c>
      <c r="BF250" s="21" t="str">
        <f t="shared" si="22"/>
        <v>, isProcSetAllowedInPvP=1, dropMechanic={LIBSETS_DROP_MECHANIC_OVERLAND_BOSS_DELVE,LIBSETS_DROP_MECHANIC_OVERLAND_WORLDBOSS,LIBSETS_DROP_MECHANIC_OVERLAND_BOSS_PUBLIC_DUNGEON,LIBSETS_DROP_MECHANIC_OVERLAND_CHEST}</v>
      </c>
      <c r="BG250" s="21" t="str">
        <f t="shared" si="23"/>
        <v>}, --Ysgramor\'s Birthright / Ysgramors Geburtsrecht   [The Rift, The Rift, The Rift, The Rift]</v>
      </c>
    </row>
    <row r="251" spans="1:59" x14ac:dyDescent="0.25">
      <c r="A251" s="12">
        <v>295</v>
      </c>
      <c r="B251" t="s">
        <v>1110</v>
      </c>
      <c r="C251" t="s">
        <v>1111</v>
      </c>
      <c r="D251" s="3">
        <f t="shared" si="18"/>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3356</v>
      </c>
      <c r="Y251" s="65">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3356</v>
      </c>
      <c r="AC251" s="43"/>
      <c r="AD251" s="43"/>
      <c r="AE251" s="43"/>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6" t="s">
        <v>3356</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3" t="s">
        <v>2667</v>
      </c>
      <c r="BA251" s="83"/>
      <c r="BB251" s="83"/>
      <c r="BC251" s="21" t="str">
        <f t="shared" si="19"/>
        <v>[295] = {wayshrines={194,194,194,}, dlcId=DLC_BASE_GAME</v>
      </c>
      <c r="BD251" s="21" t="str">
        <f t="shared" si="20"/>
        <v>, zoneIds={380,935,381}, veteran=false</v>
      </c>
      <c r="BE251" s="21" t="str">
        <f t="shared" si="21"/>
        <v>, setType=LIBSETS_SETTYPE_DUNGEON</v>
      </c>
      <c r="BF251" s="21" t="str">
        <f t="shared" si="22"/>
        <v>, dropMechanic={LIBSETS_DROP_MECHANIC_GROUP_DUNGEON_BOSS,LIBSETS_DROP_MECHANIC_GROUP_DUNGEON_BOSS,LIBSETS_DROP_MECHANIC_GROUP_DUNGEON_BOSS}</v>
      </c>
      <c r="BG251" s="21" t="str">
        <f t="shared" si="23"/>
        <v>}, --Jailbreaker / Ausbrecher   [The Banished Cells I, The Banished Cells II, Auridon]</v>
      </c>
    </row>
    <row r="252" spans="1:59" x14ac:dyDescent="0.25">
      <c r="A252" s="12">
        <v>296</v>
      </c>
      <c r="B252" t="s">
        <v>1112</v>
      </c>
      <c r="C252" t="s">
        <v>1113</v>
      </c>
      <c r="D252" s="3">
        <f t="shared" si="18"/>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3356</v>
      </c>
      <c r="Y252" s="65">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3356</v>
      </c>
      <c r="AC252" s="43"/>
      <c r="AD252" s="43"/>
      <c r="AE252" s="43"/>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6" t="s">
        <v>3356</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3" t="s">
        <v>2667</v>
      </c>
      <c r="BA252" s="83"/>
      <c r="BB252" s="83"/>
      <c r="BC252" s="21" t="str">
        <f t="shared" si="19"/>
        <v>[296] = {wayshrines={193,193,193,}, dlcId=DLC_BASE_GAME</v>
      </c>
      <c r="BD252" s="21" t="str">
        <f t="shared" si="20"/>
        <v>, zoneIds={144,936,3}, veteran=false</v>
      </c>
      <c r="BE252" s="21" t="str">
        <f t="shared" si="21"/>
        <v>, setType=LIBSETS_SETTYPE_DUNGEON</v>
      </c>
      <c r="BF252" s="21" t="str">
        <f t="shared" si="22"/>
        <v>, dropMechanic={LIBSETS_DROP_MECHANIC_GROUP_DUNGEON_BOSS,LIBSETS_DROP_MECHANIC_GROUP_DUNGEON_BOSS,LIBSETS_DROP_MECHANIC_GROUP_DUNGEON_BOSS}</v>
      </c>
      <c r="BG252" s="21" t="str">
        <f t="shared" si="23"/>
        <v>}, --Spelunker / Höhlenforscher   [Spindleclutch I, Spindleclutch II, Glenumbra]</v>
      </c>
    </row>
    <row r="253" spans="1:59" x14ac:dyDescent="0.25">
      <c r="A253" s="12">
        <v>297</v>
      </c>
      <c r="B253" t="s">
        <v>1114</v>
      </c>
      <c r="C253" t="s">
        <v>1115</v>
      </c>
      <c r="D253" s="3">
        <f t="shared" si="18"/>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3356</v>
      </c>
      <c r="Y253" s="65">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3356</v>
      </c>
      <c r="AC253" s="43"/>
      <c r="AD253" s="43"/>
      <c r="AE253" s="43"/>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6" t="s">
        <v>3356</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3" t="s">
        <v>2668</v>
      </c>
      <c r="BA253" s="83"/>
      <c r="BB253" s="83"/>
      <c r="BC253" s="21" t="str">
        <f t="shared" si="19"/>
        <v>[297] = {wayshrines={98,98,98,}, dlcId=DLC_BASE_GAME</v>
      </c>
      <c r="BD253" s="21" t="str">
        <f t="shared" si="20"/>
        <v>, zoneIds={283,934,41}, veteran=false</v>
      </c>
      <c r="BE253" s="21" t="str">
        <f t="shared" si="21"/>
        <v>, setType=LIBSETS_SETTYPE_DUNGEON</v>
      </c>
      <c r="BF253" s="21" t="str">
        <f t="shared" si="22"/>
        <v>, isProcSetAllowedInPvP=1, dropMechanic={LIBSETS_DROP_MECHANIC_GROUP_DUNGEON_BOSS,LIBSETS_DROP_MECHANIC_GROUP_DUNGEON_BOSS,LIBSETS_DROP_MECHANIC_GROUP_DUNGEON_BOSS}</v>
      </c>
      <c r="BG253" s="21" t="str">
        <f t="shared" si="23"/>
        <v>}, --Spider Cultist Cowl / Spinnenkultistenkutte   [Fungal Grotto I, Fungal Grotto II, Stonefalls]</v>
      </c>
    </row>
    <row r="254" spans="1:59" x14ac:dyDescent="0.25">
      <c r="A254" s="12">
        <v>298</v>
      </c>
      <c r="B254" t="s">
        <v>1116</v>
      </c>
      <c r="C254" t="s">
        <v>1117</v>
      </c>
      <c r="D254" s="3">
        <f t="shared" si="18"/>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3356</v>
      </c>
      <c r="Y254" s="65">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3356</v>
      </c>
      <c r="AC254" s="43"/>
      <c r="AD254" s="43"/>
      <c r="AE254" s="43"/>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6" t="s">
        <v>3356</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3" t="s">
        <v>2668</v>
      </c>
      <c r="BA254" s="83"/>
      <c r="BB254" s="83"/>
      <c r="BC254" s="21" t="str">
        <f t="shared" si="19"/>
        <v>[298] = {wayshrines={191,191,191,}, dlcId=DLC_BASE_GAME</v>
      </c>
      <c r="BD254" s="21" t="str">
        <f t="shared" si="20"/>
        <v>, zoneIds={126,931,383}, veteran=false</v>
      </c>
      <c r="BE254" s="21" t="str">
        <f t="shared" si="21"/>
        <v>, setType=LIBSETS_SETTYPE_DUNGEON</v>
      </c>
      <c r="BF254" s="21" t="str">
        <f t="shared" si="22"/>
        <v>, isProcSetAllowedInPvP=1, dropMechanic={LIBSETS_DROP_MECHANIC_GROUP_DUNGEON_BOSS,LIBSETS_DROP_MECHANIC_GROUP_DUNGEON_BOSS,LIBSETS_DROP_MECHANIC_GROUP_DUNGEON_BOSS}</v>
      </c>
      <c r="BG254" s="21" t="str">
        <f t="shared" si="23"/>
        <v>}, --Light Speaker / Lichtsprecher   [Elden Hollow I, Elden Hollow II, Grahtwood]</v>
      </c>
    </row>
    <row r="255" spans="1:59" x14ac:dyDescent="0.25">
      <c r="A255" s="12">
        <v>299</v>
      </c>
      <c r="B255" t="s">
        <v>1118</v>
      </c>
      <c r="C255" t="s">
        <v>1119</v>
      </c>
      <c r="D255" s="3">
        <f t="shared" si="18"/>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3356</v>
      </c>
      <c r="Y255" s="65">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3356</v>
      </c>
      <c r="AC255" s="43"/>
      <c r="AD255" s="43"/>
      <c r="AE255" s="43"/>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6" t="s">
        <v>3356</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3" t="s">
        <v>2667</v>
      </c>
      <c r="BA255" s="83"/>
      <c r="BB255" s="83"/>
      <c r="BC255" s="21" t="str">
        <f t="shared" si="19"/>
        <v>[299] = {wayshrines={189,189,189,}, dlcId=DLC_BASE_GAME</v>
      </c>
      <c r="BD255" s="21" t="str">
        <f t="shared" si="20"/>
        <v>, zoneIds={146,933,19}, veteran=false</v>
      </c>
      <c r="BE255" s="21" t="str">
        <f t="shared" si="21"/>
        <v>, setType=LIBSETS_SETTYPE_DUNGEON</v>
      </c>
      <c r="BF255" s="21" t="str">
        <f t="shared" si="22"/>
        <v>, dropMechanic={LIBSETS_DROP_MECHANIC_GROUP_DUNGEON_BOSS,LIBSETS_DROP_MECHANIC_GROUP_DUNGEON_BOSS,LIBSETS_DROP_MECHANIC_GROUP_DUNGEON_BOSS}</v>
      </c>
      <c r="BG255" s="21" t="str">
        <f t="shared" si="23"/>
        <v>}, --Toothrow / Zahnreihe   [Wayrest Sewers I, Wayrest Sewers II, Stormhaven]</v>
      </c>
    </row>
    <row r="256" spans="1:59" x14ac:dyDescent="0.25">
      <c r="A256" s="12">
        <v>300</v>
      </c>
      <c r="B256" t="s">
        <v>1120</v>
      </c>
      <c r="C256" t="s">
        <v>2613</v>
      </c>
      <c r="D256" s="3">
        <f t="shared" si="18"/>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3356</v>
      </c>
      <c r="Y256" s="65">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3356</v>
      </c>
      <c r="AC256" s="43"/>
      <c r="AD256" s="43"/>
      <c r="AE256" s="43"/>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6" t="s">
        <v>3356</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3" t="s">
        <v>2668</v>
      </c>
      <c r="BA256" s="83"/>
      <c r="BB256" s="83"/>
      <c r="BC256" s="21" t="str">
        <f t="shared" si="19"/>
        <v>[300] = {wayshrines={198,198,198,}, dlcId=DLC_BASE_GAME</v>
      </c>
      <c r="BD256" s="21" t="str">
        <f t="shared" si="20"/>
        <v>, zoneIds={63,930,57}, veteran=false</v>
      </c>
      <c r="BE256" s="21" t="str">
        <f t="shared" si="21"/>
        <v>, setType=LIBSETS_SETTYPE_DUNGEON</v>
      </c>
      <c r="BF256" s="21" t="str">
        <f t="shared" si="22"/>
        <v>, isProcSetAllowedInPvP=1, dropMechanic={LIBSETS_DROP_MECHANIC_GROUP_DUNGEON_BOSS,LIBSETS_DROP_MECHANIC_GROUP_DUNGEON_BOSS,LIBSETS_DROP_MECHANIC_GROUP_DUNGEON_BOSS}</v>
      </c>
      <c r="BG256" s="21" t="str">
        <f t="shared" si="23"/>
        <v>}, --Netch\'s Touch / Berührung des Netch   [Darkshade Caverns I, Darkshade Caverns II, Deshaan]</v>
      </c>
    </row>
    <row r="257" spans="1:59" x14ac:dyDescent="0.25">
      <c r="A257" s="12">
        <v>301</v>
      </c>
      <c r="B257" t="s">
        <v>1121</v>
      </c>
      <c r="C257" t="s">
        <v>1122</v>
      </c>
      <c r="D257" s="3">
        <f t="shared" si="18"/>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3356</v>
      </c>
      <c r="Y257" s="65">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3356</v>
      </c>
      <c r="AC257" s="43"/>
      <c r="AD257" s="43"/>
      <c r="AE257" s="43"/>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6" t="s">
        <v>3356</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3" t="s">
        <v>2668</v>
      </c>
      <c r="BA257" s="83"/>
      <c r="BB257" s="83"/>
      <c r="BC257" s="21" t="str">
        <f t="shared" si="19"/>
        <v>[301] = {wayshrines={198,198,198,}, dlcId=DLC_BASE_GAME</v>
      </c>
      <c r="BD257" s="21" t="str">
        <f t="shared" si="20"/>
        <v>, zoneIds={63,930,57}, veteran=false</v>
      </c>
      <c r="BE257" s="21" t="str">
        <f t="shared" si="21"/>
        <v>, setType=LIBSETS_SETTYPE_DUNGEON</v>
      </c>
      <c r="BF257" s="21" t="str">
        <f t="shared" si="22"/>
        <v>, isProcSetAllowedInPvP=1, dropMechanic={LIBSETS_DROP_MECHANIC_GROUP_DUNGEON_BOSS,LIBSETS_DROP_MECHANIC_GROUP_DUNGEON_BOSS,LIBSETS_DROP_MECHANIC_GROUP_DUNGEON_BOSS}</v>
      </c>
      <c r="BG257" s="21" t="str">
        <f t="shared" si="23"/>
        <v>}, --Strength of the Automaton / Stärke des Automaten   [Darkshade Caverns I, Darkshade Caverns II, Deshaan]</v>
      </c>
    </row>
    <row r="258" spans="1:59" x14ac:dyDescent="0.25">
      <c r="A258" s="12">
        <v>302</v>
      </c>
      <c r="B258" t="s">
        <v>1123</v>
      </c>
      <c r="C258" t="s">
        <v>1123</v>
      </c>
      <c r="D258" s="3">
        <f t="shared" si="18"/>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3356</v>
      </c>
      <c r="Y258" s="65">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3356</v>
      </c>
      <c r="AC258" s="43"/>
      <c r="AD258" s="43"/>
      <c r="AE258" s="43"/>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6" t="s">
        <v>3356</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3" t="s">
        <v>2668</v>
      </c>
      <c r="BA258" s="83"/>
      <c r="BB258" s="83"/>
      <c r="BC258" s="21" t="str">
        <f t="shared" si="19"/>
        <v>[302] = {wayshrines={190,190,190,}, dlcId=DLC_BASE_GAME</v>
      </c>
      <c r="BD258" s="21" t="str">
        <f t="shared" si="20"/>
        <v>, zoneIds={130,932,20}, veteran=false</v>
      </c>
      <c r="BE258" s="21" t="str">
        <f t="shared" si="21"/>
        <v>, setType=LIBSETS_SETTYPE_DUNGEON</v>
      </c>
      <c r="BF258" s="21" t="str">
        <f t="shared" si="22"/>
        <v>, isProcSetAllowedInPvP=1, dropMechanic={LIBSETS_DROP_MECHANIC_GROUP_DUNGEON_BOSS,LIBSETS_DROP_MECHANIC_GROUP_DUNGEON_BOSS,LIBSETS_DROP_MECHANIC_GROUP_DUNGEON_BOSS}</v>
      </c>
      <c r="BG258" s="21" t="str">
        <f t="shared" si="23"/>
        <v>}, --Leviathan / Leviathan   [Crypt of Hearts I, Crypt of Hearts II, Rivenspire]</v>
      </c>
    </row>
    <row r="259" spans="1:59" x14ac:dyDescent="0.25">
      <c r="A259" s="12">
        <v>303</v>
      </c>
      <c r="B259" t="s">
        <v>1124</v>
      </c>
      <c r="C259" t="s">
        <v>2614</v>
      </c>
      <c r="D259" s="3">
        <f t="shared" ref="D259:D322" si="24">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3356</v>
      </c>
      <c r="Y259" s="65"/>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3356</v>
      </c>
      <c r="AC259" s="43"/>
      <c r="AD259" s="43"/>
      <c r="AE259" s="43"/>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3" t="s">
        <v>2667</v>
      </c>
      <c r="BA259" s="83"/>
      <c r="BB259" s="83"/>
      <c r="BC259" s="21" t="str">
        <f t="shared" ref="BC259:BC322" si="25">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26">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ref="BE259:BE322" si="27">IF(A259&lt;&gt;"",IF(F259&lt;&gt;"Not in the game (anymore)",IF(A259&lt;&gt;"",", setType="&amp;G259,"")&amp;IF(J259="true",", multiTrialSet=true",""),"")
&amp; IF(AND(H259&lt;&gt;"",ISNUMBER(H259)),", undauntedChestId=" &amp; H259,""),"")</f>
        <v>, setType=LIBSETS_SETTYPE_DUNGEON</v>
      </c>
      <c r="BF259" s="21" t="str">
        <f t="shared" ref="BF259:BF322" si="28">IF(A259&lt;&gt;"",IF(F259&lt;&gt;"Not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 t="shared" ref="BG259:BG322" si="29">IF(A259&lt;&gt;"",IF(F259&lt;&gt;"Not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 t="shared" si="24"/>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3356</v>
      </c>
      <c r="Y260" s="65"/>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3356</v>
      </c>
      <c r="AC260" s="43"/>
      <c r="AD260" s="43"/>
      <c r="AE260" s="43"/>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3" t="s">
        <v>2667</v>
      </c>
      <c r="BA260" s="83"/>
      <c r="BB260" s="83"/>
      <c r="BC260" s="21" t="str">
        <f t="shared" si="25"/>
        <v>[304] = {wayshrines={192,192,192,}, dlcId=DLC_BASE_GAME</v>
      </c>
      <c r="BD260" s="21" t="str">
        <f t="shared" si="26"/>
        <v>, zoneIds={148,117,117}, veteran=false</v>
      </c>
      <c r="BE260" s="21" t="str">
        <f t="shared" si="27"/>
        <v>, setType=LIBSETS_SETTYPE_DUNGEON</v>
      </c>
      <c r="BF260" s="21" t="str">
        <f t="shared" si="28"/>
        <v>, dropMechanic={LIBSETS_DROP_MECHANIC_GROUP_DUNGEON_BOSS,LIBSETS_DROP_MECHANIC_GROUP_DUNGEON_BOSS}</v>
      </c>
      <c r="BG260" s="21" t="str">
        <f t="shared" si="29"/>
        <v>}, --Medusa / Versteinernder Blick   [Arx Corinium, Shadowfen, Shadowfen]</v>
      </c>
    </row>
    <row r="261" spans="1:59" x14ac:dyDescent="0.25">
      <c r="A261" s="12">
        <v>305</v>
      </c>
      <c r="B261" t="s">
        <v>1127</v>
      </c>
      <c r="C261" t="s">
        <v>1128</v>
      </c>
      <c r="D261" s="3">
        <f t="shared" si="24"/>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3356</v>
      </c>
      <c r="Y261" s="65"/>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3356</v>
      </c>
      <c r="AC261" s="43"/>
      <c r="AD261" s="43"/>
      <c r="AE261" s="43"/>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3" t="s">
        <v>2667</v>
      </c>
      <c r="BA261" s="83"/>
      <c r="BB261" s="83"/>
      <c r="BC261" s="21" t="str">
        <f t="shared" si="25"/>
        <v>[305] = {wayshrines={196,196,196,}, dlcId=DLC_BASE_GAME</v>
      </c>
      <c r="BD261" s="21" t="str">
        <f t="shared" si="26"/>
        <v>, zoneIds={22,104,104}, veteran=false</v>
      </c>
      <c r="BE261" s="21" t="str">
        <f t="shared" si="27"/>
        <v>, setType=LIBSETS_SETTYPE_DUNGEON</v>
      </c>
      <c r="BF261" s="21" t="str">
        <f t="shared" si="28"/>
        <v>, dropMechanic={LIBSETS_DROP_MECHANIC_GROUP_DUNGEON_BOSS,LIBSETS_DROP_MECHANIC_GROUP_DUNGEON_BOSS}</v>
      </c>
      <c r="BG261" s="21" t="str">
        <f t="shared" si="29"/>
        <v>}, --Treasure Hunter / Schatzjäger   [Volenfell, Alik'r Desert, Alik'r Desert]</v>
      </c>
    </row>
    <row r="262" spans="1:59" x14ac:dyDescent="0.25">
      <c r="A262" s="12">
        <v>307</v>
      </c>
      <c r="B262" t="s">
        <v>1129</v>
      </c>
      <c r="C262" t="s">
        <v>1130</v>
      </c>
      <c r="D262" s="3">
        <f t="shared" si="24"/>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3356</v>
      </c>
      <c r="Y262" s="65"/>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3356</v>
      </c>
      <c r="AC262" s="43"/>
      <c r="AD262" s="43"/>
      <c r="AE262" s="43"/>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3" t="s">
        <v>2668</v>
      </c>
      <c r="BA262" s="83"/>
      <c r="BB262" s="83"/>
      <c r="BC262" s="21" t="str">
        <f t="shared" si="25"/>
        <v>[307] = {wayshrines={195,195,195,}, dlcId=DLC_BASE_GAME</v>
      </c>
      <c r="BD262" s="21" t="str">
        <f t="shared" si="26"/>
        <v>, zoneIds={449,101,101}, veteran=false</v>
      </c>
      <c r="BE262" s="21" t="str">
        <f t="shared" si="27"/>
        <v>, setType=LIBSETS_SETTYPE_DUNGEON</v>
      </c>
      <c r="BF262" s="21" t="str">
        <f t="shared" si="28"/>
        <v>, isProcSetAllowedInPvP=1, dropMechanic={LIBSETS_DROP_MECHANIC_GROUP_DUNGEON_BOSS,LIBSETS_DROP_MECHANIC_GROUP_DUNGEON_BOSS}</v>
      </c>
      <c r="BG262" s="21" t="str">
        <f t="shared" si="29"/>
        <v>}, --Draugr Hulk / Schwerfälliger Draugr   [Direfrost Keep, Eastmarch, Eastmarch]</v>
      </c>
    </row>
    <row r="263" spans="1:59" x14ac:dyDescent="0.25">
      <c r="A263" s="12">
        <v>308</v>
      </c>
      <c r="B263" t="s">
        <v>1131</v>
      </c>
      <c r="C263" t="s">
        <v>2615</v>
      </c>
      <c r="D263" s="3">
        <f t="shared" si="24"/>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3356</v>
      </c>
      <c r="Y263" s="65"/>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3356</v>
      </c>
      <c r="AC263" s="43"/>
      <c r="AD263" s="43"/>
      <c r="AE263" s="43"/>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3" t="s">
        <v>2667</v>
      </c>
      <c r="BA263" s="83"/>
      <c r="BB263" s="83"/>
      <c r="BC263" s="21" t="str">
        <f t="shared" si="25"/>
        <v>[308] = {wayshrines={186,186,186,}, dlcId=DLC_BASE_GAME</v>
      </c>
      <c r="BD263" s="21" t="str">
        <f t="shared" si="26"/>
        <v>, zoneIds={38,92,92}, veteran=false</v>
      </c>
      <c r="BE263" s="21" t="str">
        <f t="shared" si="27"/>
        <v>, setType=LIBSETS_SETTYPE_DUNGEON</v>
      </c>
      <c r="BF263" s="21" t="str">
        <f t="shared" si="28"/>
        <v>, dropMechanic={LIBSETS_DROP_MECHANIC_GROUP_DUNGEON_BOSS,LIBSETS_DROP_MECHANIC_GROUP_DUNGEON_BOSS}</v>
      </c>
      <c r="BG263" s="21" t="str">
        <f t="shared" si="29"/>
        <v>}, --Bone Pirate\'s Tatters / Lumpen des Knochenpiraten   [Blackheart Haven, Bangkorai, Bangkorai]</v>
      </c>
    </row>
    <row r="264" spans="1:59" x14ac:dyDescent="0.25">
      <c r="A264" s="12">
        <v>309</v>
      </c>
      <c r="B264" t="s">
        <v>1132</v>
      </c>
      <c r="C264" t="s">
        <v>2616</v>
      </c>
      <c r="D264" s="3">
        <f t="shared" si="24"/>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3356</v>
      </c>
      <c r="Y264" s="65"/>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3356</v>
      </c>
      <c r="AC264" s="43"/>
      <c r="AD264" s="43"/>
      <c r="AE264" s="43"/>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3" t="s">
        <v>2667</v>
      </c>
      <c r="BA264" s="83"/>
      <c r="BB264" s="83"/>
      <c r="BC264" s="21" t="str">
        <f t="shared" si="25"/>
        <v>[309] = {wayshrines={186,186,186,}, dlcId=DLC_BASE_GAME</v>
      </c>
      <c r="BD264" s="21" t="str">
        <f t="shared" si="26"/>
        <v>, zoneIds={38,92,92}, veteran=false</v>
      </c>
      <c r="BE264" s="21" t="str">
        <f t="shared" si="27"/>
        <v>, setType=LIBSETS_SETTYPE_DUNGEON</v>
      </c>
      <c r="BF264" s="21" t="str">
        <f t="shared" si="28"/>
        <v>, dropMechanic={LIBSETS_DROP_MECHANIC_GROUP_DUNGEON_BOSS,LIBSETS_DROP_MECHANIC_GROUP_DUNGEON_BOSS}</v>
      </c>
      <c r="BG264" s="21" t="str">
        <f t="shared" si="29"/>
        <v>}, --Knight-errant\'s Mail / Platten des Wanderritters   [Blackheart Haven, Bangkorai, Bangkorai]</v>
      </c>
    </row>
    <row r="265" spans="1:59" x14ac:dyDescent="0.25">
      <c r="A265" s="12">
        <v>310</v>
      </c>
      <c r="B265" t="s">
        <v>1133</v>
      </c>
      <c r="C265" t="s">
        <v>1134</v>
      </c>
      <c r="D265" s="3">
        <f t="shared" si="24"/>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3356</v>
      </c>
      <c r="Y265" s="65"/>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3356</v>
      </c>
      <c r="AC265" s="43"/>
      <c r="AD265" s="43"/>
      <c r="AE265" s="43"/>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3" t="s">
        <v>2668</v>
      </c>
      <c r="BA265" s="83"/>
      <c r="BB265" s="83"/>
      <c r="BC265" s="21" t="str">
        <f t="shared" si="25"/>
        <v>[310] = {wayshrines={187,187,187,}, dlcId=DLC_BASE_GAME</v>
      </c>
      <c r="BD265" s="21" t="str">
        <f t="shared" si="26"/>
        <v>, zoneIds={64,103,103}, veteran=false</v>
      </c>
      <c r="BE265" s="21" t="str">
        <f t="shared" si="27"/>
        <v>, setType=LIBSETS_SETTYPE_DUNGEON</v>
      </c>
      <c r="BF265" s="21" t="str">
        <f t="shared" si="28"/>
        <v>, isProcSetAllowedInPvP=1, dropMechanic={LIBSETS_DROP_MECHANIC_GROUP_DUNGEON_BOSS,LIBSETS_DROP_MECHANIC_GROUP_DUNGEON_BOSS}</v>
      </c>
      <c r="BG265" s="21" t="str">
        <f t="shared" si="29"/>
        <v>}, --Sword Dancer / Schwerttänzer   [Blessed Crucible, The Rift, The Rift]</v>
      </c>
    </row>
    <row r="266" spans="1:59" x14ac:dyDescent="0.25">
      <c r="A266" s="12">
        <v>311</v>
      </c>
      <c r="B266" t="s">
        <v>1135</v>
      </c>
      <c r="C266" t="s">
        <v>1136</v>
      </c>
      <c r="D266" s="3">
        <f t="shared" si="24"/>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3356</v>
      </c>
      <c r="Y266" s="65"/>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3356</v>
      </c>
      <c r="AC266" s="43"/>
      <c r="AD266" s="43"/>
      <c r="AE266" s="43"/>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3" t="s">
        <v>2667</v>
      </c>
      <c r="BA266" s="83"/>
      <c r="BB266" s="83"/>
      <c r="BC266" s="21" t="str">
        <f t="shared" si="25"/>
        <v>[311] = {wayshrines={184,184,184,}, dlcId=DLC_BASE_GAME</v>
      </c>
      <c r="BD266" s="21" t="str">
        <f t="shared" si="26"/>
        <v>, zoneIds={11,347,347}, veteran=false</v>
      </c>
      <c r="BE266" s="21" t="str">
        <f t="shared" si="27"/>
        <v>, setType=LIBSETS_SETTYPE_DUNGEON</v>
      </c>
      <c r="BF266" s="21" t="str">
        <f t="shared" si="28"/>
        <v>, dropMechanic={LIBSETS_DROP_MECHANIC_GROUP_DUNGEON_BOSS,LIBSETS_DROP_MECHANIC_GROUP_DUNGEON_BOSS}</v>
      </c>
      <c r="BG266" s="21" t="str">
        <f t="shared" si="29"/>
        <v>}, --Rattlecage / Klapperkäfig   [Vaults of Madness, Coldharbour, Coldharbour]</v>
      </c>
    </row>
    <row r="267" spans="1:59" x14ac:dyDescent="0.25">
      <c r="A267" s="12">
        <v>313</v>
      </c>
      <c r="B267" t="s">
        <v>1137</v>
      </c>
      <c r="C267" t="s">
        <v>1138</v>
      </c>
      <c r="D267" s="3">
        <f t="shared" si="24"/>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3" t="s">
        <v>2667</v>
      </c>
      <c r="BA267" s="83"/>
      <c r="BB267" s="83"/>
      <c r="BC267" s="21" t="str">
        <f t="shared" si="25"/>
        <v>[313] = {wayshrines={270,270,270,}, dlcId=DLC_BASE_GAME</v>
      </c>
      <c r="BD267" s="21" t="str">
        <f t="shared" si="26"/>
        <v>, zoneIds={635,888,888}, veteran=false</v>
      </c>
      <c r="BE267" s="21" t="str">
        <f t="shared" si="27"/>
        <v>, setType=LIBSETS_SETTYPE_ARENA</v>
      </c>
      <c r="BF267" s="21" t="str">
        <f t="shared" si="28"/>
        <v>, dropMechanic={LIBSETS_DROP_MECHANIC_ARENA_STAGE_CHEST,LIBSETS_DROP_MECHANIC_ARENA_STAGE_CHEST}, dropMechanicDropLocationNames={['en']={'','Arena stage chest','','','','',},['de']={'','Arena-Phasen Schatztruhe','','','','',},}</v>
      </c>
      <c r="BG267" s="21" t="str">
        <f t="shared" si="29"/>
        <v>}, --Titanic Cleave / Titanisches Trennen   [Dragonstar Arena, Craglorn, Craglorn]</v>
      </c>
    </row>
    <row r="268" spans="1:59" x14ac:dyDescent="0.25">
      <c r="A268" s="12">
        <v>314</v>
      </c>
      <c r="B268" t="s">
        <v>1139</v>
      </c>
      <c r="C268" t="s">
        <v>1140</v>
      </c>
      <c r="D268" s="3">
        <f t="shared" si="24"/>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3" t="s">
        <v>2667</v>
      </c>
      <c r="BA268" s="83"/>
      <c r="BB268" s="83"/>
      <c r="BC268" s="21" t="str">
        <f t="shared" si="25"/>
        <v>[314] = {wayshrines={270,270,270,}, dlcId=DLC_BASE_GAME</v>
      </c>
      <c r="BD268" s="21" t="str">
        <f t="shared" si="26"/>
        <v>, zoneIds={635,888,888}, veteran=false</v>
      </c>
      <c r="BE268" s="21" t="str">
        <f t="shared" si="27"/>
        <v>, setType=LIBSETS_SETTYPE_ARENA</v>
      </c>
      <c r="BF268" s="21" t="str">
        <f t="shared" si="28"/>
        <v>, dropMechanic={LIBSETS_DROP_MECHANIC_ARENA_STAGE_CHEST,LIBSETS_DROP_MECHANIC_ARENA_STAGE_CHEST}, dropMechanicDropLocationNames={['en']={'','Arena stage chest','','','','',},['de']={'','Arena-Phasen Schatztruhe','','','','',},}</v>
      </c>
      <c r="BG268" s="21" t="str">
        <f t="shared" si="29"/>
        <v>}, --Puncturing Remedy / Durchschlagende Genesung   [Dragonstar Arena, Craglorn, Craglorn]</v>
      </c>
    </row>
    <row r="269" spans="1:59" x14ac:dyDescent="0.25">
      <c r="A269" s="12">
        <v>315</v>
      </c>
      <c r="B269" t="s">
        <v>1141</v>
      </c>
      <c r="C269" t="s">
        <v>1142</v>
      </c>
      <c r="D269" s="3">
        <f t="shared" si="24"/>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3" t="s">
        <v>2667</v>
      </c>
      <c r="BA269" s="83"/>
      <c r="BB269" s="83"/>
      <c r="BC269" s="21" t="str">
        <f t="shared" si="25"/>
        <v>[315] = {wayshrines={270,270,270,}, dlcId=DLC_BASE_GAME</v>
      </c>
      <c r="BD269" s="21" t="str">
        <f t="shared" si="26"/>
        <v>, zoneIds={635,888,888}, veteran=false</v>
      </c>
      <c r="BE269" s="21" t="str">
        <f t="shared" si="27"/>
        <v>, setType=LIBSETS_SETTYPE_ARENA</v>
      </c>
      <c r="BF269" s="21" t="str">
        <f t="shared" si="28"/>
        <v>, dropMechanic={LIBSETS_DROP_MECHANIC_ARENA_STAGE_CHEST,LIBSETS_DROP_MECHANIC_ARENA_STAGE_CHEST}, dropMechanicDropLocationNames={['en']={'','Arena stage chest','','','','',},['de']={'','Arena-Phasen Schatztruhe','','','','',},}</v>
      </c>
      <c r="BG269" s="21" t="str">
        <f t="shared" si="29"/>
        <v>}, --Stinging Slashes / Stechende Schnitte   [Dragonstar Arena, Craglorn, Craglorn]</v>
      </c>
    </row>
    <row r="270" spans="1:59" x14ac:dyDescent="0.25">
      <c r="A270" s="12">
        <v>316</v>
      </c>
      <c r="B270" t="s">
        <v>1143</v>
      </c>
      <c r="C270" t="s">
        <v>1144</v>
      </c>
      <c r="D270" s="3">
        <f t="shared" si="24"/>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3">
        <v>0</v>
      </c>
      <c r="BA270" s="83"/>
      <c r="BB270" s="83"/>
      <c r="BC270" s="21" t="str">
        <f t="shared" si="25"/>
        <v>[316] = {wayshrines={270,270,270,}, dlcId=DLC_BASE_GAME</v>
      </c>
      <c r="BD270" s="21" t="str">
        <f t="shared" si="26"/>
        <v>, zoneIds={635,888,888}, veteran=false</v>
      </c>
      <c r="BE270" s="21" t="str">
        <f t="shared" si="27"/>
        <v>, setType=LIBSETS_SETTYPE_ARENA</v>
      </c>
      <c r="BF270" s="21" t="str">
        <f t="shared" si="28"/>
        <v>, isProcSetAllowedInPvP=0, dropMechanic={LIBSETS_DROP_MECHANIC_ARENA_STAGE_CHEST,LIBSETS_DROP_MECHANIC_ARENA_STAGE_CHEST}, dropMechanicDropLocationNames={['en']={'','Arena stage chest','','','','',},['de']={'','Arena-Phasen Schatztruhe','','','','',},}</v>
      </c>
      <c r="BG270" s="21" t="str">
        <f t="shared" si="29"/>
        <v>}, --Caustic Arrow / Beißender Pfeil   [Dragonstar Arena, Craglorn, Craglorn]</v>
      </c>
    </row>
    <row r="271" spans="1:59" x14ac:dyDescent="0.25">
      <c r="A271" s="12">
        <v>317</v>
      </c>
      <c r="B271" t="s">
        <v>1145</v>
      </c>
      <c r="C271" t="s">
        <v>1146</v>
      </c>
      <c r="D271" s="3">
        <f t="shared" si="24"/>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3" t="s">
        <v>2667</v>
      </c>
      <c r="BA271" s="83"/>
      <c r="BB271" s="83"/>
      <c r="BC271" s="21" t="str">
        <f t="shared" si="25"/>
        <v>[317] = {wayshrines={270,270,270,}, dlcId=DLC_BASE_GAME</v>
      </c>
      <c r="BD271" s="21" t="str">
        <f t="shared" si="26"/>
        <v>, zoneIds={635,888,888}, veteran=false</v>
      </c>
      <c r="BE271" s="21" t="str">
        <f t="shared" si="27"/>
        <v>, setType=LIBSETS_SETTYPE_ARENA</v>
      </c>
      <c r="BF271" s="21" t="str">
        <f t="shared" si="28"/>
        <v>, dropMechanic={LIBSETS_DROP_MECHANIC_ARENA_STAGE_CHEST,LIBSETS_DROP_MECHANIC_ARENA_STAGE_CHEST}, dropMechanicDropLocationNames={['en']={'','Arena stage chest','','','','',},['de']={'','Arena-Phasen Schatztruhe','','','','',},}</v>
      </c>
      <c r="BG271" s="21" t="str">
        <f t="shared" si="29"/>
        <v>}, --Destructive Impact / Zerstörerischer Einschlag   [Dragonstar Arena, Craglorn, Craglorn]</v>
      </c>
    </row>
    <row r="272" spans="1:59" x14ac:dyDescent="0.25">
      <c r="A272" s="12">
        <v>318</v>
      </c>
      <c r="B272" t="s">
        <v>1147</v>
      </c>
      <c r="C272" t="s">
        <v>1148</v>
      </c>
      <c r="D272" s="3">
        <f t="shared" si="24"/>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3" t="s">
        <v>2667</v>
      </c>
      <c r="BA272" s="83"/>
      <c r="BB272" s="83"/>
      <c r="BC272" s="21" t="str">
        <f t="shared" si="25"/>
        <v>[318] = {wayshrines={270,270,270,}, dlcId=DLC_BASE_GAME</v>
      </c>
      <c r="BD272" s="21" t="str">
        <f t="shared" si="26"/>
        <v>, zoneIds={635,888,888}, veteran=false</v>
      </c>
      <c r="BE272" s="21" t="str">
        <f t="shared" si="27"/>
        <v>, setType=LIBSETS_SETTYPE_ARENA</v>
      </c>
      <c r="BF272" s="21" t="str">
        <f t="shared" si="28"/>
        <v>, dropMechanic={LIBSETS_DROP_MECHANIC_ARENA_STAGE_CHEST,LIBSETS_DROP_MECHANIC_ARENA_STAGE_CHEST}, dropMechanicDropLocationNames={['en']={'','Arena stage chest','','','','',},['de']={'','Arena-Phasen Schatztruhe','','','','',},}</v>
      </c>
      <c r="BG272" s="21" t="str">
        <f t="shared" si="29"/>
        <v>}, --Grand Rejuvenation / Große Verjüngung   [Dragonstar Arena, Craglorn, Craglorn]</v>
      </c>
    </row>
    <row r="273" spans="1:59" x14ac:dyDescent="0.25">
      <c r="A273" s="12">
        <v>320</v>
      </c>
      <c r="B273" t="s">
        <v>1149</v>
      </c>
      <c r="C273" t="s">
        <v>1150</v>
      </c>
      <c r="D273" s="3">
        <f t="shared" si="24"/>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1560</v>
      </c>
      <c r="Y273" s="65"/>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3" t="s">
        <v>2668</v>
      </c>
      <c r="BA273" s="83"/>
      <c r="BB273" s="83"/>
      <c r="BC273" s="21" t="str">
        <f t="shared" si="25"/>
        <v>[320] = {wayshrines={284,284,284,}, dlcId=DLC_MORROWIND</v>
      </c>
      <c r="BD273" s="21" t="str">
        <f t="shared" si="26"/>
        <v>, zoneIds={849,849,849,849}, veteran=false</v>
      </c>
      <c r="BE273" s="21" t="str">
        <f t="shared" si="27"/>
        <v>, setType=LIBSETS_SETTYPE_OVERLAND</v>
      </c>
      <c r="BF273" s="21" t="str">
        <f t="shared" si="28"/>
        <v>, isProcSetAllowedInPvP=1, dropMechanic={LIBSETS_DROP_MECHANIC_OVERLAND_BOSS_DELVE,LIBSETS_DROP_MECHANIC_OVERLAND_WORLDBOSS,LIBSETS_DROP_MECHANIC_OVERLAND_BOSS_PUBLIC_DUNGEON,LIBSETS_DROP_MECHANIC_OVERLAND_CHEST}</v>
      </c>
      <c r="BG273" s="21" t="str">
        <f t="shared" si="29"/>
        <v>}, --War Maiden / Kriegsjungfer   [Vvardenfell, Vvardenfell, Vvardenfell, Vvardenfell]</v>
      </c>
    </row>
    <row r="274" spans="1:59" x14ac:dyDescent="0.25">
      <c r="A274" s="12">
        <v>321</v>
      </c>
      <c r="B274" t="s">
        <v>1151</v>
      </c>
      <c r="C274" t="s">
        <v>1152</v>
      </c>
      <c r="D274" s="3">
        <f t="shared" si="24"/>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1560</v>
      </c>
      <c r="Y274" s="65"/>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3" t="s">
        <v>2667</v>
      </c>
      <c r="BA274" s="83"/>
      <c r="BB274" s="83"/>
      <c r="BC274" s="21" t="str">
        <f t="shared" si="25"/>
        <v>[321] = {wayshrines={284,284,284,}, dlcId=DLC_MORROWIND</v>
      </c>
      <c r="BD274" s="21" t="str">
        <f t="shared" si="26"/>
        <v>, zoneIds={849,849,849,849}, veteran=false</v>
      </c>
      <c r="BE274" s="21" t="str">
        <f t="shared" si="27"/>
        <v>, setType=LIBSETS_SETTYPE_OVERLAND</v>
      </c>
      <c r="BF274" s="21" t="str">
        <f t="shared" si="28"/>
        <v>, dropMechanic={LIBSETS_DROP_MECHANIC_OVERLAND_BOSS_DELVE,LIBSETS_DROP_MECHANIC_OVERLAND_WORLDBOSS,LIBSETS_DROP_MECHANIC_OVERLAND_BOSS_PUBLIC_DUNGEON,LIBSETS_DROP_MECHANIC_OVERLAND_CHEST}</v>
      </c>
      <c r="BG274" s="21" t="str">
        <f t="shared" si="29"/>
        <v>}, --Defiler / Schänder   [Vvardenfell, Vvardenfell, Vvardenfell, Vvardenfell]</v>
      </c>
    </row>
    <row r="275" spans="1:59" x14ac:dyDescent="0.25">
      <c r="A275" s="12">
        <v>322</v>
      </c>
      <c r="B275" t="s">
        <v>1153</v>
      </c>
      <c r="C275" t="s">
        <v>1154</v>
      </c>
      <c r="D275" s="3">
        <f t="shared" si="24"/>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1560</v>
      </c>
      <c r="Y275" s="65"/>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3" t="s">
        <v>2667</v>
      </c>
      <c r="BA275" s="83"/>
      <c r="BB275" s="83"/>
      <c r="BC275" s="21" t="str">
        <f t="shared" si="25"/>
        <v>[322] = {wayshrines={284,284,284,}, dlcId=DLC_MORROWIND</v>
      </c>
      <c r="BD275" s="21" t="str">
        <f t="shared" si="26"/>
        <v>, zoneIds={849,849,849,849}, veteran=false</v>
      </c>
      <c r="BE275" s="21" t="str">
        <f t="shared" si="27"/>
        <v>, setType=LIBSETS_SETTYPE_OVERLAND</v>
      </c>
      <c r="BF275" s="21" t="str">
        <f t="shared" si="28"/>
        <v>, dropMechanic={LIBSETS_DROP_MECHANIC_OVERLAND_BOSS_DELVE,LIBSETS_DROP_MECHANIC_OVERLAND_WORLDBOSS,LIBSETS_DROP_MECHANIC_OVERLAND_BOSS_PUBLIC_DUNGEON,LIBSETS_DROP_MECHANIC_OVERLAND_CHEST}</v>
      </c>
      <c r="BG275" s="21" t="str">
        <f t="shared" si="29"/>
        <v>}, --Warrior-Poet / Kriegerpoet   [Vvardenfell, Vvardenfell, Vvardenfell, Vvardenfell]</v>
      </c>
    </row>
    <row r="276" spans="1:59" x14ac:dyDescent="0.25">
      <c r="A276" s="5">
        <v>323</v>
      </c>
      <c r="B276" t="s">
        <v>1155</v>
      </c>
      <c r="C276" t="s">
        <v>2617</v>
      </c>
      <c r="D276" s="3">
        <f t="shared" si="24"/>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3359</v>
      </c>
      <c r="Y276" s="65"/>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3359</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3" t="s">
        <v>2668</v>
      </c>
      <c r="BA276" s="83"/>
      <c r="BB276" s="83"/>
      <c r="BC276" s="21" t="str">
        <f t="shared" si="25"/>
        <v>[323] = {wayshrines={276,276,276,}, traitsNeeded=3, dlcId=DLC_MORROWIND</v>
      </c>
      <c r="BD276" s="21" t="str">
        <f t="shared" si="26"/>
        <v>, zoneIds={849,849,849}, veteran=false</v>
      </c>
      <c r="BE276" s="21" t="str">
        <f t="shared" si="27"/>
        <v>, setType=LIBSETS_SETTYPE_CRAFTED</v>
      </c>
      <c r="BF276" s="21" t="str">
        <f t="shared" si="28"/>
        <v>, isProcSetAllowedInPvP=1, dropMechanic={LIBSETS_DROP_MECHANIC_CRAFTED,LIBSETS_DROP_MECHANIC_CRAFTED}</v>
      </c>
      <c r="BG276" s="21" t="str">
        <f t="shared" si="29"/>
        <v>}, --Assassin\'s Guile / Assassinenlist   [Vvardenfell, Vvardenfell, Vvardenfell]</v>
      </c>
    </row>
    <row r="277" spans="1:59" x14ac:dyDescent="0.25">
      <c r="A277" s="5">
        <v>324</v>
      </c>
      <c r="B277" t="s">
        <v>1156</v>
      </c>
      <c r="C277" t="s">
        <v>1157</v>
      </c>
      <c r="D277" s="3">
        <f t="shared" si="24"/>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3359</v>
      </c>
      <c r="Y277" s="65"/>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3359</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3" t="s">
        <v>2667</v>
      </c>
      <c r="BA277" s="83"/>
      <c r="BB277" s="83"/>
      <c r="BC277" s="21" t="str">
        <f t="shared" si="25"/>
        <v>[324] = {wayshrines={329,329,329,}, traitsNeeded=8, dlcId=DLC_MORROWIND</v>
      </c>
      <c r="BD277" s="21" t="str">
        <f t="shared" si="26"/>
        <v>, zoneIds={849,849,849}, veteran=false</v>
      </c>
      <c r="BE277" s="21" t="str">
        <f t="shared" si="27"/>
        <v>, setType=LIBSETS_SETTYPE_CRAFTED</v>
      </c>
      <c r="BF277" s="21" t="str">
        <f t="shared" si="28"/>
        <v>, dropMechanic={LIBSETS_DROP_MECHANIC_CRAFTED,LIBSETS_DROP_MECHANIC_CRAFTED}</v>
      </c>
      <c r="BG277" s="21" t="str">
        <f t="shared" si="29"/>
        <v>}, --Daedric Trickery / Daedrische Gaunerei   [Vvardenfell, Vvardenfell, Vvardenfell]</v>
      </c>
    </row>
    <row r="278" spans="1:59" x14ac:dyDescent="0.25">
      <c r="A278" s="5">
        <v>325</v>
      </c>
      <c r="B278" t="s">
        <v>1158</v>
      </c>
      <c r="C278" t="s">
        <v>1159</v>
      </c>
      <c r="D278" s="3">
        <f t="shared" si="24"/>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3359</v>
      </c>
      <c r="Y278" s="65"/>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3359</v>
      </c>
      <c r="AC278" s="43"/>
      <c r="AD278" s="43"/>
      <c r="AE278" s="43"/>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3" t="s">
        <v>2668</v>
      </c>
      <c r="BA278" s="83"/>
      <c r="BB278" s="83"/>
      <c r="BC278" s="21" t="str">
        <f t="shared" si="25"/>
        <v>[325] = {wayshrines={282,282,282,}, traitsNeeded=6, dlcId=DLC_MORROWIND</v>
      </c>
      <c r="BD278" s="21" t="str">
        <f t="shared" si="26"/>
        <v>, zoneIds={849,849,849}, veteran=false</v>
      </c>
      <c r="BE278" s="21" t="str">
        <f t="shared" si="27"/>
        <v>, setType=LIBSETS_SETTYPE_CRAFTED</v>
      </c>
      <c r="BF278" s="21" t="str">
        <f t="shared" si="28"/>
        <v>, isProcSetAllowedInPvP=1, dropMechanic={LIBSETS_DROP_MECHANIC_CRAFTED,LIBSETS_DROP_MECHANIC_CRAFTED}</v>
      </c>
      <c r="BG278" s="21" t="str">
        <f t="shared" si="29"/>
        <v>}, --Shacklebreaker / Kettensprenger   [Vvardenfell, Vvardenfell, Vvardenfell]</v>
      </c>
    </row>
    <row r="279" spans="1:59" x14ac:dyDescent="0.25">
      <c r="A279" s="12">
        <v>326</v>
      </c>
      <c r="B279" t="s">
        <v>1160</v>
      </c>
      <c r="C279" t="s">
        <v>2618</v>
      </c>
      <c r="D279" s="3">
        <f t="shared" si="24"/>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1576</v>
      </c>
      <c r="Y279" s="65"/>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3" t="s">
        <v>2667</v>
      </c>
      <c r="BA279" s="83"/>
      <c r="BB279" s="83"/>
      <c r="BC279" s="21" t="str">
        <f t="shared" si="25"/>
        <v>[326] = {wayshrines={-1,-1,-1,}, dlcId=DLC_BASE_GAME</v>
      </c>
      <c r="BD279" s="21" t="str">
        <f t="shared" si="26"/>
        <v>, veteran=false</v>
      </c>
      <c r="BE279" s="21" t="str">
        <f t="shared" si="27"/>
        <v>, setType=LIBSETS_SETTYPE_BATTLEGROUND</v>
      </c>
      <c r="BF279" s="21" t="str">
        <f t="shared" si="28"/>
        <v>, dropMechanic={LIBSETS_DROP_MECHANIC_BATTLEGROUND_REWARD}</v>
      </c>
      <c r="BG279" s="21" t="str">
        <f t="shared" si="29"/>
        <v>}, --Vanguard\'s Challenge / Vorhutdisput   [!Battleground]</v>
      </c>
    </row>
    <row r="280" spans="1:59" x14ac:dyDescent="0.25">
      <c r="A280" s="12">
        <v>327</v>
      </c>
      <c r="B280" t="s">
        <v>1161</v>
      </c>
      <c r="C280" t="s">
        <v>2619</v>
      </c>
      <c r="D280" s="3">
        <f t="shared" si="24"/>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1576</v>
      </c>
      <c r="Y280" s="65"/>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3" t="s">
        <v>2667</v>
      </c>
      <c r="BA280" s="83"/>
      <c r="BB280" s="83"/>
      <c r="BC280" s="21" t="str">
        <f t="shared" si="25"/>
        <v>[327] = {wayshrines={-1,-1,-1,}, dlcId=DLC_BASE_GAME</v>
      </c>
      <c r="BD280" s="21" t="str">
        <f t="shared" si="26"/>
        <v>, veteran=false</v>
      </c>
      <c r="BE280" s="21" t="str">
        <f t="shared" si="27"/>
        <v>, setType=LIBSETS_SETTYPE_BATTLEGROUND</v>
      </c>
      <c r="BF280" s="21" t="str">
        <f t="shared" si="28"/>
        <v>, dropMechanic={LIBSETS_DROP_MECHANIC_BATTLEGROUND_REWARD}</v>
      </c>
      <c r="BG280" s="21" t="str">
        <f t="shared" si="29"/>
        <v>}, --Coward\'s Gear / Feiglingstracht   [!Battleground]</v>
      </c>
    </row>
    <row r="281" spans="1:59" x14ac:dyDescent="0.25">
      <c r="A281" s="12">
        <v>328</v>
      </c>
      <c r="B281" t="s">
        <v>1162</v>
      </c>
      <c r="C281" t="s">
        <v>1163</v>
      </c>
      <c r="D281" s="3">
        <f t="shared" si="24"/>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1576</v>
      </c>
      <c r="Y281" s="65"/>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3" t="s">
        <v>2667</v>
      </c>
      <c r="BA281" s="83"/>
      <c r="BB281" s="83"/>
      <c r="BC281" s="21" t="str">
        <f t="shared" si="25"/>
        <v>[328] = {wayshrines={-1,-1,-1,}, dlcId=DLC_BASE_GAME</v>
      </c>
      <c r="BD281" s="21" t="str">
        <f t="shared" si="26"/>
        <v>, veteran=false</v>
      </c>
      <c r="BE281" s="21" t="str">
        <f t="shared" si="27"/>
        <v>, setType=LIBSETS_SETTYPE_BATTLEGROUND</v>
      </c>
      <c r="BF281" s="21" t="str">
        <f t="shared" si="28"/>
        <v>, dropMechanic={LIBSETS_DROP_MECHANIC_BATTLEGROUND_REWARD}</v>
      </c>
      <c r="BG281" s="21" t="str">
        <f t="shared" si="29"/>
        <v>}, --Knight Slayer / Ritterschlächter   [!Battleground]</v>
      </c>
    </row>
    <row r="282" spans="1:59" x14ac:dyDescent="0.25">
      <c r="A282" s="12">
        <v>329</v>
      </c>
      <c r="B282" t="s">
        <v>1164</v>
      </c>
      <c r="C282" t="s">
        <v>2620</v>
      </c>
      <c r="D282" s="3">
        <f t="shared" si="24"/>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1576</v>
      </c>
      <c r="Y282" s="65"/>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3" t="s">
        <v>2667</v>
      </c>
      <c r="BA282" s="83"/>
      <c r="BB282" s="83"/>
      <c r="BC282" s="21" t="str">
        <f t="shared" si="25"/>
        <v>[329] = {wayshrines={-1,-1,-1,}, dlcId=DLC_BASE_GAME</v>
      </c>
      <c r="BD282" s="21" t="str">
        <f t="shared" si="26"/>
        <v>, veteran=false</v>
      </c>
      <c r="BE282" s="21" t="str">
        <f t="shared" si="27"/>
        <v>, setType=LIBSETS_SETTYPE_BATTLEGROUND</v>
      </c>
      <c r="BF282" s="21" t="str">
        <f t="shared" si="28"/>
        <v>, dropMechanic={LIBSETS_DROP_MECHANIC_BATTLEGROUND_REWARD}</v>
      </c>
      <c r="BG282" s="21" t="str">
        <f t="shared" si="29"/>
        <v>}, --Wizard\'s Riposte / Zaubererreplik   [!Battleground]</v>
      </c>
    </row>
    <row r="283" spans="1:59" x14ac:dyDescent="0.25">
      <c r="A283" s="12">
        <v>330</v>
      </c>
      <c r="B283" t="s">
        <v>1165</v>
      </c>
      <c r="C283" t="s">
        <v>1166</v>
      </c>
      <c r="D283" s="3">
        <f t="shared" si="24"/>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3337</v>
      </c>
      <c r="Y283" s="65"/>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3" t="s">
        <v>2667</v>
      </c>
      <c r="BA283" s="83"/>
      <c r="BB283" s="83"/>
      <c r="BC283" s="21" t="str">
        <f t="shared" si="25"/>
        <v>[330] = {wayshrines={331,331,331,}, dlcId=DLC_CLOCKWORK_CITY</v>
      </c>
      <c r="BD283" s="21" t="str">
        <f t="shared" si="26"/>
        <v>, zoneIds={975,849,849}, veteran=false</v>
      </c>
      <c r="BE283" s="21" t="str">
        <f t="shared" si="27"/>
        <v>, setType=LIBSETS_SETTYPE_TRIAL</v>
      </c>
      <c r="BF283" s="21" t="str">
        <f t="shared" si="28"/>
        <v>, dropMechanic={LIBSETS_DROP_MECHANIC_TRIAL_BOSS}</v>
      </c>
      <c r="BG283" s="21" t="str">
        <f t="shared" si="29"/>
        <v>}, --Automated Defense / Automatisierte Verteidigung   [Halls of Fabrication, Vvardenfell, Vvardenfell]</v>
      </c>
    </row>
    <row r="284" spans="1:59" x14ac:dyDescent="0.25">
      <c r="A284" s="12">
        <v>331</v>
      </c>
      <c r="B284" t="s">
        <v>1167</v>
      </c>
      <c r="C284" t="s">
        <v>1168</v>
      </c>
      <c r="D284" s="3">
        <f t="shared" si="24"/>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3337</v>
      </c>
      <c r="Y284" s="65"/>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3" t="s">
        <v>2667</v>
      </c>
      <c r="BA284" s="83"/>
      <c r="BB284" s="83"/>
      <c r="BC284" s="21" t="str">
        <f t="shared" si="25"/>
        <v>[331] = {wayshrines={331,331,331,}, dlcId=DLC_CLOCKWORK_CITY</v>
      </c>
      <c r="BD284" s="21" t="str">
        <f t="shared" si="26"/>
        <v>, zoneIds={975,849,849}, veteran=false</v>
      </c>
      <c r="BE284" s="21" t="str">
        <f t="shared" si="27"/>
        <v>, setType=LIBSETS_SETTYPE_TRIAL</v>
      </c>
      <c r="BF284" s="21" t="str">
        <f t="shared" si="28"/>
        <v>, dropMechanic={LIBSETS_DROP_MECHANIC_TRIAL_BOSS}</v>
      </c>
      <c r="BG284" s="21" t="str">
        <f t="shared" si="29"/>
        <v>}, --War Machine / Kriegsmaschine   [Halls of Fabrication, Vvardenfell, Vvardenfell]</v>
      </c>
    </row>
    <row r="285" spans="1:59" x14ac:dyDescent="0.25">
      <c r="A285" s="12">
        <v>332</v>
      </c>
      <c r="B285" t="s">
        <v>1169</v>
      </c>
      <c r="C285" t="s">
        <v>1170</v>
      </c>
      <c r="D285" s="3">
        <f t="shared" si="24"/>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3337</v>
      </c>
      <c r="Y285" s="65"/>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3" t="s">
        <v>2667</v>
      </c>
      <c r="BA285" s="83"/>
      <c r="BB285" s="83"/>
      <c r="BC285" s="21" t="str">
        <f t="shared" si="25"/>
        <v>[332] = {wayshrines={331,331,331,}, dlcId=DLC_CLOCKWORK_CITY</v>
      </c>
      <c r="BD285" s="21" t="str">
        <f t="shared" si="26"/>
        <v>, zoneIds={975,849,849}, veteran=false</v>
      </c>
      <c r="BE285" s="21" t="str">
        <f t="shared" si="27"/>
        <v>, setType=LIBSETS_SETTYPE_TRIAL</v>
      </c>
      <c r="BF285" s="21" t="str">
        <f t="shared" si="28"/>
        <v>, dropMechanic={LIBSETS_DROP_MECHANIC_TRIAL_BOSS}</v>
      </c>
      <c r="BG285" s="21" t="str">
        <f t="shared" si="29"/>
        <v>}, --Master Architect / Meisterarchitekt   [Halls of Fabrication, Vvardenfell, Vvardenfell]</v>
      </c>
    </row>
    <row r="286" spans="1:59" x14ac:dyDescent="0.25">
      <c r="A286" s="12">
        <v>333</v>
      </c>
      <c r="B286" t="s">
        <v>1171</v>
      </c>
      <c r="C286" t="s">
        <v>2621</v>
      </c>
      <c r="D286" s="3">
        <f t="shared" si="24"/>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3337</v>
      </c>
      <c r="Y286" s="65"/>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3" t="s">
        <v>2667</v>
      </c>
      <c r="BA286" s="83"/>
      <c r="BB286" s="83"/>
      <c r="BC286" s="21" t="str">
        <f t="shared" si="25"/>
        <v>[333] = {wayshrines={331,331,331,}, dlcId=DLC_CLOCKWORK_CITY</v>
      </c>
      <c r="BD286" s="21" t="str">
        <f t="shared" si="26"/>
        <v>, zoneIds={975,849,849}, veteran=false</v>
      </c>
      <c r="BE286" s="21" t="str">
        <f t="shared" si="27"/>
        <v>, setType=LIBSETS_SETTYPE_TRIAL</v>
      </c>
      <c r="BF286" s="21" t="str">
        <f t="shared" si="28"/>
        <v>, dropMechanic={LIBSETS_DROP_MECHANIC_TRIAL_BOSS}</v>
      </c>
      <c r="BG286" s="21" t="str">
        <f t="shared" si="29"/>
        <v>}, --Inventor\'s Guard / Erfindergarde   [Halls of Fabrication, Vvardenfell, Vvardenfell]</v>
      </c>
    </row>
    <row r="287" spans="1:59" x14ac:dyDescent="0.25">
      <c r="A287" s="12">
        <v>334</v>
      </c>
      <c r="B287" t="s">
        <v>1172</v>
      </c>
      <c r="C287" t="s">
        <v>1173</v>
      </c>
      <c r="D287" s="3">
        <f t="shared" si="24"/>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1576</v>
      </c>
      <c r="Y287" s="65"/>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3" t="s">
        <v>2668</v>
      </c>
      <c r="BA287" s="83"/>
      <c r="BB287" s="83"/>
      <c r="BC287" s="21" t="str">
        <f t="shared" si="25"/>
        <v>[334] = {wayshrines={-1,-1,-1,}, dlcId=DLC_BASE_GAME</v>
      </c>
      <c r="BD287" s="21" t="str">
        <f t="shared" si="26"/>
        <v>, veteran=false</v>
      </c>
      <c r="BE287" s="21" t="str">
        <f t="shared" si="27"/>
        <v>, setType=LIBSETS_SETTYPE_BATTLEGROUND</v>
      </c>
      <c r="BF287" s="21" t="str">
        <f t="shared" si="28"/>
        <v>, isProcSetAllowedInPvP=1, dropMechanic={LIBSETS_DROP_MECHANIC_BATTLEGROUND_REWARD}</v>
      </c>
      <c r="BG287" s="21" t="str">
        <f t="shared" si="29"/>
        <v>}, --Impregnable Armor / Unüberwindliche Rüstung   [!Battleground]</v>
      </c>
    </row>
    <row r="288" spans="1:59" x14ac:dyDescent="0.25">
      <c r="A288" s="12">
        <v>335</v>
      </c>
      <c r="B288" t="s">
        <v>1174</v>
      </c>
      <c r="C288" t="s">
        <v>2622</v>
      </c>
      <c r="D288" s="3">
        <f t="shared" si="24"/>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3356</v>
      </c>
      <c r="Y288" s="65"/>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3356</v>
      </c>
      <c r="AC288" s="43"/>
      <c r="AD288" s="43"/>
      <c r="AE288" s="43"/>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3" t="s">
        <v>2667</v>
      </c>
      <c r="BA288" s="83"/>
      <c r="BB288" s="83"/>
      <c r="BC288" s="21" t="str">
        <f t="shared" si="25"/>
        <v>[335] = {wayshrines={332,332,332,}, dlcId=DLC_HORNS_OF_THE_REACH</v>
      </c>
      <c r="BD288" s="21" t="str">
        <f t="shared" si="26"/>
        <v>, zoneIds={974,888,888}, veteran=false</v>
      </c>
      <c r="BE288" s="21" t="str">
        <f t="shared" si="27"/>
        <v>, setType=LIBSETS_SETTYPE_DUNGEON</v>
      </c>
      <c r="BF288" s="21" t="str">
        <f t="shared" si="28"/>
        <v>, dropMechanic={LIBSETS_DROP_MECHANIC_GROUP_DUNGEON_BOSS,LIBSETS_DROP_MECHANIC_GROUP_DUNGEON_BOSS}</v>
      </c>
      <c r="BG288" s="21" t="str">
        <f t="shared" si="29"/>
        <v>}, --Draugr\'s Rest / Draugrruhe   [Falkreath Hold, Craglorn, Craglorn]</v>
      </c>
    </row>
    <row r="289" spans="1:59" x14ac:dyDescent="0.25">
      <c r="A289" s="12">
        <v>336</v>
      </c>
      <c r="B289" t="s">
        <v>1175</v>
      </c>
      <c r="C289" t="s">
        <v>1176</v>
      </c>
      <c r="D289" s="3">
        <f t="shared" si="24"/>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3356</v>
      </c>
      <c r="Y289" s="65"/>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3356</v>
      </c>
      <c r="AC289" s="43"/>
      <c r="AD289" s="43"/>
      <c r="AE289" s="43"/>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3" t="s">
        <v>2667</v>
      </c>
      <c r="BA289" s="83"/>
      <c r="BB289" s="83"/>
      <c r="BC289" s="21" t="str">
        <f t="shared" si="25"/>
        <v>[336] = {wayshrines={332,332,332,}, dlcId=DLC_HORNS_OF_THE_REACH</v>
      </c>
      <c r="BD289" s="21" t="str">
        <f t="shared" si="26"/>
        <v>, zoneIds={974,888,888}, veteran=false</v>
      </c>
      <c r="BE289" s="21" t="str">
        <f t="shared" si="27"/>
        <v>, setType=LIBSETS_SETTYPE_DUNGEON</v>
      </c>
      <c r="BF289" s="21" t="str">
        <f t="shared" si="28"/>
        <v>, dropMechanic={LIBSETS_DROP_MECHANIC_GROUP_DUNGEON_BOSS,LIBSETS_DROP_MECHANIC_GROUP_DUNGEON_BOSS}</v>
      </c>
      <c r="BG289" s="21" t="str">
        <f t="shared" si="29"/>
        <v>}, --Pillar of Nirn / Säulen von Nirn   [Falkreath Hold, Craglorn, Craglorn]</v>
      </c>
    </row>
    <row r="290" spans="1:59" x14ac:dyDescent="0.25">
      <c r="A290" s="12">
        <v>337</v>
      </c>
      <c r="B290" t="s">
        <v>1177</v>
      </c>
      <c r="C290" t="s">
        <v>1178</v>
      </c>
      <c r="D290" s="3">
        <f t="shared" si="24"/>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3356</v>
      </c>
      <c r="Y290" s="65"/>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3356</v>
      </c>
      <c r="AC290" s="43"/>
      <c r="AD290" s="43"/>
      <c r="AE290" s="43"/>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3" t="s">
        <v>2667</v>
      </c>
      <c r="BA290" s="83"/>
      <c r="BB290" s="83"/>
      <c r="BC290" s="21" t="str">
        <f t="shared" si="25"/>
        <v>[337] = {wayshrines={332,332,332,}, dlcId=DLC_HORNS_OF_THE_REACH</v>
      </c>
      <c r="BD290" s="21" t="str">
        <f t="shared" si="26"/>
        <v>, zoneIds={974,888,888}, veteran=false</v>
      </c>
      <c r="BE290" s="21" t="str">
        <f t="shared" si="27"/>
        <v>, setType=LIBSETS_SETTYPE_DUNGEON</v>
      </c>
      <c r="BF290" s="21" t="str">
        <f t="shared" si="28"/>
        <v>, dropMechanic={LIBSETS_DROP_MECHANIC_GROUP_DUNGEON_BOSS,LIBSETS_DROP_MECHANIC_GROUP_DUNGEON_BOSS}</v>
      </c>
      <c r="BG290" s="21" t="str">
        <f t="shared" si="29"/>
        <v>}, --Ironblood / Eisenblut   [Falkreath Hold, Craglorn, Craglorn]</v>
      </c>
    </row>
    <row r="291" spans="1:59" x14ac:dyDescent="0.25">
      <c r="A291" s="12">
        <v>338</v>
      </c>
      <c r="B291" t="s">
        <v>1179</v>
      </c>
      <c r="C291" t="s">
        <v>1180</v>
      </c>
      <c r="D291" s="3">
        <f t="shared" si="24"/>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3356</v>
      </c>
      <c r="Y291" s="65"/>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3356</v>
      </c>
      <c r="AC291" s="43"/>
      <c r="AD291" s="43"/>
      <c r="AE291" s="43"/>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3" t="s">
        <v>2667</v>
      </c>
      <c r="BA291" s="83"/>
      <c r="BB291" s="83"/>
      <c r="BC291" s="21" t="str">
        <f t="shared" si="25"/>
        <v>[338] = {wayshrines={326,326,326,}, dlcId=DLC_HORNS_OF_THE_REACH</v>
      </c>
      <c r="BD291" s="21" t="str">
        <f t="shared" si="26"/>
        <v>, zoneIds={973,888,888}, veteran=false</v>
      </c>
      <c r="BE291" s="21" t="str">
        <f t="shared" si="27"/>
        <v>, setType=LIBSETS_SETTYPE_DUNGEON</v>
      </c>
      <c r="BF291" s="21" t="str">
        <f t="shared" si="28"/>
        <v>, dropMechanic={LIBSETS_DROP_MECHANIC_GROUP_DUNGEON_BOSS,LIBSETS_DROP_MECHANIC_GROUP_DUNGEON_BOSS}</v>
      </c>
      <c r="BG291" s="21" t="str">
        <f t="shared" si="29"/>
        <v>}, --Flame Blossom / Flammenblüte   [Bloodroot Forge, Craglorn, Craglorn]</v>
      </c>
    </row>
    <row r="292" spans="1:59" x14ac:dyDescent="0.25">
      <c r="A292" s="12">
        <v>339</v>
      </c>
      <c r="B292" t="s">
        <v>1181</v>
      </c>
      <c r="C292" t="s">
        <v>1182</v>
      </c>
      <c r="D292" s="3">
        <f t="shared" si="24"/>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3356</v>
      </c>
      <c r="Y292" s="65"/>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3356</v>
      </c>
      <c r="AC292" s="43"/>
      <c r="AD292" s="43"/>
      <c r="AE292" s="43"/>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3" t="s">
        <v>2668</v>
      </c>
      <c r="BA292" s="83"/>
      <c r="BB292" s="83"/>
      <c r="BC292" s="21" t="str">
        <f t="shared" si="25"/>
        <v>[339] = {wayshrines={326,326,326,}, dlcId=DLC_HORNS_OF_THE_REACH</v>
      </c>
      <c r="BD292" s="21" t="str">
        <f t="shared" si="26"/>
        <v>, zoneIds={973,888,888}, veteran=false</v>
      </c>
      <c r="BE292" s="21" t="str">
        <f t="shared" si="27"/>
        <v>, setType=LIBSETS_SETTYPE_DUNGEON</v>
      </c>
      <c r="BF292" s="21" t="str">
        <f t="shared" si="28"/>
        <v>, isProcSetAllowedInPvP=1, dropMechanic={LIBSETS_DROP_MECHANIC_GROUP_DUNGEON_BOSS,LIBSETS_DROP_MECHANIC_GROUP_DUNGEON_BOSS}</v>
      </c>
      <c r="BG292" s="21" t="str">
        <f t="shared" si="29"/>
        <v>}, --Blooddrinker / Bluttrinker   [Bloodroot Forge, Craglorn, Craglorn]</v>
      </c>
    </row>
    <row r="293" spans="1:59" x14ac:dyDescent="0.25">
      <c r="A293" s="12">
        <v>340</v>
      </c>
      <c r="B293" t="s">
        <v>1183</v>
      </c>
      <c r="C293" t="s">
        <v>2623</v>
      </c>
      <c r="D293" s="3">
        <f t="shared" si="24"/>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3356</v>
      </c>
      <c r="Y293" s="65"/>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3356</v>
      </c>
      <c r="AC293" s="43"/>
      <c r="AD293" s="43"/>
      <c r="AE293" s="43"/>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3" t="s">
        <v>2667</v>
      </c>
      <c r="BA293" s="83"/>
      <c r="BB293" s="83"/>
      <c r="BC293" s="21" t="str">
        <f t="shared" si="25"/>
        <v>[340] = {wayshrines={326,326,326,}, dlcId=DLC_HORNS_OF_THE_REACH</v>
      </c>
      <c r="BD293" s="21" t="str">
        <f t="shared" si="26"/>
        <v>, zoneIds={973,888,888}, veteran=false</v>
      </c>
      <c r="BE293" s="21" t="str">
        <f t="shared" si="27"/>
        <v>, setType=LIBSETS_SETTYPE_DUNGEON</v>
      </c>
      <c r="BF293" s="21" t="str">
        <f t="shared" si="28"/>
        <v>, dropMechanic={LIBSETS_DROP_MECHANIC_GROUP_DUNGEON_BOSS,LIBSETS_DROP_MECHANIC_GROUP_DUNGEON_BOSS}</v>
      </c>
      <c r="BG293" s="21" t="str">
        <f t="shared" si="29"/>
        <v>}, --Hagraven\'s Garden / Vettelgarten   [Bloodroot Forge, Craglorn, Craglorn]</v>
      </c>
    </row>
    <row r="294" spans="1:59" x14ac:dyDescent="0.25">
      <c r="A294" s="5">
        <v>341</v>
      </c>
      <c r="B294" t="s">
        <v>1184</v>
      </c>
      <c r="C294" t="s">
        <v>4</v>
      </c>
      <c r="D294" s="3">
        <f t="shared" si="24"/>
        <v>341</v>
      </c>
      <c r="G294" s="8" t="s">
        <v>1479</v>
      </c>
      <c r="H294" s="93">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3" t="s">
        <v>2667</v>
      </c>
      <c r="BA294" s="83"/>
      <c r="BB294" s="83"/>
      <c r="BC294" s="21" t="str">
        <f t="shared" si="25"/>
        <v>[341] = {wayshrines={326,326,326,}, dlcId=DLC_HORNS_OF_THE_REACH</v>
      </c>
      <c r="BD294" s="21" t="str">
        <f t="shared" si="26"/>
        <v>, zoneIds={973,888,888}, veteran={[EQUIP_TYPE_HEAD]=true, [EQUIP_TYPE_SHOULDERS]=false}</v>
      </c>
      <c r="BE294" s="21" t="str">
        <f t="shared" si="27"/>
        <v>, setType=LIBSETS_SETTYPE_MONSTER, undauntedChestId=3</v>
      </c>
      <c r="BF294" s="21" t="str">
        <f t="shared" si="28"/>
        <v>, dropMechanic={LIBSETS_DROP_MECHANIC_MONSTER_NAME}, dropMechanicDropLocationNames={['en']={'Earthgore Amalgam','','','','','',},['de']={'Erdbluter-Amalgam','','','','','',},}</v>
      </c>
      <c r="BG294" s="21" t="str">
        <f t="shared" si="29"/>
        <v>}, --Earthgore / Erdbluter   [Bloodroot Forge, Craglorn, Craglorn]</v>
      </c>
    </row>
    <row r="295" spans="1:59" x14ac:dyDescent="0.25">
      <c r="A295" s="5">
        <v>342</v>
      </c>
      <c r="B295" t="s">
        <v>3</v>
      </c>
      <c r="C295" t="s">
        <v>3</v>
      </c>
      <c r="D295" s="3">
        <f t="shared" si="24"/>
        <v>342</v>
      </c>
      <c r="G295" s="8" t="s">
        <v>1479</v>
      </c>
      <c r="H295" s="93">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3" t="s">
        <v>2667</v>
      </c>
      <c r="BA295" s="83"/>
      <c r="BB295" s="83"/>
      <c r="BC295" s="21" t="str">
        <f t="shared" si="25"/>
        <v>[342] = {wayshrines={332,332,332,}, dlcId=DLC_HORNS_OF_THE_REACH</v>
      </c>
      <c r="BD295" s="21" t="str">
        <f t="shared" si="26"/>
        <v>, zoneIds={974,888,888}, veteran={[EQUIP_TYPE_HEAD]=true, [EQUIP_TYPE_SHOULDERS]=false}</v>
      </c>
      <c r="BE295" s="21" t="str">
        <f t="shared" si="27"/>
        <v>, setType=LIBSETS_SETTYPE_MONSTER, undauntedChestId=3</v>
      </c>
      <c r="BF295" s="21" t="str">
        <f t="shared" si="28"/>
        <v>, dropMechanic={LIBSETS_DROP_MECHANIC_MONSTER_NAME}, dropMechanicDropLocationNames={['en']={'Domihaus the Bloody-Hornedin','','','','','',},['de']={'Domihaus der Blutgehörnte','','','','','',},}</v>
      </c>
      <c r="BG295" s="21" t="str">
        <f t="shared" si="29"/>
        <v>}, --Domihaus / Domihaus   [Falkreath Hold, Craglorn, Craglorn]</v>
      </c>
    </row>
    <row r="296" spans="1:59" x14ac:dyDescent="0.25">
      <c r="A296" s="12">
        <v>343</v>
      </c>
      <c r="B296" t="s">
        <v>1185</v>
      </c>
      <c r="C296" t="s">
        <v>2624</v>
      </c>
      <c r="D296" s="3">
        <f t="shared" si="24"/>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3356</v>
      </c>
      <c r="Y296" s="65"/>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3356</v>
      </c>
      <c r="AC296" s="43"/>
      <c r="AD296" s="43"/>
      <c r="AE296" s="43"/>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3" t="s">
        <v>2667</v>
      </c>
      <c r="BA296" s="83"/>
      <c r="BB296" s="83"/>
      <c r="BC296" s="21" t="str">
        <f t="shared" si="25"/>
        <v>[343] = {wayshrines={341,341,341,}, dlcId=DLC_DRAGON_BONES</v>
      </c>
      <c r="BD296" s="21" t="str">
        <f t="shared" si="26"/>
        <v>, zoneIds={1009,92,92}, veteran=false</v>
      </c>
      <c r="BE296" s="21" t="str">
        <f t="shared" si="27"/>
        <v>, setType=LIBSETS_SETTYPE_DUNGEON</v>
      </c>
      <c r="BF296" s="21" t="str">
        <f t="shared" si="28"/>
        <v>, dropMechanic={LIBSETS_DROP_MECHANIC_GROUP_DUNGEON_BOSS,LIBSETS_DROP_MECHANIC_GROUP_DUNGEON_BOSS}</v>
      </c>
      <c r="BG296" s="21" t="str">
        <f t="shared" si="29"/>
        <v>}, --Caluurion\'s Legacy / Caluurions Erbe   [Fang Lair, Bangkorai, Bangkorai]</v>
      </c>
    </row>
    <row r="297" spans="1:59" x14ac:dyDescent="0.25">
      <c r="A297" s="12">
        <v>344</v>
      </c>
      <c r="B297" t="s">
        <v>1186</v>
      </c>
      <c r="C297" t="s">
        <v>1187</v>
      </c>
      <c r="D297" s="3">
        <f t="shared" si="24"/>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3356</v>
      </c>
      <c r="Y297" s="65"/>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3356</v>
      </c>
      <c r="AC297" s="43"/>
      <c r="AD297" s="43"/>
      <c r="AE297" s="43"/>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3" t="s">
        <v>2667</v>
      </c>
      <c r="BA297" s="83"/>
      <c r="BB297" s="83"/>
      <c r="BC297" s="21" t="str">
        <f t="shared" si="25"/>
        <v>[344] = {wayshrines={341,341,341,}, dlcId=DLC_DRAGON_BONES</v>
      </c>
      <c r="BD297" s="21" t="str">
        <f t="shared" si="26"/>
        <v>, zoneIds={1009,92,92}, veteran=false</v>
      </c>
      <c r="BE297" s="21" t="str">
        <f t="shared" si="27"/>
        <v>, setType=LIBSETS_SETTYPE_DUNGEON</v>
      </c>
      <c r="BF297" s="21" t="str">
        <f t="shared" si="28"/>
        <v>, dropMechanic={LIBSETS_DROP_MECHANIC_GROUP_DUNGEON_BOSS,LIBSETS_DROP_MECHANIC_GROUP_DUNGEON_BOSS}</v>
      </c>
      <c r="BG297" s="21" t="str">
        <f t="shared" si="29"/>
        <v>}, --Trappings of Invigoration / Stärkungsprunk   [Fang Lair, Bangkorai, Bangkorai]</v>
      </c>
    </row>
    <row r="298" spans="1:59" x14ac:dyDescent="0.25">
      <c r="A298" s="12">
        <v>345</v>
      </c>
      <c r="B298" t="s">
        <v>1188</v>
      </c>
      <c r="C298" t="s">
        <v>2625</v>
      </c>
      <c r="D298" s="3">
        <f t="shared" si="24"/>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3356</v>
      </c>
      <c r="Y298" s="65"/>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3356</v>
      </c>
      <c r="AC298" s="43"/>
      <c r="AD298" s="43"/>
      <c r="AE298" s="43"/>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3" t="s">
        <v>2667</v>
      </c>
      <c r="BA298" s="83"/>
      <c r="BB298" s="83"/>
      <c r="BC298" s="21" t="str">
        <f t="shared" si="25"/>
        <v>[345] = {wayshrines={341,341,341,}, dlcId=DLC_DRAGON_BONES</v>
      </c>
      <c r="BD298" s="21" t="str">
        <f t="shared" si="26"/>
        <v>, zoneIds={1009,92,92}, veteran=false</v>
      </c>
      <c r="BE298" s="21" t="str">
        <f t="shared" si="27"/>
        <v>, setType=LIBSETS_SETTYPE_DUNGEON</v>
      </c>
      <c r="BF298" s="21" t="str">
        <f t="shared" si="28"/>
        <v>, dropMechanic={LIBSETS_DROP_MECHANIC_GROUP_DUNGEON_BOSS,LIBSETS_DROP_MECHANIC_GROUP_DUNGEON_BOSS}</v>
      </c>
      <c r="BG298" s="21" t="str">
        <f t="shared" si="29"/>
        <v>}, --Ulfnor\'s Favor / Ulfnors Gunst   [Fang Lair, Bangkorai, Bangkorai]</v>
      </c>
    </row>
    <row r="299" spans="1:59" x14ac:dyDescent="0.25">
      <c r="A299" s="12">
        <v>346</v>
      </c>
      <c r="B299" t="s">
        <v>1189</v>
      </c>
      <c r="C299" t="s">
        <v>2626</v>
      </c>
      <c r="D299" s="3">
        <f t="shared" si="24"/>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3356</v>
      </c>
      <c r="Y299" s="65"/>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3356</v>
      </c>
      <c r="AC299" s="43"/>
      <c r="AD299" s="43"/>
      <c r="AE299" s="43"/>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3" t="s">
        <v>2668</v>
      </c>
      <c r="BA299" s="83"/>
      <c r="BB299" s="83"/>
      <c r="BC299" s="21" t="str">
        <f t="shared" si="25"/>
        <v>[346] = {wayshrines={363,363,363,}, dlcId=DLC_DRAGON_BONES</v>
      </c>
      <c r="BD299" s="21" t="str">
        <f t="shared" si="26"/>
        <v>, zoneIds={1010,19,19}, veteran=false</v>
      </c>
      <c r="BE299" s="21" t="str">
        <f t="shared" si="27"/>
        <v>, setType=LIBSETS_SETTYPE_DUNGEON</v>
      </c>
      <c r="BF299" s="21" t="str">
        <f t="shared" si="28"/>
        <v>, isProcSetAllowedInPvP=1, dropMechanic={LIBSETS_DROP_MECHANIC_GROUP_DUNGEON_BOSS,LIBSETS_DROP_MECHANIC_GROUP_DUNGEON_BOSS}</v>
      </c>
      <c r="BG299" s="21" t="str">
        <f t="shared" si="29"/>
        <v>}, --Jorvuld\'s Guidance / Jorvulds Führung   [Scalecaller Peak, Stormhaven, Stormhaven]</v>
      </c>
    </row>
    <row r="300" spans="1:59" x14ac:dyDescent="0.25">
      <c r="A300" s="12">
        <v>347</v>
      </c>
      <c r="B300" t="s">
        <v>1190</v>
      </c>
      <c r="C300" t="s">
        <v>1191</v>
      </c>
      <c r="D300" s="3">
        <f t="shared" si="24"/>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3356</v>
      </c>
      <c r="Y300" s="65"/>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3356</v>
      </c>
      <c r="AC300" s="43"/>
      <c r="AD300" s="43"/>
      <c r="AE300" s="43"/>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3" t="s">
        <v>2667</v>
      </c>
      <c r="BA300" s="83"/>
      <c r="BB300" s="83"/>
      <c r="BC300" s="21" t="str">
        <f t="shared" si="25"/>
        <v>[347] = {wayshrines={363,363,363,}, dlcId=DLC_DRAGON_BONES</v>
      </c>
      <c r="BD300" s="21" t="str">
        <f t="shared" si="26"/>
        <v>, zoneIds={1010,19,19}, veteran=false</v>
      </c>
      <c r="BE300" s="21" t="str">
        <f t="shared" si="27"/>
        <v>, setType=LIBSETS_SETTYPE_DUNGEON</v>
      </c>
      <c r="BF300" s="21" t="str">
        <f t="shared" si="28"/>
        <v>, dropMechanic={LIBSETS_DROP_MECHANIC_GROUP_DUNGEON_BOSS,LIBSETS_DROP_MECHANIC_GROUP_DUNGEON_BOSS}</v>
      </c>
      <c r="BG300" s="21" t="str">
        <f t="shared" si="29"/>
        <v>}, --Plague Slinger / Seuchenschleuder   [Scalecaller Peak, Stormhaven, Stormhaven]</v>
      </c>
    </row>
    <row r="301" spans="1:59" x14ac:dyDescent="0.25">
      <c r="A301" s="12">
        <v>348</v>
      </c>
      <c r="B301" t="s">
        <v>1192</v>
      </c>
      <c r="C301" t="s">
        <v>1193</v>
      </c>
      <c r="D301" s="3">
        <f t="shared" si="24"/>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3356</v>
      </c>
      <c r="Y301" s="65"/>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3356</v>
      </c>
      <c r="AC301" s="43"/>
      <c r="AD301" s="43"/>
      <c r="AE301" s="43"/>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3" t="s">
        <v>2667</v>
      </c>
      <c r="BA301" s="83"/>
      <c r="BB301" s="83"/>
      <c r="BC301" s="21" t="str">
        <f t="shared" si="25"/>
        <v>[348] = {wayshrines={363,363,363,}, dlcId=DLC_DRAGON_BONES</v>
      </c>
      <c r="BD301" s="21" t="str">
        <f t="shared" si="26"/>
        <v>, zoneIds={1010,19,19}, veteran=false</v>
      </c>
      <c r="BE301" s="21" t="str">
        <f t="shared" si="27"/>
        <v>, setType=LIBSETS_SETTYPE_DUNGEON</v>
      </c>
      <c r="BF301" s="21" t="str">
        <f t="shared" si="28"/>
        <v>, dropMechanic={LIBSETS_DROP_MECHANIC_GROUP_DUNGEON_BOSS,LIBSETS_DROP_MECHANIC_GROUP_DUNGEON_BOSS}</v>
      </c>
      <c r="BG301" s="21" t="str">
        <f t="shared" si="29"/>
        <v>}, --Curse of Doylemish / Fluch von Doylemish   [Scalecaller Peak, Stormhaven, Stormhaven]</v>
      </c>
    </row>
    <row r="302" spans="1:59" x14ac:dyDescent="0.25">
      <c r="A302" s="5">
        <v>349</v>
      </c>
      <c r="B302" t="s">
        <v>30</v>
      </c>
      <c r="C302" t="s">
        <v>30</v>
      </c>
      <c r="D302" s="3">
        <f t="shared" si="24"/>
        <v>349</v>
      </c>
      <c r="G302" s="8" t="s">
        <v>1479</v>
      </c>
      <c r="H302" s="93">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3" t="s">
        <v>2667</v>
      </c>
      <c r="BA302" s="83"/>
      <c r="BB302" s="83"/>
      <c r="BC302" s="21" t="str">
        <f t="shared" si="25"/>
        <v>[349] = {wayshrines={341,341,341,}, dlcId=DLC_DRAGON_BONES</v>
      </c>
      <c r="BD302" s="21" t="str">
        <f t="shared" si="26"/>
        <v>, zoneIds={1009,92,92}, veteran={[EQUIP_TYPE_HEAD]=true, [EQUIP_TYPE_SHOULDERS]=false}</v>
      </c>
      <c r="BE302" s="21" t="str">
        <f t="shared" si="27"/>
        <v>, setType=LIBSETS_SETTYPE_MONSTER, undauntedChestId=3</v>
      </c>
      <c r="BF302" s="21" t="str">
        <f t="shared" si="28"/>
        <v>, dropMechanic={LIBSETS_DROP_MECHANIC_MONSTER_NAME}, dropMechanicDropLocationNames={['en']={'Thurvokun','','','','','',},['de']={'Thurvokun','','','','','',},}</v>
      </c>
      <c r="BG302" s="21" t="str">
        <f t="shared" si="29"/>
        <v>}, --Thurvokun / Thurvokun   [Fang Lair, Bangkorai, Bangkorai]</v>
      </c>
    </row>
    <row r="303" spans="1:59" x14ac:dyDescent="0.25">
      <c r="A303" s="5">
        <v>350</v>
      </c>
      <c r="B303" t="s">
        <v>34</v>
      </c>
      <c r="C303" t="s">
        <v>34</v>
      </c>
      <c r="D303" s="3">
        <f t="shared" si="24"/>
        <v>350</v>
      </c>
      <c r="G303" s="8" t="s">
        <v>1479</v>
      </c>
      <c r="H303" s="93">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3" t="s">
        <v>2667</v>
      </c>
      <c r="BA303" s="83"/>
      <c r="BB303" s="83"/>
      <c r="BC303" s="21" t="str">
        <f t="shared" si="25"/>
        <v>[350] = {wayshrines={363,363,363,}, dlcId=DLC_DRAGON_BONES</v>
      </c>
      <c r="BD303" s="21" t="str">
        <f t="shared" si="26"/>
        <v>, zoneIds={1010,19,19}, veteran={[EQUIP_TYPE_HEAD]=true, [EQUIP_TYPE_SHOULDERS]=false}</v>
      </c>
      <c r="BE303" s="21" t="str">
        <f t="shared" si="27"/>
        <v>, setType=LIBSETS_SETTYPE_MONSTER, undauntedChestId=3</v>
      </c>
      <c r="BF303" s="21" t="str">
        <f t="shared" si="28"/>
        <v>, dropMechanic={LIBSETS_DROP_MECHANIC_MONSTER_NAME}, dropMechanicDropLocationNames={['en']={'Zaan','','','','','',},['de']={'Zaan','','','','','',},}</v>
      </c>
      <c r="BG303" s="21" t="str">
        <f t="shared" si="29"/>
        <v>}, --Zaan / Zaan   [Scalecaller Peak, Stormhaven, Stormhaven]</v>
      </c>
    </row>
    <row r="304" spans="1:59" x14ac:dyDescent="0.25">
      <c r="A304" s="5">
        <v>351</v>
      </c>
      <c r="B304" t="s">
        <v>1194</v>
      </c>
      <c r="C304" t="s">
        <v>1195</v>
      </c>
      <c r="D304" s="3">
        <f t="shared" si="24"/>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3359</v>
      </c>
      <c r="Y304" s="65"/>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3359</v>
      </c>
      <c r="AC304" s="43"/>
      <c r="AD304" s="43"/>
      <c r="AE304" s="43"/>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3" t="s">
        <v>2668</v>
      </c>
      <c r="BA304" s="83"/>
      <c r="BB304" s="83"/>
      <c r="BC304" s="21" t="str">
        <f t="shared" si="25"/>
        <v>[351] = {wayshrines={339,339,339,}, traitsNeeded=2, dlcId=DLC_CLOCKWORK_CITY</v>
      </c>
      <c r="BD304" s="21" t="str">
        <f t="shared" si="26"/>
        <v>, zoneIds={980,980,980}, veteran=false</v>
      </c>
      <c r="BE304" s="21" t="str">
        <f t="shared" si="27"/>
        <v>, setType=LIBSETS_SETTYPE_CRAFTED</v>
      </c>
      <c r="BF304" s="21" t="str">
        <f t="shared" si="28"/>
        <v>, isProcSetAllowedInPvP=1, dropMechanic={LIBSETS_DROP_MECHANIC_CRAFTED,LIBSETS_DROP_MECHANIC_CRAFTED}</v>
      </c>
      <c r="BG304" s="21" t="str">
        <f t="shared" si="29"/>
        <v>}, --Innate Axiom / Kernaxiom   [Clockwork City, Clockwork City, Clockwork City]</v>
      </c>
    </row>
    <row r="305" spans="1:59" x14ac:dyDescent="0.25">
      <c r="A305" s="5">
        <v>352</v>
      </c>
      <c r="B305" t="s">
        <v>1196</v>
      </c>
      <c r="C305" t="s">
        <v>1197</v>
      </c>
      <c r="D305" s="3">
        <f t="shared" si="24"/>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3359</v>
      </c>
      <c r="Y305" s="65"/>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3359</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3" t="s">
        <v>2668</v>
      </c>
      <c r="BA305" s="83"/>
      <c r="BB305" s="83"/>
      <c r="BC305" s="21" t="str">
        <f t="shared" si="25"/>
        <v>[352] = {wayshrines={337,337,337,}, traitsNeeded=4, dlcId=DLC_CLOCKWORK_CITY</v>
      </c>
      <c r="BD305" s="21" t="str">
        <f t="shared" si="26"/>
        <v>, zoneIds={980,980,980}, veteran=false</v>
      </c>
      <c r="BE305" s="21" t="str">
        <f t="shared" si="27"/>
        <v>, setType=LIBSETS_SETTYPE_CRAFTED</v>
      </c>
      <c r="BF305" s="21" t="str">
        <f t="shared" si="28"/>
        <v>, isProcSetAllowedInPvP=1, dropMechanic={LIBSETS_DROP_MECHANIC_CRAFTED,LIBSETS_DROP_MECHANIC_CRAFTED}</v>
      </c>
      <c r="BG305" s="21" t="str">
        <f t="shared" si="29"/>
        <v>}, --Fortified Brass / Messingpanzer   [Clockwork City, Clockwork City, Clockwork City]</v>
      </c>
    </row>
    <row r="306" spans="1:59" x14ac:dyDescent="0.25">
      <c r="A306" s="5">
        <v>353</v>
      </c>
      <c r="B306" t="s">
        <v>1198</v>
      </c>
      <c r="C306" t="s">
        <v>1199</v>
      </c>
      <c r="D306" s="3">
        <f t="shared" si="24"/>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3359</v>
      </c>
      <c r="Y306" s="65"/>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3359</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3" t="s">
        <v>2667</v>
      </c>
      <c r="BA306" s="83"/>
      <c r="BB306" s="83"/>
      <c r="BC306" s="21" t="str">
        <f t="shared" si="25"/>
        <v>[353] = {wayshrines={338,338,338,}, traitsNeeded=6, dlcId=DLC_CLOCKWORK_CITY</v>
      </c>
      <c r="BD306" s="21" t="str">
        <f t="shared" si="26"/>
        <v>, zoneIds={980,980,980}, veteran=false</v>
      </c>
      <c r="BE306" s="21" t="str">
        <f t="shared" si="27"/>
        <v>, setType=LIBSETS_SETTYPE_CRAFTED</v>
      </c>
      <c r="BF306" s="21" t="str">
        <f t="shared" si="28"/>
        <v>, dropMechanic={LIBSETS_DROP_MECHANIC_CRAFTED,LIBSETS_DROP_MECHANIC_CRAFTED}</v>
      </c>
      <c r="BG306" s="21" t="str">
        <f t="shared" si="29"/>
        <v>}, --Mechanical Acuity / Mechanikblick   [Clockwork City, Clockwork City, Clockwork City]</v>
      </c>
    </row>
    <row r="307" spans="1:59" x14ac:dyDescent="0.25">
      <c r="A307" s="12">
        <v>354</v>
      </c>
      <c r="B307" t="s">
        <v>1200</v>
      </c>
      <c r="C307" t="s">
        <v>1201</v>
      </c>
      <c r="D307" s="3">
        <f t="shared" si="24"/>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1560</v>
      </c>
      <c r="Y307" s="65"/>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3" t="s">
        <v>2667</v>
      </c>
      <c r="BA307" s="83"/>
      <c r="BB307" s="83"/>
      <c r="BC307" s="21" t="str">
        <f t="shared" si="25"/>
        <v>[354] = {wayshrines={338,338,338,}, dlcId=DLC_CLOCKWORK_CITY</v>
      </c>
      <c r="BD307" s="21" t="str">
        <f t="shared" si="26"/>
        <v>, zoneIds={980,980,980,980}, veteran=false</v>
      </c>
      <c r="BE307" s="21" t="str">
        <f t="shared" si="27"/>
        <v>, setType=LIBSETS_SETTYPE_OVERLAND</v>
      </c>
      <c r="BF307" s="21" t="str">
        <f t="shared" si="28"/>
        <v>, dropMechanic={LIBSETS_DROP_MECHANIC_OVERLAND_BOSS_DELVE,LIBSETS_DROP_MECHANIC_OVERLAND_WORLDBOSS,LIBSETS_DROP_MECHANIC_OVERLAND_BOSS_PUBLIC_DUNGEON,LIBSETS_DROP_MECHANIC_OVERLAND_CHEST}</v>
      </c>
      <c r="BG307" s="21" t="str">
        <f t="shared" si="29"/>
        <v>}, --Mad Tinkerer / Wahntüftler   [Clockwork City, Clockwork City, Clockwork City, Clockwork City]</v>
      </c>
    </row>
    <row r="308" spans="1:59" x14ac:dyDescent="0.25">
      <c r="A308" s="12">
        <v>355</v>
      </c>
      <c r="B308" t="s">
        <v>1202</v>
      </c>
      <c r="C308" t="s">
        <v>1203</v>
      </c>
      <c r="D308" s="3">
        <f t="shared" si="24"/>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1560</v>
      </c>
      <c r="Y308" s="65"/>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3" t="s">
        <v>2667</v>
      </c>
      <c r="BA308" s="83"/>
      <c r="BB308" s="83"/>
      <c r="BC308" s="21" t="str">
        <f t="shared" si="25"/>
        <v>[355] = {wayshrines={338,338,338,}, dlcId=DLC_CLOCKWORK_CITY</v>
      </c>
      <c r="BD308" s="21" t="str">
        <f t="shared" si="26"/>
        <v>, zoneIds={980,980,980,980}, veteran=false</v>
      </c>
      <c r="BE308" s="21" t="str">
        <f t="shared" si="27"/>
        <v>, setType=LIBSETS_SETTYPE_OVERLAND</v>
      </c>
      <c r="BF308" s="21" t="str">
        <f t="shared" si="28"/>
        <v>, dropMechanic={LIBSETS_DROP_MECHANIC_OVERLAND_BOSS_DELVE,LIBSETS_DROP_MECHANIC_OVERLAND_WORLDBOSS,LIBSETS_DROP_MECHANIC_OVERLAND_BOSS_PUBLIC_DUNGEON,LIBSETS_DROP_MECHANIC_OVERLAND_CHEST}</v>
      </c>
      <c r="BG308" s="21" t="str">
        <f t="shared" si="29"/>
        <v>}, --Unfathomable Darkness / Unermessliche Dunkelheit   [Clockwork City, Clockwork City, Clockwork City, Clockwork City]</v>
      </c>
    </row>
    <row r="309" spans="1:59" x14ac:dyDescent="0.25">
      <c r="A309" s="12">
        <v>356</v>
      </c>
      <c r="B309" t="s">
        <v>1204</v>
      </c>
      <c r="C309" t="s">
        <v>1205</v>
      </c>
      <c r="D309" s="3">
        <f t="shared" si="24"/>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1560</v>
      </c>
      <c r="Y309" s="65"/>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3" t="s">
        <v>2667</v>
      </c>
      <c r="BA309" s="83"/>
      <c r="BB309" s="83"/>
      <c r="BC309" s="21" t="str">
        <f t="shared" si="25"/>
        <v>[356] = {wayshrines={338,338,338,}, dlcId=DLC_CLOCKWORK_CITY</v>
      </c>
      <c r="BD309" s="21" t="str">
        <f t="shared" si="26"/>
        <v>, zoneIds={980,980,980,980}, veteran=false</v>
      </c>
      <c r="BE309" s="21" t="str">
        <f t="shared" si="27"/>
        <v>, setType=LIBSETS_SETTYPE_OVERLAND</v>
      </c>
      <c r="BF309" s="21" t="str">
        <f t="shared" si="28"/>
        <v>, dropMechanic={LIBSETS_DROP_MECHANIC_OVERLAND_BOSS_DELVE,LIBSETS_DROP_MECHANIC_OVERLAND_WORLDBOSS,LIBSETS_DROP_MECHANIC_OVERLAND_BOSS_PUBLIC_DUNGEON,LIBSETS_DROP_MECHANIC_OVERLAND_CHEST}</v>
      </c>
      <c r="BG309" s="21" t="str">
        <f t="shared" si="29"/>
        <v>}, --Livewire / Stromschlag   [Clockwork City, Clockwork City, Clockwork City, Clockwork City]</v>
      </c>
    </row>
    <row r="310" spans="1:59" x14ac:dyDescent="0.25">
      <c r="A310" s="12">
        <v>357</v>
      </c>
      <c r="B310" t="s">
        <v>1206</v>
      </c>
      <c r="C310" t="s">
        <v>1207</v>
      </c>
      <c r="D310" s="3">
        <f t="shared" si="24"/>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3337</v>
      </c>
      <c r="Y310" s="65"/>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3" t="s">
        <v>2667</v>
      </c>
      <c r="BA310" s="83"/>
      <c r="BB310" s="83"/>
      <c r="BC310" s="21" t="str">
        <f t="shared" si="25"/>
        <v>[357] = {wayshrines={346,346,346,}, dlcId=DLC_CLOCKWORK_CITY</v>
      </c>
      <c r="BD310" s="21" t="str">
        <f t="shared" si="26"/>
        <v>, zoneIds={1000,980,980}, veteran=true</v>
      </c>
      <c r="BE310" s="21" t="str">
        <f t="shared" si="27"/>
        <v>, setType=LIBSETS_SETTYPE_TRIAL</v>
      </c>
      <c r="BF310" s="21" t="str">
        <f t="shared" si="28"/>
        <v>, dropMechanic={LIBSETS_DROP_MECHANIC_TRIAL_BOSS}</v>
      </c>
      <c r="BG310" s="21" t="str">
        <f t="shared" si="29"/>
        <v>}, --Disciplined Slash (Perfected) / Disziplinierter Schnitt (vollendet)   [Asylum Sanctorium, Clockwork City, Clockwork City]</v>
      </c>
    </row>
    <row r="311" spans="1:59" x14ac:dyDescent="0.25">
      <c r="A311" s="12">
        <v>358</v>
      </c>
      <c r="B311" t="s">
        <v>1208</v>
      </c>
      <c r="C311" t="s">
        <v>1209</v>
      </c>
      <c r="D311" s="3">
        <f t="shared" si="24"/>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3337</v>
      </c>
      <c r="Y311" s="65"/>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3" t="s">
        <v>2667</v>
      </c>
      <c r="BA311" s="83"/>
      <c r="BB311" s="83"/>
      <c r="BC311" s="21" t="str">
        <f t="shared" si="25"/>
        <v>[358] = {wayshrines={346,346,346,}, dlcId=DLC_CLOCKWORK_CITY</v>
      </c>
      <c r="BD311" s="21" t="str">
        <f t="shared" si="26"/>
        <v>, zoneIds={1000,980,980}, veteran=true</v>
      </c>
      <c r="BE311" s="21" t="str">
        <f t="shared" si="27"/>
        <v>, setType=LIBSETS_SETTYPE_TRIAL</v>
      </c>
      <c r="BF311" s="21" t="str">
        <f t="shared" si="28"/>
        <v>, dropMechanic={LIBSETS_DROP_MECHANIC_TRIAL_BOSS}</v>
      </c>
      <c r="BG311" s="21" t="str">
        <f t="shared" si="29"/>
        <v>}, --Defensive Position (Perfected) / Defensive Position (vollendet)   [Asylum Sanctorium, Clockwork City, Clockwork City]</v>
      </c>
    </row>
    <row r="312" spans="1:59" x14ac:dyDescent="0.25">
      <c r="A312" s="12">
        <v>359</v>
      </c>
      <c r="B312" t="s">
        <v>1210</v>
      </c>
      <c r="C312" t="s">
        <v>1211</v>
      </c>
      <c r="D312" s="3">
        <f t="shared" si="24"/>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3337</v>
      </c>
      <c r="Y312" s="65"/>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3" t="s">
        <v>2667</v>
      </c>
      <c r="BA312" s="83"/>
      <c r="BB312" s="83"/>
      <c r="BC312" s="21" t="str">
        <f t="shared" si="25"/>
        <v>[359] = {wayshrines={346,346,346,}, dlcId=DLC_CLOCKWORK_CITY</v>
      </c>
      <c r="BD312" s="21" t="str">
        <f t="shared" si="26"/>
        <v>, zoneIds={1000,980,980}, veteran=true</v>
      </c>
      <c r="BE312" s="21" t="str">
        <f t="shared" si="27"/>
        <v>, setType=LIBSETS_SETTYPE_TRIAL</v>
      </c>
      <c r="BF312" s="21" t="str">
        <f t="shared" si="28"/>
        <v>, dropMechanic={LIBSETS_DROP_MECHANIC_TRIAL_BOSS}</v>
      </c>
      <c r="BG312" s="21" t="str">
        <f t="shared" si="29"/>
        <v>}, --Chaotic Whirlwind (Perfected) / Chaotischer Wirbelwind (vollendet)   [Asylum Sanctorium, Clockwork City, Clockwork City]</v>
      </c>
    </row>
    <row r="313" spans="1:59" x14ac:dyDescent="0.25">
      <c r="A313" s="12">
        <v>360</v>
      </c>
      <c r="B313" t="s">
        <v>1212</v>
      </c>
      <c r="C313" t="s">
        <v>1213</v>
      </c>
      <c r="D313" s="3">
        <f t="shared" si="24"/>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3337</v>
      </c>
      <c r="Y313" s="65"/>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3" t="s">
        <v>2667</v>
      </c>
      <c r="BA313" s="83"/>
      <c r="BB313" s="83"/>
      <c r="BC313" s="21" t="str">
        <f t="shared" si="25"/>
        <v>[360] = {wayshrines={346,346,346,}, dlcId=DLC_CLOCKWORK_CITY</v>
      </c>
      <c r="BD313" s="21" t="str">
        <f t="shared" si="26"/>
        <v>, zoneIds={1000,980,980}, veteran=true</v>
      </c>
      <c r="BE313" s="21" t="str">
        <f t="shared" si="27"/>
        <v>, setType=LIBSETS_SETTYPE_TRIAL</v>
      </c>
      <c r="BF313" s="21" t="str">
        <f t="shared" si="28"/>
        <v>, dropMechanic={LIBSETS_DROP_MECHANIC_TRIAL_BOSS}</v>
      </c>
      <c r="BG313" s="21" t="str">
        <f t="shared" si="29"/>
        <v>}, --Piercing Spray (Perfected) / Durchdringende Salve (vollendet)   [Asylum Sanctorium, Clockwork City, Clockwork City]</v>
      </c>
    </row>
    <row r="314" spans="1:59" x14ac:dyDescent="0.25">
      <c r="A314" s="12">
        <v>361</v>
      </c>
      <c r="B314" t="s">
        <v>1214</v>
      </c>
      <c r="C314" t="s">
        <v>1215</v>
      </c>
      <c r="D314" s="3">
        <f t="shared" si="24"/>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3337</v>
      </c>
      <c r="Y314" s="65"/>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3" t="s">
        <v>2667</v>
      </c>
      <c r="BA314" s="83"/>
      <c r="BB314" s="83"/>
      <c r="BC314" s="21" t="str">
        <f t="shared" si="25"/>
        <v>[361] = {wayshrines={346,346,346,}, dlcId=DLC_CLOCKWORK_CITY</v>
      </c>
      <c r="BD314" s="21" t="str">
        <f t="shared" si="26"/>
        <v>, zoneIds={1000,980,980}, veteran=true</v>
      </c>
      <c r="BE314" s="21" t="str">
        <f t="shared" si="27"/>
        <v>, setType=LIBSETS_SETTYPE_TRIAL</v>
      </c>
      <c r="BF314" s="21" t="str">
        <f t="shared" si="28"/>
        <v>, dropMechanic={LIBSETS_DROP_MECHANIC_TRIAL_BOSS}</v>
      </c>
      <c r="BG314" s="21" t="str">
        <f t="shared" si="29"/>
        <v>}, --Concentrated Force (Perfected) / Konzentrierte Kraft (vollendet)   [Asylum Sanctorium, Clockwork City, Clockwork City]</v>
      </c>
    </row>
    <row r="315" spans="1:59" x14ac:dyDescent="0.25">
      <c r="A315" s="12">
        <v>362</v>
      </c>
      <c r="B315" t="s">
        <v>1216</v>
      </c>
      <c r="C315" t="s">
        <v>1217</v>
      </c>
      <c r="D315" s="3">
        <f t="shared" si="24"/>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3337</v>
      </c>
      <c r="Y315" s="65"/>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3" t="s">
        <v>2667</v>
      </c>
      <c r="BA315" s="83"/>
      <c r="BB315" s="83"/>
      <c r="BC315" s="21" t="str">
        <f t="shared" si="25"/>
        <v>[362] = {wayshrines={346,346,346,}, dlcId=DLC_CLOCKWORK_CITY</v>
      </c>
      <c r="BD315" s="21" t="str">
        <f t="shared" si="26"/>
        <v>, zoneIds={1000,980,980}, veteran=true</v>
      </c>
      <c r="BE315" s="21" t="str">
        <f t="shared" si="27"/>
        <v>, setType=LIBSETS_SETTYPE_TRIAL</v>
      </c>
      <c r="BF315" s="21" t="str">
        <f t="shared" si="28"/>
        <v>, dropMechanic={LIBSETS_DROP_MECHANIC_TRIAL_BOSS}</v>
      </c>
      <c r="BG315" s="21" t="str">
        <f t="shared" si="29"/>
        <v>}, --Timeless Blessing (Perfected) / Zeitloser Segen (vollendet)   [Asylum Sanctorium, Clockwork City, Clockwork City]</v>
      </c>
    </row>
    <row r="316" spans="1:59" x14ac:dyDescent="0.25">
      <c r="A316" s="12">
        <v>363</v>
      </c>
      <c r="B316" t="s">
        <v>1218</v>
      </c>
      <c r="C316" t="s">
        <v>1219</v>
      </c>
      <c r="D316" s="3">
        <f t="shared" si="24"/>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3337</v>
      </c>
      <c r="Y316" s="65"/>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3" t="s">
        <v>2667</v>
      </c>
      <c r="BA316" s="83"/>
      <c r="BB316" s="83"/>
      <c r="BC316" s="21" t="str">
        <f t="shared" si="25"/>
        <v>[363] = {wayshrines={346,346,346,}, dlcId=DLC_CLOCKWORK_CITY</v>
      </c>
      <c r="BD316" s="21" t="str">
        <f t="shared" si="26"/>
        <v>, zoneIds={1000,980,980}, veteran=false</v>
      </c>
      <c r="BE316" s="21" t="str">
        <f t="shared" si="27"/>
        <v>, setType=LIBSETS_SETTYPE_TRIAL</v>
      </c>
      <c r="BF316" s="21" t="str">
        <f t="shared" si="28"/>
        <v>, dropMechanic={LIBSETS_DROP_MECHANIC_TRIAL_BOSS}</v>
      </c>
      <c r="BG316" s="21" t="str">
        <f t="shared" si="29"/>
        <v>}, --Disciplined Slash / Disziplinierter Schnitt   [Asylum Sanctorium, Clockwork City, Clockwork City]</v>
      </c>
    </row>
    <row r="317" spans="1:59" x14ac:dyDescent="0.25">
      <c r="A317" s="12">
        <v>364</v>
      </c>
      <c r="B317" t="s">
        <v>1220</v>
      </c>
      <c r="C317" t="s">
        <v>1220</v>
      </c>
      <c r="D317" s="3">
        <f t="shared" si="24"/>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3337</v>
      </c>
      <c r="Y317" s="65"/>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3" t="s">
        <v>2667</v>
      </c>
      <c r="BA317" s="83"/>
      <c r="BB317" s="83"/>
      <c r="BC317" s="21" t="str">
        <f t="shared" si="25"/>
        <v>[364] = {wayshrines={346,346,346,}, dlcId=DLC_CLOCKWORK_CITY</v>
      </c>
      <c r="BD317" s="21" t="str">
        <f t="shared" si="26"/>
        <v>, zoneIds={1000,980,980}, veteran=false</v>
      </c>
      <c r="BE317" s="21" t="str">
        <f t="shared" si="27"/>
        <v>, setType=LIBSETS_SETTYPE_TRIAL</v>
      </c>
      <c r="BF317" s="21" t="str">
        <f t="shared" si="28"/>
        <v>, dropMechanic={LIBSETS_DROP_MECHANIC_TRIAL_BOSS}</v>
      </c>
      <c r="BG317" s="21" t="str">
        <f t="shared" si="29"/>
        <v>}, --Defensive Position / Defensive Position   [Asylum Sanctorium, Clockwork City, Clockwork City]</v>
      </c>
    </row>
    <row r="318" spans="1:59" x14ac:dyDescent="0.25">
      <c r="A318" s="12">
        <v>365</v>
      </c>
      <c r="B318" t="s">
        <v>1221</v>
      </c>
      <c r="C318" t="s">
        <v>1222</v>
      </c>
      <c r="D318" s="3">
        <f t="shared" si="24"/>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3337</v>
      </c>
      <c r="Y318" s="65"/>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3" t="s">
        <v>2667</v>
      </c>
      <c r="BA318" s="83"/>
      <c r="BB318" s="83"/>
      <c r="BC318" s="21" t="str">
        <f t="shared" si="25"/>
        <v>[365] = {wayshrines={346,346,346,}, dlcId=DLC_CLOCKWORK_CITY</v>
      </c>
      <c r="BD318" s="21" t="str">
        <f t="shared" si="26"/>
        <v>, zoneIds={1000,980,980}, veteran=false</v>
      </c>
      <c r="BE318" s="21" t="str">
        <f t="shared" si="27"/>
        <v>, setType=LIBSETS_SETTYPE_TRIAL</v>
      </c>
      <c r="BF318" s="21" t="str">
        <f t="shared" si="28"/>
        <v>, dropMechanic={LIBSETS_DROP_MECHANIC_TRIAL_BOSS}</v>
      </c>
      <c r="BG318" s="21" t="str">
        <f t="shared" si="29"/>
        <v>}, --Chaotic Whirlwind / Chaotischer Wirbelwind   [Asylum Sanctorium, Clockwork City, Clockwork City]</v>
      </c>
    </row>
    <row r="319" spans="1:59" x14ac:dyDescent="0.25">
      <c r="A319" s="12">
        <v>366</v>
      </c>
      <c r="B319" t="s">
        <v>1223</v>
      </c>
      <c r="C319" t="s">
        <v>1224</v>
      </c>
      <c r="D319" s="3">
        <f t="shared" si="24"/>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3337</v>
      </c>
      <c r="Y319" s="65"/>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3" t="s">
        <v>2667</v>
      </c>
      <c r="BA319" s="83"/>
      <c r="BB319" s="83"/>
      <c r="BC319" s="21" t="str">
        <f t="shared" si="25"/>
        <v>[366] = {wayshrines={346,346,346,}, dlcId=DLC_CLOCKWORK_CITY</v>
      </c>
      <c r="BD319" s="21" t="str">
        <f t="shared" si="26"/>
        <v>, zoneIds={1000,980,980}, veteran=false</v>
      </c>
      <c r="BE319" s="21" t="str">
        <f t="shared" si="27"/>
        <v>, setType=LIBSETS_SETTYPE_TRIAL</v>
      </c>
      <c r="BF319" s="21" t="str">
        <f t="shared" si="28"/>
        <v>, dropMechanic={LIBSETS_DROP_MECHANIC_TRIAL_BOSS}</v>
      </c>
      <c r="BG319" s="21" t="str">
        <f t="shared" si="29"/>
        <v>}, --Piercing Spray / Durchdringende Salve   [Asylum Sanctorium, Clockwork City, Clockwork City]</v>
      </c>
    </row>
    <row r="320" spans="1:59" x14ac:dyDescent="0.25">
      <c r="A320" s="12">
        <v>367</v>
      </c>
      <c r="B320" t="s">
        <v>1225</v>
      </c>
      <c r="C320" t="s">
        <v>1226</v>
      </c>
      <c r="D320" s="3">
        <f t="shared" si="24"/>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3337</v>
      </c>
      <c r="Y320" s="65"/>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3" t="s">
        <v>2667</v>
      </c>
      <c r="BA320" s="83"/>
      <c r="BB320" s="83"/>
      <c r="BC320" s="21" t="str">
        <f t="shared" si="25"/>
        <v>[367] = {wayshrines={346,346,346,}, dlcId=DLC_CLOCKWORK_CITY</v>
      </c>
      <c r="BD320" s="21" t="str">
        <f t="shared" si="26"/>
        <v>, zoneIds={1000,980,980}, veteran=false</v>
      </c>
      <c r="BE320" s="21" t="str">
        <f t="shared" si="27"/>
        <v>, setType=LIBSETS_SETTYPE_TRIAL</v>
      </c>
      <c r="BF320" s="21" t="str">
        <f t="shared" si="28"/>
        <v>, dropMechanic={LIBSETS_DROP_MECHANIC_TRIAL_BOSS}</v>
      </c>
      <c r="BG320" s="21" t="str">
        <f t="shared" si="29"/>
        <v>}, --Concentrated Force / Konzentrierte Kraft   [Asylum Sanctorium, Clockwork City, Clockwork City]</v>
      </c>
    </row>
    <row r="321" spans="1:59" x14ac:dyDescent="0.25">
      <c r="A321" s="12">
        <v>368</v>
      </c>
      <c r="B321" t="s">
        <v>1227</v>
      </c>
      <c r="C321" t="s">
        <v>1228</v>
      </c>
      <c r="D321" s="3">
        <f t="shared" si="24"/>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3337</v>
      </c>
      <c r="Y321" s="65"/>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3" t="s">
        <v>2667</v>
      </c>
      <c r="BA321" s="83"/>
      <c r="BB321" s="83"/>
      <c r="BC321" s="21" t="str">
        <f t="shared" si="25"/>
        <v>[368] = {wayshrines={346,346,346,}, dlcId=DLC_CLOCKWORK_CITY</v>
      </c>
      <c r="BD321" s="21" t="str">
        <f t="shared" si="26"/>
        <v>, zoneIds={1000,980,980}, veteran=false</v>
      </c>
      <c r="BE321" s="21" t="str">
        <f t="shared" si="27"/>
        <v>, setType=LIBSETS_SETTYPE_TRIAL</v>
      </c>
      <c r="BF321" s="21" t="str">
        <f t="shared" si="28"/>
        <v>, dropMechanic={LIBSETS_DROP_MECHANIC_TRIAL_BOSS}</v>
      </c>
      <c r="BG321" s="21" t="str">
        <f t="shared" si="29"/>
        <v>}, --Timeless Blessing / Zeitloser Segen   [Asylum Sanctorium, Clockwork City, Clockwork City]</v>
      </c>
    </row>
    <row r="322" spans="1:59" x14ac:dyDescent="0.25">
      <c r="A322" s="12">
        <v>369</v>
      </c>
      <c r="B322" t="s">
        <v>1229</v>
      </c>
      <c r="C322" t="s">
        <v>1230</v>
      </c>
      <c r="D322" s="3">
        <f t="shared" si="24"/>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1556</v>
      </c>
      <c r="Y322" s="65"/>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3" t="s">
        <v>2667</v>
      </c>
      <c r="BA322" s="83"/>
      <c r="BB322" s="83"/>
      <c r="BC322" s="21" t="str">
        <f t="shared" si="25"/>
        <v>[369] = {wayshrines={249,249,249,}, dlcId=DLC_ORSINIUM</v>
      </c>
      <c r="BD322" s="21" t="str">
        <f t="shared" si="26"/>
        <v>, zoneIds={677,684,684}, veteran=false</v>
      </c>
      <c r="BE322" s="21" t="str">
        <f t="shared" si="27"/>
        <v>, setType=LIBSETS_SETTYPE_ARENA</v>
      </c>
      <c r="BF322" s="21" t="str">
        <f t="shared" si="28"/>
        <v>, dropMechanic={LIBSETS_DROP_MECHANIC_ARENA_STAGE_CHEST,LIBSETS_DROP_MECHANIC_ARENA_STAGE_CHEST}, dropMechanicDropLocationNames={['en']={'','Arena stage chest','','','','',},['de']={'','Arena-Phasen Schatztruhe','','','','',},}</v>
      </c>
      <c r="BG322" s="21" t="str">
        <f t="shared" si="29"/>
        <v>}, --Merciless Charge / Gnadenloser Ansturm   [Maelstrom Arena, Wrothgar, Wrothgar]</v>
      </c>
    </row>
    <row r="323" spans="1:59" x14ac:dyDescent="0.25">
      <c r="A323" s="12">
        <v>370</v>
      </c>
      <c r="B323" t="s">
        <v>1231</v>
      </c>
      <c r="C323" t="s">
        <v>1232</v>
      </c>
      <c r="D323" s="3">
        <f t="shared" ref="D323:D386" si="30">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1556</v>
      </c>
      <c r="Y323" s="65"/>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3" t="s">
        <v>2667</v>
      </c>
      <c r="BA323" s="83"/>
      <c r="BB323" s="83"/>
      <c r="BC323" s="21" t="str">
        <f t="shared" ref="BC323:BC386" si="31">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2">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ref="BE323:BE386" si="33">IF(A323&lt;&gt;"",IF(F323&lt;&gt;"Not in the game (anymore)",IF(A323&lt;&gt;"",", setType="&amp;G323,"")&amp;IF(J323="true",", multiTrialSet=true",""),"")
&amp; IF(AND(H323&lt;&gt;"",ISNUMBER(H323)),", undauntedChestId=" &amp; H323,""),"")</f>
        <v>, setType=LIBSETS_SETTYPE_ARENA</v>
      </c>
      <c r="BF323" s="21" t="str">
        <f t="shared" ref="BF323:BF386" si="34">IF(A323&lt;&gt;"",IF(F323&lt;&gt;"Not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 t="shared" ref="BG323:BG386" si="35">IF(A323&lt;&gt;"",IF(F323&lt;&gt;"Not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 t="shared" si="30"/>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1556</v>
      </c>
      <c r="Y324" s="65"/>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3" t="s">
        <v>2667</v>
      </c>
      <c r="BA324" s="83"/>
      <c r="BB324" s="83"/>
      <c r="BC324" s="21" t="str">
        <f t="shared" si="31"/>
        <v>[371] = {wayshrines={249,249,249,}, dlcId=DLC_ORSINIUM</v>
      </c>
      <c r="BD324" s="21" t="str">
        <f t="shared" si="32"/>
        <v>, zoneIds={677,684,684}, veteran=false</v>
      </c>
      <c r="BE324" s="21" t="str">
        <f t="shared" si="33"/>
        <v>, setType=LIBSETS_SETTYPE_ARENA</v>
      </c>
      <c r="BF324" s="21" t="str">
        <f t="shared" si="34"/>
        <v>, dropMechanic={LIBSETS_DROP_MECHANIC_ARENA_STAGE_CHEST,LIBSETS_DROP_MECHANIC_ARENA_STAGE_CHEST}, dropMechanicDropLocationNames={['en']={'','Arena stage chest','','','','',},['de']={'','Arena-Phasen Schatztruhe','','','','',},}</v>
      </c>
      <c r="BG324" s="21" t="str">
        <f t="shared" si="35"/>
        <v>}, --Cruel Flurry / Grausamer Schlaghagel   [Maelstrom Arena, Wrothgar, Wrothgar]</v>
      </c>
    </row>
    <row r="325" spans="1:59" x14ac:dyDescent="0.25">
      <c r="A325" s="12">
        <v>372</v>
      </c>
      <c r="B325" t="s">
        <v>1235</v>
      </c>
      <c r="C325" t="s">
        <v>1236</v>
      </c>
      <c r="D325" s="3">
        <f t="shared" si="30"/>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1556</v>
      </c>
      <c r="Y325" s="65"/>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3" t="s">
        <v>2667</v>
      </c>
      <c r="BA325" s="83"/>
      <c r="BB325" s="83"/>
      <c r="BC325" s="21" t="str">
        <f t="shared" si="31"/>
        <v>[372] = {wayshrines={249,249,249,}, dlcId=DLC_ORSINIUM</v>
      </c>
      <c r="BD325" s="21" t="str">
        <f t="shared" si="32"/>
        <v>, zoneIds={677,684,684}, veteran=false</v>
      </c>
      <c r="BE325" s="21" t="str">
        <f t="shared" si="33"/>
        <v>, setType=LIBSETS_SETTYPE_ARENA</v>
      </c>
      <c r="BF325" s="21" t="str">
        <f t="shared" si="34"/>
        <v>, dropMechanic={LIBSETS_DROP_MECHANIC_ARENA_STAGE_CHEST,LIBSETS_DROP_MECHANIC_ARENA_STAGE_CHEST}, dropMechanicDropLocationNames={['en']={'','Arena stage chest','','','','',},['de']={'','Arena-Phasen Schatztruhe','','','','',},}</v>
      </c>
      <c r="BG325" s="21" t="str">
        <f t="shared" si="35"/>
        <v>}, --Thunderous Volley / Donnernde Salve   [Maelstrom Arena, Wrothgar, Wrothgar]</v>
      </c>
    </row>
    <row r="326" spans="1:59" x14ac:dyDescent="0.25">
      <c r="A326" s="12">
        <v>373</v>
      </c>
      <c r="B326" t="s">
        <v>1237</v>
      </c>
      <c r="C326" t="s">
        <v>1238</v>
      </c>
      <c r="D326" s="3">
        <f t="shared" si="30"/>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1556</v>
      </c>
      <c r="Y326" s="65"/>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3" t="s">
        <v>2668</v>
      </c>
      <c r="BA326" s="83"/>
      <c r="BB326" s="83"/>
      <c r="BC326" s="21" t="str">
        <f t="shared" si="31"/>
        <v>[373] = {wayshrines={249,249,249,}, dlcId=DLC_ORSINIUM</v>
      </c>
      <c r="BD326" s="21" t="str">
        <f t="shared" si="32"/>
        <v>, zoneIds={677,684,684}, veteran=false</v>
      </c>
      <c r="BE326" s="21" t="str">
        <f t="shared" si="33"/>
        <v>, setType=LIBSETS_SETTYPE_ARENA</v>
      </c>
      <c r="BF326" s="21" t="str">
        <f t="shared" si="34"/>
        <v>, isProcSetAllowedInPvP=1, dropMechanic={LIBSETS_DROP_MECHANIC_ARENA_STAGE_CHEST,LIBSETS_DROP_MECHANIC_ARENA_STAGE_CHEST}, dropMechanicDropLocationNames={['en']={'','Arena stage chest','','','','',},['de']={'','Arena-Phasen Schatztruhe','','','','',},}</v>
      </c>
      <c r="BG326" s="21" t="str">
        <f t="shared" si="35"/>
        <v>}, --Crushing Wall / Zermalmende Mauer   [Maelstrom Arena, Wrothgar, Wrothgar]</v>
      </c>
    </row>
    <row r="327" spans="1:59" x14ac:dyDescent="0.25">
      <c r="A327" s="12">
        <v>374</v>
      </c>
      <c r="B327" t="s">
        <v>1239</v>
      </c>
      <c r="C327" t="s">
        <v>1240</v>
      </c>
      <c r="D327" s="3">
        <f t="shared" si="30"/>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1556</v>
      </c>
      <c r="Y327" s="65"/>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3" t="s">
        <v>2667</v>
      </c>
      <c r="BA327" s="83"/>
      <c r="BB327" s="83"/>
      <c r="BC327" s="21" t="str">
        <f t="shared" si="31"/>
        <v>[374] = {wayshrines={249,249,249,}, dlcId=DLC_ORSINIUM</v>
      </c>
      <c r="BD327" s="21" t="str">
        <f t="shared" si="32"/>
        <v>, zoneIds={677,684,684}, veteran=false</v>
      </c>
      <c r="BE327" s="21" t="str">
        <f t="shared" si="33"/>
        <v>, setType=LIBSETS_SETTYPE_ARENA</v>
      </c>
      <c r="BF327" s="21" t="str">
        <f t="shared" si="34"/>
        <v>, dropMechanic={LIBSETS_DROP_MECHANIC_ARENA_STAGE_CHEST,LIBSETS_DROP_MECHANIC_ARENA_STAGE_CHEST}, dropMechanicDropLocationNames={['en']={'','Arena stage chest','','','','',},['de']={'','Arena-Phasen Schatztruhe','','','','',},}</v>
      </c>
      <c r="BG327" s="21" t="str">
        <f t="shared" si="35"/>
        <v>}, --Precise Regeneration / Präzise Regeneration   [Maelstrom Arena, Wrothgar, Wrothgar]</v>
      </c>
    </row>
    <row r="328" spans="1:59" x14ac:dyDescent="0.25">
      <c r="A328" s="12">
        <v>380</v>
      </c>
      <c r="B328" t="s">
        <v>1241</v>
      </c>
      <c r="C328" t="s">
        <v>2627</v>
      </c>
      <c r="D328" s="3">
        <f t="shared" si="30"/>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1616</v>
      </c>
      <c r="Y328" s="65"/>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3" t="s">
        <v>2667</v>
      </c>
      <c r="BA328" s="83"/>
      <c r="BB328" s="83"/>
      <c r="BC328" s="21" t="str">
        <f t="shared" si="31"/>
        <v>[380] = {wayshrines={-1,-1,-1,}, dlcId=DLC_BASE_GAME</v>
      </c>
      <c r="BD328" s="21" t="str">
        <f t="shared" si="32"/>
        <v>, veteran=false</v>
      </c>
      <c r="BE328" s="21" t="str">
        <f t="shared" si="33"/>
        <v>, setType=LIBSETS_SETTYPE_SPECIAL</v>
      </c>
      <c r="BF328" s="21" t="str">
        <f t="shared" si="34"/>
        <v>, dropMechanic={LIBSETS_DROP_MECHANIC_LEVEL_UP_REWARD}</v>
      </c>
      <c r="BG328" s="21" t="str">
        <f t="shared" si="35"/>
        <v>}, --Prophet\'s / Prophet   [!Level up advisor]</v>
      </c>
    </row>
    <row r="329" spans="1:59" x14ac:dyDescent="0.25">
      <c r="A329" s="12">
        <v>381</v>
      </c>
      <c r="B329" t="s">
        <v>1242</v>
      </c>
      <c r="C329" t="s">
        <v>1243</v>
      </c>
      <c r="D329" s="3">
        <f t="shared" si="30"/>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1616</v>
      </c>
      <c r="Y329" s="65"/>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3" t="s">
        <v>2667</v>
      </c>
      <c r="BA329" s="83"/>
      <c r="BB329" s="83"/>
      <c r="BC329" s="21" t="str">
        <f t="shared" si="31"/>
        <v>[381] = {wayshrines={-1,-1,-1,}, dlcId=DLC_BASE_GAME</v>
      </c>
      <c r="BD329" s="21" t="str">
        <f t="shared" si="32"/>
        <v>, veteran=false</v>
      </c>
      <c r="BE329" s="21" t="str">
        <f t="shared" si="33"/>
        <v>, setType=LIBSETS_SETTYPE_SPECIAL</v>
      </c>
      <c r="BF329" s="21" t="str">
        <f t="shared" si="34"/>
        <v>, dropMechanic={LIBSETS_DROP_MECHANIC_LEVEL_UP_REWARD}</v>
      </c>
      <c r="BG329" s="21" t="str">
        <f t="shared" si="35"/>
        <v>}, --Broken Soul / Zerbrochene Seele   [!Level up advisor]</v>
      </c>
    </row>
    <row r="330" spans="1:59" x14ac:dyDescent="0.25">
      <c r="A330" s="12">
        <v>382</v>
      </c>
      <c r="B330" t="s">
        <v>1244</v>
      </c>
      <c r="C330" t="s">
        <v>1245</v>
      </c>
      <c r="D330" s="3">
        <f t="shared" si="30"/>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1560</v>
      </c>
      <c r="Y330" s="65"/>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3" t="s">
        <v>2667</v>
      </c>
      <c r="BA330" s="83"/>
      <c r="BB330" s="83"/>
      <c r="BC330" s="21" t="str">
        <f t="shared" si="31"/>
        <v>[382] = {wayshrines={355,355,355,}, dlcId=DLC_SUMMERSET</v>
      </c>
      <c r="BD330" s="21" t="str">
        <f t="shared" si="32"/>
        <v>, zoneIds={1011,1011,1011,1011,1027,1027}, veteran=false</v>
      </c>
      <c r="BE330" s="21" t="str">
        <f t="shared" si="33"/>
        <v>, setType=LIBSETS_SETTYPE_OVERLAND</v>
      </c>
      <c r="BF330"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35"/>
        <v>}, --Grace of Gloom / Anmut der Gräue   [Summerset, Summerset, Summerset, Summerset, Artaeum, Artaeum]</v>
      </c>
    </row>
    <row r="331" spans="1:59" x14ac:dyDescent="0.25">
      <c r="A331" s="12">
        <v>383</v>
      </c>
      <c r="B331" t="s">
        <v>1246</v>
      </c>
      <c r="C331" t="s">
        <v>2628</v>
      </c>
      <c r="D331" s="3">
        <f t="shared" si="30"/>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1560</v>
      </c>
      <c r="Y331" s="65"/>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3" t="s">
        <v>2667</v>
      </c>
      <c r="BA331" s="83"/>
      <c r="BB331" s="83"/>
      <c r="BC331" s="21" t="str">
        <f t="shared" si="31"/>
        <v>[383] = {wayshrines={355,355,355,}, dlcId=DLC_SUMMERSET</v>
      </c>
      <c r="BD331" s="21" t="str">
        <f t="shared" si="32"/>
        <v>, zoneIds={1011,1011,1011,1011,1027,1027}, veteran=false</v>
      </c>
      <c r="BE331" s="21" t="str">
        <f t="shared" si="33"/>
        <v>, setType=LIBSETS_SETTYPE_OVERLAND</v>
      </c>
      <c r="BF331"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35"/>
        <v>}, --Gryphon\'s Ferocity / Wildheit des Greifen   [Summerset, Summerset, Summerset, Summerset, Artaeum, Artaeum]</v>
      </c>
    </row>
    <row r="332" spans="1:59" x14ac:dyDescent="0.25">
      <c r="A332" s="12">
        <v>384</v>
      </c>
      <c r="B332" t="s">
        <v>1247</v>
      </c>
      <c r="C332" t="s">
        <v>1248</v>
      </c>
      <c r="D332" s="3">
        <f t="shared" si="30"/>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1560</v>
      </c>
      <c r="Y332" s="65"/>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3" t="s">
        <v>2667</v>
      </c>
      <c r="BA332" s="83"/>
      <c r="BB332" s="83"/>
      <c r="BC332" s="21" t="str">
        <f t="shared" si="31"/>
        <v>[384] = {wayshrines={355,355,355,}, dlcId=DLC_SUMMERSET</v>
      </c>
      <c r="BD332" s="21" t="str">
        <f t="shared" si="32"/>
        <v>, zoneIds={1011,1011,1011,1011,1027,1027}, veteran=false</v>
      </c>
      <c r="BE332" s="21" t="str">
        <f t="shared" si="33"/>
        <v>, setType=LIBSETS_SETTYPE_OVERLAND</v>
      </c>
      <c r="BF332"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35"/>
        <v>}, --Wisdom of Vanus / Weisheit von Vanus   [Summerset, Summerset, Summerset, Summerset, Artaeum, Artaeum]</v>
      </c>
    </row>
    <row r="333" spans="1:59" x14ac:dyDescent="0.25">
      <c r="A333" s="5">
        <v>385</v>
      </c>
      <c r="B333" t="s">
        <v>1249</v>
      </c>
      <c r="C333" t="s">
        <v>1250</v>
      </c>
      <c r="D333" s="3">
        <f t="shared" si="30"/>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3359</v>
      </c>
      <c r="W333" s="39"/>
      <c r="X333" s="39"/>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3359</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3359</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3" t="s">
        <v>2667</v>
      </c>
      <c r="BA333" s="83"/>
      <c r="BB333" s="83"/>
      <c r="BC333" s="21" t="str">
        <f t="shared" si="31"/>
        <v>[385] = {wayshrines={359,359,359,}, traitsNeeded=3, dlcId=DLC_SUMMERSET</v>
      </c>
      <c r="BD333" s="21" t="str">
        <f t="shared" si="32"/>
        <v>, zoneIds={1011,1011,1011}, veteran=false</v>
      </c>
      <c r="BE333" s="21" t="str">
        <f t="shared" si="33"/>
        <v>, setType=LIBSETS_SETTYPE_CRAFTED</v>
      </c>
      <c r="BF333" s="21" t="str">
        <f t="shared" si="34"/>
        <v>, dropMechanic={LIBSETS_DROP_MECHANIC_CRAFTED,LIBSETS_DROP_MECHANIC_CRAFTED,LIBSETS_DROP_MECHANIC_CRAFTED}</v>
      </c>
      <c r="BG333" s="21" t="str">
        <f t="shared" si="35"/>
        <v>}, --Adept Rider / Versierter Reiter   [Summerset, Summerset, Summerset]</v>
      </c>
    </row>
    <row r="334" spans="1:59" x14ac:dyDescent="0.25">
      <c r="A334" s="5">
        <v>386</v>
      </c>
      <c r="B334" t="s">
        <v>1251</v>
      </c>
      <c r="C334" t="s">
        <v>2629</v>
      </c>
      <c r="D334" s="3">
        <f t="shared" si="30"/>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3359</v>
      </c>
      <c r="Y334" s="65"/>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3359</v>
      </c>
      <c r="AC334" s="43"/>
      <c r="AD334" s="43"/>
      <c r="AE334" s="43"/>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3359</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3" t="s">
        <v>2667</v>
      </c>
      <c r="BA334" s="83"/>
      <c r="BB334" s="83"/>
      <c r="BC334" s="21" t="str">
        <f t="shared" si="31"/>
        <v>[386] = {wayshrines={360,360,360,}, traitsNeeded=6, dlcId=DLC_SUMMERSET</v>
      </c>
      <c r="BD334" s="21" t="str">
        <f t="shared" si="32"/>
        <v>, zoneIds={1027,1027,1027}, veteran=false</v>
      </c>
      <c r="BE334" s="21" t="str">
        <f t="shared" si="33"/>
        <v>, setType=LIBSETS_SETTYPE_CRAFTED</v>
      </c>
      <c r="BF334" s="21" t="str">
        <f t="shared" si="34"/>
        <v>, dropMechanic={LIBSETS_DROP_MECHANIC_CRAFTED,LIBSETS_DROP_MECHANIC_CRAFTED,LIBSETS_DROP_MECHANIC_CRAFTED}</v>
      </c>
      <c r="BG334" s="21" t="str">
        <f t="shared" si="35"/>
        <v>}, --Sload\'s Semblance / Kreckenantlitz   [Artaeum, Artaeum, Artaeum]</v>
      </c>
    </row>
    <row r="335" spans="1:59" x14ac:dyDescent="0.25">
      <c r="A335" s="5">
        <v>387</v>
      </c>
      <c r="B335" t="s">
        <v>1252</v>
      </c>
      <c r="C335" t="s">
        <v>2630</v>
      </c>
      <c r="D335" s="3">
        <f t="shared" si="30"/>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3359</v>
      </c>
      <c r="Y335" s="65"/>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3359</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3359</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3" t="s">
        <v>2667</v>
      </c>
      <c r="BA335" s="83"/>
      <c r="BB335" s="83"/>
      <c r="BC335" s="21" t="str">
        <f t="shared" si="31"/>
        <v>[387] = {wayshrines={354,354,354,}, traitsNeeded=9, dlcId=DLC_SUMMERSET</v>
      </c>
      <c r="BD335" s="21" t="str">
        <f t="shared" si="32"/>
        <v>, zoneIds={1011,1011,1011}, veteran=false</v>
      </c>
      <c r="BE335" s="21" t="str">
        <f t="shared" si="33"/>
        <v>, setType=LIBSETS_SETTYPE_CRAFTED</v>
      </c>
      <c r="BF335" s="21" t="str">
        <f t="shared" si="34"/>
        <v>, dropMechanic={LIBSETS_DROP_MECHANIC_CRAFTED,LIBSETS_DROP_MECHANIC_CRAFTED,LIBSETS_DROP_MECHANIC_CRAFTED}</v>
      </c>
      <c r="BG335" s="21" t="str">
        <f t="shared" si="35"/>
        <v>}, --Nocturnal\'s Favor / Nocturnals Gunst   [Summerset, Summerset, Summerset]</v>
      </c>
    </row>
    <row r="336" spans="1:59" x14ac:dyDescent="0.25">
      <c r="A336" s="12">
        <v>388</v>
      </c>
      <c r="B336" t="s">
        <v>1253</v>
      </c>
      <c r="C336" t="s">
        <v>1254</v>
      </c>
      <c r="D336" s="3">
        <f t="shared" si="30"/>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3337</v>
      </c>
      <c r="W336" s="39"/>
      <c r="X336" s="39"/>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3" t="s">
        <v>2667</v>
      </c>
      <c r="BA336" s="83"/>
      <c r="BB336" s="83"/>
      <c r="BC336" s="21" t="str">
        <f t="shared" si="31"/>
        <v>[388] = {wayshrines={364,364,364,}, dlcId=DLC_SUMMERSET</v>
      </c>
      <c r="BD336" s="21" t="str">
        <f t="shared" si="32"/>
        <v>, zoneIds={1051,1011,1011}, veteran=false</v>
      </c>
      <c r="BE336" s="21" t="str">
        <f t="shared" si="33"/>
        <v>, setType=LIBSETS_SETTYPE_TRIAL</v>
      </c>
      <c r="BF336" s="21" t="str">
        <f t="shared" si="34"/>
        <v>, dropMechanic={LIBSETS_DROP_MECHANIC_TRIAL_BOSS}</v>
      </c>
      <c r="BG336" s="21" t="str">
        <f t="shared" si="35"/>
        <v>}, --Aegis of Galenwe / Ägis von Galenwe   [Cloudrest, Summerset, Summerset]</v>
      </c>
    </row>
    <row r="337" spans="1:59" x14ac:dyDescent="0.25">
      <c r="A337" s="12">
        <v>389</v>
      </c>
      <c r="B337" t="s">
        <v>1255</v>
      </c>
      <c r="C337" t="s">
        <v>1256</v>
      </c>
      <c r="D337" s="3">
        <f t="shared" si="30"/>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3337</v>
      </c>
      <c r="Y337" s="65"/>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3" t="s">
        <v>2667</v>
      </c>
      <c r="BA337" s="83"/>
      <c r="BB337" s="83"/>
      <c r="BC337" s="21" t="str">
        <f t="shared" si="31"/>
        <v>[389] = {wayshrines={364,364,364,}, dlcId=DLC_SUMMERSET</v>
      </c>
      <c r="BD337" s="21" t="str">
        <f t="shared" si="32"/>
        <v>, zoneIds={1051,1011,1011}, veteran=false</v>
      </c>
      <c r="BE337" s="21" t="str">
        <f t="shared" si="33"/>
        <v>, setType=LIBSETS_SETTYPE_TRIAL</v>
      </c>
      <c r="BF337" s="21" t="str">
        <f t="shared" si="34"/>
        <v>, dropMechanic={LIBSETS_DROP_MECHANIC_TRIAL_BOSS}</v>
      </c>
      <c r="BG337" s="21" t="str">
        <f t="shared" si="35"/>
        <v>}, --Arms of Relequen / Waffen von Relequen   [Cloudrest, Summerset, Summerset]</v>
      </c>
    </row>
    <row r="338" spans="1:59" x14ac:dyDescent="0.25">
      <c r="A338" s="12">
        <v>390</v>
      </c>
      <c r="B338" t="s">
        <v>1257</v>
      </c>
      <c r="C338" t="s">
        <v>1258</v>
      </c>
      <c r="D338" s="3">
        <f t="shared" si="30"/>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3337</v>
      </c>
      <c r="Y338" s="65"/>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3" t="s">
        <v>2667</v>
      </c>
      <c r="BA338" s="83"/>
      <c r="BB338" s="83"/>
      <c r="BC338" s="21" t="str">
        <f t="shared" si="31"/>
        <v>[390] = {wayshrines={364,364,364,}, dlcId=DLC_SUMMERSET</v>
      </c>
      <c r="BD338" s="21" t="str">
        <f t="shared" si="32"/>
        <v>, zoneIds={1051,1011,1011}, veteran=false</v>
      </c>
      <c r="BE338" s="21" t="str">
        <f t="shared" si="33"/>
        <v>, setType=LIBSETS_SETTYPE_TRIAL</v>
      </c>
      <c r="BF338" s="21" t="str">
        <f t="shared" si="34"/>
        <v>, dropMechanic={LIBSETS_DROP_MECHANIC_TRIAL_BOSS}</v>
      </c>
      <c r="BG338" s="21" t="str">
        <f t="shared" si="35"/>
        <v>}, --Mantle of Siroria / Mantel von Siroria   [Cloudrest, Summerset, Summerset]</v>
      </c>
    </row>
    <row r="339" spans="1:59" x14ac:dyDescent="0.25">
      <c r="A339" s="12">
        <v>391</v>
      </c>
      <c r="B339" t="s">
        <v>1259</v>
      </c>
      <c r="C339" t="s">
        <v>1260</v>
      </c>
      <c r="D339" s="3">
        <f t="shared" si="30"/>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3337</v>
      </c>
      <c r="Y339" s="65"/>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3" t="s">
        <v>2667</v>
      </c>
      <c r="BA339" s="83"/>
      <c r="BB339" s="83"/>
      <c r="BC339" s="21" t="str">
        <f t="shared" si="31"/>
        <v>[391] = {wayshrines={364,364,364,}, dlcId=DLC_SUMMERSET</v>
      </c>
      <c r="BD339" s="21" t="str">
        <f t="shared" si="32"/>
        <v>, zoneIds={1051,1011,1011}, veteran=false</v>
      </c>
      <c r="BE339" s="21" t="str">
        <f t="shared" si="33"/>
        <v>, setType=LIBSETS_SETTYPE_TRIAL</v>
      </c>
      <c r="BF339" s="21" t="str">
        <f t="shared" si="34"/>
        <v>, dropMechanic={LIBSETS_DROP_MECHANIC_TRIAL_BOSS}</v>
      </c>
      <c r="BG339" s="21" t="str">
        <f t="shared" si="35"/>
        <v>}, --Vestment of Olorime / Gewandung von Olorime   [Cloudrest, Summerset, Summerset]</v>
      </c>
    </row>
    <row r="340" spans="1:59" x14ac:dyDescent="0.25">
      <c r="A340" s="12">
        <v>392</v>
      </c>
      <c r="B340" t="s">
        <v>1261</v>
      </c>
      <c r="C340" t="s">
        <v>1262</v>
      </c>
      <c r="D340" s="3">
        <f t="shared" si="30"/>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3337</v>
      </c>
      <c r="Y340" s="65"/>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3" t="s">
        <v>2667</v>
      </c>
      <c r="BA340" s="83"/>
      <c r="BB340" s="83"/>
      <c r="BC340" s="21" t="str">
        <f t="shared" si="31"/>
        <v>[392] = {wayshrines={364,364,364,}, dlcId=DLC_SUMMERSET</v>
      </c>
      <c r="BD340" s="21" t="str">
        <f t="shared" si="32"/>
        <v>, zoneIds={1051,1011,1011}, veteran=true</v>
      </c>
      <c r="BE340" s="21" t="str">
        <f t="shared" si="33"/>
        <v>, setType=LIBSETS_SETTYPE_TRIAL</v>
      </c>
      <c r="BF340" s="21" t="str">
        <f t="shared" si="34"/>
        <v>, dropMechanic={LIBSETS_DROP_MECHANIC_TRIAL_BOSS}</v>
      </c>
      <c r="BG340" s="21" t="str">
        <f t="shared" si="35"/>
        <v>}, --Perfect Aegis of Galenwe / Perfekte Ägis von Galenwe   [Cloudrest, Summerset, Summerset]</v>
      </c>
    </row>
    <row r="341" spans="1:59" x14ac:dyDescent="0.25">
      <c r="A341" s="46">
        <v>393</v>
      </c>
      <c r="B341" t="s">
        <v>1263</v>
      </c>
      <c r="C341" t="s">
        <v>1264</v>
      </c>
      <c r="D341" s="3">
        <f t="shared" si="30"/>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3337</v>
      </c>
      <c r="Y341" s="65"/>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3" t="s">
        <v>2667</v>
      </c>
      <c r="BA341" s="83"/>
      <c r="BB341" s="83"/>
      <c r="BC341" s="21" t="str">
        <f t="shared" si="31"/>
        <v>[393] = {wayshrines={364,364,364,}, dlcId=DLC_SUMMERSET</v>
      </c>
      <c r="BD341" s="21" t="str">
        <f t="shared" si="32"/>
        <v>, zoneIds={1051,1011,1011}, veteran=true</v>
      </c>
      <c r="BE341" s="21" t="str">
        <f t="shared" si="33"/>
        <v>, setType=LIBSETS_SETTYPE_TRIAL</v>
      </c>
      <c r="BF341" s="21" t="str">
        <f t="shared" si="34"/>
        <v>, dropMechanic={LIBSETS_DROP_MECHANIC_TRIAL_BOSS}</v>
      </c>
      <c r="BG341" s="21" t="str">
        <f t="shared" si="35"/>
        <v>}, --Perfect Arms of Relequen / Perfekte Waffen von Relequen   [Cloudrest, Summerset, Summerset]</v>
      </c>
    </row>
    <row r="342" spans="1:59" x14ac:dyDescent="0.25">
      <c r="A342" s="12">
        <v>394</v>
      </c>
      <c r="B342" t="s">
        <v>1265</v>
      </c>
      <c r="C342" t="s">
        <v>1266</v>
      </c>
      <c r="D342" s="3">
        <f t="shared" si="30"/>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3337</v>
      </c>
      <c r="Y342" s="65"/>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3" t="s">
        <v>2667</v>
      </c>
      <c r="BA342" s="83"/>
      <c r="BB342" s="83"/>
      <c r="BC342" s="21" t="str">
        <f t="shared" si="31"/>
        <v>[394] = {wayshrines={364,364,364,}, dlcId=DLC_SUMMERSET</v>
      </c>
      <c r="BD342" s="21" t="str">
        <f t="shared" si="32"/>
        <v>, zoneIds={1051,1011,1011}, veteran=true</v>
      </c>
      <c r="BE342" s="21" t="str">
        <f t="shared" si="33"/>
        <v>, setType=LIBSETS_SETTYPE_TRIAL</v>
      </c>
      <c r="BF342" s="21" t="str">
        <f t="shared" si="34"/>
        <v>, dropMechanic={LIBSETS_DROP_MECHANIC_TRIAL_BOSS}</v>
      </c>
      <c r="BG342" s="21" t="str">
        <f t="shared" si="35"/>
        <v>}, --Perfect Mantle of Siroria / Perfekter Mantel von Siroria   [Cloudrest, Summerset, Summerset]</v>
      </c>
    </row>
    <row r="343" spans="1:59" x14ac:dyDescent="0.25">
      <c r="A343" s="12">
        <v>395</v>
      </c>
      <c r="B343" t="s">
        <v>1267</v>
      </c>
      <c r="C343" t="s">
        <v>1268</v>
      </c>
      <c r="D343" s="3">
        <f t="shared" si="30"/>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3337</v>
      </c>
      <c r="Y343" s="65"/>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3" t="s">
        <v>2667</v>
      </c>
      <c r="BA343" s="83"/>
      <c r="BB343" s="83"/>
      <c r="BC343" s="21" t="str">
        <f t="shared" si="31"/>
        <v>[395] = {wayshrines={364,364,364,}, dlcId=DLC_SUMMERSET</v>
      </c>
      <c r="BD343" s="21" t="str">
        <f t="shared" si="32"/>
        <v>, zoneIds={1051,1011,1011}, veteran=true</v>
      </c>
      <c r="BE343" s="21" t="str">
        <f t="shared" si="33"/>
        <v>, setType=LIBSETS_SETTYPE_TRIAL</v>
      </c>
      <c r="BF343" s="21" t="str">
        <f t="shared" si="34"/>
        <v>, dropMechanic={LIBSETS_DROP_MECHANIC_TRIAL_BOSS}</v>
      </c>
      <c r="BG343" s="21" t="str">
        <f t="shared" si="35"/>
        <v>}, --Perfect Vestment of Olorime / Perfekte Gewandung von Olorime   [Cloudrest, Summerset, Summerset]</v>
      </c>
    </row>
    <row r="344" spans="1:59" x14ac:dyDescent="0.25">
      <c r="A344" s="5">
        <v>397</v>
      </c>
      <c r="B344" t="s">
        <v>0</v>
      </c>
      <c r="C344" t="s">
        <v>0</v>
      </c>
      <c r="D344" s="3">
        <f t="shared" si="30"/>
        <v>397</v>
      </c>
      <c r="G344" s="8" t="s">
        <v>1479</v>
      </c>
      <c r="H344" s="93">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3" t="s">
        <v>2667</v>
      </c>
      <c r="BA344" s="83"/>
      <c r="BB344" s="83"/>
      <c r="BC344" s="21" t="str">
        <f t="shared" si="31"/>
        <v>[397] = {wayshrines={370,370,370,}, dlcId=DLC_WOLFHUNTER</v>
      </c>
      <c r="BD344" s="21" t="str">
        <f t="shared" si="32"/>
        <v>, zoneIds={1055,108,108}, veteran={[EQUIP_TYPE_HEAD]=true, [EQUIP_TYPE_SHOULDERS]=false}</v>
      </c>
      <c r="BE344" s="21" t="str">
        <f t="shared" si="33"/>
        <v>, setType=LIBSETS_SETTYPE_MONSTER, undauntedChestId=3</v>
      </c>
      <c r="BF344" s="21" t="str">
        <f t="shared" si="34"/>
        <v>, dropMechanic={LIBSETS_DROP_MECHANIC_MONSTER_NAME}, dropMechanicDropLocationNames={['en']={'Balorgh','','','','','',},['de']={'Balorgh','','','','','',},}</v>
      </c>
      <c r="BG344" s="21" t="str">
        <f t="shared" si="35"/>
        <v>}, --Balorgh / Balorgh   [March of Sacrifices, Greenshade, Greenshade]</v>
      </c>
    </row>
    <row r="345" spans="1:59" x14ac:dyDescent="0.25">
      <c r="A345" s="5">
        <v>398</v>
      </c>
      <c r="B345" t="s">
        <v>33</v>
      </c>
      <c r="C345" t="s">
        <v>33</v>
      </c>
      <c r="D345" s="3">
        <f t="shared" si="30"/>
        <v>398</v>
      </c>
      <c r="G345" s="8" t="s">
        <v>1479</v>
      </c>
      <c r="H345" s="93">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3" t="s">
        <v>2667</v>
      </c>
      <c r="BA345" s="83"/>
      <c r="BB345" s="83"/>
      <c r="BC345" s="21" t="str">
        <f t="shared" si="31"/>
        <v>[398] = {wayshrines={371,371,371,}, dlcId=DLC_WOLFHUNTER</v>
      </c>
      <c r="BD345" s="21" t="str">
        <f t="shared" si="32"/>
        <v>, zoneIds={1052,382,382}, veteran={[EQUIP_TYPE_HEAD]=true, [EQUIP_TYPE_SHOULDERS]=false}</v>
      </c>
      <c r="BE345" s="21" t="str">
        <f t="shared" si="33"/>
        <v>, setType=LIBSETS_SETTYPE_MONSTER, undauntedChestId=3</v>
      </c>
      <c r="BF345" s="21" t="str">
        <f t="shared" si="34"/>
        <v>, dropMechanic={LIBSETS_DROP_MECHANIC_MONSTER_NAME}, dropMechanicDropLocationNames={['en']={'Vykosa','','','','','',},['de']={'Vykosa','','','','','',},}</v>
      </c>
      <c r="BG345" s="21" t="str">
        <f t="shared" si="35"/>
        <v>}, --Vykosa / Vykosa   [Moon Hunter Keep, Reaper's March, Reaper's March]</v>
      </c>
    </row>
    <row r="346" spans="1:59" x14ac:dyDescent="0.25">
      <c r="A346" s="12">
        <v>399</v>
      </c>
      <c r="B346" t="s">
        <v>1269</v>
      </c>
      <c r="C346" t="s">
        <v>2631</v>
      </c>
      <c r="D346" s="3">
        <f t="shared" si="30"/>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3356</v>
      </c>
      <c r="Y346" s="65"/>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3356</v>
      </c>
      <c r="AC346" s="43"/>
      <c r="AD346" s="43"/>
      <c r="AE346" s="43"/>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3" t="s">
        <v>2667</v>
      </c>
      <c r="BA346" s="83"/>
      <c r="BB346" s="83"/>
      <c r="BC346" s="21" t="str">
        <f t="shared" si="31"/>
        <v>[399] = {wayshrines={370,370,370,}, dlcId=DLC_WOLFHUNTER</v>
      </c>
      <c r="BD346" s="21" t="str">
        <f t="shared" si="32"/>
        <v>, zoneIds={1055,108,108}, veteran=false</v>
      </c>
      <c r="BE346" s="21" t="str">
        <f t="shared" si="33"/>
        <v>, setType=LIBSETS_SETTYPE_DUNGEON</v>
      </c>
      <c r="BF346" s="21" t="str">
        <f t="shared" si="34"/>
        <v>, dropMechanic={LIBSETS_DROP_MECHANIC_GROUP_DUNGEON_BOSS,LIBSETS_DROP_MECHANIC_GROUP_DUNGEON_BOSS}</v>
      </c>
      <c r="BG346" s="21" t="str">
        <f t="shared" si="35"/>
        <v>}, --Hanu\'s Compassion / Hanus Mitgefühl   [March of Sacrifices, Greenshade, Greenshade]</v>
      </c>
    </row>
    <row r="347" spans="1:59" x14ac:dyDescent="0.25">
      <c r="A347" s="12">
        <v>400</v>
      </c>
      <c r="B347" t="s">
        <v>1270</v>
      </c>
      <c r="C347" t="s">
        <v>1271</v>
      </c>
      <c r="D347" s="3">
        <f t="shared" si="30"/>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3356</v>
      </c>
      <c r="Y347" s="65"/>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3356</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3" t="s">
        <v>2667</v>
      </c>
      <c r="BA347" s="83"/>
      <c r="BB347" s="83"/>
      <c r="BC347" s="21" t="str">
        <f t="shared" si="31"/>
        <v>[400] = {wayshrines={370,370,370,}, dlcId=DLC_WOLFHUNTER</v>
      </c>
      <c r="BD347" s="21" t="str">
        <f t="shared" si="32"/>
        <v>, zoneIds={1055,108,108}, veteran=false</v>
      </c>
      <c r="BE347" s="21" t="str">
        <f t="shared" si="33"/>
        <v>, setType=LIBSETS_SETTYPE_DUNGEON</v>
      </c>
      <c r="BF347" s="21" t="str">
        <f t="shared" si="34"/>
        <v>, dropMechanic={LIBSETS_DROP_MECHANIC_GROUP_DUNGEON_BOSS,LIBSETS_DROP_MECHANIC_GROUP_DUNGEON_BOSS}</v>
      </c>
      <c r="BG347" s="21" t="str">
        <f t="shared" si="35"/>
        <v>}, --Blood Moon / Blutmond   [March of Sacrifices, Greenshade, Greenshade]</v>
      </c>
    </row>
    <row r="348" spans="1:59" x14ac:dyDescent="0.25">
      <c r="A348" s="12">
        <v>401</v>
      </c>
      <c r="B348" t="s">
        <v>1272</v>
      </c>
      <c r="C348" t="s">
        <v>1273</v>
      </c>
      <c r="D348" s="3">
        <f t="shared" si="30"/>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3356</v>
      </c>
      <c r="Y348" s="65"/>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3356</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3" t="s">
        <v>2667</v>
      </c>
      <c r="BA348" s="83"/>
      <c r="BB348" s="83"/>
      <c r="BC348" s="21" t="str">
        <f t="shared" si="31"/>
        <v>[401] = {wayshrines={370,370,370,}, dlcId=DLC_WOLFHUNTER</v>
      </c>
      <c r="BD348" s="21" t="str">
        <f t="shared" si="32"/>
        <v>, zoneIds={1055,108,108}, veteran=false</v>
      </c>
      <c r="BE348" s="21" t="str">
        <f t="shared" si="33"/>
        <v>, setType=LIBSETS_SETTYPE_DUNGEON</v>
      </c>
      <c r="BF348" s="21" t="str">
        <f t="shared" si="34"/>
        <v>, dropMechanic={LIBSETS_DROP_MECHANIC_GROUP_DUNGEON_BOSS,LIBSETS_DROP_MECHANIC_GROUP_DUNGEON_BOSS}</v>
      </c>
      <c r="BG348" s="21" t="str">
        <f t="shared" si="35"/>
        <v>}, --Haven of Ursus / Zuflucht von Ursus   [March of Sacrifices, Greenshade, Greenshade]</v>
      </c>
    </row>
    <row r="349" spans="1:59" x14ac:dyDescent="0.25">
      <c r="A349" s="12">
        <v>402</v>
      </c>
      <c r="B349" t="s">
        <v>1274</v>
      </c>
      <c r="C349" t="s">
        <v>1275</v>
      </c>
      <c r="D349" s="3">
        <f t="shared" si="30"/>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3356</v>
      </c>
      <c r="Y349" s="65"/>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3356</v>
      </c>
      <c r="AC349" s="43"/>
      <c r="AD349" s="43"/>
      <c r="AE349" s="43"/>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3" t="s">
        <v>2667</v>
      </c>
      <c r="BA349" s="83"/>
      <c r="BB349" s="83"/>
      <c r="BC349" s="21" t="str">
        <f t="shared" si="31"/>
        <v>[402] = {wayshrines={371,371,371,}, dlcId=DLC_WOLFHUNTER</v>
      </c>
      <c r="BD349" s="21" t="str">
        <f t="shared" si="32"/>
        <v>, zoneIds={1052,382,382}, veteran=false</v>
      </c>
      <c r="BE349" s="21" t="str">
        <f t="shared" si="33"/>
        <v>, setType=LIBSETS_SETTYPE_DUNGEON</v>
      </c>
      <c r="BF349" s="21" t="str">
        <f t="shared" si="34"/>
        <v>, dropMechanic={LIBSETS_DROP_MECHANIC_GROUP_DUNGEON_BOSS,LIBSETS_DROP_MECHANIC_GROUP_DUNGEON_BOSS}</v>
      </c>
      <c r="BG349" s="21" t="str">
        <f t="shared" si="35"/>
        <v>}, --Moon Hunter / Mondjäger   [Moon Hunter Keep, Reaper's March, Reaper's March]</v>
      </c>
    </row>
    <row r="350" spans="1:59" x14ac:dyDescent="0.25">
      <c r="A350" s="12">
        <v>403</v>
      </c>
      <c r="B350" t="s">
        <v>1276</v>
      </c>
      <c r="C350" t="s">
        <v>1277</v>
      </c>
      <c r="D350" s="3">
        <f t="shared" si="30"/>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3356</v>
      </c>
      <c r="Y350" s="65"/>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3356</v>
      </c>
      <c r="AC350" s="43"/>
      <c r="AD350" s="43"/>
      <c r="AE350" s="43"/>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3" t="s">
        <v>2667</v>
      </c>
      <c r="BA350" s="83"/>
      <c r="BB350" s="83"/>
      <c r="BC350" s="21" t="str">
        <f t="shared" si="31"/>
        <v>[403] = {wayshrines={371,371,371,}, dlcId=DLC_WOLFHUNTER</v>
      </c>
      <c r="BD350" s="21" t="str">
        <f t="shared" si="32"/>
        <v>, zoneIds={1052,382,382}, veteran=false</v>
      </c>
      <c r="BE350" s="21" t="str">
        <f t="shared" si="33"/>
        <v>, setType=LIBSETS_SETTYPE_DUNGEON</v>
      </c>
      <c r="BF350" s="21" t="str">
        <f t="shared" si="34"/>
        <v>, dropMechanic={LIBSETS_DROP_MECHANIC_GROUP_DUNGEON_BOSS,LIBSETS_DROP_MECHANIC_GROUP_DUNGEON_BOSS}</v>
      </c>
      <c r="BG350" s="21" t="str">
        <f t="shared" si="35"/>
        <v>}, --Savage Werewolf / Wilder Werwolf   [Moon Hunter Keep, Reaper's March, Reaper's March]</v>
      </c>
    </row>
    <row r="351" spans="1:59" x14ac:dyDescent="0.25">
      <c r="A351" s="12">
        <v>404</v>
      </c>
      <c r="B351" t="s">
        <v>1278</v>
      </c>
      <c r="C351" t="s">
        <v>2632</v>
      </c>
      <c r="D351" s="3">
        <f t="shared" si="30"/>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3356</v>
      </c>
      <c r="Y351" s="65"/>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3356</v>
      </c>
      <c r="AC351" s="43"/>
      <c r="AD351" s="43"/>
      <c r="AE351" s="43"/>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3" t="s">
        <v>2667</v>
      </c>
      <c r="BA351" s="83"/>
      <c r="BB351" s="83"/>
      <c r="BC351" s="21" t="str">
        <f t="shared" si="31"/>
        <v>[404] = {wayshrines={371,371,371,}, dlcId=DLC_WOLFHUNTER</v>
      </c>
      <c r="BD351" s="21" t="str">
        <f t="shared" si="32"/>
        <v>, zoneIds={1052,382,382}, veteran=false</v>
      </c>
      <c r="BE351" s="21" t="str">
        <f t="shared" si="33"/>
        <v>, setType=LIBSETS_SETTYPE_DUNGEON</v>
      </c>
      <c r="BF351" s="21" t="str">
        <f t="shared" si="34"/>
        <v>, dropMechanic={LIBSETS_DROP_MECHANIC_GROUP_DUNGEON_BOSS,LIBSETS_DROP_MECHANIC_GROUP_DUNGEON_BOSS}</v>
      </c>
      <c r="BG351" s="21" t="str">
        <f t="shared" si="35"/>
        <v>}, --Jailer\'s Tenacity / Tenazität des Kerkermeisters   [Moon Hunter Keep, Reaper's March, Reaper's March]</v>
      </c>
    </row>
    <row r="352" spans="1:59" x14ac:dyDescent="0.25">
      <c r="A352" s="12">
        <v>405</v>
      </c>
      <c r="B352" t="s">
        <v>1279</v>
      </c>
      <c r="C352" t="s">
        <v>2633</v>
      </c>
      <c r="D352" s="3">
        <f t="shared" si="30"/>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1560</v>
      </c>
      <c r="Y352" s="65"/>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3" t="s">
        <v>2667</v>
      </c>
      <c r="BA352" s="83"/>
      <c r="BB352" s="83"/>
      <c r="BC352" s="21" t="str">
        <f t="shared" si="31"/>
        <v>[405] = {wayshrines={374,374,374,}, dlcId=DLC_MURKMIRE</v>
      </c>
      <c r="BD352" s="21" t="str">
        <f t="shared" si="32"/>
        <v>, zoneIds={726,726,726,726}, veteran=false</v>
      </c>
      <c r="BE352" s="21" t="str">
        <f t="shared" si="33"/>
        <v>, setType=LIBSETS_SETTYPE_OVERLAND</v>
      </c>
      <c r="BF352" s="21" t="str">
        <f t="shared" si="34"/>
        <v>, dropMechanic={LIBSETS_DROP_MECHANIC_OVERLAND_BOSS_DELVE,LIBSETS_DROP_MECHANIC_OVERLAND_WORLDBOSS,LIBSETS_DROP_MECHANIC_OVERLAND_BOSS_PUBLIC_DUNGEON,LIBSETS_DROP_MECHANIC_OVERLAND_CHEST}</v>
      </c>
      <c r="BG352" s="21" t="str">
        <f t="shared" si="35"/>
        <v>}, --Bright-Throat\'s Boast / Hellhalsstolz   [Murkmire, Murkmire, Murkmire, Murkmire]</v>
      </c>
    </row>
    <row r="353" spans="1:59" x14ac:dyDescent="0.25">
      <c r="A353" s="12">
        <v>406</v>
      </c>
      <c r="B353" t="s">
        <v>1280</v>
      </c>
      <c r="C353" t="s">
        <v>2634</v>
      </c>
      <c r="D353" s="3">
        <f t="shared" si="30"/>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1560</v>
      </c>
      <c r="Y353" s="65"/>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3" t="s">
        <v>2667</v>
      </c>
      <c r="BA353" s="83"/>
      <c r="BB353" s="83"/>
      <c r="BC353" s="21" t="str">
        <f t="shared" si="31"/>
        <v>[406] = {wayshrines={374,374,374,}, dlcId=DLC_MURKMIRE</v>
      </c>
      <c r="BD353" s="21" t="str">
        <f t="shared" si="32"/>
        <v>, zoneIds={726,726,726,726}, veteran=false</v>
      </c>
      <c r="BE353" s="21" t="str">
        <f t="shared" si="33"/>
        <v>, setType=LIBSETS_SETTYPE_OVERLAND</v>
      </c>
      <c r="BF353" s="21" t="str">
        <f t="shared" si="34"/>
        <v>, dropMechanic={LIBSETS_DROP_MECHANIC_OVERLAND_BOSS_DELVE,LIBSETS_DROP_MECHANIC_OVERLAND_WORLDBOSS,LIBSETS_DROP_MECHANIC_OVERLAND_BOSS_PUBLIC_DUNGEON,LIBSETS_DROP_MECHANIC_OVERLAND_CHEST}</v>
      </c>
      <c r="BG353" s="21" t="str">
        <f t="shared" si="35"/>
        <v>}, --Dead-Water\'s Guile / Totwassertücke   [Murkmire, Murkmire, Murkmire, Murkmire]</v>
      </c>
    </row>
    <row r="354" spans="1:59" x14ac:dyDescent="0.25">
      <c r="A354" s="12">
        <v>407</v>
      </c>
      <c r="B354" t="s">
        <v>1281</v>
      </c>
      <c r="C354" t="s">
        <v>1282</v>
      </c>
      <c r="D354" s="3">
        <f t="shared" si="30"/>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1560</v>
      </c>
      <c r="Y354" s="65"/>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3" t="s">
        <v>2667</v>
      </c>
      <c r="BA354" s="83"/>
      <c r="BB354" s="83"/>
      <c r="BC354" s="21" t="str">
        <f t="shared" si="31"/>
        <v>[407] = {wayshrines={374,374,374,}, dlcId=DLC_MURKMIRE</v>
      </c>
      <c r="BD354" s="21" t="str">
        <f t="shared" si="32"/>
        <v>, zoneIds={726,726,726,726}, veteran=false</v>
      </c>
      <c r="BE354" s="21" t="str">
        <f t="shared" si="33"/>
        <v>, setType=LIBSETS_SETTYPE_OVERLAND</v>
      </c>
      <c r="BF354" s="21" t="str">
        <f t="shared" si="34"/>
        <v>, dropMechanic={LIBSETS_DROP_MECHANIC_OVERLAND_BOSS_DELVE,LIBSETS_DROP_MECHANIC_OVERLAND_WORLDBOSS,LIBSETS_DROP_MECHANIC_OVERLAND_BOSS_PUBLIC_DUNGEON,LIBSETS_DROP_MECHANIC_OVERLAND_CHEST}</v>
      </c>
      <c r="BG354" s="21" t="str">
        <f t="shared" si="35"/>
        <v>}, --Champion of the Hist / Histchampion   [Murkmire, Murkmire, Murkmire, Murkmire]</v>
      </c>
    </row>
    <row r="355" spans="1:59" x14ac:dyDescent="0.25">
      <c r="A355" s="5">
        <v>408</v>
      </c>
      <c r="B355" t="s">
        <v>1283</v>
      </c>
      <c r="C355" t="s">
        <v>1284</v>
      </c>
      <c r="D355" s="3">
        <f t="shared" si="30"/>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3359</v>
      </c>
      <c r="Y355" s="65"/>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3359</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3" t="s">
        <v>2667</v>
      </c>
      <c r="BA355" s="83"/>
      <c r="BB355" s="83"/>
      <c r="BC355" s="21" t="str">
        <f t="shared" si="31"/>
        <v>[408] = {wayshrines={375,375,375,}, traitsNeeded=7, dlcId=DLC_MURKMIRE</v>
      </c>
      <c r="BD355" s="21" t="str">
        <f t="shared" si="32"/>
        <v>, zoneIds={726,726,726}, veteran=false</v>
      </c>
      <c r="BE355" s="21" t="str">
        <f t="shared" si="33"/>
        <v>, setType=LIBSETS_SETTYPE_CRAFTED</v>
      </c>
      <c r="BF355" s="21" t="str">
        <f t="shared" si="34"/>
        <v>, dropMechanic={LIBSETS_DROP_MECHANIC_CRAFTED,LIBSETS_DROP_MECHANIC_CRAFTED}</v>
      </c>
      <c r="BG355" s="21" t="str">
        <f t="shared" si="35"/>
        <v>}, --Grave-Stake Collector / Grabpflocksammler   [Murkmire, Murkmire, Murkmire]</v>
      </c>
    </row>
    <row r="356" spans="1:59" x14ac:dyDescent="0.25">
      <c r="A356" s="5">
        <v>409</v>
      </c>
      <c r="B356" t="s">
        <v>1285</v>
      </c>
      <c r="C356" t="s">
        <v>1286</v>
      </c>
      <c r="D356" s="3">
        <f t="shared" si="30"/>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3359</v>
      </c>
      <c r="Y356" s="65"/>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3359</v>
      </c>
      <c r="AC356" s="43"/>
      <c r="AD356" s="43"/>
      <c r="AE356" s="43"/>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3" t="s">
        <v>2667</v>
      </c>
      <c r="BA356" s="83"/>
      <c r="BB356" s="83"/>
      <c r="BC356" s="21" t="str">
        <f t="shared" si="31"/>
        <v>[409] = {wayshrines={379,379,379,}, traitsNeeded=2, dlcId=DLC_MURKMIRE</v>
      </c>
      <c r="BD356" s="21" t="str">
        <f t="shared" si="32"/>
        <v>, zoneIds={726,726,726}, veteran=false</v>
      </c>
      <c r="BE356" s="21" t="str">
        <f t="shared" si="33"/>
        <v>, setType=LIBSETS_SETTYPE_CRAFTED</v>
      </c>
      <c r="BF356" s="21" t="str">
        <f t="shared" si="34"/>
        <v>, dropMechanic={LIBSETS_DROP_MECHANIC_CRAFTED,LIBSETS_DROP_MECHANIC_CRAFTED}</v>
      </c>
      <c r="BG356" s="21" t="str">
        <f t="shared" si="35"/>
        <v>}, --Naga Shaman / Nagaschamane   [Murkmire, Murkmire, Murkmire]</v>
      </c>
    </row>
    <row r="357" spans="1:59" x14ac:dyDescent="0.25">
      <c r="A357" s="5">
        <v>410</v>
      </c>
      <c r="B357" t="s">
        <v>1287</v>
      </c>
      <c r="C357" t="s">
        <v>1288</v>
      </c>
      <c r="D357" s="3">
        <f t="shared" si="30"/>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3359</v>
      </c>
      <c r="Y357" s="65"/>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3359</v>
      </c>
      <c r="AC357" s="43"/>
      <c r="AD357" s="43"/>
      <c r="AE357" s="43"/>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3" t="s">
        <v>2667</v>
      </c>
      <c r="BA357" s="83"/>
      <c r="BB357" s="83"/>
      <c r="BC357" s="21" t="str">
        <f t="shared" si="31"/>
        <v>[410] = {wayshrines={379,379,379,}, traitsNeeded=4, dlcId=DLC_MURKMIRE</v>
      </c>
      <c r="BD357" s="21" t="str">
        <f t="shared" si="32"/>
        <v>, zoneIds={726,726,726}, veteran=false</v>
      </c>
      <c r="BE357" s="21" t="str">
        <f t="shared" si="33"/>
        <v>, setType=LIBSETS_SETTYPE_CRAFTED</v>
      </c>
      <c r="BF357" s="21" t="str">
        <f t="shared" si="34"/>
        <v>, dropMechanic={LIBSETS_DROP_MECHANIC_CRAFTED,LIBSETS_DROP_MECHANIC_CRAFTED}</v>
      </c>
      <c r="BG357" s="21" t="str">
        <f t="shared" si="35"/>
        <v>}, --Might of the Lost Legion / Macht der Verlorenen Legion   [Murkmire, Murkmire, Murkmire]</v>
      </c>
    </row>
    <row r="358" spans="1:59" x14ac:dyDescent="0.25">
      <c r="A358" s="12">
        <v>411</v>
      </c>
      <c r="B358" t="s">
        <v>1289</v>
      </c>
      <c r="C358" t="s">
        <v>1290</v>
      </c>
      <c r="D358" s="3">
        <f t="shared" si="30"/>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3" t="s">
        <v>2667</v>
      </c>
      <c r="BA358" s="83"/>
      <c r="BB358" s="83"/>
      <c r="BC358" s="21" t="str">
        <f t="shared" si="31"/>
        <v>[411] = {wayshrines={378,378,378,}, dlcId=DLC_BASE_GAME</v>
      </c>
      <c r="BD358" s="21" t="str">
        <f t="shared" si="32"/>
        <v>, zoneIds={1082,726,726}, veteran=false</v>
      </c>
      <c r="BE358" s="21" t="str">
        <f t="shared" si="33"/>
        <v>, setType=LIBSETS_SETTYPE_ARENA</v>
      </c>
      <c r="BF358" s="21" t="str">
        <f t="shared" si="34"/>
        <v>, dropMechanic={LIBSETS_DROP_MECHANIC_ARENA_STAGE_CHEST,LIBSETS_DROP_MECHANIC_ARENA_STAGE_CHEST}, dropMechanicDropLocationNames={['en']={'','Arena stage chest','','','','',},['de']={'','Arena-Phasen Schatztruhe','','','','',},}</v>
      </c>
      <c r="BG358" s="21" t="str">
        <f t="shared" si="35"/>
        <v>}, --Gallant Charge / Galanter Ansturm   [Blackrose Prison, Murkmire, Murkmire]</v>
      </c>
    </row>
    <row r="359" spans="1:59" x14ac:dyDescent="0.25">
      <c r="A359" s="12">
        <v>412</v>
      </c>
      <c r="B359" t="s">
        <v>1291</v>
      </c>
      <c r="C359" t="s">
        <v>1292</v>
      </c>
      <c r="D359" s="3">
        <f t="shared" si="30"/>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3" t="s">
        <v>2667</v>
      </c>
      <c r="BA359" s="83"/>
      <c r="BB359" s="83"/>
      <c r="BC359" s="21" t="str">
        <f t="shared" si="31"/>
        <v>[412] = {wayshrines={378,378,378,}, dlcId=DLC_BASE_GAME</v>
      </c>
      <c r="BD359" s="21" t="str">
        <f t="shared" si="32"/>
        <v>, zoneIds={1082,726,726}, veteran=false</v>
      </c>
      <c r="BE359" s="21" t="str">
        <f t="shared" si="33"/>
        <v>, setType=LIBSETS_SETTYPE_ARENA</v>
      </c>
      <c r="BF359" s="21" t="str">
        <f t="shared" si="34"/>
        <v>, dropMechanic={LIBSETS_DROP_MECHANIC_ARENA_STAGE_CHEST,LIBSETS_DROP_MECHANIC_ARENA_STAGE_CHEST}, dropMechanicDropLocationNames={['en']={'','Arena stage chest','','','','',},['de']={'','Arena-Phasen Schatztruhe','','','','',},}</v>
      </c>
      <c r="BG359" s="21" t="str">
        <f t="shared" si="35"/>
        <v>}, --Radial Uppercut / Rundum-Aufwärtsschnitt   [Blackrose Prison, Murkmire, Murkmire]</v>
      </c>
    </row>
    <row r="360" spans="1:59" x14ac:dyDescent="0.25">
      <c r="A360" s="12">
        <v>413</v>
      </c>
      <c r="B360" t="s">
        <v>1293</v>
      </c>
      <c r="C360" t="s">
        <v>1294</v>
      </c>
      <c r="D360" s="3">
        <f t="shared" si="30"/>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3" t="s">
        <v>2667</v>
      </c>
      <c r="BA360" s="83"/>
      <c r="BB360" s="83"/>
      <c r="BC360" s="21" t="str">
        <f t="shared" si="31"/>
        <v>[413] = {wayshrines={378,378,378,}, dlcId=DLC_BASE_GAME</v>
      </c>
      <c r="BD360" s="21" t="str">
        <f t="shared" si="32"/>
        <v>, zoneIds={1082,726,726}, veteran=false</v>
      </c>
      <c r="BE360" s="21" t="str">
        <f t="shared" si="33"/>
        <v>, setType=LIBSETS_SETTYPE_ARENA</v>
      </c>
      <c r="BF360" s="21" t="str">
        <f t="shared" si="34"/>
        <v>, dropMechanic={LIBSETS_DROP_MECHANIC_ARENA_STAGE_CHEST,LIBSETS_DROP_MECHANIC_ARENA_STAGE_CHEST}, dropMechanicDropLocationNames={['en']={'','Arena stage chest','','','','',},['de']={'','Arena-Phasen Schatztruhe','','','','',},}</v>
      </c>
      <c r="BG360" s="21" t="str">
        <f t="shared" si="35"/>
        <v>}, --Spectral Cloak / Spektraler Mantel   [Blackrose Prison, Murkmire, Murkmire]</v>
      </c>
    </row>
    <row r="361" spans="1:59" x14ac:dyDescent="0.25">
      <c r="A361" s="12">
        <v>414</v>
      </c>
      <c r="B361" t="s">
        <v>1295</v>
      </c>
      <c r="C361" t="s">
        <v>1296</v>
      </c>
      <c r="D361" s="3">
        <f t="shared" si="30"/>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3" t="s">
        <v>2667</v>
      </c>
      <c r="BA361" s="83"/>
      <c r="BB361" s="83"/>
      <c r="BC361" s="21" t="str">
        <f t="shared" si="31"/>
        <v>[414] = {wayshrines={378,378,378,}, dlcId=DLC_BASE_GAME</v>
      </c>
      <c r="BD361" s="21" t="str">
        <f t="shared" si="32"/>
        <v>, zoneIds={1082,726,726}, veteran=false</v>
      </c>
      <c r="BE361" s="21" t="str">
        <f t="shared" si="33"/>
        <v>, setType=LIBSETS_SETTYPE_ARENA</v>
      </c>
      <c r="BF361" s="21" t="str">
        <f t="shared" si="34"/>
        <v>, dropMechanic={LIBSETS_DROP_MECHANIC_ARENA_STAGE_CHEST,LIBSETS_DROP_MECHANIC_ARENA_STAGE_CHEST}, dropMechanicDropLocationNames={['en']={'','Arena stage chest','','','','',},['de']={'','Arena-Phasen Schatztruhe','','','','',},}</v>
      </c>
      <c r="BG361" s="21" t="str">
        <f t="shared" si="35"/>
        <v>}, --Virulent Shot / Virulenter Schuss   [Blackrose Prison, Murkmire, Murkmire]</v>
      </c>
    </row>
    <row r="362" spans="1:59" x14ac:dyDescent="0.25">
      <c r="A362" s="12">
        <v>415</v>
      </c>
      <c r="B362" t="s">
        <v>1297</v>
      </c>
      <c r="C362" t="s">
        <v>1298</v>
      </c>
      <c r="D362" s="3">
        <f t="shared" si="30"/>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3" t="s">
        <v>2667</v>
      </c>
      <c r="BA362" s="83"/>
      <c r="BB362" s="83"/>
      <c r="BC362" s="21" t="str">
        <f t="shared" si="31"/>
        <v>[415] = {wayshrines={378,378,378,}, dlcId=DLC_BASE_GAME</v>
      </c>
      <c r="BD362" s="21" t="str">
        <f t="shared" si="32"/>
        <v>, zoneIds={1082,726,726}, veteran=false</v>
      </c>
      <c r="BE362" s="21" t="str">
        <f t="shared" si="33"/>
        <v>, setType=LIBSETS_SETTYPE_ARENA</v>
      </c>
      <c r="BF362" s="21" t="str">
        <f t="shared" si="34"/>
        <v>, dropMechanic={LIBSETS_DROP_MECHANIC_ARENA_STAGE_CHEST,LIBSETS_DROP_MECHANIC_ARENA_STAGE_CHEST}, dropMechanicDropLocationNames={['en']={'','Arena stage chest','','','','',},['de']={'','Arena-Phasen Schatztruhe','','','','',},}</v>
      </c>
      <c r="BG362" s="21" t="str">
        <f t="shared" si="35"/>
        <v>}, --Wild Impulse / Wilder Impuls   [Blackrose Prison, Murkmire, Murkmire]</v>
      </c>
    </row>
    <row r="363" spans="1:59" x14ac:dyDescent="0.25">
      <c r="A363" s="12">
        <v>416</v>
      </c>
      <c r="B363" t="s">
        <v>1299</v>
      </c>
      <c r="C363" t="s">
        <v>2635</v>
      </c>
      <c r="D363" s="3">
        <f t="shared" si="30"/>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3" t="s">
        <v>2667</v>
      </c>
      <c r="BA363" s="83"/>
      <c r="BB363" s="83"/>
      <c r="BC363" s="21" t="str">
        <f t="shared" si="31"/>
        <v>[416] = {wayshrines={378,378,378,}, dlcId=DLC_BASE_GAME</v>
      </c>
      <c r="BD363" s="21" t="str">
        <f t="shared" si="32"/>
        <v>, zoneIds={1082,726,726}, veteran=false</v>
      </c>
      <c r="BE363" s="21" t="str">
        <f t="shared" si="33"/>
        <v>, setType=LIBSETS_SETTYPE_ARENA</v>
      </c>
      <c r="BF363" s="21" t="str">
        <f t="shared" si="34"/>
        <v>, dropMechanic={LIBSETS_DROP_MECHANIC_ARENA_STAGE_CHEST,LIBSETS_DROP_MECHANIC_ARENA_STAGE_CHEST}, dropMechanicDropLocationNames={['en']={'','Arena stage chest','','','','',},['de']={'','Arena-Phasen Schatztruhe','','','','',},}</v>
      </c>
      <c r="BG363" s="21" t="str">
        <f t="shared" si="35"/>
        <v>}, --Mender\'s Ward / Schutz des Pflegers   [Blackrose Prison, Murkmire, Murkmire]</v>
      </c>
    </row>
    <row r="364" spans="1:59" x14ac:dyDescent="0.25">
      <c r="A364" s="12">
        <v>417</v>
      </c>
      <c r="B364" t="s">
        <v>1300</v>
      </c>
      <c r="C364" t="s">
        <v>1301</v>
      </c>
      <c r="D364" s="3">
        <f t="shared" si="30"/>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3" t="s">
        <v>2667</v>
      </c>
      <c r="BA364" s="83"/>
      <c r="BB364" s="83"/>
      <c r="BC364" s="21" t="str">
        <f t="shared" si="31"/>
        <v>[417] = {wayshrines={-1,-1,-1,}, dlcId=DLC_BASE_GAME</v>
      </c>
      <c r="BD364" s="21" t="str">
        <f t="shared" si="32"/>
        <v>, zoneIds={181}, veteran=false</v>
      </c>
      <c r="BE364" s="21" t="str">
        <f t="shared" si="33"/>
        <v>, setType=LIBSETS_SETTYPE_CYRODIIL</v>
      </c>
      <c r="BF364" s="21" t="str">
        <f t="shared" si="34"/>
        <v>, dropMechanic={LIBSETS_DROP_MECHANIC_MAIL_PVP_REWARDS_FOR_THE_WORTHY}</v>
      </c>
      <c r="BG364" s="21" t="str">
        <f t="shared" si="35"/>
        <v>}, --Indomitable Fury / Unbeugsamer Zorn   [Cyrodiil]</v>
      </c>
    </row>
    <row r="365" spans="1:59" x14ac:dyDescent="0.25">
      <c r="A365" s="12">
        <v>418</v>
      </c>
      <c r="B365" t="s">
        <v>1302</v>
      </c>
      <c r="C365" t="s">
        <v>1303</v>
      </c>
      <c r="D365" s="3">
        <f t="shared" si="30"/>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3" t="s">
        <v>2667</v>
      </c>
      <c r="BA365" s="83"/>
      <c r="BB365" s="83"/>
      <c r="BC365" s="21" t="str">
        <f t="shared" si="31"/>
        <v>[418] = {wayshrines={-1,-1,-1,}, dlcId=DLC_BASE_GAME</v>
      </c>
      <c r="BD365" s="21" t="str">
        <f t="shared" si="32"/>
        <v>, zoneIds={181}, veteran=false</v>
      </c>
      <c r="BE365" s="21" t="str">
        <f t="shared" si="33"/>
        <v>, setType=LIBSETS_SETTYPE_CYRODIIL</v>
      </c>
      <c r="BF365" s="21" t="str">
        <f t="shared" si="34"/>
        <v>, dropMechanic={LIBSETS_DROP_MECHANIC_MAIL_PVP_REWARDS_FOR_THE_WORTHY}</v>
      </c>
      <c r="BG365" s="21" t="str">
        <f t="shared" si="35"/>
        <v>}, --Spell Strategist / Zauberstratege   [Cyrodiil]</v>
      </c>
    </row>
    <row r="366" spans="1:59" x14ac:dyDescent="0.25">
      <c r="A366" s="12">
        <v>419</v>
      </c>
      <c r="B366" t="s">
        <v>1304</v>
      </c>
      <c r="C366" t="s">
        <v>1305</v>
      </c>
      <c r="D366" s="3">
        <f t="shared" si="30"/>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3" t="s">
        <v>2668</v>
      </c>
      <c r="BA366" s="83"/>
      <c r="BB366" s="83"/>
      <c r="BC366" s="21" t="str">
        <f t="shared" si="31"/>
        <v>[419] = {wayshrines={-1,-1,-1,}, dlcId=DLC_BASE_GAME</v>
      </c>
      <c r="BD366" s="21" t="str">
        <f t="shared" si="32"/>
        <v>, zoneIds={181}, veteran=false</v>
      </c>
      <c r="BE366" s="21" t="str">
        <f t="shared" si="33"/>
        <v>, setType=LIBSETS_SETTYPE_CYRODIIL</v>
      </c>
      <c r="BF366" s="21" t="str">
        <f t="shared" si="34"/>
        <v>, isProcSetAllowedInPvP=1, dropMechanic={LIBSETS_DROP_MECHANIC_MAIL_PVP_REWARDS_FOR_THE_WORTHY}</v>
      </c>
      <c r="BG366" s="21" t="str">
        <f t="shared" si="35"/>
        <v>}, --Battlefield Acrobat / Schlachtfeldakrobat   [Cyrodiil]</v>
      </c>
    </row>
    <row r="367" spans="1:59" x14ac:dyDescent="0.25">
      <c r="A367" s="12">
        <v>420</v>
      </c>
      <c r="B367" t="s">
        <v>1306</v>
      </c>
      <c r="C367" t="s">
        <v>1307</v>
      </c>
      <c r="D367" s="3">
        <f t="shared" si="30"/>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3" t="s">
        <v>2667</v>
      </c>
      <c r="BA367" s="83"/>
      <c r="BB367" s="83"/>
      <c r="BC367" s="21" t="str">
        <f t="shared" si="31"/>
        <v>[420] = {wayshrines={-1,-1,-1,}, dlcId=DLC_BASE_GAME</v>
      </c>
      <c r="BD367" s="21" t="str">
        <f t="shared" si="32"/>
        <v>, zoneIds={181}, veteran=false</v>
      </c>
      <c r="BE367" s="21" t="str">
        <f t="shared" si="33"/>
        <v>, setType=LIBSETS_SETTYPE_CYRODIIL</v>
      </c>
      <c r="BF367" s="21" t="str">
        <f t="shared" si="34"/>
        <v>, dropMechanic={LIBSETS_DROP_MECHANIC_MAIL_PVP_REWARDS_FOR_THE_WORTHY}</v>
      </c>
      <c r="BG367" s="21" t="str">
        <f t="shared" si="35"/>
        <v>}, --Soldier of Anguish / Soldat der Pein   [Cyrodiil]</v>
      </c>
    </row>
    <row r="368" spans="1:59" x14ac:dyDescent="0.25">
      <c r="A368" s="12">
        <v>421</v>
      </c>
      <c r="B368" t="s">
        <v>1308</v>
      </c>
      <c r="C368" t="s">
        <v>1309</v>
      </c>
      <c r="D368" s="3">
        <f t="shared" si="30"/>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3" t="s">
        <v>2667</v>
      </c>
      <c r="BA368" s="83"/>
      <c r="BB368" s="83"/>
      <c r="BC368" s="21" t="str">
        <f t="shared" si="31"/>
        <v>[421] = {wayshrines={-1,-1,-1,}, dlcId=DLC_BASE_GAME</v>
      </c>
      <c r="BD368" s="21" t="str">
        <f t="shared" si="32"/>
        <v>, zoneIds={181}, veteran=false</v>
      </c>
      <c r="BE368" s="21" t="str">
        <f t="shared" si="33"/>
        <v>, setType=LIBSETS_SETTYPE_CYRODIIL</v>
      </c>
      <c r="BF368" s="21" t="str">
        <f t="shared" si="34"/>
        <v>, dropMechanic={LIBSETS_DROP_MECHANIC_MAIL_PVP_REWARDS_FOR_THE_WORTHY}</v>
      </c>
      <c r="BG368" s="21" t="str">
        <f t="shared" si="35"/>
        <v>}, --Steadfast Hero / Standhafter Held   [Cyrodiil]</v>
      </c>
    </row>
    <row r="369" spans="1:59" x14ac:dyDescent="0.25">
      <c r="A369" s="12">
        <v>422</v>
      </c>
      <c r="B369" t="s">
        <v>1310</v>
      </c>
      <c r="C369" t="s">
        <v>1311</v>
      </c>
      <c r="D369" s="3">
        <f t="shared" si="30"/>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3" t="s">
        <v>2667</v>
      </c>
      <c r="BA369" s="83"/>
      <c r="BB369" s="83"/>
      <c r="BC369" s="21" t="str">
        <f t="shared" si="31"/>
        <v>[422] = {wayshrines={-1,-1,-1,}, dlcId=DLC_BASE_GAME</v>
      </c>
      <c r="BD369" s="21" t="str">
        <f t="shared" si="32"/>
        <v>, zoneIds={181}, veteran=false</v>
      </c>
      <c r="BE369" s="21" t="str">
        <f t="shared" si="33"/>
        <v>, setType=LIBSETS_SETTYPE_CYRODIIL</v>
      </c>
      <c r="BF369" s="21" t="str">
        <f t="shared" si="34"/>
        <v>, dropMechanic={LIBSETS_DROP_MECHANIC_MAIL_PVP_REWARDS_FOR_THE_WORTHY}</v>
      </c>
      <c r="BG369" s="21" t="str">
        <f t="shared" si="35"/>
        <v>}, --Battalion Defender / Bataillonsverteidiger   [Cyrodiil]</v>
      </c>
    </row>
    <row r="370" spans="1:59" x14ac:dyDescent="0.25">
      <c r="A370" s="12">
        <v>423</v>
      </c>
      <c r="B370" t="s">
        <v>1312</v>
      </c>
      <c r="C370" t="s">
        <v>1313</v>
      </c>
      <c r="D370" s="3">
        <f t="shared" si="30"/>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3" t="s">
        <v>2667</v>
      </c>
      <c r="BA370" s="83"/>
      <c r="BB370" s="83"/>
      <c r="BC370" s="21" t="str">
        <f t="shared" si="31"/>
        <v>[423] = {wayshrines={378,378,378,}, dlcId=DLC_BASE_GAME</v>
      </c>
      <c r="BD370" s="21" t="str">
        <f t="shared" si="32"/>
        <v>, zoneIds={1082,726,726}, veteran=true</v>
      </c>
      <c r="BE370" s="21" t="str">
        <f t="shared" si="33"/>
        <v>, setType=LIBSETS_SETTYPE_ARENA</v>
      </c>
      <c r="BF370" s="21" t="str">
        <f t="shared" si="34"/>
        <v>, dropMechanic={LIBSETS_DROP_MECHANIC_ARENA_STAGE_CHEST,LIBSETS_DROP_MECHANIC_ARENA_STAGE_CHEST}, dropMechanicDropLocationNames={['en']={'','Arena stage chest','','','','',},['de']={'','Arena-Phasen Schatztruhe','','','','',},}</v>
      </c>
      <c r="BG370" s="21" t="str">
        <f t="shared" si="35"/>
        <v>}, --Perfect Gallant Charge / Perfekter galanter Ansturm   [Blackrose Prison, Murkmire, Murkmire]</v>
      </c>
    </row>
    <row r="371" spans="1:59" x14ac:dyDescent="0.25">
      <c r="A371" s="12">
        <v>424</v>
      </c>
      <c r="B371" t="s">
        <v>1314</v>
      </c>
      <c r="C371" t="s">
        <v>1315</v>
      </c>
      <c r="D371" s="3">
        <f t="shared" si="30"/>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3" t="s">
        <v>2667</v>
      </c>
      <c r="BA371" s="83"/>
      <c r="BB371" s="83"/>
      <c r="BC371" s="21" t="str">
        <f t="shared" si="31"/>
        <v>[424] = {wayshrines={378,378,378,}, dlcId=DLC_BASE_GAME</v>
      </c>
      <c r="BD371" s="21" t="str">
        <f t="shared" si="32"/>
        <v>, zoneIds={1082,726,726}, veteran=true</v>
      </c>
      <c r="BE371" s="21" t="str">
        <f t="shared" si="33"/>
        <v>, setType=LIBSETS_SETTYPE_ARENA</v>
      </c>
      <c r="BF371" s="21" t="str">
        <f t="shared" si="34"/>
        <v>, dropMechanic={LIBSETS_DROP_MECHANIC_ARENA_STAGE_CHEST,LIBSETS_DROP_MECHANIC_ARENA_STAGE_CHEST}, dropMechanicDropLocationNames={['en']={'','Arena stage chest','','','','',},['de']={'','Arena-Phasen Schatztruhe','','','','',},}</v>
      </c>
      <c r="BG371" s="21" t="str">
        <f t="shared" si="35"/>
        <v>}, --Perfect Radial Uppercut / Perfekter Rundum-Aufwärtsschnitt   [Blackrose Prison, Murkmire, Murkmire]</v>
      </c>
    </row>
    <row r="372" spans="1:59" x14ac:dyDescent="0.25">
      <c r="A372" s="12">
        <v>425</v>
      </c>
      <c r="B372" t="s">
        <v>1316</v>
      </c>
      <c r="C372" t="s">
        <v>1317</v>
      </c>
      <c r="D372" s="3">
        <f t="shared" si="30"/>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3" t="s">
        <v>2667</v>
      </c>
      <c r="BA372" s="83"/>
      <c r="BB372" s="83"/>
      <c r="BC372" s="21" t="str">
        <f t="shared" si="31"/>
        <v>[425] = {wayshrines={378,378,378,}, dlcId=DLC_BASE_GAME</v>
      </c>
      <c r="BD372" s="21" t="str">
        <f t="shared" si="32"/>
        <v>, zoneIds={1082,726,726}, veteran=true</v>
      </c>
      <c r="BE372" s="21" t="str">
        <f t="shared" si="33"/>
        <v>, setType=LIBSETS_SETTYPE_ARENA</v>
      </c>
      <c r="BF372" s="21" t="str">
        <f t="shared" si="34"/>
        <v>, dropMechanic={LIBSETS_DROP_MECHANIC_ARENA_STAGE_CHEST,LIBSETS_DROP_MECHANIC_ARENA_STAGE_CHEST}, dropMechanicDropLocationNames={['en']={'','Arena stage chest','','','','',},['de']={'','Arena-Phasen Schatztruhe','','','','',},}</v>
      </c>
      <c r="BG372" s="21" t="str">
        <f t="shared" si="35"/>
        <v>}, --Perfect Spectral Cloak / Perfekter spektraler Mantel   [Blackrose Prison, Murkmire, Murkmire]</v>
      </c>
    </row>
    <row r="373" spans="1:59" x14ac:dyDescent="0.25">
      <c r="A373" s="12">
        <v>426</v>
      </c>
      <c r="B373" t="s">
        <v>1318</v>
      </c>
      <c r="C373" t="s">
        <v>1319</v>
      </c>
      <c r="D373" s="3">
        <f t="shared" si="30"/>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3" t="s">
        <v>2667</v>
      </c>
      <c r="BA373" s="83"/>
      <c r="BB373" s="83"/>
      <c r="BC373" s="21" t="str">
        <f t="shared" si="31"/>
        <v>[426] = {wayshrines={378,378,378,}, dlcId=DLC_BASE_GAME</v>
      </c>
      <c r="BD373" s="21" t="str">
        <f t="shared" si="32"/>
        <v>, zoneIds={1082,726,726}, veteran=true</v>
      </c>
      <c r="BE373" s="21" t="str">
        <f t="shared" si="33"/>
        <v>, setType=LIBSETS_SETTYPE_ARENA</v>
      </c>
      <c r="BF373" s="21" t="str">
        <f t="shared" si="34"/>
        <v>, dropMechanic={LIBSETS_DROP_MECHANIC_ARENA_STAGE_CHEST,LIBSETS_DROP_MECHANIC_ARENA_STAGE_CHEST}, dropMechanicDropLocationNames={['en']={'','Arena stage chest','','','','',},['de']={'','Arena-Phasen Schatztruhe','','','','',},}</v>
      </c>
      <c r="BG373" s="21" t="str">
        <f t="shared" si="35"/>
        <v>}, --Perfect Virulent Shot / Perfekter virulenter Schuss   [Blackrose Prison, Murkmire, Murkmire]</v>
      </c>
    </row>
    <row r="374" spans="1:59" x14ac:dyDescent="0.25">
      <c r="A374" s="12">
        <v>427</v>
      </c>
      <c r="B374" t="s">
        <v>1320</v>
      </c>
      <c r="C374" t="s">
        <v>1321</v>
      </c>
      <c r="D374" s="3">
        <f t="shared" si="30"/>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3" t="s">
        <v>2667</v>
      </c>
      <c r="BA374" s="83"/>
      <c r="BB374" s="83"/>
      <c r="BC374" s="21" t="str">
        <f t="shared" si="31"/>
        <v>[427] = {wayshrines={378,378,378,}, dlcId=DLC_BASE_GAME</v>
      </c>
      <c r="BD374" s="21" t="str">
        <f t="shared" si="32"/>
        <v>, zoneIds={1082,726,726}, veteran=true</v>
      </c>
      <c r="BE374" s="21" t="str">
        <f t="shared" si="33"/>
        <v>, setType=LIBSETS_SETTYPE_ARENA</v>
      </c>
      <c r="BF374" s="21" t="str">
        <f t="shared" si="34"/>
        <v>, dropMechanic={LIBSETS_DROP_MECHANIC_ARENA_STAGE_CHEST,LIBSETS_DROP_MECHANIC_ARENA_STAGE_CHEST}, dropMechanicDropLocationNames={['en']={'','Arena stage chest','','','','',},['de']={'','Arena-Phasen Schatztruhe','','','','',},}</v>
      </c>
      <c r="BG374" s="21" t="str">
        <f t="shared" si="35"/>
        <v>}, --Perfect Wild Impulse / Perfekter wilder Impuls   [Blackrose Prison, Murkmire, Murkmire]</v>
      </c>
    </row>
    <row r="375" spans="1:59" x14ac:dyDescent="0.25">
      <c r="A375" s="12">
        <v>428</v>
      </c>
      <c r="B375" t="s">
        <v>1322</v>
      </c>
      <c r="C375" t="s">
        <v>2636</v>
      </c>
      <c r="D375" s="3">
        <f t="shared" si="30"/>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3" t="s">
        <v>2667</v>
      </c>
      <c r="BA375" s="83"/>
      <c r="BB375" s="83"/>
      <c r="BC375" s="21" t="str">
        <f t="shared" si="31"/>
        <v>[428] = {wayshrines={378,378,378,}, dlcId=DLC_BASE_GAME</v>
      </c>
      <c r="BD375" s="21" t="str">
        <f t="shared" si="32"/>
        <v>, zoneIds={1082,726,726}, veteran=true</v>
      </c>
      <c r="BE375" s="21" t="str">
        <f t="shared" si="33"/>
        <v>, setType=LIBSETS_SETTYPE_ARENA</v>
      </c>
      <c r="BF375" s="21" t="str">
        <f t="shared" si="34"/>
        <v>, dropMechanic={LIBSETS_DROP_MECHANIC_ARENA_STAGE_CHEST,LIBSETS_DROP_MECHANIC_ARENA_STAGE_CHEST}, dropMechanicDropLocationNames={['en']={'','Arena stage chest','','','','',},['de']={'','Arena-Phasen Schatztruhe','','','','',},}</v>
      </c>
      <c r="BG375" s="21" t="str">
        <f t="shared" si="35"/>
        <v>}, --Perfect Mender\'s Ward / Perfekter Schutz des Pflegers   [Blackrose Prison, Murkmire, Murkmire]</v>
      </c>
    </row>
    <row r="376" spans="1:59" x14ac:dyDescent="0.25">
      <c r="A376" s="12">
        <v>429</v>
      </c>
      <c r="B376" t="s">
        <v>1323</v>
      </c>
      <c r="C376" t="s">
        <v>1324</v>
      </c>
      <c r="D376" s="3">
        <f t="shared" si="30"/>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3356</v>
      </c>
      <c r="Y376" s="65"/>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3356</v>
      </c>
      <c r="AC376" s="40"/>
      <c r="AD376" s="40"/>
      <c r="AE376" s="40"/>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3" t="s">
        <v>2667</v>
      </c>
      <c r="BA376" s="83"/>
      <c r="BB376" s="83"/>
      <c r="BC376" s="21" t="str">
        <f t="shared" si="31"/>
        <v>[429] = {wayshrines={389,389,389,}, dlcId=DLC_WRATHSTONE</v>
      </c>
      <c r="BD376" s="21" t="str">
        <f t="shared" si="32"/>
        <v>, zoneIds={1080,101,101}, veteran=false</v>
      </c>
      <c r="BE376" s="21" t="str">
        <f t="shared" si="33"/>
        <v>, setType=LIBSETS_SETTYPE_DUNGEON</v>
      </c>
      <c r="BF376" s="21" t="str">
        <f t="shared" si="34"/>
        <v>, dropMechanic={LIBSETS_DROP_MECHANIC_GROUP_DUNGEON_BOSS,LIBSETS_DROP_MECHANIC_GROUP_DUNGEON_BOSS}</v>
      </c>
      <c r="BG376" s="21" t="str">
        <f t="shared" si="35"/>
        <v>}, --Mighty Glacier / Mächtiger Gletscher   [Frostvault, Eastmarch, Eastmarch]</v>
      </c>
    </row>
    <row r="377" spans="1:59" x14ac:dyDescent="0.25">
      <c r="A377" s="12">
        <v>430</v>
      </c>
      <c r="B377" t="s">
        <v>1325</v>
      </c>
      <c r="C377" t="s">
        <v>2637</v>
      </c>
      <c r="D377" s="3">
        <f t="shared" si="30"/>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3356</v>
      </c>
      <c r="Y377" s="65"/>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3356</v>
      </c>
      <c r="AC377" s="40"/>
      <c r="AD377" s="40"/>
      <c r="AE377" s="40"/>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3" t="s">
        <v>2667</v>
      </c>
      <c r="BA377" s="83"/>
      <c r="BB377" s="83"/>
      <c r="BC377" s="21" t="str">
        <f t="shared" si="31"/>
        <v>[430] = {wayshrines={389,389,389,}, dlcId=DLC_WRATHSTONE</v>
      </c>
      <c r="BD377" s="21" t="str">
        <f t="shared" si="32"/>
        <v>, zoneIds={1080,101,101}, veteran=false</v>
      </c>
      <c r="BE377" s="21" t="str">
        <f t="shared" si="33"/>
        <v>, setType=LIBSETS_SETTYPE_DUNGEON</v>
      </c>
      <c r="BF377" s="21" t="str">
        <f t="shared" si="34"/>
        <v>, dropMechanic={LIBSETS_DROP_MECHANIC_GROUP_DUNGEON_BOSS,LIBSETS_DROP_MECHANIC_GROUP_DUNGEON_BOSS}</v>
      </c>
      <c r="BG377" s="21" t="str">
        <f t="shared" si="35"/>
        <v>}, --Tzogvin\'s Warband / Tzogvins Kriegstrupp   [Frostvault, Eastmarch, Eastmarch]</v>
      </c>
    </row>
    <row r="378" spans="1:59" x14ac:dyDescent="0.25">
      <c r="A378" s="12">
        <v>431</v>
      </c>
      <c r="B378" t="s">
        <v>1326</v>
      </c>
      <c r="C378" t="s">
        <v>1327</v>
      </c>
      <c r="D378" s="3">
        <f t="shared" si="30"/>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3356</v>
      </c>
      <c r="Y378" s="65"/>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3356</v>
      </c>
      <c r="AC378" s="40"/>
      <c r="AD378" s="40"/>
      <c r="AE378" s="40"/>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3" t="s">
        <v>2667</v>
      </c>
      <c r="BA378" s="83"/>
      <c r="BB378" s="83"/>
      <c r="BC378" s="21" t="str">
        <f t="shared" si="31"/>
        <v>[431] = {wayshrines={389,389,389,}, dlcId=DLC_WRATHSTONE</v>
      </c>
      <c r="BD378" s="21" t="str">
        <f t="shared" si="32"/>
        <v>, zoneIds={1080,101,101}, veteran=false</v>
      </c>
      <c r="BE378" s="21" t="str">
        <f t="shared" si="33"/>
        <v>, setType=LIBSETS_SETTYPE_DUNGEON</v>
      </c>
      <c r="BF378" s="21" t="str">
        <f t="shared" si="34"/>
        <v>, dropMechanic={LIBSETS_DROP_MECHANIC_GROUP_DUNGEON_BOSS,LIBSETS_DROP_MECHANIC_GROUP_DUNGEON_BOSS}</v>
      </c>
      <c r="BG378" s="21" t="str">
        <f t="shared" si="35"/>
        <v>}, --Icy Conjuror / Eisiger Anrufer   [Frostvault, Eastmarch, Eastmarch]</v>
      </c>
    </row>
    <row r="379" spans="1:59" x14ac:dyDescent="0.25">
      <c r="A379" s="5">
        <v>432</v>
      </c>
      <c r="B379" t="s">
        <v>1328</v>
      </c>
      <c r="C379" t="s">
        <v>25</v>
      </c>
      <c r="D379" s="3">
        <f t="shared" si="30"/>
        <v>432</v>
      </c>
      <c r="G379" s="8" t="s">
        <v>1479</v>
      </c>
      <c r="H379" s="93">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3" t="s">
        <v>2667</v>
      </c>
      <c r="BA379" s="83"/>
      <c r="BB379" s="83"/>
      <c r="BC379" s="21" t="str">
        <f t="shared" si="31"/>
        <v>[432] = {wayshrines={389,389,389,}, dlcId=DLC_WRATHSTONE</v>
      </c>
      <c r="BD379" s="21" t="str">
        <f t="shared" si="32"/>
        <v>, zoneIds={1080,101,101}, veteran={[EQUIP_TYPE_HEAD]=true, [EQUIP_TYPE_SHOULDERS]=false}</v>
      </c>
      <c r="BE379" s="21" t="str">
        <f t="shared" si="33"/>
        <v>, setType=LIBSETS_SETTYPE_MONSTER, undauntedChestId=3</v>
      </c>
      <c r="BF379" s="21" t="str">
        <f t="shared" si="34"/>
        <v>, dropMechanic={LIBSETS_DROP_MECHANIC_MONSTER_NAME}, dropMechanicDropLocationNames={['en']={'The Stonekeeper','','','','','',},['de']={'Der Steinwahrer','','','','','',},}</v>
      </c>
      <c r="BG379" s="21" t="str">
        <f t="shared" si="35"/>
        <v>}, --Stonekeeper / Steinwahrer   [Frostvault, Eastmarch, Eastmarch]</v>
      </c>
    </row>
    <row r="380" spans="1:59" x14ac:dyDescent="0.25">
      <c r="A380" s="12">
        <v>433</v>
      </c>
      <c r="B380" t="s">
        <v>1329</v>
      </c>
      <c r="C380" t="s">
        <v>1330</v>
      </c>
      <c r="D380" s="3">
        <f t="shared" si="30"/>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3356</v>
      </c>
      <c r="Y380" s="65"/>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3356</v>
      </c>
      <c r="AC380" s="40"/>
      <c r="AD380" s="40"/>
      <c r="AE380" s="40"/>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3" t="s">
        <v>2667</v>
      </c>
      <c r="BA380" s="83"/>
      <c r="BB380" s="83"/>
      <c r="BC380" s="21" t="str">
        <f t="shared" si="31"/>
        <v>[433] = {wayshrines={390,390,390,}, dlcId=DLC_WRATHSTONE</v>
      </c>
      <c r="BD380" s="21" t="str">
        <f t="shared" si="32"/>
        <v>, zoneIds={1081,823,823}, veteran=false</v>
      </c>
      <c r="BE380" s="21" t="str">
        <f t="shared" si="33"/>
        <v>, setType=LIBSETS_SETTYPE_DUNGEON</v>
      </c>
      <c r="BF380" s="21" t="str">
        <f t="shared" si="34"/>
        <v>, dropMechanic={LIBSETS_DROP_MECHANIC_GROUP_DUNGEON_BOSS,LIBSETS_DROP_MECHANIC_GROUP_DUNGEON_BOSS}</v>
      </c>
      <c r="BG380" s="21" t="str">
        <f t="shared" si="35"/>
        <v>}, --Frozen Watcher / Gefrorener Beobachter   [Depths of Malatar, Gold Coast, Gold Coast]</v>
      </c>
    </row>
    <row r="381" spans="1:59" x14ac:dyDescent="0.25">
      <c r="A381" s="12">
        <v>434</v>
      </c>
      <c r="B381" t="s">
        <v>1331</v>
      </c>
      <c r="C381" t="s">
        <v>1332</v>
      </c>
      <c r="D381" s="3">
        <f t="shared" si="30"/>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3356</v>
      </c>
      <c r="Y381" s="65"/>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3356</v>
      </c>
      <c r="AC381" s="40"/>
      <c r="AD381" s="40"/>
      <c r="AE381" s="40"/>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3" t="s">
        <v>2667</v>
      </c>
      <c r="BA381" s="83"/>
      <c r="BB381" s="83"/>
      <c r="BC381" s="21" t="str">
        <f t="shared" si="31"/>
        <v>[434] = {wayshrines={390,390,390,}, dlcId=DLC_WRATHSTONE</v>
      </c>
      <c r="BD381" s="21" t="str">
        <f t="shared" si="32"/>
        <v>, zoneIds={1081,823,823}, veteran=false</v>
      </c>
      <c r="BE381" s="21" t="str">
        <f t="shared" si="33"/>
        <v>, setType=LIBSETS_SETTYPE_DUNGEON</v>
      </c>
      <c r="BF381" s="21" t="str">
        <f t="shared" si="34"/>
        <v>, dropMechanic={LIBSETS_DROP_MECHANIC_GROUP_DUNGEON_BOSS,LIBSETS_DROP_MECHANIC_GROUP_DUNGEON_BOSS}</v>
      </c>
      <c r="BG381" s="21" t="str">
        <f t="shared" si="35"/>
        <v>}, --Scavenging Demise / Ausbeutender Niedergang   [Depths of Malatar, Gold Coast, Gold Coast]</v>
      </c>
    </row>
    <row r="382" spans="1:59" x14ac:dyDescent="0.25">
      <c r="A382" s="12">
        <v>435</v>
      </c>
      <c r="B382" t="s">
        <v>1333</v>
      </c>
      <c r="C382" t="s">
        <v>2638</v>
      </c>
      <c r="D382" s="3">
        <f t="shared" si="30"/>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3356</v>
      </c>
      <c r="Y382" s="65"/>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3356</v>
      </c>
      <c r="AC382" s="40"/>
      <c r="AD382" s="40"/>
      <c r="AE382" s="40"/>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3" t="s">
        <v>2667</v>
      </c>
      <c r="BA382" s="83"/>
      <c r="BB382" s="83"/>
      <c r="BC382" s="21" t="str">
        <f t="shared" si="31"/>
        <v>[435] = {wayshrines={390,390,390,}, dlcId=DLC_WRATHSTONE</v>
      </c>
      <c r="BD382" s="21" t="str">
        <f t="shared" si="32"/>
        <v>, zoneIds={1081,823,823}, veteran=false</v>
      </c>
      <c r="BE382" s="21" t="str">
        <f t="shared" si="33"/>
        <v>, setType=LIBSETS_SETTYPE_DUNGEON</v>
      </c>
      <c r="BF382" s="21" t="str">
        <f t="shared" si="34"/>
        <v>, dropMechanic={LIBSETS_DROP_MECHANIC_GROUP_DUNGEON_BOSS,LIBSETS_DROP_MECHANIC_GROUP_DUNGEON_BOSS}</v>
      </c>
      <c r="BG382" s="21" t="str">
        <f t="shared" si="35"/>
        <v>}, --Auroran\'s Thunder / Donner des Auroraners   [Depths of Malatar, Gold Coast, Gold Coast]</v>
      </c>
    </row>
    <row r="383" spans="1:59" x14ac:dyDescent="0.25">
      <c r="A383" s="5">
        <v>436</v>
      </c>
      <c r="B383" t="s">
        <v>1334</v>
      </c>
      <c r="C383" t="s">
        <v>28</v>
      </c>
      <c r="D383" s="3">
        <f t="shared" si="30"/>
        <v>436</v>
      </c>
      <c r="G383" s="8" t="s">
        <v>1479</v>
      </c>
      <c r="H383" s="93">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3" t="s">
        <v>2667</v>
      </c>
      <c r="BA383" s="83"/>
      <c r="BB383" s="83"/>
      <c r="BC383" s="21" t="str">
        <f t="shared" si="31"/>
        <v>[436] = {wayshrines={390,390,390,}, dlcId=DLC_WRATHSTONE</v>
      </c>
      <c r="BD383" s="21" t="str">
        <f t="shared" si="32"/>
        <v>, zoneIds={1081,823,823}, veteran={[EQUIP_TYPE_HEAD]=true, [EQUIP_TYPE_SHOULDERS]=false}</v>
      </c>
      <c r="BE383" s="21" t="str">
        <f t="shared" si="33"/>
        <v>, setType=LIBSETS_SETTYPE_MONSTER, undauntedChestId=3</v>
      </c>
      <c r="BF383" s="21" t="str">
        <f t="shared" si="34"/>
        <v>, dropMechanic={LIBSETS_DROP_MECHANIC_MONSTER_NAME}, dropMechanicDropLocationNames={['en']={'Symphony of Blades','','','','','',},['de']={'Die Sinfonie der Klingen','','','','','',},}</v>
      </c>
      <c r="BG383" s="21" t="str">
        <f t="shared" si="35"/>
        <v>}, --Symphony of Blades / Sinfonie der Klingen   [Depths of Malatar, Gold Coast, Gold Coast]</v>
      </c>
    </row>
    <row r="384" spans="1:59" x14ac:dyDescent="0.25">
      <c r="A384" s="12">
        <v>437</v>
      </c>
      <c r="B384" t="s">
        <v>1429</v>
      </c>
      <c r="C384" t="s">
        <v>2639</v>
      </c>
      <c r="D384" s="3">
        <f t="shared" si="30"/>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3359</v>
      </c>
      <c r="Y384" s="65"/>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3359</v>
      </c>
      <c r="AC384" s="40"/>
      <c r="AD384" s="40"/>
      <c r="AE384" s="40"/>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3" t="s">
        <v>2667</v>
      </c>
      <c r="BA384" s="83"/>
      <c r="BB384" s="83"/>
      <c r="BC384" s="21" t="str">
        <f t="shared" si="31"/>
        <v>[437] = {wayshrines={386,386,386,}, traitsNeeded=8, dlcId=DLC_ELSWEYR</v>
      </c>
      <c r="BD384" s="21" t="str">
        <f t="shared" si="32"/>
        <v>, zoneIds={1086,1086,1086}, veteran=false</v>
      </c>
      <c r="BE384" s="21" t="str">
        <f t="shared" si="33"/>
        <v>, setType=LIBSETS_SETTYPE_CRAFTED</v>
      </c>
      <c r="BF384" s="21" t="str">
        <f t="shared" si="34"/>
        <v>, dropMechanic={LIBSETS_DROP_MECHANIC_CRAFTED,LIBSETS_DROP_MECHANIC_CRAFTED}</v>
      </c>
      <c r="BG384" s="21" t="str">
        <f t="shared" si="35"/>
        <v>}, --Coldharbour\'s Favorite / Kalthafens Günstling   [Northern Elsweyr, Northern Elsweyr, Northern Elsweyr]</v>
      </c>
    </row>
    <row r="385" spans="1:59" x14ac:dyDescent="0.25">
      <c r="A385" s="12">
        <v>438</v>
      </c>
      <c r="B385" t="s">
        <v>1430</v>
      </c>
      <c r="C385" t="s">
        <v>2640</v>
      </c>
      <c r="D385" s="3">
        <f t="shared" si="30"/>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3359</v>
      </c>
      <c r="Y385" s="65"/>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3359</v>
      </c>
      <c r="AC385" s="40"/>
      <c r="AD385" s="40"/>
      <c r="AE385" s="40"/>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3" t="s">
        <v>2667</v>
      </c>
      <c r="BA385" s="83"/>
      <c r="BB385" s="83"/>
      <c r="BC385" s="21" t="str">
        <f t="shared" si="31"/>
        <v>[438] = {wayshrines={397,397,397,}, traitsNeeded=5, dlcId=DLC_ELSWEYR</v>
      </c>
      <c r="BD385" s="21" t="str">
        <f t="shared" si="32"/>
        <v>, zoneIds={1086,1086,1086}, veteran=false</v>
      </c>
      <c r="BE385" s="21" t="str">
        <f t="shared" si="33"/>
        <v>, setType=LIBSETS_SETTYPE_CRAFTED</v>
      </c>
      <c r="BF385" s="21" t="str">
        <f t="shared" si="34"/>
        <v>, dropMechanic={LIBSETS_DROP_MECHANIC_CRAFTED,LIBSETS_DROP_MECHANIC_CRAFTED}</v>
      </c>
      <c r="BG385" s="21" t="str">
        <f t="shared" si="35"/>
        <v>}, --Senche-raht\'s Grit / Mut des Senche-raht   [Northern Elsweyr, Northern Elsweyr, Northern Elsweyr]</v>
      </c>
    </row>
    <row r="386" spans="1:59" x14ac:dyDescent="0.25">
      <c r="A386" s="5">
        <v>439</v>
      </c>
      <c r="B386" t="s">
        <v>1431</v>
      </c>
      <c r="C386" t="s">
        <v>2641</v>
      </c>
      <c r="D386" s="3">
        <f t="shared" si="30"/>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3359</v>
      </c>
      <c r="Y386" s="65"/>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3359</v>
      </c>
      <c r="AC386" s="40"/>
      <c r="AD386" s="40"/>
      <c r="AE386" s="40"/>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3" t="s">
        <v>2667</v>
      </c>
      <c r="BA386" s="83"/>
      <c r="BB386" s="83"/>
      <c r="BC386" s="21" t="str">
        <f t="shared" si="31"/>
        <v>[439] = {wayshrines={382,382,382,}, traitsNeeded=3, dlcId=DLC_ELSWEYR</v>
      </c>
      <c r="BD386" s="21" t="str">
        <f t="shared" si="32"/>
        <v>, zoneIds={1086,1086,1086}, veteran=false</v>
      </c>
      <c r="BE386" s="21" t="str">
        <f t="shared" si="33"/>
        <v>, setType=LIBSETS_SETTYPE_CRAFTED</v>
      </c>
      <c r="BF386" s="21" t="str">
        <f t="shared" si="34"/>
        <v>, dropMechanic={LIBSETS_DROP_MECHANIC_CRAFTED,LIBSETS_DROP_MECHANIC_CRAFTED}</v>
      </c>
      <c r="BG386" s="21" t="str">
        <f t="shared" si="35"/>
        <v>}, --Vastarie\'s Tutelage / Vastaries Vormundschaft   [Northern Elsweyr, Northern Elsweyr, Northern Elsweyr]</v>
      </c>
    </row>
    <row r="387" spans="1:59" x14ac:dyDescent="0.25">
      <c r="A387" s="5">
        <v>440</v>
      </c>
      <c r="B387" t="s">
        <v>1437</v>
      </c>
      <c r="C387" t="s">
        <v>1346</v>
      </c>
      <c r="D387" s="3">
        <f t="shared" ref="D387:D450" si="36">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1560</v>
      </c>
      <c r="Y387" s="65"/>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3" t="s">
        <v>2668</v>
      </c>
      <c r="BA387" s="83"/>
      <c r="BB387" s="83"/>
      <c r="BC387" s="21" t="str">
        <f t="shared" ref="BC387:BC444" si="37">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40" si="38">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ref="BE387:BE450" si="39">IF(A387&lt;&gt;"",IF(F387&lt;&gt;"Not in the game (anymore)",IF(A387&lt;&gt;"",", setType="&amp;G387,"")&amp;IF(J387="true",", multiTrialSet=true",""),"")
&amp; IF(AND(H387&lt;&gt;"",ISNUMBER(H387)),", undauntedChestId=" &amp; H387,""),"")</f>
        <v>, setType=LIBSETS_SETTYPE_OVERLAND</v>
      </c>
      <c r="BF387" s="21" t="str">
        <f t="shared" ref="BF387:BF450" si="40">IF(A387&lt;&gt;"",IF(F387&lt;&gt;"Not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 t="shared" ref="BG387:BG450" si="41">IF(A387&lt;&gt;"",IF(F387&lt;&gt;"Not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1436</v>
      </c>
      <c r="C388" t="s">
        <v>1347</v>
      </c>
      <c r="D388" s="3">
        <f t="shared" si="36"/>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1560</v>
      </c>
      <c r="Y388" s="65"/>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3" t="s">
        <v>2668</v>
      </c>
      <c r="BA388" s="83"/>
      <c r="BB388" s="83"/>
      <c r="BC388" s="21" t="str">
        <f t="shared" si="37"/>
        <v>[441] = {wayshrines={382,382,382,}, dlcId=DLC_ELSWEYR</v>
      </c>
      <c r="BD388" s="21" t="str">
        <f t="shared" si="38"/>
        <v>, zoneIds={1086,1086,1086,1086}, veteran=false</v>
      </c>
      <c r="BE388" s="21" t="str">
        <f t="shared" si="39"/>
        <v>, setType=LIBSETS_SETTYPE_OVERLAND</v>
      </c>
      <c r="BF388" s="21" t="str">
        <f t="shared" si="40"/>
        <v>, isProcSetAllowedInPvP=1, dropMechanic={LIBSETS_DROP_MECHANIC_OVERLAND_BOSS_DELVE,LIBSETS_DROP_MECHANIC_OVERLAND_WORLDBOSS,LIBSETS_DROP_MECHANIC_OVERLAND_BOSS_PUBLIC_DUNGEON,LIBSETS_DROP_MECHANIC_OVERLAND_CHEST}</v>
      </c>
      <c r="BG388" s="21" t="str">
        <f t="shared" si="41"/>
        <v>}, --Vesture of Darloc Brae / Gewandung von Darloc Brae   [Northern Elsweyr, Northern Elsweyr, Northern Elsweyr, Northern Elsweyr]</v>
      </c>
    </row>
    <row r="389" spans="1:59" x14ac:dyDescent="0.25">
      <c r="A389" s="5">
        <v>442</v>
      </c>
      <c r="B389" t="s">
        <v>1435</v>
      </c>
      <c r="C389" t="s">
        <v>1348</v>
      </c>
      <c r="D389" s="3">
        <f t="shared" si="36"/>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1560</v>
      </c>
      <c r="Y389" s="65"/>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3" t="s">
        <v>2667</v>
      </c>
      <c r="BA389" s="83"/>
      <c r="BB389" s="83"/>
      <c r="BC389" s="21" t="str">
        <f t="shared" si="37"/>
        <v>[442] = {wayshrines={382,382,382,}, dlcId=DLC_ELSWEYR</v>
      </c>
      <c r="BD389" s="21" t="str">
        <f t="shared" si="38"/>
        <v>, zoneIds={1086,1086,1086,1086}, veteran=false</v>
      </c>
      <c r="BE389" s="21" t="str">
        <f t="shared" si="39"/>
        <v>, setType=LIBSETS_SETTYPE_OVERLAND</v>
      </c>
      <c r="BF389" s="21" t="str">
        <f t="shared" si="40"/>
        <v>, dropMechanic={LIBSETS_DROP_MECHANIC_OVERLAND_BOSS_DELVE,LIBSETS_DROP_MECHANIC_OVERLAND_WORLDBOSS,LIBSETS_DROP_MECHANIC_OVERLAND_BOSS_PUBLIC_DUNGEON,LIBSETS_DROP_MECHANIC_OVERLAND_CHEST}</v>
      </c>
      <c r="BG389" s="21" t="str">
        <f t="shared" si="41"/>
        <v>}, --Call of the Undertaker / Ruf des Totengräbers   [Northern Elsweyr, Northern Elsweyr, Northern Elsweyr, Northern Elsweyr]</v>
      </c>
    </row>
    <row r="390" spans="1:59" x14ac:dyDescent="0.25">
      <c r="A390" s="5">
        <v>443</v>
      </c>
      <c r="B390" t="s">
        <v>1462</v>
      </c>
      <c r="C390" t="s">
        <v>1351</v>
      </c>
      <c r="D390" s="3">
        <f t="shared" si="36"/>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3337</v>
      </c>
      <c r="Y390" s="65"/>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3" t="s">
        <v>2667</v>
      </c>
      <c r="BA390" s="83"/>
      <c r="BB390" s="83"/>
      <c r="BC390" s="21" t="str">
        <f t="shared" si="37"/>
        <v>[443] = {wayshrines={399,399,399,}, dlcId=DLC_ELSWEYR</v>
      </c>
      <c r="BD390" s="21" t="str">
        <f t="shared" si="38"/>
        <v>, zoneIds={1121,1086,1086}, veteran=false</v>
      </c>
      <c r="BE390" s="21" t="str">
        <f t="shared" si="39"/>
        <v>, setType=LIBSETS_SETTYPE_TRIAL</v>
      </c>
      <c r="BF390" s="21" t="str">
        <f t="shared" si="40"/>
        <v>, dropMechanic={LIBSETS_DROP_MECHANIC_TRIAL_BOSS}</v>
      </c>
      <c r="BG390" s="21" t="str">
        <f t="shared" si="41"/>
        <v>}, --Eye of Nahviintaas / Auge von Nahviintaas   [Sunspire, Northern Elsweyr, Northern Elsweyr]</v>
      </c>
    </row>
    <row r="391" spans="1:59" x14ac:dyDescent="0.25">
      <c r="A391" s="5">
        <v>444</v>
      </c>
      <c r="B391" t="s">
        <v>1434</v>
      </c>
      <c r="C391" t="s">
        <v>2642</v>
      </c>
      <c r="D391" s="3">
        <f t="shared" si="36"/>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3337</v>
      </c>
      <c r="Y391" s="65"/>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3" t="s">
        <v>2667</v>
      </c>
      <c r="BA391" s="83"/>
      <c r="BB391" s="83"/>
      <c r="BC391" s="21" t="str">
        <f t="shared" si="37"/>
        <v>[444] = {wayshrines={399,399,399,}, dlcId=DLC_ELSWEYR</v>
      </c>
      <c r="BD391" s="21" t="str">
        <f t="shared" si="38"/>
        <v>, zoneIds={1121,1086,1086}, veteran=false</v>
      </c>
      <c r="BE391" s="21" t="str">
        <f t="shared" si="39"/>
        <v>, setType=LIBSETS_SETTYPE_TRIAL</v>
      </c>
      <c r="BF391" s="21" t="str">
        <f t="shared" si="40"/>
        <v>, dropMechanic={LIBSETS_DROP_MECHANIC_TRIAL_BOSS}</v>
      </c>
      <c r="BG391" s="21" t="str">
        <f t="shared" si="41"/>
        <v>}, --False God\'s Devotion / Ergebenheit des falschen Gottes   [Sunspire, Northern Elsweyr, Northern Elsweyr]</v>
      </c>
    </row>
    <row r="392" spans="1:59" x14ac:dyDescent="0.25">
      <c r="A392" s="5">
        <v>445</v>
      </c>
      <c r="B392" t="s">
        <v>1433</v>
      </c>
      <c r="C392" t="s">
        <v>1352</v>
      </c>
      <c r="D392" s="3">
        <f t="shared" si="36"/>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3337</v>
      </c>
      <c r="Y392" s="65"/>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3" t="s">
        <v>2667</v>
      </c>
      <c r="BA392" s="83"/>
      <c r="BB392" s="83"/>
      <c r="BC392" s="21" t="str">
        <f t="shared" si="37"/>
        <v>[445] = {wayshrines={399,399,399,}, dlcId=DLC_ELSWEYR</v>
      </c>
      <c r="BD392" s="21" t="str">
        <f t="shared" si="38"/>
        <v>, zoneIds={1121,1086,1086}, veteran=false</v>
      </c>
      <c r="BE392" s="21" t="str">
        <f t="shared" si="39"/>
        <v>, setType=LIBSETS_SETTYPE_TRIAL</v>
      </c>
      <c r="BF392" s="21" t="str">
        <f t="shared" si="40"/>
        <v>, dropMechanic={LIBSETS_DROP_MECHANIC_TRIAL_BOSS}</v>
      </c>
      <c r="BG392" s="21" t="str">
        <f t="shared" si="41"/>
        <v>}, --Tooth of Lokkestiiz / Zahn von Lokkestiiz   [Sunspire, Northern Elsweyr, Northern Elsweyr]</v>
      </c>
    </row>
    <row r="393" spans="1:59" x14ac:dyDescent="0.25">
      <c r="A393" s="12">
        <v>446</v>
      </c>
      <c r="B393" t="s">
        <v>1432</v>
      </c>
      <c r="C393" t="s">
        <v>1353</v>
      </c>
      <c r="D393" s="3">
        <f t="shared" si="36"/>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3337</v>
      </c>
      <c r="Y393" s="65"/>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3" t="s">
        <v>2667</v>
      </c>
      <c r="BA393" s="83"/>
      <c r="BB393" s="83"/>
      <c r="BC393" s="21" t="str">
        <f t="shared" si="37"/>
        <v>[446] = {wayshrines={399,399,399,}, dlcId=DLC_ELSWEYR</v>
      </c>
      <c r="BD393" s="21" t="str">
        <f t="shared" si="38"/>
        <v>, zoneIds={1121,1086,1086}, veteran=false</v>
      </c>
      <c r="BE393" s="21" t="str">
        <f t="shared" si="39"/>
        <v>, setType=LIBSETS_SETTYPE_TRIAL</v>
      </c>
      <c r="BF393" s="21" t="str">
        <f t="shared" si="40"/>
        <v>, dropMechanic={LIBSETS_DROP_MECHANIC_TRIAL_BOSS}</v>
      </c>
      <c r="BG393" s="21" t="str">
        <f t="shared" si="41"/>
        <v>}, --Claw of Yolnakhriin / Kralle von Yolnahkriin   [Sunspire, Northern Elsweyr, Northern Elsweyr]</v>
      </c>
    </row>
    <row r="394" spans="1:59" x14ac:dyDescent="0.25">
      <c r="A394" s="5">
        <v>448</v>
      </c>
      <c r="B394" t="s">
        <v>1463</v>
      </c>
      <c r="C394" t="s">
        <v>2795</v>
      </c>
      <c r="D394" s="3">
        <f t="shared" si="36"/>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3337</v>
      </c>
      <c r="Y394" s="65"/>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3" t="s">
        <v>2667</v>
      </c>
      <c r="BA394" s="83"/>
      <c r="BB394" s="83"/>
      <c r="BC394" s="21" t="str">
        <f t="shared" si="37"/>
        <v>[448] = {wayshrines={399,399,399,}, dlcId=DLC_ELSWEYR</v>
      </c>
      <c r="BD394" s="21" t="str">
        <f t="shared" si="38"/>
        <v>, zoneIds={1121,1086,1086}, veteran=true</v>
      </c>
      <c r="BE394" s="21" t="str">
        <f t="shared" si="39"/>
        <v>, setType=LIBSETS_SETTYPE_TRIAL</v>
      </c>
      <c r="BF394" s="21" t="str">
        <f t="shared" si="40"/>
        <v>, dropMechanic={LIBSETS_DROP_MECHANIC_TRIAL_BOSS}</v>
      </c>
      <c r="BG394" s="21" t="str">
        <f t="shared" si="41"/>
        <v>}, --Perfected Eye of Nahviintaas / Perfektioniertes Auge von Nahviintaas   [Sunspire, Northern Elsweyr, Northern Elsweyr]</v>
      </c>
    </row>
    <row r="395" spans="1:59" x14ac:dyDescent="0.25">
      <c r="A395" s="5">
        <v>449</v>
      </c>
      <c r="B395" t="s">
        <v>1460</v>
      </c>
      <c r="C395" t="s">
        <v>2643</v>
      </c>
      <c r="D395" s="3">
        <f t="shared" si="36"/>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3337</v>
      </c>
      <c r="Y395" s="65"/>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3" t="s">
        <v>2667</v>
      </c>
      <c r="BA395" s="83"/>
      <c r="BB395" s="83"/>
      <c r="BC395" s="21" t="str">
        <f t="shared" si="37"/>
        <v>[449] = {wayshrines={399,399,399,}, dlcId=DLC_ELSWEYR</v>
      </c>
      <c r="BD395" s="21" t="str">
        <f t="shared" si="38"/>
        <v>, zoneIds={1121,1086,1086}, veteran=true</v>
      </c>
      <c r="BE395" s="21" t="str">
        <f t="shared" si="39"/>
        <v>, setType=LIBSETS_SETTYPE_TRIAL</v>
      </c>
      <c r="BF395" s="21" t="str">
        <f t="shared" si="40"/>
        <v>, dropMechanic={LIBSETS_DROP_MECHANIC_TRIAL_BOSS}</v>
      </c>
      <c r="BG395" s="21" t="str">
        <f t="shared" si="41"/>
        <v>}, --Perfected False God\'s Devotion / Perfektionierte Ergebenheit zum falschen Gott   [Sunspire, Northern Elsweyr, Northern Elsweyr]</v>
      </c>
    </row>
    <row r="396" spans="1:59" x14ac:dyDescent="0.25">
      <c r="A396" s="5">
        <v>450</v>
      </c>
      <c r="B396" t="s">
        <v>1461</v>
      </c>
      <c r="C396" t="s">
        <v>1354</v>
      </c>
      <c r="D396" s="3">
        <f t="shared" si="36"/>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3337</v>
      </c>
      <c r="Y396" s="65"/>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3" t="s">
        <v>2667</v>
      </c>
      <c r="BA396" s="83"/>
      <c r="BB396" s="83"/>
      <c r="BC396" s="21" t="str">
        <f t="shared" si="37"/>
        <v>[450] = {wayshrines={399,399,399,}, dlcId=DLC_ELSWEYR</v>
      </c>
      <c r="BD396" s="21" t="str">
        <f t="shared" si="38"/>
        <v>, zoneIds={1121,1086,1086}, veteran=true</v>
      </c>
      <c r="BE396" s="21" t="str">
        <f t="shared" si="39"/>
        <v>, setType=LIBSETS_SETTYPE_TRIAL</v>
      </c>
      <c r="BF396" s="21" t="str">
        <f t="shared" si="40"/>
        <v>, dropMechanic={LIBSETS_DROP_MECHANIC_TRIAL_BOSS}</v>
      </c>
      <c r="BG396" s="21" t="str">
        <f t="shared" si="41"/>
        <v>}, --Perfected Tooth of Lokkestiiz / Perfektionierter Zahn von Lokkestiiz   [Sunspire, Northern Elsweyr, Northern Elsweyr]</v>
      </c>
    </row>
    <row r="397" spans="1:59" x14ac:dyDescent="0.25">
      <c r="A397" s="5">
        <v>451</v>
      </c>
      <c r="B397" t="s">
        <v>1459</v>
      </c>
      <c r="C397" t="s">
        <v>1355</v>
      </c>
      <c r="D397" s="3">
        <f t="shared" si="36"/>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3337</v>
      </c>
      <c r="Y397" s="65"/>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3" t="s">
        <v>2667</v>
      </c>
      <c r="BA397" s="83"/>
      <c r="BB397" s="83"/>
      <c r="BC397" s="21" t="str">
        <f t="shared" si="37"/>
        <v>[451] = {wayshrines={399,399,399,}, dlcId=DLC_ELSWEYR</v>
      </c>
      <c r="BD397" s="21" t="str">
        <f t="shared" si="38"/>
        <v>, zoneIds={1121,1086,1086}, veteran=true</v>
      </c>
      <c r="BE397" s="21" t="str">
        <f t="shared" si="39"/>
        <v>, setType=LIBSETS_SETTYPE_TRIAL</v>
      </c>
      <c r="BF397" s="21" t="str">
        <f t="shared" si="40"/>
        <v>, dropMechanic={LIBSETS_DROP_MECHANIC_TRIAL_BOSS}</v>
      </c>
      <c r="BG397" s="21" t="str">
        <f t="shared" si="41"/>
        <v>}, --Perfected Claw of Yolnakhriin / Perfektionierte Kralle von Yolnahkriin   [Sunspire, Northern Elsweyr, Northern Elsweyr]</v>
      </c>
    </row>
    <row r="398" spans="1:59" x14ac:dyDescent="0.25">
      <c r="A398" s="5">
        <v>452</v>
      </c>
      <c r="B398" t="s">
        <v>1502</v>
      </c>
      <c r="C398" t="s">
        <v>1501</v>
      </c>
      <c r="D398" s="3">
        <f t="shared" si="36"/>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3356</v>
      </c>
      <c r="Y398" s="65"/>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3356</v>
      </c>
      <c r="AC398" s="40"/>
      <c r="AD398" s="40"/>
      <c r="AE398" s="40"/>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3" t="s">
        <v>2667</v>
      </c>
      <c r="BA398" s="83"/>
      <c r="BB398" s="83"/>
      <c r="BC398" s="21" t="str">
        <f t="shared" si="37"/>
        <v>[452] = {wayshrines={391,391,391,}, dlcId=DLC_SCALEBREAKER</v>
      </c>
      <c r="BD398" s="21" t="str">
        <f t="shared" si="38"/>
        <v>, zoneIds={1122,1086,1086}, veteran=false</v>
      </c>
      <c r="BE398" s="21" t="str">
        <f t="shared" si="39"/>
        <v>, setType=LIBSETS_SETTYPE_DUNGEON</v>
      </c>
      <c r="BF398" s="21" t="str">
        <f t="shared" si="40"/>
        <v>, dropMechanic={LIBSETS_DROP_MECHANIC_GROUP_DUNGEON_BOSS,LIBSETS_DROP_MECHANIC_GROUP_DUNGEON_BOSS}</v>
      </c>
      <c r="BG398" s="21" t="str">
        <f t="shared" si="41"/>
        <v>}, --Hollowfang Thirst / Hohlzahndurst   [Moongrave Fane, Northern Elsweyr, Northern Elsweyr]</v>
      </c>
    </row>
    <row r="399" spans="1:59" x14ac:dyDescent="0.25">
      <c r="A399" s="5">
        <v>453</v>
      </c>
      <c r="B399" t="s">
        <v>1503</v>
      </c>
      <c r="C399" t="s">
        <v>2644</v>
      </c>
      <c r="D399" s="3">
        <f t="shared" si="36"/>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3356</v>
      </c>
      <c r="Y399" s="65"/>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3356</v>
      </c>
      <c r="AC399" s="40"/>
      <c r="AD399" s="40"/>
      <c r="AE399" s="40"/>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3" t="s">
        <v>2667</v>
      </c>
      <c r="BA399" s="83"/>
      <c r="BB399" s="83"/>
      <c r="BC399" s="21" t="str">
        <f t="shared" si="37"/>
        <v>[453] = {wayshrines={391,391,391,}, dlcId=DLC_SCALEBREAKER</v>
      </c>
      <c r="BD399" s="21" t="str">
        <f t="shared" si="38"/>
        <v>, zoneIds={1122,1086,1086}, veteran=false</v>
      </c>
      <c r="BE399" s="21" t="str">
        <f t="shared" si="39"/>
        <v>, setType=LIBSETS_SETTYPE_DUNGEON</v>
      </c>
      <c r="BF399" s="21" t="str">
        <f t="shared" si="40"/>
        <v>, dropMechanic={LIBSETS_DROP_MECHANIC_GROUP_DUNGEON_BOSS,LIBSETS_DROP_MECHANIC_GROUP_DUNGEON_BOSS}</v>
      </c>
      <c r="BG399" s="21" t="str">
        <f t="shared" si="41"/>
        <v>}, --Dro\'Zakar\'s Claws / Dro'Zakars Krallen   [Moongrave Fane, Northern Elsweyr, Northern Elsweyr]</v>
      </c>
    </row>
    <row r="400" spans="1:59" x14ac:dyDescent="0.25">
      <c r="A400" s="5">
        <v>454</v>
      </c>
      <c r="B400" t="s">
        <v>1504</v>
      </c>
      <c r="C400" t="s">
        <v>2645</v>
      </c>
      <c r="D400" s="3">
        <f t="shared" si="36"/>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3356</v>
      </c>
      <c r="Y400" s="65"/>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3356</v>
      </c>
      <c r="AC400" s="40"/>
      <c r="AD400" s="40"/>
      <c r="AE400" s="40"/>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3" t="s">
        <v>2667</v>
      </c>
      <c r="BA400" s="83"/>
      <c r="BB400" s="83"/>
      <c r="BC400" s="21" t="str">
        <f t="shared" si="37"/>
        <v>[454] = {wayshrines={391,391,391,}, dlcId=DLC_SCALEBREAKER</v>
      </c>
      <c r="BD400" s="21" t="str">
        <f t="shared" si="38"/>
        <v>, zoneIds={1122,1086,1086}, veteran=false</v>
      </c>
      <c r="BE400" s="21" t="str">
        <f t="shared" si="39"/>
        <v>, setType=LIBSETS_SETTYPE_DUNGEON</v>
      </c>
      <c r="BF400" s="21" t="str">
        <f t="shared" si="40"/>
        <v>, dropMechanic={LIBSETS_DROP_MECHANIC_GROUP_DUNGEON_BOSS,LIBSETS_DROP_MECHANIC_GROUP_DUNGEON_BOSS}</v>
      </c>
      <c r="BG400" s="21" t="str">
        <f t="shared" si="41"/>
        <v>}, --Renald\'s Resolve / Renalds Entschlossenheit   [Moongrave Fane, Northern Elsweyr, Northern Elsweyr]</v>
      </c>
    </row>
    <row r="401" spans="1:59" x14ac:dyDescent="0.25">
      <c r="A401" s="5">
        <v>455</v>
      </c>
      <c r="B401" t="s">
        <v>1505</v>
      </c>
      <c r="C401" t="s">
        <v>2646</v>
      </c>
      <c r="D401" s="3">
        <f t="shared" si="36"/>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3356</v>
      </c>
      <c r="W401" s="39"/>
      <c r="X401" s="39"/>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3356</v>
      </c>
      <c r="AC401" s="40"/>
      <c r="AD401" s="40"/>
      <c r="AE401" s="40"/>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3" t="s">
        <v>2667</v>
      </c>
      <c r="BA401" s="83"/>
      <c r="BB401" s="83"/>
      <c r="BC401" s="21" t="str">
        <f t="shared" si="37"/>
        <v>[455] = {wayshrines={398,398,398,}, dlcId=DLC_SCALEBREAKER</v>
      </c>
      <c r="BD401" s="21" t="str">
        <f t="shared" si="38"/>
        <v>, zoneIds={1123,383,383}, veteran=false</v>
      </c>
      <c r="BE401" s="21" t="str">
        <f t="shared" si="39"/>
        <v>, setType=LIBSETS_SETTYPE_DUNGEON</v>
      </c>
      <c r="BF401" s="21" t="str">
        <f t="shared" si="40"/>
        <v>, dropMechanic={LIBSETS_DROP_MECHANIC_GROUP_DUNGEON_BOSS,LIBSETS_DROP_MECHANIC_GROUP_DUNGEON_BOSS}</v>
      </c>
      <c r="BG401" s="21" t="str">
        <f t="shared" si="41"/>
        <v>}, --Z\'en\'s Redress / Z'ens Wiedergutmachung   [Lair of Maarselok, Grahtwood, Grahtwood]</v>
      </c>
    </row>
    <row r="402" spans="1:59" x14ac:dyDescent="0.25">
      <c r="A402" s="5">
        <v>456</v>
      </c>
      <c r="B402" t="s">
        <v>1507</v>
      </c>
      <c r="C402" t="s">
        <v>1506</v>
      </c>
      <c r="D402" s="3">
        <f t="shared" si="36"/>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3356</v>
      </c>
      <c r="Y402" s="65"/>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3356</v>
      </c>
      <c r="AC402" s="40"/>
      <c r="AD402" s="40"/>
      <c r="AE402" s="40"/>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3" t="s">
        <v>2667</v>
      </c>
      <c r="BA402" s="83"/>
      <c r="BB402" s="83"/>
      <c r="BC402" s="21" t="str">
        <f t="shared" si="37"/>
        <v>[456] = {wayshrines={398,398,398,}, dlcId=DLC_SCALEBREAKER</v>
      </c>
      <c r="BD402" s="21" t="str">
        <f t="shared" si="38"/>
        <v>, zoneIds={1123,383,383}, veteran=false</v>
      </c>
      <c r="BE402" s="21" t="str">
        <f t="shared" si="39"/>
        <v>, setType=LIBSETS_SETTYPE_DUNGEON</v>
      </c>
      <c r="BF402" s="21" t="str">
        <f t="shared" si="40"/>
        <v>, dropMechanic={LIBSETS_DROP_MECHANIC_GROUP_DUNGEON_BOSS,LIBSETS_DROP_MECHANIC_GROUP_DUNGEON_BOSS}</v>
      </c>
      <c r="BG402" s="21" t="str">
        <f t="shared" si="41"/>
        <v>}, --Azureblight Reaper / Azurfäuleschnitter   [Lair of Maarselok, Grahtwood, Grahtwood]</v>
      </c>
    </row>
    <row r="403" spans="1:59" x14ac:dyDescent="0.25">
      <c r="A403" s="5">
        <v>457</v>
      </c>
      <c r="B403" t="s">
        <v>1508</v>
      </c>
      <c r="C403" t="s">
        <v>2647</v>
      </c>
      <c r="D403" s="3">
        <f t="shared" si="36"/>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3356</v>
      </c>
      <c r="Y403" s="65"/>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3356</v>
      </c>
      <c r="AC403" s="40"/>
      <c r="AD403" s="40"/>
      <c r="AE403" s="40"/>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3" t="s">
        <v>2667</v>
      </c>
      <c r="BA403" s="83"/>
      <c r="BB403" s="83"/>
      <c r="BC403" s="21" t="str">
        <f t="shared" si="37"/>
        <v>[457] = {wayshrines={398,398,398,}, dlcId=DLC_SCALEBREAKER</v>
      </c>
      <c r="BD403" s="21" t="str">
        <f t="shared" si="38"/>
        <v>, zoneIds={1123,383,383}, veteran=false</v>
      </c>
      <c r="BE403" s="21" t="str">
        <f t="shared" si="39"/>
        <v>, setType=LIBSETS_SETTYPE_DUNGEON</v>
      </c>
      <c r="BF403" s="21" t="str">
        <f t="shared" si="40"/>
        <v>, dropMechanic={LIBSETS_DROP_MECHANIC_GROUP_DUNGEON_BOSS,LIBSETS_DROP_MECHANIC_GROUP_DUNGEON_BOSS}</v>
      </c>
      <c r="BG403" s="21" t="str">
        <f t="shared" si="41"/>
        <v>}, --Dragon\'s Defilement / Drachenschändung   [Lair of Maarselok, Grahtwood, Grahtwood]</v>
      </c>
    </row>
    <row r="404" spans="1:59" x14ac:dyDescent="0.25">
      <c r="A404" s="5">
        <v>458</v>
      </c>
      <c r="B404" t="s">
        <v>1509</v>
      </c>
      <c r="C404" t="s">
        <v>1509</v>
      </c>
      <c r="D404" s="3">
        <f t="shared" si="36"/>
        <v>458</v>
      </c>
      <c r="G404" s="3" t="s">
        <v>1479</v>
      </c>
      <c r="H404" s="93">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3" t="s">
        <v>2667</v>
      </c>
      <c r="BA404" s="83"/>
      <c r="BB404" s="83"/>
      <c r="BC404" s="21" t="str">
        <f t="shared" si="37"/>
        <v>[458] = {wayshrines={391,391,391,}, dlcId=DLC_SCALEBREAKER</v>
      </c>
      <c r="BD404" s="21" t="str">
        <f t="shared" si="38"/>
        <v>, zoneIds={1122,1086,1086}, veteran={[EQUIP_TYPE_HEAD]=true, [EQUIP_TYPE_SHOULDERS]=false}</v>
      </c>
      <c r="BE404" s="21" t="str">
        <f t="shared" si="39"/>
        <v>, setType=LIBSETS_SETTYPE_MONSTER, undauntedChestId=3</v>
      </c>
      <c r="BF404" s="21" t="str">
        <f t="shared" si="40"/>
        <v>, dropMechanic={LIBSETS_DROP_MECHANIC_MONSTER_NAME}, dropMechanicDropLocationNames={['en']={'Grundwulf','','','','','',},['de']={'Grundwulf','','','','','',},}</v>
      </c>
      <c r="BG404" s="21" t="str">
        <f t="shared" si="41"/>
        <v>}, --Grundwulf / Grundwulf   [Moongrave Fane, Northern Elsweyr, Northern Elsweyr]</v>
      </c>
    </row>
    <row r="405" spans="1:59" x14ac:dyDescent="0.25">
      <c r="A405" s="5">
        <v>459</v>
      </c>
      <c r="B405" t="s">
        <v>1510</v>
      </c>
      <c r="C405" t="s">
        <v>1510</v>
      </c>
      <c r="D405" s="3">
        <f t="shared" si="36"/>
        <v>459</v>
      </c>
      <c r="G405" s="3" t="s">
        <v>1479</v>
      </c>
      <c r="H405" s="93">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3" t="s">
        <v>2667</v>
      </c>
      <c r="BA405" s="83"/>
      <c r="BB405" s="83"/>
      <c r="BC405" s="21" t="str">
        <f t="shared" si="37"/>
        <v>[459] = {wayshrines={398,398,398,}, dlcId=DLC_SCALEBREAKER</v>
      </c>
      <c r="BD405" s="21" t="str">
        <f t="shared" si="38"/>
        <v>, zoneIds={1123,383,383}, veteran={[EQUIP_TYPE_HEAD]=true, [EQUIP_TYPE_SHOULDERS]=false}</v>
      </c>
      <c r="BE405" s="21" t="str">
        <f t="shared" si="39"/>
        <v>, setType=LIBSETS_SETTYPE_MONSTER, undauntedChestId=3</v>
      </c>
      <c r="BF405" s="21" t="str">
        <f t="shared" si="40"/>
        <v>, dropMechanic={LIBSETS_DROP_MECHANIC_MONSTER_NAME}, dropMechanicDropLocationNames={['en']={'Maarselok','','','','','',},['de']={'Maarselok','','','','','',},}</v>
      </c>
      <c r="BG405" s="21" t="str">
        <f t="shared" si="41"/>
        <v>}, --Maarselok / Maarselok   [Lair of Maarselok, Grahtwood, Grahtwood]</v>
      </c>
    </row>
    <row r="406" spans="1:59" x14ac:dyDescent="0.25">
      <c r="A406" s="5">
        <v>465</v>
      </c>
      <c r="B406" t="s">
        <v>1603</v>
      </c>
      <c r="C406" t="s">
        <v>1604</v>
      </c>
      <c r="D406" s="3">
        <f t="shared" si="36"/>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1560</v>
      </c>
      <c r="Y406" s="65"/>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3" t="s">
        <v>2667</v>
      </c>
      <c r="BA406" s="83"/>
      <c r="BB406" s="83"/>
      <c r="BC406" s="21" t="str">
        <f t="shared" si="37"/>
        <v>[465] = {wayshrines={402,402,402,}, dlcId=DLC_DRAGONHOLD</v>
      </c>
      <c r="BD406" s="21" t="str">
        <f t="shared" si="38"/>
        <v>, zoneIds={1133,1133,1133,1133}, veteran=false</v>
      </c>
      <c r="BE406" s="21" t="str">
        <f t="shared" si="39"/>
        <v>, setType=LIBSETS_SETTYPE_OVERLAND</v>
      </c>
      <c r="BF406" s="21" t="str">
        <f t="shared" si="40"/>
        <v>, dropMechanic={LIBSETS_DROP_MECHANIC_OVERLAND_BOSS_DELVE,LIBSETS_DROP_MECHANIC_OVERLAND_BOSS_DELVE,LIBSETS_DROP_MECHANIC_OVERLAND_BOSS_PUBLIC_DUNGEON,LIBSETS_DROP_MECHANIC_OVERLAND_CHEST}</v>
      </c>
      <c r="BG406" s="21" t="str">
        <f t="shared" si="41"/>
        <v>}, --Senchal Defender / Verteidiger von Senchal   [Southern Elsweyr, Southern Elsweyr, Southern Elsweyr, Southern Elsweyr]</v>
      </c>
    </row>
    <row r="407" spans="1:59" x14ac:dyDescent="0.25">
      <c r="A407" s="5">
        <v>466</v>
      </c>
      <c r="B407" t="s">
        <v>1613</v>
      </c>
      <c r="C407" t="s">
        <v>2648</v>
      </c>
      <c r="D407" s="3">
        <f t="shared" si="36"/>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1560</v>
      </c>
      <c r="Y407" s="65"/>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3" t="s">
        <v>2667</v>
      </c>
      <c r="BA407" s="83"/>
      <c r="BB407" s="83"/>
      <c r="BC407" s="21" t="str">
        <f t="shared" si="37"/>
        <v>[466] = {wayshrines={402,402,402,}, dlcId=DLC_DRAGONHOLD</v>
      </c>
      <c r="BD407" s="21" t="str">
        <f t="shared" si="38"/>
        <v>, zoneIds={1133,1133,1133,1133}, veteran=false</v>
      </c>
      <c r="BE407" s="21" t="str">
        <f t="shared" si="39"/>
        <v>, setType=LIBSETS_SETTYPE_OVERLAND</v>
      </c>
      <c r="BF407" s="21" t="str">
        <f t="shared" si="40"/>
        <v>, dropMechanic={LIBSETS_DROP_MECHANIC_OVERLAND_BOSS_DELVE,LIBSETS_DROP_MECHANIC_OVERLAND_BOSS_DELVE,LIBSETS_DROP_MECHANIC_OVERLAND_BOSS_PUBLIC_DUNGEON,LIBSETS_DROP_MECHANIC_OVERLAND_CHEST}</v>
      </c>
      <c r="BG407" s="21" t="str">
        <f t="shared" si="41"/>
        <v>}, --Marauder\'s Haste / Marodeurshast   [Southern Elsweyr, Southern Elsweyr, Southern Elsweyr, Southern Elsweyr]</v>
      </c>
    </row>
    <row r="408" spans="1:59" x14ac:dyDescent="0.25">
      <c r="A408" s="5">
        <v>467</v>
      </c>
      <c r="B408" t="s">
        <v>1612</v>
      </c>
      <c r="C408" t="s">
        <v>1605</v>
      </c>
      <c r="D408" s="3">
        <f t="shared" si="36"/>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1560</v>
      </c>
      <c r="Y408" s="65"/>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3" t="s">
        <v>2667</v>
      </c>
      <c r="BA408" s="83"/>
      <c r="BB408" s="83"/>
      <c r="BC408" s="21" t="str">
        <f t="shared" si="37"/>
        <v>[467] = {wayshrines={402,402,402,}, dlcId=DLC_DRAGONHOLD</v>
      </c>
      <c r="BD408" s="21" t="str">
        <f t="shared" si="38"/>
        <v>, zoneIds={1133,1133,1133,1133}, veteran=false</v>
      </c>
      <c r="BE408" s="21" t="str">
        <f t="shared" si="39"/>
        <v>, setType=LIBSETS_SETTYPE_OVERLAND</v>
      </c>
      <c r="BF408" s="21" t="str">
        <f t="shared" si="40"/>
        <v>, dropMechanic={LIBSETS_DROP_MECHANIC_OVERLAND_BOSS_DELVE,LIBSETS_DROP_MECHANIC_OVERLAND_BOSS_DELVE,LIBSETS_DROP_MECHANIC_OVERLAND_BOSS_PUBLIC_DUNGEON,LIBSETS_DROP_MECHANIC_OVERLAND_CHEST}</v>
      </c>
      <c r="BG408" s="21" t="str">
        <f t="shared" si="41"/>
        <v>}, --Dragonguard Elite / Drachengardeelite   [Southern Elsweyr, Southern Elsweyr, Southern Elsweyr, Southern Elsweyr]</v>
      </c>
    </row>
    <row r="409" spans="1:59" x14ac:dyDescent="0.25">
      <c r="A409" s="5">
        <v>468</v>
      </c>
      <c r="B409" t="s">
        <v>1611</v>
      </c>
      <c r="C409" t="s">
        <v>1606</v>
      </c>
      <c r="D409" s="3">
        <f t="shared" si="36"/>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3359</v>
      </c>
      <c r="Y409" s="65"/>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3359</v>
      </c>
      <c r="AC409" s="40"/>
      <c r="AD409" s="40"/>
      <c r="AE409" s="40"/>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3" t="s">
        <v>2667</v>
      </c>
      <c r="BA409" s="83"/>
      <c r="BB409" s="83"/>
      <c r="BC409" s="21" t="str">
        <f t="shared" si="37"/>
        <v>[468] = {wayshrines={403,403,403,}, traitsNeeded=3, dlcId=DLC_DRAGONHOLD</v>
      </c>
      <c r="BD409" s="21" t="str">
        <f t="shared" si="38"/>
        <v>, zoneIds={1133,1133,1133}, veteran=false</v>
      </c>
      <c r="BE409" s="21" t="str">
        <f t="shared" si="39"/>
        <v>, setType=LIBSETS_SETTYPE_CRAFTED</v>
      </c>
      <c r="BF409" s="21" t="str">
        <f t="shared" si="40"/>
        <v>, dropMechanic={LIBSETS_DROP_MECHANIC_CRAFTED,LIBSETS_DROP_MECHANIC_CRAFTED}</v>
      </c>
      <c r="BG409" s="21" t="str">
        <f t="shared" si="41"/>
        <v>}, --Daring Corsair / Kühner Korsar   [Southern Elsweyr, Southern Elsweyr, Southern Elsweyr]</v>
      </c>
    </row>
    <row r="410" spans="1:59" x14ac:dyDescent="0.25">
      <c r="A410" s="5">
        <v>469</v>
      </c>
      <c r="B410" t="s">
        <v>1610</v>
      </c>
      <c r="C410" t="s">
        <v>1607</v>
      </c>
      <c r="D410" s="3">
        <f t="shared" si="36"/>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3359</v>
      </c>
      <c r="Y410" s="65"/>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3359</v>
      </c>
      <c r="AC410" s="40"/>
      <c r="AD410" s="40"/>
      <c r="AE410" s="40"/>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3" t="s">
        <v>2667</v>
      </c>
      <c r="BA410" s="83"/>
      <c r="BB410" s="83"/>
      <c r="BC410" s="21" t="str">
        <f t="shared" si="37"/>
        <v>[469] = {wayshrines={403,403,403,}, traitsNeeded=6, dlcId=DLC_DRAGONHOLD</v>
      </c>
      <c r="BD410" s="21" t="str">
        <f t="shared" si="38"/>
        <v>, zoneIds={1133,1133,1133}, veteran=false</v>
      </c>
      <c r="BE410" s="21" t="str">
        <f t="shared" si="39"/>
        <v>, setType=LIBSETS_SETTYPE_CRAFTED</v>
      </c>
      <c r="BF410" s="21" t="str">
        <f t="shared" si="40"/>
        <v>, dropMechanic={LIBSETS_DROP_MECHANIC_CRAFTED,LIBSETS_DROP_MECHANIC_CRAFTED}</v>
      </c>
      <c r="BG410" s="21" t="str">
        <f t="shared" si="41"/>
        <v>}, --Ancient Dragonguard / Alte Drachengarde   [Southern Elsweyr, Southern Elsweyr, Southern Elsweyr]</v>
      </c>
    </row>
    <row r="411" spans="1:59" x14ac:dyDescent="0.25">
      <c r="A411" s="5">
        <v>470</v>
      </c>
      <c r="B411" t="s">
        <v>1609</v>
      </c>
      <c r="C411" t="s">
        <v>1608</v>
      </c>
      <c r="D411" s="3">
        <f t="shared" si="36"/>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3359</v>
      </c>
      <c r="Y411" s="65"/>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3359</v>
      </c>
      <c r="AC411" s="40"/>
      <c r="AD411" s="40"/>
      <c r="AE411" s="40"/>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3359</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3" t="s">
        <v>2667</v>
      </c>
      <c r="BA411" s="83"/>
      <c r="BB411" s="83"/>
      <c r="BC411" s="21" t="str">
        <f t="shared" si="37"/>
        <v>[470] = {wayshrines={406,406,406,}, traitsNeeded=9, dlcId=DLC_DRAGONHOLD</v>
      </c>
      <c r="BD411" s="21" t="str">
        <f t="shared" si="38"/>
        <v>, zoneIds={1133,1133,1133}, veteran=false</v>
      </c>
      <c r="BE411" s="21" t="str">
        <f t="shared" si="39"/>
        <v>, setType=LIBSETS_SETTYPE_CRAFTED</v>
      </c>
      <c r="BF411" s="21" t="str">
        <f t="shared" si="40"/>
        <v>, dropMechanic={LIBSETS_DROP_MECHANIC_CRAFTED,LIBSETS_DROP_MECHANIC_CRAFTED,LIBSETS_DROP_MECHANIC_CRAFTED}</v>
      </c>
      <c r="BG411" s="21" t="str">
        <f t="shared" si="41"/>
        <v>}, --New Moon Acolyte / Akolythin des Neuen Mondes   [Southern Elsweyr, Southern Elsweyr, Southern Elsweyr]</v>
      </c>
    </row>
    <row r="412" spans="1:59" x14ac:dyDescent="0.25">
      <c r="A412" s="5">
        <v>471</v>
      </c>
      <c r="B412" t="s">
        <v>1667</v>
      </c>
      <c r="C412" t="s">
        <v>1666</v>
      </c>
      <c r="D412" s="3">
        <f t="shared" si="36"/>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3356</v>
      </c>
      <c r="Y412" s="65"/>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3356</v>
      </c>
      <c r="AC412" s="42"/>
      <c r="AD412" s="42"/>
      <c r="AE412" s="4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3" t="s">
        <v>2667</v>
      </c>
      <c r="BA412" s="83"/>
      <c r="BB412" s="83"/>
      <c r="BC412" s="21" t="str">
        <f t="shared" si="37"/>
        <v>[471] = {wayshrines={424,424,424,}, dlcId=DLC_HARROWSTORM</v>
      </c>
      <c r="BD412" s="21" t="str">
        <f t="shared" si="38"/>
        <v>, zoneIds={1152,684,684}, veteran=false</v>
      </c>
      <c r="BE412" s="21" t="str">
        <f t="shared" si="39"/>
        <v>, setType=LIBSETS_SETTYPE_DUNGEON</v>
      </c>
      <c r="BF412" s="21" t="str">
        <f t="shared" si="40"/>
        <v>, dropMechanic={LIBSETS_DROP_MECHANIC_GROUP_DUNGEON_BOSS,LIBSETS_DROP_MECHANIC_GROUP_DUNGEON_BOSS}</v>
      </c>
      <c r="BG412" s="21" t="str">
        <f t="shared" si="41"/>
        <v>}, --Hiti\'s Hearth / Hitis Feuerstelle   [Icereach, Wrothgar, Wrothgar]</v>
      </c>
    </row>
    <row r="413" spans="1:59" x14ac:dyDescent="0.25">
      <c r="A413" s="5">
        <v>472</v>
      </c>
      <c r="B413" t="s">
        <v>1668</v>
      </c>
      <c r="C413" t="s">
        <v>1652</v>
      </c>
      <c r="D413" s="3">
        <f t="shared" si="36"/>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3356</v>
      </c>
      <c r="Y413" s="65"/>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3356</v>
      </c>
      <c r="AC413" s="42"/>
      <c r="AD413" s="42"/>
      <c r="AE413" s="42"/>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3" t="s">
        <v>2667</v>
      </c>
      <c r="BA413" s="83"/>
      <c r="BB413" s="83"/>
      <c r="BC413" s="21" t="str">
        <f t="shared" si="37"/>
        <v>[472] = {wayshrines={424,424,424,}, dlcId=DLC_HARROWSTORM</v>
      </c>
      <c r="BD413" s="21" t="str">
        <f t="shared" si="38"/>
        <v>, zoneIds={1152,684,684}, veteran=false</v>
      </c>
      <c r="BE413" s="21" t="str">
        <f t="shared" si="39"/>
        <v>, setType=LIBSETS_SETTYPE_DUNGEON</v>
      </c>
      <c r="BF413" s="21" t="str">
        <f t="shared" si="40"/>
        <v>, dropMechanic={LIBSETS_DROP_MECHANIC_GROUP_DUNGEON_BOSS,LIBSETS_DROP_MECHANIC_GROUP_DUNGEON_BOSS}</v>
      </c>
      <c r="BG413" s="21" t="str">
        <f t="shared" si="41"/>
        <v>}, --Titanborn Strength / Titanenkinds Stärke   [Icereach, Wrothgar, Wrothgar]</v>
      </c>
    </row>
    <row r="414" spans="1:59" x14ac:dyDescent="0.25">
      <c r="A414" s="5">
        <v>473</v>
      </c>
      <c r="B414" t="s">
        <v>1669</v>
      </c>
      <c r="C414" t="s">
        <v>2774</v>
      </c>
      <c r="D414" s="3">
        <f t="shared" si="36"/>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3356</v>
      </c>
      <c r="Y414" s="65"/>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3356</v>
      </c>
      <c r="AC414" s="42"/>
      <c r="AD414" s="42"/>
      <c r="AE414" s="42"/>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3" t="s">
        <v>2667</v>
      </c>
      <c r="BA414" s="83"/>
      <c r="BB414" s="83"/>
      <c r="BC414" s="21" t="str">
        <f t="shared" si="37"/>
        <v>[473] = {wayshrines={424,424,424,}, dlcId=DLC_HARROWSTORM</v>
      </c>
      <c r="BD414" s="21" t="str">
        <f t="shared" si="38"/>
        <v>, zoneIds={1152,684,684}, veteran=false</v>
      </c>
      <c r="BE414" s="21" t="str">
        <f t="shared" si="39"/>
        <v>, setType=LIBSETS_SETTYPE_DUNGEON</v>
      </c>
      <c r="BF414" s="21" t="str">
        <f t="shared" si="40"/>
        <v>, dropMechanic={LIBSETS_DROP_MECHANIC_GROUP_DUNGEON_BOSS,LIBSETS_DROP_MECHANIC_GROUP_DUNGEON_BOSS}</v>
      </c>
      <c r="BG414" s="21" t="str">
        <f t="shared" si="41"/>
        <v>}, --Bani\'s Torment / Banis Qual   [Icereach, Wrothgar, Wrothgar]</v>
      </c>
    </row>
    <row r="415" spans="1:59" x14ac:dyDescent="0.25">
      <c r="A415" s="5">
        <v>474</v>
      </c>
      <c r="B415" t="s">
        <v>1670</v>
      </c>
      <c r="C415" t="s">
        <v>2773</v>
      </c>
      <c r="D415" s="3">
        <f t="shared" si="36"/>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3356</v>
      </c>
      <c r="Y415" s="65"/>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3356</v>
      </c>
      <c r="AC415" s="42"/>
      <c r="AD415" s="42"/>
      <c r="AE415" s="42"/>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3" t="s">
        <v>2667</v>
      </c>
      <c r="BA415" s="83"/>
      <c r="BB415" s="83"/>
      <c r="BC415" s="21" t="str">
        <f t="shared" si="37"/>
        <v>[474] = {wayshrines={425,425,425,}, dlcId=DLC_HARROWSTORM</v>
      </c>
      <c r="BD415" s="21" t="str">
        <f t="shared" si="38"/>
        <v>, zoneIds={1153,92,92}, veteran=false</v>
      </c>
      <c r="BE415" s="21" t="str">
        <f t="shared" si="39"/>
        <v>, setType=LIBSETS_SETTYPE_DUNGEON</v>
      </c>
      <c r="BF415" s="21" t="str">
        <f t="shared" si="40"/>
        <v>, dropMechanic={LIBSETS_DROP_MECHANIC_GROUP_DUNGEON_BOSS,LIBSETS_DROP_MECHANIC_GROUP_DUNGEON_BOSS}</v>
      </c>
      <c r="BG415" s="21" t="str">
        <f t="shared" si="41"/>
        <v>}, --Draugrkin\'s Grip / Griff der Draugrbrut   [Unhallowed Grave, Bangkorai, Bangkorai]</v>
      </c>
    </row>
    <row r="416" spans="1:59" x14ac:dyDescent="0.25">
      <c r="A416" s="5">
        <v>475</v>
      </c>
      <c r="B416" t="s">
        <v>1671</v>
      </c>
      <c r="C416" t="s">
        <v>1654</v>
      </c>
      <c r="D416" s="3">
        <f t="shared" si="36"/>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3356</v>
      </c>
      <c r="W416" s="39"/>
      <c r="X416" s="39"/>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3356</v>
      </c>
      <c r="AC416" s="42"/>
      <c r="AD416" s="42"/>
      <c r="AE416" s="42"/>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3" t="s">
        <v>2667</v>
      </c>
      <c r="BA416" s="83"/>
      <c r="BB416" s="83"/>
      <c r="BC416" s="21" t="str">
        <f t="shared" si="37"/>
        <v>[475] = {wayshrines={425,425,425,}, dlcId=DLC_HARROWSTORM</v>
      </c>
      <c r="BD416" s="21" t="str">
        <f t="shared" si="38"/>
        <v>, zoneIds={1153,92,92}, veteran=false</v>
      </c>
      <c r="BE416" s="21" t="str">
        <f t="shared" si="39"/>
        <v>, setType=LIBSETS_SETTYPE_DUNGEON</v>
      </c>
      <c r="BF416" s="21" t="str">
        <f t="shared" si="40"/>
        <v>, dropMechanic={LIBSETS_DROP_MECHANIC_GROUP_DUNGEON_BOSS,LIBSETS_DROP_MECHANIC_GROUP_DUNGEON_BOSS}</v>
      </c>
      <c r="BG416" s="21" t="str">
        <f t="shared" si="41"/>
        <v>}, --Aegis Caller / Ägisrufer   [Unhallowed Grave, Bangkorai, Bangkorai]</v>
      </c>
    </row>
    <row r="417" spans="1:59" x14ac:dyDescent="0.25">
      <c r="A417" s="5">
        <v>476</v>
      </c>
      <c r="B417" t="s">
        <v>1672</v>
      </c>
      <c r="C417" t="s">
        <v>1655</v>
      </c>
      <c r="D417" s="3">
        <f t="shared" si="36"/>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3356</v>
      </c>
      <c r="Y417" s="65"/>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3356</v>
      </c>
      <c r="AC417" s="42"/>
      <c r="AD417" s="42"/>
      <c r="AE417" s="42"/>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3" t="s">
        <v>2667</v>
      </c>
      <c r="BA417" s="83"/>
      <c r="BB417" s="83"/>
      <c r="BC417" s="21" t="str">
        <f t="shared" si="37"/>
        <v>[476] = {wayshrines={425,425,425,}, dlcId=DLC_HARROWSTORM</v>
      </c>
      <c r="BD417" s="21" t="str">
        <f t="shared" si="38"/>
        <v>, zoneIds={1153,92,92}, veteran=false</v>
      </c>
      <c r="BE417" s="21" t="str">
        <f t="shared" si="39"/>
        <v>, setType=LIBSETS_SETTYPE_DUNGEON</v>
      </c>
      <c r="BF417" s="21" t="str">
        <f t="shared" si="40"/>
        <v>, dropMechanic={LIBSETS_DROP_MECHANIC_GROUP_DUNGEON_BOSS,LIBSETS_DROP_MECHANIC_GROUP_DUNGEON_BOSS}</v>
      </c>
      <c r="BG417" s="21" t="str">
        <f t="shared" si="41"/>
        <v>}, --Grave Guardian  / Grabwächter   [Unhallowed Grave, Bangkorai, Bangkorai]</v>
      </c>
    </row>
    <row r="418" spans="1:59" x14ac:dyDescent="0.25">
      <c r="A418" s="5">
        <v>478</v>
      </c>
      <c r="B418" t="s">
        <v>1660</v>
      </c>
      <c r="C418" t="s">
        <v>1653</v>
      </c>
      <c r="D418" s="3">
        <f t="shared" si="36"/>
        <v>478</v>
      </c>
      <c r="G418" s="3" t="s">
        <v>1479</v>
      </c>
      <c r="H418" s="93">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3" t="s">
        <v>2667</v>
      </c>
      <c r="BA418" s="83"/>
      <c r="BB418" s="83"/>
      <c r="BC418" s="21" t="str">
        <f t="shared" si="37"/>
        <v>[478] = {wayshrines={424,424,424,}, dlcId=DLC_HARROWSTORM</v>
      </c>
      <c r="BD418" s="21" t="str">
        <f t="shared" si="38"/>
        <v>, zoneIds={1152,684,684}, veteran={[EQUIP_TYPE_HEAD]=true, [EQUIP_TYPE_SHOULDERS]=false}</v>
      </c>
      <c r="BE418" s="21" t="str">
        <f t="shared" si="39"/>
        <v>, setType=LIBSETS_SETTYPE_MONSTER, undauntedChestId=3</v>
      </c>
      <c r="BF418" s="21" t="str">
        <f t="shared" si="40"/>
        <v>, dropMechanic={LIBSETS_DROP_MECHANIC_MONSTER_NAME}, dropMechanicDropLocationNames={['en']={'Mother Ciannait','','','','','',},['de']={'Mutter Ciannait','','','','','',},}</v>
      </c>
      <c r="BG418" s="21" t="str">
        <f t="shared" si="41"/>
        <v>}, --Mother Ciannait / Mutter Ciannait   [Icereach, Wrothgar, Wrothgar]</v>
      </c>
    </row>
    <row r="419" spans="1:59" x14ac:dyDescent="0.25">
      <c r="A419" s="5">
        <v>479</v>
      </c>
      <c r="B419" t="s">
        <v>1661</v>
      </c>
      <c r="C419" t="s">
        <v>1656</v>
      </c>
      <c r="D419" s="3">
        <f t="shared" si="36"/>
        <v>479</v>
      </c>
      <c r="G419" s="3" t="s">
        <v>1479</v>
      </c>
      <c r="H419" s="93">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3" t="s">
        <v>2667</v>
      </c>
      <c r="BA419" s="83"/>
      <c r="BB419" s="83"/>
      <c r="BC419" s="21" t="str">
        <f t="shared" si="37"/>
        <v>[479] = {wayshrines={425,425,425,}, dlcId=DLC_HARROWSTORM</v>
      </c>
      <c r="BD419" s="21" t="str">
        <f t="shared" si="38"/>
        <v>, zoneIds={1153,92,92}, veteran={[EQUIP_TYPE_HEAD]=true, [EQUIP_TYPE_SHOULDERS]=false}</v>
      </c>
      <c r="BE419" s="21" t="str">
        <f t="shared" si="39"/>
        <v>, setType=LIBSETS_SETTYPE_MONSTER, undauntedChestId=3</v>
      </c>
      <c r="BF419" s="21" t="str">
        <f t="shared" si="40"/>
        <v>, dropMechanic={LIBSETS_DROP_MECHANIC_MONSTER_NAME}, dropMechanicDropLocationNames={['en']={'Kjalnar\’s Nightmare','','','','','',},['de']={'Kjalnar\’s Albtraum','','','','','',},}</v>
      </c>
      <c r="BG419" s="21" t="str">
        <f t="shared" si="41"/>
        <v>}, --Kjalnar\’s Nightmare / Kjalnar\’s Albtraum   [Unhallowed Grave, Bangkorai, Bangkorai]</v>
      </c>
    </row>
    <row r="420" spans="1:59" x14ac:dyDescent="0.25">
      <c r="A420" s="5">
        <v>480</v>
      </c>
      <c r="B420" t="s">
        <v>1673</v>
      </c>
      <c r="C420" t="s">
        <v>1657</v>
      </c>
      <c r="D420" s="3">
        <f t="shared" si="36"/>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3359</v>
      </c>
      <c r="Y420" s="65">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3" t="s">
        <v>2667</v>
      </c>
      <c r="BA420" s="83"/>
      <c r="BB420" s="83"/>
      <c r="BC420" s="21" t="str">
        <f t="shared" si="37"/>
        <v>[480] = {wayshrines={-1,-1,-1,}, traitsNeeded=3, dlcId=DLC_BASE_GAME</v>
      </c>
      <c r="BD420" s="21" t="str">
        <f t="shared" si="38"/>
        <v>, zoneIds={181,181}, veteran=false</v>
      </c>
      <c r="BE420" s="21" t="str">
        <f t="shared" si="39"/>
        <v>, setType=LIBSETS_SETTYPE_CRAFTED</v>
      </c>
      <c r="BF420" s="21" t="str">
        <f t="shared" si="40"/>
        <v>, dropMechanic={LIBSETS_DROP_MECHANIC_CRAFTED,LIBSETS_DROP_MECHANIC_CITY_CYRODIIL_VLASTARUS}, dropMechanicDropLocationNames={['en']={'','City Vlastarus (quartermaster)','','','','',},['de']={'','Stadt Vlastarus (Quartiermeister)','','','','',},}</v>
      </c>
      <c r="BG420" s="21" t="str">
        <f t="shared" si="41"/>
        <v>}, --Critical Riposte / Kritischer Konter   [Cyrodiil, Cyrodiil]</v>
      </c>
    </row>
    <row r="421" spans="1:59" x14ac:dyDescent="0.25">
      <c r="A421" s="5">
        <v>481</v>
      </c>
      <c r="B421" t="s">
        <v>1674</v>
      </c>
      <c r="C421" t="s">
        <v>1658</v>
      </c>
      <c r="D421" s="3">
        <f t="shared" si="36"/>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3359</v>
      </c>
      <c r="Y421" s="65">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3" t="s">
        <v>2667</v>
      </c>
      <c r="BA421" s="83"/>
      <c r="BB421" s="83"/>
      <c r="BC421" s="21" t="str">
        <f t="shared" si="37"/>
        <v>[481] = {wayshrines={-1,-1,-1,}, traitsNeeded=3, dlcId=DLC_BASE_GAME</v>
      </c>
      <c r="BD421" s="21" t="str">
        <f t="shared" si="38"/>
        <v>, zoneIds={181,181}, veteran=false</v>
      </c>
      <c r="BE421" s="21" t="str">
        <f t="shared" si="39"/>
        <v>, setType=LIBSETS_SETTYPE_CRAFTED</v>
      </c>
      <c r="BF421" s="21" t="str">
        <f t="shared" si="40"/>
        <v>, dropMechanic={LIBSETS_DROP_MECHANIC_CRAFTED,LIBSETS_DROP_MECHANIC_CITY_CYRODIIL_BRUMA}, dropMechanicDropLocationNames={['en']={'','City Bruma (quartermaster)','','','','',},['de']={'','Stadt Bruma (Quartiermeister)','','','','',},}</v>
      </c>
      <c r="BG421" s="21" t="str">
        <f t="shared" si="41"/>
        <v>}, --Unchained Aggressor / Entfesselter Aggressor   [Cyrodiil, Cyrodiil]</v>
      </c>
    </row>
    <row r="422" spans="1:59" x14ac:dyDescent="0.25">
      <c r="A422" s="5">
        <v>482</v>
      </c>
      <c r="B422" t="s">
        <v>1675</v>
      </c>
      <c r="C422" t="s">
        <v>1659</v>
      </c>
      <c r="D422" s="3">
        <f t="shared" si="36"/>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3359</v>
      </c>
      <c r="Y422" s="65">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2801</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3" t="s">
        <v>2667</v>
      </c>
      <c r="BA422" s="83"/>
      <c r="BB422" s="83"/>
      <c r="BC422" s="21" t="str">
        <f t="shared" si="37"/>
        <v>[482] = {wayshrines={-1,-1,-1,}, traitsNeeded=3, dlcId=DLC_BASE_GAME</v>
      </c>
      <c r="BD422" s="21" t="str">
        <f t="shared" si="38"/>
        <v>, zoneIds={181,181}, veteran=false</v>
      </c>
      <c r="BE422" s="21" t="str">
        <f t="shared" si="39"/>
        <v>, setType=LIBSETS_SETTYPE_CRAFTED</v>
      </c>
      <c r="BF422" s="21" t="str">
        <f t="shared" si="40"/>
        <v>, dropMechanic={LIBSETS_DROP_MECHANIC_CRAFTED,LIBSETS_DROP_MECHANIC_CITY_CYRODIIL_CROPSFORD}, dropMechanicDropLocationNames={['en']={'','City Cropsford (quartermaster)','','','','',},['de']={'','Stadt Erntefurt (Quartiermeister)','','','','',},}</v>
      </c>
      <c r="BG422" s="21" t="str">
        <f t="shared" si="41"/>
        <v>}, --Dauntless Combatant / Furchtloser Kombattant   [Cyrodiil, Cyrodiil]</v>
      </c>
    </row>
    <row r="423" spans="1:59" x14ac:dyDescent="0.25">
      <c r="A423" s="5">
        <v>483</v>
      </c>
      <c r="B423" t="s">
        <v>1734</v>
      </c>
      <c r="C423" t="s">
        <v>1734</v>
      </c>
      <c r="D423" s="3">
        <f t="shared" si="36"/>
        <v>483</v>
      </c>
      <c r="E423" s="59" t="s">
        <v>1797</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1806</v>
      </c>
      <c r="Y423" s="65"/>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3" t="s">
        <v>2667</v>
      </c>
      <c r="BA423" s="83"/>
      <c r="BB423" s="83"/>
      <c r="BC423" s="21" t="str">
        <f t="shared" si="37"/>
        <v/>
      </c>
      <c r="BD423" s="21" t="str">
        <f t="shared" si="38"/>
        <v/>
      </c>
      <c r="BE423" s="21" t="str">
        <f t="shared" si="39"/>
        <v/>
      </c>
      <c r="BF423" s="21" t="str">
        <f t="shared" si="40"/>
        <v/>
      </c>
      <c r="BG423" s="21" t="str">
        <f t="shared" si="41"/>
        <v/>
      </c>
    </row>
    <row r="424" spans="1:59" x14ac:dyDescent="0.25">
      <c r="A424" s="5">
        <v>484</v>
      </c>
      <c r="B424" t="s">
        <v>1735</v>
      </c>
      <c r="C424" t="s">
        <v>1735</v>
      </c>
      <c r="D424" s="3">
        <f t="shared" si="36"/>
        <v>484</v>
      </c>
      <c r="E424" s="59" t="s">
        <v>1797</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1806</v>
      </c>
      <c r="Y424" s="65"/>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3" t="s">
        <v>2667</v>
      </c>
      <c r="BA424" s="83"/>
      <c r="BB424" s="83"/>
      <c r="BC424" s="21" t="str">
        <f t="shared" si="37"/>
        <v/>
      </c>
      <c r="BD424" s="21" t="str">
        <f t="shared" si="38"/>
        <v/>
      </c>
      <c r="BE424" s="21" t="str">
        <f t="shared" si="39"/>
        <v/>
      </c>
      <c r="BF424" s="21" t="str">
        <f t="shared" si="40"/>
        <v/>
      </c>
      <c r="BG424" s="21" t="str">
        <f t="shared" si="41"/>
        <v/>
      </c>
    </row>
    <row r="425" spans="1:59" x14ac:dyDescent="0.25">
      <c r="A425" s="5">
        <v>485</v>
      </c>
      <c r="B425" t="s">
        <v>1736</v>
      </c>
      <c r="C425" t="s">
        <v>1736</v>
      </c>
      <c r="D425" s="3">
        <f t="shared" si="36"/>
        <v>485</v>
      </c>
      <c r="E425" s="59" t="s">
        <v>1797</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1806</v>
      </c>
      <c r="Y425" s="65"/>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3" t="s">
        <v>2667</v>
      </c>
      <c r="BA425" s="83"/>
      <c r="BB425" s="83"/>
      <c r="BC425" s="21" t="str">
        <f t="shared" si="37"/>
        <v/>
      </c>
      <c r="BD425" s="21" t="str">
        <f t="shared" si="38"/>
        <v/>
      </c>
      <c r="BE425" s="21" t="str">
        <f t="shared" si="39"/>
        <v/>
      </c>
      <c r="BF425" s="21" t="str">
        <f t="shared" si="40"/>
        <v/>
      </c>
      <c r="BG425" s="21" t="str">
        <f t="shared" si="41"/>
        <v/>
      </c>
    </row>
    <row r="426" spans="1:59" x14ac:dyDescent="0.25">
      <c r="A426" s="5">
        <v>486</v>
      </c>
      <c r="B426" t="s">
        <v>1737</v>
      </c>
      <c r="C426" t="s">
        <v>1737</v>
      </c>
      <c r="D426" s="3">
        <f t="shared" si="36"/>
        <v>486</v>
      </c>
      <c r="E426" s="59" t="s">
        <v>1797</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1806</v>
      </c>
      <c r="Y426" s="65"/>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3" t="s">
        <v>2667</v>
      </c>
      <c r="BA426" s="83"/>
      <c r="BB426" s="83"/>
      <c r="BC426" s="21" t="str">
        <f t="shared" si="37"/>
        <v/>
      </c>
      <c r="BD426" s="21" t="str">
        <f t="shared" si="38"/>
        <v/>
      </c>
      <c r="BE426" s="21" t="str">
        <f t="shared" si="39"/>
        <v/>
      </c>
      <c r="BF426" s="21" t="str">
        <f t="shared" si="40"/>
        <v/>
      </c>
      <c r="BG426" s="21" t="str">
        <f t="shared" si="41"/>
        <v/>
      </c>
    </row>
    <row r="427" spans="1:59" x14ac:dyDescent="0.25">
      <c r="A427" s="5">
        <v>487</v>
      </c>
      <c r="B427" t="s">
        <v>1738</v>
      </c>
      <c r="C427" t="s">
        <v>2649</v>
      </c>
      <c r="D427" s="3">
        <f t="shared" si="36"/>
        <v>487</v>
      </c>
      <c r="G427" s="8" t="s">
        <v>1480</v>
      </c>
      <c r="I427" t="s">
        <v>91</v>
      </c>
      <c r="J427" t="s">
        <v>91</v>
      </c>
      <c r="K427">
        <v>418</v>
      </c>
      <c r="L427">
        <v>419</v>
      </c>
      <c r="M427">
        <v>421</v>
      </c>
      <c r="O427" s="65" t="s">
        <v>1694</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1560</v>
      </c>
      <c r="Y427" s="65"/>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1694</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3" t="s">
        <v>2667</v>
      </c>
      <c r="BA427" s="83"/>
      <c r="BB427" s="83"/>
      <c r="BC427" s="21" t="str">
        <f t="shared" si="37"/>
        <v>[487] = {wayshrines={418,419,421,}, dlcId=DLC_GREYMOOR</v>
      </c>
      <c r="BD427" s="21" t="str">
        <f t="shared" si="38"/>
        <v>, zoneIds={1160,1160,1160,1160}, veteran=false</v>
      </c>
      <c r="BE427" s="21" t="str">
        <f t="shared" si="39"/>
        <v>, setType=LIBSETS_SETTYPE_OVERLAND</v>
      </c>
      <c r="BF427" s="21" t="str">
        <f t="shared" si="40"/>
        <v>, dropMechanic={LIBSETS_DROP_MECHANIC_OVERLAND_BOSS_DELVE,LIBSETS_DROP_MECHANIC_OVERLAND_BOSS_DELVE,LIBSETS_DROP_MECHANIC_OVERLAND_BOSS_PUBLIC_DUNGEON,LIBSETS_DROP_MECHANIC_OVERLAND_CHEST}</v>
      </c>
      <c r="BG427" s="21" t="str">
        <f t="shared" si="41"/>
        <v>}, --Winter\'s Respite / Winterruhe   [Western Skyrim, Western Skyrim, Western Skyrim, Western Skyrim]</v>
      </c>
    </row>
    <row r="428" spans="1:59" x14ac:dyDescent="0.25">
      <c r="A428" s="5">
        <v>488</v>
      </c>
      <c r="B428" t="s">
        <v>1739</v>
      </c>
      <c r="C428" t="s">
        <v>1740</v>
      </c>
      <c r="D428" s="3">
        <f t="shared" si="36"/>
        <v>488</v>
      </c>
      <c r="G428" s="8" t="s">
        <v>1480</v>
      </c>
      <c r="I428" t="s">
        <v>91</v>
      </c>
      <c r="J428" t="s">
        <v>91</v>
      </c>
      <c r="K428">
        <v>418</v>
      </c>
      <c r="L428">
        <v>419</v>
      </c>
      <c r="M428">
        <v>421</v>
      </c>
      <c r="O428" s="65" t="s">
        <v>1694</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1560</v>
      </c>
      <c r="Y428" s="65"/>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1694</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3" t="s">
        <v>2667</v>
      </c>
      <c r="BA428" s="83"/>
      <c r="BB428" s="83"/>
      <c r="BC428" s="21" t="str">
        <f t="shared" si="37"/>
        <v>[488] = {wayshrines={418,419,421,}, dlcId=DLC_GREYMOOR</v>
      </c>
      <c r="BD428" s="21" t="str">
        <f t="shared" si="38"/>
        <v>, zoneIds={1160,1160,1160,1160}, veteran=false</v>
      </c>
      <c r="BE428" s="21" t="str">
        <f t="shared" si="39"/>
        <v>, setType=LIBSETS_SETTYPE_OVERLAND</v>
      </c>
      <c r="BF428" s="21" t="str">
        <f t="shared" si="40"/>
        <v>, dropMechanic={LIBSETS_DROP_MECHANIC_OVERLAND_BOSS_DELVE,LIBSETS_DROP_MECHANIC_OVERLAND_BOSS_DELVE,LIBSETS_DROP_MECHANIC_OVERLAND_BOSS_PUBLIC_DUNGEON,LIBSETS_DROP_MECHANIC_OVERLAND_CHEST}</v>
      </c>
      <c r="BG428" s="21" t="str">
        <f t="shared" si="41"/>
        <v>}, --Venomous Smite / Giftschlag   [Western Skyrim, Western Skyrim, Western Skyrim, Western Skyrim]</v>
      </c>
    </row>
    <row r="429" spans="1:59" x14ac:dyDescent="0.25">
      <c r="A429" s="5">
        <v>489</v>
      </c>
      <c r="B429" t="s">
        <v>1741</v>
      </c>
      <c r="C429" t="s">
        <v>1742</v>
      </c>
      <c r="D429" s="3">
        <f t="shared" si="36"/>
        <v>489</v>
      </c>
      <c r="G429" s="8" t="s">
        <v>1480</v>
      </c>
      <c r="I429" t="s">
        <v>91</v>
      </c>
      <c r="J429" t="s">
        <v>91</v>
      </c>
      <c r="K429">
        <v>418</v>
      </c>
      <c r="L429">
        <v>419</v>
      </c>
      <c r="M429">
        <v>421</v>
      </c>
      <c r="O429" s="65" t="s">
        <v>1694</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1560</v>
      </c>
      <c r="Y429" s="65"/>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1694</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3" t="s">
        <v>2667</v>
      </c>
      <c r="BA429" s="83"/>
      <c r="BB429" s="83"/>
      <c r="BC429" s="21" t="str">
        <f t="shared" si="37"/>
        <v>[489] = {wayshrines={418,419,421,}, dlcId=DLC_GREYMOOR</v>
      </c>
      <c r="BD429" s="21" t="str">
        <f t="shared" si="38"/>
        <v>, zoneIds={1160,1160,1160,1160}, veteran=false</v>
      </c>
      <c r="BE429" s="21" t="str">
        <f t="shared" si="39"/>
        <v>, setType=LIBSETS_SETTYPE_OVERLAND</v>
      </c>
      <c r="BF429" s="21" t="str">
        <f t="shared" si="40"/>
        <v>, dropMechanic={LIBSETS_DROP_MECHANIC_OVERLAND_BOSS_DELVE,LIBSETS_DROP_MECHANIC_OVERLAND_BOSS_DELVE,LIBSETS_DROP_MECHANIC_OVERLAND_BOSS_PUBLIC_DUNGEON,LIBSETS_DROP_MECHANIC_OVERLAND_CHEST}</v>
      </c>
      <c r="BG429" s="21" t="str">
        <f t="shared" si="41"/>
        <v>}, --Eternal Vigor / Ewiger Elan   [Western Skyrim, Western Skyrim, Western Skyrim, Western Skyrim]</v>
      </c>
    </row>
    <row r="430" spans="1:59" x14ac:dyDescent="0.25">
      <c r="A430" s="5">
        <v>490</v>
      </c>
      <c r="B430" t="s">
        <v>1743</v>
      </c>
      <c r="C430" t="s">
        <v>2650</v>
      </c>
      <c r="D430" s="3">
        <f t="shared" si="36"/>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3359</v>
      </c>
      <c r="W430" s="43"/>
      <c r="X430" s="43"/>
      <c r="Y430" s="65"/>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3359</v>
      </c>
      <c r="AC430" s="40"/>
      <c r="AD430" s="40"/>
      <c r="AE430" s="40"/>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3359</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3" t="s">
        <v>2667</v>
      </c>
      <c r="BA430" s="83"/>
      <c r="BB430" s="83"/>
      <c r="BC430" s="21" t="str">
        <f t="shared" si="37"/>
        <v>[490] = {wayshrines={418,418,418,}, traitsNeeded=5, dlcId=DLC_GREYMOOR</v>
      </c>
      <c r="BD430" s="21" t="str">
        <f t="shared" si="38"/>
        <v>, zoneIds={1160,1160,1160}, veteran=false</v>
      </c>
      <c r="BE430" s="21" t="str">
        <f t="shared" si="39"/>
        <v>, setType=LIBSETS_SETTYPE_CRAFTED</v>
      </c>
      <c r="BF430" s="21" t="str">
        <f t="shared" si="40"/>
        <v>, dropMechanic={LIBSETS_DROP_MECHANIC_CRAFTED,LIBSETS_DROP_MECHANIC_CRAFTED,LIBSETS_DROP_MECHANIC_CRAFTED}</v>
      </c>
      <c r="BG430" s="21" t="str">
        <f t="shared" si="41"/>
        <v>}, --Stuhn\'s Favor / Stuhns Gunst   [Western Skyrim, Western Skyrim, Western Skyrim]</v>
      </c>
    </row>
    <row r="431" spans="1:59" x14ac:dyDescent="0.25">
      <c r="A431" s="5">
        <v>491</v>
      </c>
      <c r="B431" t="s">
        <v>1744</v>
      </c>
      <c r="C431" t="s">
        <v>2651</v>
      </c>
      <c r="D431" s="3">
        <f t="shared" si="36"/>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3359</v>
      </c>
      <c r="Y431" s="65"/>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3359</v>
      </c>
      <c r="AC431" s="40"/>
      <c r="AD431" s="40"/>
      <c r="AE431" s="40"/>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3359</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3" t="s">
        <v>2667</v>
      </c>
      <c r="BA431" s="83"/>
      <c r="BB431" s="83"/>
      <c r="BC431" s="21" t="str">
        <f t="shared" si="37"/>
        <v>[491] = {wayshrines={417,417,417,}, traitsNeeded=7, dlcId=DLC_GREYMOOR</v>
      </c>
      <c r="BD431" s="21" t="str">
        <f t="shared" si="38"/>
        <v>, zoneIds={1160,1160,1160}, veteran=false</v>
      </c>
      <c r="BE431" s="21" t="str">
        <f t="shared" si="39"/>
        <v>, setType=LIBSETS_SETTYPE_CRAFTED</v>
      </c>
      <c r="BF431" s="21" t="str">
        <f t="shared" si="40"/>
        <v>, dropMechanic={LIBSETS_DROP_MECHANIC_CRAFTED,LIBSETS_DROP_MECHANIC_CRAFTED,LIBSETS_DROP_MECHANIC_CRAFTED}</v>
      </c>
      <c r="BG431" s="21" t="str">
        <f t="shared" si="41"/>
        <v>}, --Dragon\'s Appetite / Appetit des Drachen   [Western Skyrim, Western Skyrim, Western Skyrim]</v>
      </c>
    </row>
    <row r="432" spans="1:59" x14ac:dyDescent="0.25">
      <c r="A432" s="5">
        <v>492</v>
      </c>
      <c r="B432" t="s">
        <v>1745</v>
      </c>
      <c r="C432" t="s">
        <v>2652</v>
      </c>
      <c r="D432" s="3">
        <f t="shared" si="36"/>
        <v>492</v>
      </c>
      <c r="G432" s="8" t="s">
        <v>1481</v>
      </c>
      <c r="I432" t="s">
        <v>91</v>
      </c>
      <c r="J432" t="s">
        <v>91</v>
      </c>
      <c r="K432">
        <v>434</v>
      </c>
      <c r="L432">
        <v>434</v>
      </c>
      <c r="M432">
        <v>434</v>
      </c>
      <c r="O432" s="65" t="s">
        <v>1713</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3337</v>
      </c>
      <c r="Y432" s="65"/>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3" t="s">
        <v>2667</v>
      </c>
      <c r="BA432" s="83"/>
      <c r="BB432" s="83"/>
      <c r="BC432" s="21" t="str">
        <f t="shared" si="37"/>
        <v>[492] = {wayshrines={434,434,434,}, dlcId=DLC_GREYMOOR</v>
      </c>
      <c r="BD432" s="21" t="str">
        <f t="shared" si="38"/>
        <v>, zoneIds={1196,1160,1160}, veteran=false</v>
      </c>
      <c r="BE432" s="21" t="str">
        <f t="shared" si="39"/>
        <v>, setType=LIBSETS_SETTYPE_TRIAL</v>
      </c>
      <c r="BF432" s="21" t="str">
        <f t="shared" si="40"/>
        <v>, dropMechanic={LIBSETS_DROP_MECHANIC_TRIAL_BOSS}</v>
      </c>
      <c r="BG432" s="21" t="str">
        <f t="shared" si="41"/>
        <v>}, --Kyne\'s Wind / Kynes Wind   [Kyne's Aegis, Western Skyrim, Western Skyrim]</v>
      </c>
    </row>
    <row r="433" spans="1:59" x14ac:dyDescent="0.25">
      <c r="A433" s="5">
        <v>493</v>
      </c>
      <c r="B433" t="s">
        <v>1746</v>
      </c>
      <c r="C433" t="s">
        <v>2653</v>
      </c>
      <c r="D433" s="3">
        <f t="shared" si="36"/>
        <v>493</v>
      </c>
      <c r="G433" s="8" t="s">
        <v>1481</v>
      </c>
      <c r="I433" t="s">
        <v>92</v>
      </c>
      <c r="J433" t="s">
        <v>91</v>
      </c>
      <c r="K433">
        <v>434</v>
      </c>
      <c r="L433">
        <v>434</v>
      </c>
      <c r="M433">
        <v>434</v>
      </c>
      <c r="O433" s="65" t="s">
        <v>1713</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3337</v>
      </c>
      <c r="Y433" s="65"/>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3" t="s">
        <v>2667</v>
      </c>
      <c r="BA433" s="83"/>
      <c r="BB433" s="83"/>
      <c r="BC433" s="21" t="str">
        <f t="shared" si="37"/>
        <v>[493] = {wayshrines={434,434,434,}, dlcId=DLC_GREYMOOR</v>
      </c>
      <c r="BD433" s="21" t="str">
        <f t="shared" si="38"/>
        <v>, zoneIds={1196,1160,1160}, veteran=true</v>
      </c>
      <c r="BE433" s="21" t="str">
        <f t="shared" si="39"/>
        <v>, setType=LIBSETS_SETTYPE_TRIAL</v>
      </c>
      <c r="BF433" s="21" t="str">
        <f t="shared" si="40"/>
        <v>, dropMechanic={LIBSETS_DROP_MECHANIC_TRIAL_BOSS}</v>
      </c>
      <c r="BG433" s="21" t="str">
        <f t="shared" si="41"/>
        <v>}, --Perfected Kyne\'s Wind / Kynes perfektionierter Wind   [Kyne's Aegis, Western Skyrim, Western Skyrim]</v>
      </c>
    </row>
    <row r="434" spans="1:59" x14ac:dyDescent="0.25">
      <c r="A434" s="5">
        <v>494</v>
      </c>
      <c r="B434" t="s">
        <v>1747</v>
      </c>
      <c r="C434" t="s">
        <v>2654</v>
      </c>
      <c r="D434" s="3">
        <f t="shared" si="36"/>
        <v>494</v>
      </c>
      <c r="G434" s="8" t="s">
        <v>1481</v>
      </c>
      <c r="I434" t="s">
        <v>91</v>
      </c>
      <c r="J434" t="s">
        <v>91</v>
      </c>
      <c r="K434">
        <v>434</v>
      </c>
      <c r="L434">
        <v>434</v>
      </c>
      <c r="M434">
        <v>434</v>
      </c>
      <c r="O434" s="65" t="s">
        <v>1713</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3337</v>
      </c>
      <c r="Y434" s="65"/>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3" t="s">
        <v>2667</v>
      </c>
      <c r="BA434" s="83"/>
      <c r="BB434" s="83"/>
      <c r="BC434" s="21" t="str">
        <f t="shared" si="37"/>
        <v>[494] = {wayshrines={434,434,434,}, dlcId=DLC_GREYMOOR</v>
      </c>
      <c r="BD434" s="21" t="str">
        <f t="shared" si="38"/>
        <v>, zoneIds={1196,1160,1160}, veteran=false</v>
      </c>
      <c r="BE434" s="21" t="str">
        <f t="shared" si="39"/>
        <v>, setType=LIBSETS_SETTYPE_TRIAL</v>
      </c>
      <c r="BF434" s="21" t="str">
        <f t="shared" si="40"/>
        <v>, dropMechanic={LIBSETS_DROP_MECHANIC_TRIAL_BOSS}</v>
      </c>
      <c r="BG434" s="21" t="str">
        <f t="shared" si="41"/>
        <v>}, --Vrol\'s Command / Vrols Befehl   [Kyne's Aegis, Western Skyrim, Western Skyrim]</v>
      </c>
    </row>
    <row r="435" spans="1:59" x14ac:dyDescent="0.25">
      <c r="A435" s="5">
        <v>495</v>
      </c>
      <c r="B435" t="s">
        <v>1748</v>
      </c>
      <c r="C435" t="s">
        <v>2655</v>
      </c>
      <c r="D435" s="3">
        <f t="shared" si="36"/>
        <v>495</v>
      </c>
      <c r="G435" s="8" t="s">
        <v>1481</v>
      </c>
      <c r="I435" t="s">
        <v>92</v>
      </c>
      <c r="J435" t="s">
        <v>91</v>
      </c>
      <c r="K435">
        <v>434</v>
      </c>
      <c r="L435">
        <v>434</v>
      </c>
      <c r="M435">
        <v>434</v>
      </c>
      <c r="O435" s="65" t="s">
        <v>1713</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3337</v>
      </c>
      <c r="Y435" s="65"/>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3" t="s">
        <v>2667</v>
      </c>
      <c r="BA435" s="83"/>
      <c r="BB435" s="83"/>
      <c r="BC435" s="21" t="str">
        <f t="shared" si="37"/>
        <v>[495] = {wayshrines={434,434,434,}, dlcId=DLC_GREYMOOR</v>
      </c>
      <c r="BD435" s="21" t="str">
        <f t="shared" si="38"/>
        <v>, zoneIds={1196,1160,1160}, veteran=true</v>
      </c>
      <c r="BE435" s="21" t="str">
        <f t="shared" si="39"/>
        <v>, setType=LIBSETS_SETTYPE_TRIAL</v>
      </c>
      <c r="BF435" s="21" t="str">
        <f t="shared" si="40"/>
        <v>, dropMechanic={LIBSETS_DROP_MECHANIC_TRIAL_BOSS}</v>
      </c>
      <c r="BG435" s="21" t="str">
        <f t="shared" si="41"/>
        <v>}, --Perfected Vrol\'s Command / Vrols perfektionierter Befehl   [Kyne's Aegis, Western Skyrim, Western Skyrim]</v>
      </c>
    </row>
    <row r="436" spans="1:59" x14ac:dyDescent="0.25">
      <c r="A436" s="5">
        <v>496</v>
      </c>
      <c r="B436" t="s">
        <v>1749</v>
      </c>
      <c r="C436" t="s">
        <v>1750</v>
      </c>
      <c r="D436" s="3">
        <f t="shared" si="36"/>
        <v>496</v>
      </c>
      <c r="G436" s="8" t="s">
        <v>1481</v>
      </c>
      <c r="I436" t="s">
        <v>91</v>
      </c>
      <c r="J436" t="s">
        <v>91</v>
      </c>
      <c r="K436">
        <v>434</v>
      </c>
      <c r="L436">
        <v>434</v>
      </c>
      <c r="M436">
        <v>434</v>
      </c>
      <c r="O436" s="65" t="s">
        <v>1713</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3337</v>
      </c>
      <c r="Y436" s="65"/>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3" t="s">
        <v>2667</v>
      </c>
      <c r="BA436" s="83"/>
      <c r="BB436" s="83"/>
      <c r="BC436" s="21" t="str">
        <f t="shared" si="37"/>
        <v>[496] = {wayshrines={434,434,434,}, dlcId=DLC_GREYMOOR</v>
      </c>
      <c r="BD436" s="21" t="str">
        <f t="shared" si="38"/>
        <v>, zoneIds={1196,1160,1160}, veteran=false</v>
      </c>
      <c r="BE436" s="21" t="str">
        <f t="shared" si="39"/>
        <v>, setType=LIBSETS_SETTYPE_TRIAL</v>
      </c>
      <c r="BF436" s="21" t="str">
        <f t="shared" si="40"/>
        <v>, dropMechanic={LIBSETS_DROP_MECHANIC_TRIAL_BOSS}</v>
      </c>
      <c r="BG436" s="21" t="str">
        <f t="shared" si="41"/>
        <v>}, --Roaring Opportunist / Brüllender Opportunist   [Kyne's Aegis, Western Skyrim, Western Skyrim]</v>
      </c>
    </row>
    <row r="437" spans="1:59" x14ac:dyDescent="0.25">
      <c r="A437" s="5">
        <v>497</v>
      </c>
      <c r="B437" t="s">
        <v>1751</v>
      </c>
      <c r="C437" t="s">
        <v>1752</v>
      </c>
      <c r="D437" s="3">
        <f t="shared" si="36"/>
        <v>497</v>
      </c>
      <c r="G437" s="8" t="s">
        <v>1481</v>
      </c>
      <c r="I437" t="s">
        <v>92</v>
      </c>
      <c r="J437" t="s">
        <v>91</v>
      </c>
      <c r="K437">
        <v>434</v>
      </c>
      <c r="L437">
        <v>434</v>
      </c>
      <c r="M437">
        <v>434</v>
      </c>
      <c r="O437" s="65" t="s">
        <v>1713</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3337</v>
      </c>
      <c r="Y437" s="65"/>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3" t="s">
        <v>2667</v>
      </c>
      <c r="BA437" s="83"/>
      <c r="BB437" s="83"/>
      <c r="BC437" s="21" t="str">
        <f t="shared" si="37"/>
        <v>[497] = {wayshrines={434,434,434,}, dlcId=DLC_GREYMOOR</v>
      </c>
      <c r="BD437" s="21" t="str">
        <f t="shared" si="38"/>
        <v>, zoneIds={1196,1160,1160}, veteran=true</v>
      </c>
      <c r="BE437" s="21" t="str">
        <f t="shared" si="39"/>
        <v>, setType=LIBSETS_SETTYPE_TRIAL</v>
      </c>
      <c r="BF437" s="21" t="str">
        <f t="shared" si="40"/>
        <v>, dropMechanic={LIBSETS_DROP_MECHANIC_TRIAL_BOSS}</v>
      </c>
      <c r="BG437" s="21" t="str">
        <f t="shared" si="41"/>
        <v>}, --Perfected Roaring Opportunist / Perfektionierter brüllender Opportunist   [Kyne's Aegis, Western Skyrim, Western Skyrim]</v>
      </c>
    </row>
    <row r="438" spans="1:59" x14ac:dyDescent="0.25">
      <c r="A438" s="5">
        <v>498</v>
      </c>
      <c r="B438" t="s">
        <v>1753</v>
      </c>
      <c r="C438" t="s">
        <v>2656</v>
      </c>
      <c r="D438" s="3">
        <f t="shared" si="36"/>
        <v>498</v>
      </c>
      <c r="G438" s="8" t="s">
        <v>1481</v>
      </c>
      <c r="I438" t="s">
        <v>91</v>
      </c>
      <c r="J438" t="s">
        <v>91</v>
      </c>
      <c r="K438">
        <v>434</v>
      </c>
      <c r="L438">
        <v>434</v>
      </c>
      <c r="M438">
        <v>434</v>
      </c>
      <c r="O438" s="65" t="s">
        <v>1713</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3337</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3" t="s">
        <v>2667</v>
      </c>
      <c r="BA438" s="83"/>
      <c r="BB438" s="83"/>
      <c r="BC438" s="21" t="str">
        <f t="shared" si="37"/>
        <v>[498] = {wayshrines={434,434,434,}, dlcId=DLC_GREYMOOR</v>
      </c>
      <c r="BD438" s="21" t="str">
        <f t="shared" si="38"/>
        <v>, zoneIds={1196,1160,1160}, veteran=false</v>
      </c>
      <c r="BE438" s="21" t="str">
        <f t="shared" si="39"/>
        <v>, setType=LIBSETS_SETTYPE_TRIAL</v>
      </c>
      <c r="BF438" s="21" t="str">
        <f t="shared" si="40"/>
        <v>, dropMechanic={LIBSETS_DROP_MECHANIC_TRIAL_BOSS}</v>
      </c>
      <c r="BG438" s="21" t="str">
        <f t="shared" si="41"/>
        <v>}, --Yandir\'s Might / Yandirs Macht   [Kyne's Aegis, Western Skyrim, Western Skyrim]</v>
      </c>
    </row>
    <row r="439" spans="1:59" x14ac:dyDescent="0.25">
      <c r="A439" s="5">
        <v>499</v>
      </c>
      <c r="B439" t="s">
        <v>1754</v>
      </c>
      <c r="C439" t="s">
        <v>2657</v>
      </c>
      <c r="D439" s="3">
        <f t="shared" si="36"/>
        <v>499</v>
      </c>
      <c r="G439" s="8" t="s">
        <v>1481</v>
      </c>
      <c r="I439" t="s">
        <v>92</v>
      </c>
      <c r="J439" t="s">
        <v>91</v>
      </c>
      <c r="K439">
        <v>434</v>
      </c>
      <c r="L439">
        <v>434</v>
      </c>
      <c r="M439">
        <v>434</v>
      </c>
      <c r="O439" s="65" t="s">
        <v>1713</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3337</v>
      </c>
      <c r="Y439" s="65"/>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3" t="s">
        <v>2667</v>
      </c>
      <c r="BA439" s="83"/>
      <c r="BB439" s="83"/>
      <c r="BC439" s="21" t="str">
        <f t="shared" si="37"/>
        <v>[499] = {wayshrines={434,434,434,}, dlcId=DLC_GREYMOOR</v>
      </c>
      <c r="BD439" s="21" t="str">
        <f t="shared" si="38"/>
        <v>, zoneIds={1196,1160,1160}, veteran=true</v>
      </c>
      <c r="BE439" s="21" t="str">
        <f t="shared" si="39"/>
        <v>, setType=LIBSETS_SETTYPE_TRIAL</v>
      </c>
      <c r="BF439" s="21" t="str">
        <f t="shared" si="40"/>
        <v>, dropMechanic={LIBSETS_DROP_MECHANIC_TRIAL_BOSS}</v>
      </c>
      <c r="BG439" s="21" t="str">
        <f t="shared" si="41"/>
        <v>}, --Perfected Yandir\'s Might / Yandirs perfektionierte Macht   [Kyne's Aegis, Western Skyrim, Western Skyrim]</v>
      </c>
    </row>
    <row r="440" spans="1:59" x14ac:dyDescent="0.25">
      <c r="A440" s="5">
        <v>500</v>
      </c>
      <c r="B440" t="s">
        <v>1755</v>
      </c>
      <c r="C440" t="s">
        <v>2658</v>
      </c>
      <c r="D440" s="3">
        <f t="shared" si="36"/>
        <v>500</v>
      </c>
      <c r="E440" s="42" t="s">
        <v>1798</v>
      </c>
      <c r="F440" s="30" t="s">
        <v>1464</v>
      </c>
      <c r="G440" s="8"/>
      <c r="O440" s="65" t="s">
        <v>1694</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3" t="s">
        <v>2667</v>
      </c>
      <c r="BA440" s="83"/>
      <c r="BB440" s="83"/>
      <c r="BC440" s="21" t="str">
        <f t="shared" si="37"/>
        <v/>
      </c>
      <c r="BD440" s="21" t="str">
        <f t="shared" si="38"/>
        <v/>
      </c>
      <c r="BE440" s="21" t="str">
        <f t="shared" si="39"/>
        <v/>
      </c>
      <c r="BF440" s="21" t="str">
        <f t="shared" si="40"/>
        <v/>
      </c>
      <c r="BG440" s="21" t="str">
        <f t="shared" si="41"/>
        <v/>
      </c>
    </row>
    <row r="441" spans="1:59" x14ac:dyDescent="0.25">
      <c r="A441" s="5">
        <v>501</v>
      </c>
      <c r="B441" t="s">
        <v>1757</v>
      </c>
      <c r="C441" t="s">
        <v>1756</v>
      </c>
      <c r="D441" s="3">
        <f t="shared" si="36"/>
        <v>501</v>
      </c>
      <c r="G441" s="8" t="s">
        <v>1687</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1561</v>
      </c>
      <c r="W441" s="98"/>
      <c r="X441" s="98"/>
      <c r="Y441" s="65"/>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3285</v>
      </c>
      <c r="AC441" s="43" t="s">
        <v>3314</v>
      </c>
      <c r="AD441" s="43" t="s">
        <v>3315</v>
      </c>
      <c r="AE441" s="43"/>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4" t="s">
        <v>3285</v>
      </c>
      <c r="AI441" s="43" t="s">
        <v>3316</v>
      </c>
      <c r="AJ441" s="43" t="s">
        <v>3317</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3291</v>
      </c>
      <c r="AS441" s="43" t="s">
        <v>3318</v>
      </c>
      <c r="AT441" s="43" t="s">
        <v>3319</v>
      </c>
      <c r="AU441" s="3" t="str">
        <f>IF(AND(G441&lt;&gt;"LIBSETS_SETTYPE_BATTLEGROUND",G441&lt;&gt;"LIBSETS_SETTYPE_SPECIAL"),IF(AV441&lt;&gt;"",VLOOKUP(AV441,'ESO zone constants'!$D$3:$H$4953,5,FALSE),""),"")</f>
        <v/>
      </c>
      <c r="AV441" s="39"/>
      <c r="AW441" s="44"/>
      <c r="AX441" s="43"/>
      <c r="AY441" s="43"/>
      <c r="AZ441" s="83" t="s">
        <v>2667</v>
      </c>
      <c r="BA441" s="37" t="s">
        <v>3249</v>
      </c>
      <c r="BB441" s="37" t="s">
        <v>3249</v>
      </c>
      <c r="BC441" s="21" t="str">
        <f t="shared" si="37"/>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 t="shared" si="39"/>
        <v>, setType=LIBSETS_SETTYPE_MYTHIC</v>
      </c>
      <c r="BF441" s="21" t="str">
        <f t="shared" si="40"/>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1"/>
        <v>, addTooltip={['en']='https://en.uesp.net/wiki/Online:Thrassian_Stranglers',},}, --Thrassian Stranglers / Thrassische Würger   [Auridon, Artaeum, Stros M'Kai, Karnwasten, Artaeum]</v>
      </c>
    </row>
    <row r="442" spans="1:59" ht="15" customHeight="1" x14ac:dyDescent="0.25">
      <c r="A442" s="5">
        <v>502</v>
      </c>
      <c r="B442" t="s">
        <v>1758</v>
      </c>
      <c r="C442" t="s">
        <v>1758</v>
      </c>
      <c r="D442" s="3">
        <f t="shared" si="36"/>
        <v>502</v>
      </c>
      <c r="E442" t="s">
        <v>1799</v>
      </c>
      <c r="F442" s="30" t="s">
        <v>1464</v>
      </c>
      <c r="G442" s="8"/>
      <c r="O442" s="65" t="s">
        <v>1694</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3" t="s">
        <v>2667</v>
      </c>
      <c r="BA442" s="83"/>
      <c r="BB442" s="83"/>
      <c r="BC442" s="21" t="str">
        <f t="shared" si="37"/>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 t="shared" si="39"/>
        <v/>
      </c>
      <c r="BF442" s="21" t="str">
        <f t="shared" si="40"/>
        <v/>
      </c>
      <c r="BG442" s="21" t="str">
        <f t="shared" si="41"/>
        <v/>
      </c>
    </row>
    <row r="443" spans="1:59" x14ac:dyDescent="0.25">
      <c r="A443" s="5">
        <v>503</v>
      </c>
      <c r="B443" t="s">
        <v>1759</v>
      </c>
      <c r="C443" t="s">
        <v>1760</v>
      </c>
      <c r="D443" s="3">
        <f t="shared" si="36"/>
        <v>503</v>
      </c>
      <c r="G443" s="8" t="s">
        <v>1687</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1562</v>
      </c>
      <c r="W443" s="98"/>
      <c r="X443" s="98"/>
      <c r="Y443" s="65"/>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3" t="s">
        <v>2667</v>
      </c>
      <c r="BA443" s="37" t="s">
        <v>3246</v>
      </c>
      <c r="BB443" s="37" t="s">
        <v>3246</v>
      </c>
      <c r="BC443" s="21" t="str">
        <f t="shared" si="37"/>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 t="shared" si="39"/>
        <v>, setType=LIBSETS_SETTYPE_MYTHIC</v>
      </c>
      <c r="BF443" s="21" t="str">
        <f t="shared" si="40"/>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1"/>
        <v>, addTooltip={['en']='https://en.uesp.net/wiki/Online:Ring_of_the_Wild_Hunt',},}, --Ring of the Wild Hunt / Ring der Wilden Jagd   [Glenumbra, Murkmire, Malabal Tor, Elden Hollow II, Greenshade, Murkmire]</v>
      </c>
    </row>
    <row r="444" spans="1:59" ht="15" customHeight="1" x14ac:dyDescent="0.25">
      <c r="A444" s="5">
        <v>504</v>
      </c>
      <c r="B444" t="s">
        <v>1761</v>
      </c>
      <c r="C444" t="s">
        <v>2659</v>
      </c>
      <c r="D444" s="3">
        <f t="shared" si="36"/>
        <v>504</v>
      </c>
      <c r="E444" t="s">
        <v>1800</v>
      </c>
      <c r="F444" s="30" t="s">
        <v>1464</v>
      </c>
      <c r="G444" s="8"/>
      <c r="O444" s="65" t="s">
        <v>1694</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3" t="s">
        <v>2667</v>
      </c>
      <c r="BA444" s="83"/>
      <c r="BB444" s="83"/>
      <c r="BC444" s="21" t="str">
        <f t="shared" si="37"/>
        <v/>
      </c>
      <c r="BD444" s="21" t="str">
        <f t="shared" ref="BD444:BD475" si="42">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 t="shared" si="39"/>
        <v/>
      </c>
      <c r="BF444" s="21" t="str">
        <f t="shared" si="40"/>
        <v/>
      </c>
      <c r="BG444" s="21" t="str">
        <f t="shared" si="41"/>
        <v/>
      </c>
    </row>
    <row r="445" spans="1:59" x14ac:dyDescent="0.25">
      <c r="A445" s="5">
        <v>505</v>
      </c>
      <c r="B445" t="s">
        <v>1763</v>
      </c>
      <c r="C445" t="s">
        <v>1762</v>
      </c>
      <c r="D445" s="3">
        <f t="shared" si="36"/>
        <v>505</v>
      </c>
      <c r="G445" s="8" t="s">
        <v>1687</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3320</v>
      </c>
      <c r="AT445" s="43" t="s">
        <v>3320</v>
      </c>
      <c r="AU445" s="3" t="str">
        <f>IF(AND(G445&lt;&gt;"LIBSETS_SETTYPE_BATTLEGROUND",G445&lt;&gt;"LIBSETS_SETTYPE_SPECIAL"),IF(AV445&lt;&gt;"",VLOOKUP(AV445,'ESO zone constants'!$D$3:$H$4953,5,FALSE),""),"")</f>
        <v/>
      </c>
      <c r="AW445" s="44"/>
      <c r="AX445" s="43"/>
      <c r="AY445" s="43"/>
      <c r="AZ445" s="83" t="s">
        <v>2667</v>
      </c>
      <c r="BA445" s="37" t="s">
        <v>3250</v>
      </c>
      <c r="BB445" s="37" t="s">
        <v>3250</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42"/>
        <v>, zoneIds={104,57,92,216,888}, veteran=false</v>
      </c>
      <c r="BE445" s="21" t="str">
        <f t="shared" si="39"/>
        <v>, setType=LIBSETS_SETTYPE_MYTHIC</v>
      </c>
      <c r="BF445" s="21" t="str">
        <f t="shared" si="40"/>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1"/>
        <v>, addTooltip={['en']='https://en.uesp.net/wiki/Online:Torc_of_Tonal_Constancy',},}, --Torc of Tonal Constancy / Torques der Klangkonstanz   [Alik'r Desert, Deshaan, Bangkorai, Crow's Wood, Craglorn]</v>
      </c>
    </row>
    <row r="446" spans="1:59" ht="15" customHeight="1" x14ac:dyDescent="0.25">
      <c r="A446" s="5">
        <v>506</v>
      </c>
      <c r="B446" t="s">
        <v>1764</v>
      </c>
      <c r="C446" t="s">
        <v>1765</v>
      </c>
      <c r="D446" s="3">
        <f t="shared" si="36"/>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3359</v>
      </c>
      <c r="Y446" s="65"/>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3359</v>
      </c>
      <c r="AC446" s="43"/>
      <c r="AD446" s="43"/>
      <c r="AE446" s="43"/>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3359</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3" t="s">
        <v>2667</v>
      </c>
      <c r="BA446" s="83"/>
      <c r="BB446" s="83"/>
      <c r="BC446" s="21" t="str">
        <f t="shared" ref="BC446:BC477" si="43">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42"/>
        <v>, zoneIds={1161,1161,1161}, veteran=false</v>
      </c>
      <c r="BE446" s="21" t="str">
        <f t="shared" si="39"/>
        <v>, setType=LIBSETS_SETTYPE_CRAFTED</v>
      </c>
      <c r="BF446" s="21" t="str">
        <f t="shared" si="40"/>
        <v>, dropMechanic={LIBSETS_DROP_MECHANIC_CRAFTED,LIBSETS_DROP_MECHANIC_CRAFTED,LIBSETS_DROP_MECHANIC_CRAFTED}</v>
      </c>
      <c r="BG446" s="21" t="str">
        <f t="shared" si="41"/>
        <v>}, --Spell Parasite / Magieparasit   [Blackreach: Greymoor Caverns, Blackreach: Greymoor Caverns, Blackreach: Greymoor Caverns]</v>
      </c>
    </row>
    <row r="447" spans="1:59" ht="15" customHeight="1" x14ac:dyDescent="0.25">
      <c r="A447" s="84">
        <v>509</v>
      </c>
      <c r="B447" s="85" t="s">
        <v>1766</v>
      </c>
      <c r="C447" t="s">
        <v>1766</v>
      </c>
      <c r="D447" s="3">
        <f t="shared" si="36"/>
        <v>509</v>
      </c>
      <c r="E447" s="59" t="s">
        <v>1797</v>
      </c>
      <c r="F447" s="30" t="s">
        <v>1464</v>
      </c>
      <c r="G447" s="8" t="s">
        <v>1482</v>
      </c>
      <c r="O447" s="65" t="s">
        <v>1694</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1806</v>
      </c>
      <c r="Y447" s="65"/>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3" t="s">
        <v>2667</v>
      </c>
      <c r="BA447" s="83"/>
      <c r="BB447" s="83"/>
      <c r="BC447" s="21" t="str">
        <f t="shared" si="43"/>
        <v/>
      </c>
      <c r="BD447" s="21" t="str">
        <f t="shared" si="42"/>
        <v/>
      </c>
      <c r="BE447" s="21" t="str">
        <f t="shared" si="39"/>
        <v/>
      </c>
      <c r="BF447" s="21" t="str">
        <f t="shared" si="40"/>
        <v/>
      </c>
      <c r="BG447" s="21" t="str">
        <f t="shared" si="41"/>
        <v/>
      </c>
    </row>
    <row r="448" spans="1:59" ht="15" customHeight="1" x14ac:dyDescent="0.25">
      <c r="A448" s="84">
        <v>510</v>
      </c>
      <c r="B448" s="85" t="s">
        <v>1767</v>
      </c>
      <c r="C448" t="s">
        <v>1767</v>
      </c>
      <c r="D448" s="3">
        <f t="shared" si="36"/>
        <v>510</v>
      </c>
      <c r="E448" s="59" t="s">
        <v>1797</v>
      </c>
      <c r="F448" s="30" t="s">
        <v>1464</v>
      </c>
      <c r="G448" s="8" t="s">
        <v>1482</v>
      </c>
      <c r="O448" s="65" t="s">
        <v>1694</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1806</v>
      </c>
      <c r="Y448" s="65"/>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3" t="s">
        <v>2667</v>
      </c>
      <c r="BA448" s="83"/>
      <c r="BB448" s="83"/>
      <c r="BC448" s="21" t="str">
        <f t="shared" si="43"/>
        <v/>
      </c>
      <c r="BD448" s="21" t="str">
        <f t="shared" si="42"/>
        <v/>
      </c>
      <c r="BE448" s="21" t="str">
        <f t="shared" si="39"/>
        <v/>
      </c>
      <c r="BF448" s="21" t="str">
        <f t="shared" si="40"/>
        <v/>
      </c>
      <c r="BG448" s="21" t="str">
        <f t="shared" si="41"/>
        <v/>
      </c>
    </row>
    <row r="449" spans="1:59" ht="15" customHeight="1" x14ac:dyDescent="0.25">
      <c r="A449" s="84">
        <v>511</v>
      </c>
      <c r="B449" s="85" t="s">
        <v>1768</v>
      </c>
      <c r="C449" t="s">
        <v>1768</v>
      </c>
      <c r="D449" s="3">
        <f t="shared" si="36"/>
        <v>511</v>
      </c>
      <c r="E449" s="59" t="s">
        <v>1797</v>
      </c>
      <c r="F449" s="30" t="s">
        <v>1464</v>
      </c>
      <c r="G449" s="8" t="s">
        <v>1482</v>
      </c>
      <c r="O449" s="65" t="s">
        <v>1694</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1806</v>
      </c>
      <c r="Y449" s="65"/>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3" t="s">
        <v>2667</v>
      </c>
      <c r="BA449" s="83"/>
      <c r="BB449" s="83"/>
      <c r="BC449" s="21" t="str">
        <f t="shared" si="43"/>
        <v/>
      </c>
      <c r="BD449" s="21" t="str">
        <f t="shared" si="42"/>
        <v/>
      </c>
      <c r="BE449" s="21" t="str">
        <f t="shared" si="39"/>
        <v/>
      </c>
      <c r="BF449" s="21" t="str">
        <f t="shared" si="40"/>
        <v/>
      </c>
      <c r="BG449" s="21" t="str">
        <f t="shared" si="41"/>
        <v/>
      </c>
    </row>
    <row r="450" spans="1:59" ht="15" customHeight="1" x14ac:dyDescent="0.25">
      <c r="A450" s="84">
        <v>512</v>
      </c>
      <c r="B450" s="85" t="s">
        <v>1769</v>
      </c>
      <c r="C450" t="s">
        <v>1769</v>
      </c>
      <c r="D450" s="3">
        <f t="shared" si="36"/>
        <v>512</v>
      </c>
      <c r="E450" s="59" t="s">
        <v>1797</v>
      </c>
      <c r="F450" s="30" t="s">
        <v>1464</v>
      </c>
      <c r="G450" s="8" t="s">
        <v>1482</v>
      </c>
      <c r="O450" s="65" t="s">
        <v>1694</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1806</v>
      </c>
      <c r="Y450" s="65"/>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3" t="s">
        <v>2667</v>
      </c>
      <c r="BA450" s="83"/>
      <c r="BB450" s="83"/>
      <c r="BC450" s="21" t="str">
        <f t="shared" si="43"/>
        <v/>
      </c>
      <c r="BD450" s="21" t="str">
        <f t="shared" si="42"/>
        <v/>
      </c>
      <c r="BE450" s="21" t="str">
        <f t="shared" si="39"/>
        <v/>
      </c>
      <c r="BF450" s="21" t="str">
        <f t="shared" si="40"/>
        <v/>
      </c>
      <c r="BG450" s="21" t="str">
        <f t="shared" si="41"/>
        <v/>
      </c>
    </row>
    <row r="451" spans="1:59" ht="15" customHeight="1" x14ac:dyDescent="0.25">
      <c r="A451" s="5">
        <v>513</v>
      </c>
      <c r="B451" t="s">
        <v>2164</v>
      </c>
      <c r="C451" t="s">
        <v>2772</v>
      </c>
      <c r="D451" s="3">
        <f t="shared" ref="D451:D514" si="44">A451</f>
        <v>513</v>
      </c>
      <c r="G451" s="3" t="s">
        <v>1477</v>
      </c>
      <c r="I451" t="s">
        <v>91</v>
      </c>
      <c r="J451" t="s">
        <v>91</v>
      </c>
      <c r="K451">
        <v>436</v>
      </c>
      <c r="L451">
        <v>436</v>
      </c>
      <c r="M451">
        <v>436</v>
      </c>
      <c r="O451" s="65" t="s">
        <v>1810</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3356</v>
      </c>
      <c r="Y451" s="65"/>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3356</v>
      </c>
      <c r="AC451" s="43"/>
      <c r="AD451" s="43"/>
      <c r="AE451" s="43"/>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3" t="s">
        <v>2667</v>
      </c>
      <c r="BA451" s="83"/>
      <c r="BB451" s="83"/>
      <c r="BC451" s="21" t="str">
        <f t="shared" si="43"/>
        <v>[513] = {wayshrines={436,436,436,}, dlcId=DLC_STONETHORN</v>
      </c>
      <c r="BD451" s="21" t="str">
        <f t="shared" si="42"/>
        <v>, zoneIds={1201,1160,1160}, veteran=false</v>
      </c>
      <c r="BE451" s="21" t="str">
        <f t="shared" ref="BE451:BE514" si="45">IF(A451&lt;&gt;"",IF(F451&lt;&gt;"Not in the game (anymore)",IF(A451&lt;&gt;"",", setType="&amp;G451,"")&amp;IF(J451="true",", multiTrialSet=true",""),"")
&amp; IF(AND(H451&lt;&gt;"",ISNUMBER(H451)),", undauntedChestId=" &amp; H451,""),"")</f>
        <v>, setType=LIBSETS_SETTYPE_DUNGEON</v>
      </c>
      <c r="BF451" s="21" t="str">
        <f t="shared" ref="BF451:BF514" si="46">IF(A451&lt;&gt;"",IF(F451&lt;&gt;"Not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 t="shared" ref="BG451:BG514" si="47">IF(A451&lt;&gt;"",IF(F451&lt;&gt;"Not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2165</v>
      </c>
      <c r="C452" t="s">
        <v>1811</v>
      </c>
      <c r="D452" s="3">
        <f t="shared" si="44"/>
        <v>514</v>
      </c>
      <c r="G452" s="3" t="s">
        <v>1477</v>
      </c>
      <c r="I452" t="s">
        <v>91</v>
      </c>
      <c r="J452" t="s">
        <v>91</v>
      </c>
      <c r="K452">
        <v>436</v>
      </c>
      <c r="L452">
        <v>436</v>
      </c>
      <c r="M452">
        <v>436</v>
      </c>
      <c r="O452" s="65" t="s">
        <v>1810</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3356</v>
      </c>
      <c r="Y452" s="65"/>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3356</v>
      </c>
      <c r="AC452" s="43"/>
      <c r="AD452" s="43"/>
      <c r="AE452" s="43"/>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3" t="s">
        <v>2667</v>
      </c>
      <c r="BA452" s="83"/>
      <c r="BB452" s="83"/>
      <c r="BC452" s="21" t="str">
        <f t="shared" si="43"/>
        <v>[514] = {wayshrines={436,436,436,}, dlcId=DLC_STONETHORN</v>
      </c>
      <c r="BD452" s="21" t="str">
        <f t="shared" si="42"/>
        <v>, zoneIds={1201,1160,1160}, veteran=false</v>
      </c>
      <c r="BE452" s="21" t="str">
        <f t="shared" si="45"/>
        <v>, setType=LIBSETS_SETTYPE_DUNGEON</v>
      </c>
      <c r="BF452" s="21" t="str">
        <f t="shared" si="46"/>
        <v>, dropMechanic={LIBSETS_DROP_MECHANIC_GROUP_DUNGEON_BOSS,LIBSETS_DROP_MECHANIC_GROUP_DUNGEON_BOSS}</v>
      </c>
      <c r="BG452" s="21" t="str">
        <f t="shared" si="47"/>
        <v>}, --Unleashed Terror / Entfesselter Schrecken   [Castle Thorn, Western Skyrim, Western Skyrim]</v>
      </c>
    </row>
    <row r="453" spans="1:59" ht="15" customHeight="1" x14ac:dyDescent="0.25">
      <c r="A453" s="5">
        <v>515</v>
      </c>
      <c r="B453" t="s">
        <v>2166</v>
      </c>
      <c r="C453" t="s">
        <v>1812</v>
      </c>
      <c r="D453" s="3">
        <f t="shared" si="44"/>
        <v>515</v>
      </c>
      <c r="G453" s="3" t="s">
        <v>1477</v>
      </c>
      <c r="I453" t="s">
        <v>91</v>
      </c>
      <c r="J453" t="s">
        <v>91</v>
      </c>
      <c r="K453">
        <v>436</v>
      </c>
      <c r="L453">
        <v>436</v>
      </c>
      <c r="M453">
        <v>436</v>
      </c>
      <c r="O453" s="65" t="s">
        <v>1810</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3356</v>
      </c>
      <c r="Y453" s="65"/>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3356</v>
      </c>
      <c r="AC453" s="43"/>
      <c r="AD453" s="43"/>
      <c r="AE453" s="43"/>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3" t="s">
        <v>2667</v>
      </c>
      <c r="BA453" s="83"/>
      <c r="BB453" s="83"/>
      <c r="BC453" s="21" t="str">
        <f t="shared" si="43"/>
        <v>[515] = {wayshrines={436,436,436,}, dlcId=DLC_STONETHORN</v>
      </c>
      <c r="BD453" s="21" t="str">
        <f t="shared" si="42"/>
        <v>, zoneIds={1201,1160,1160}, veteran=false</v>
      </c>
      <c r="BE453" s="21" t="str">
        <f t="shared" si="45"/>
        <v>, setType=LIBSETS_SETTYPE_DUNGEON</v>
      </c>
      <c r="BF453" s="21" t="str">
        <f t="shared" si="46"/>
        <v>, dropMechanic={LIBSETS_DROP_MECHANIC_GROUP_DUNGEON_BOSS,LIBSETS_DROP_MECHANIC_GROUP_DUNGEON_BOSS}</v>
      </c>
      <c r="BG453" s="21" t="str">
        <f t="shared" si="47"/>
        <v>}, --Crimson Twilight / Scharlachrotes Zwielicht   [Castle Thorn, Western Skyrim, Western Skyrim]</v>
      </c>
    </row>
    <row r="454" spans="1:59" ht="15" customHeight="1" x14ac:dyDescent="0.25">
      <c r="A454" s="5">
        <v>516</v>
      </c>
      <c r="B454" t="s">
        <v>2167</v>
      </c>
      <c r="C454" t="s">
        <v>1814</v>
      </c>
      <c r="D454" s="3">
        <f t="shared" si="44"/>
        <v>516</v>
      </c>
      <c r="G454" s="3" t="s">
        <v>1477</v>
      </c>
      <c r="I454" t="s">
        <v>91</v>
      </c>
      <c r="J454" t="s">
        <v>91</v>
      </c>
      <c r="K454">
        <v>433</v>
      </c>
      <c r="L454">
        <v>433</v>
      </c>
      <c r="M454">
        <v>433</v>
      </c>
      <c r="O454" s="65" t="s">
        <v>1815</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3356</v>
      </c>
      <c r="Y454" s="65"/>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3356</v>
      </c>
      <c r="AC454" s="43"/>
      <c r="AD454" s="43"/>
      <c r="AE454" s="43"/>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3" t="s">
        <v>2667</v>
      </c>
      <c r="BA454" s="83"/>
      <c r="BB454" s="83"/>
      <c r="BC454" s="21" t="str">
        <f t="shared" si="43"/>
        <v>[516] = {wayshrines={433,433,433,}, dlcId=DLC_STONETHORN</v>
      </c>
      <c r="BD454" s="21" t="str">
        <f t="shared" si="42"/>
        <v>, zoneIds={1197,1161,1161}, veteran=false</v>
      </c>
      <c r="BE454" s="21" t="str">
        <f t="shared" si="45"/>
        <v>, setType=LIBSETS_SETTYPE_DUNGEON</v>
      </c>
      <c r="BF454" s="21" t="str">
        <f t="shared" si="46"/>
        <v>, dropMechanic={LIBSETS_DROP_MECHANIC_GROUP_DUNGEON_BOSS,LIBSETS_DROP_MECHANIC_GROUP_DUNGEON_BOSS}</v>
      </c>
      <c r="BG454" s="21" t="str">
        <f t="shared" si="47"/>
        <v>}, --Elemental Catalyst / Elementarer Katalysator   [Stone Garden, Blackreach: Greymoor Caverns, Blackreach: Greymoor Caverns]</v>
      </c>
    </row>
    <row r="455" spans="1:59" ht="15" customHeight="1" x14ac:dyDescent="0.25">
      <c r="A455" s="5">
        <v>517</v>
      </c>
      <c r="B455" t="s">
        <v>2168</v>
      </c>
      <c r="C455" t="s">
        <v>2771</v>
      </c>
      <c r="D455" s="3">
        <f t="shared" si="44"/>
        <v>517</v>
      </c>
      <c r="G455" s="3" t="s">
        <v>1477</v>
      </c>
      <c r="I455" t="s">
        <v>91</v>
      </c>
      <c r="J455" t="s">
        <v>91</v>
      </c>
      <c r="K455">
        <v>433</v>
      </c>
      <c r="L455">
        <v>433</v>
      </c>
      <c r="M455">
        <v>433</v>
      </c>
      <c r="O455" s="65" t="s">
        <v>1815</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3356</v>
      </c>
      <c r="Y455" s="65"/>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3356</v>
      </c>
      <c r="AC455" s="43"/>
      <c r="AD455" s="43"/>
      <c r="AE455" s="43"/>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3" t="s">
        <v>2667</v>
      </c>
      <c r="BA455" s="83"/>
      <c r="BB455" s="83"/>
      <c r="BC455" s="21" t="str">
        <f t="shared" si="43"/>
        <v>[517] = {wayshrines={433,433,433,}, dlcId=DLC_STONETHORN</v>
      </c>
      <c r="BD455" s="21" t="str">
        <f t="shared" si="42"/>
        <v>, zoneIds={1197,1161,1161}, veteran=false</v>
      </c>
      <c r="BE455" s="21" t="str">
        <f t="shared" si="45"/>
        <v>, setType=LIBSETS_SETTYPE_DUNGEON</v>
      </c>
      <c r="BF455" s="21" t="str">
        <f t="shared" si="46"/>
        <v>, dropMechanic={LIBSETS_DROP_MECHANIC_GROUP_DUNGEON_BOSS,LIBSETS_DROP_MECHANIC_GROUP_DUNGEON_BOSS}</v>
      </c>
      <c r="BG455" s="21" t="str">
        <f t="shared" si="47"/>
        <v>}, --Kraglen\'s Howl / Kraglens Heulen   [Stone Garden, Blackreach: Greymoor Caverns, Blackreach: Greymoor Caverns]</v>
      </c>
    </row>
    <row r="456" spans="1:59" x14ac:dyDescent="0.25">
      <c r="A456" s="5">
        <v>518</v>
      </c>
      <c r="B456" t="s">
        <v>2169</v>
      </c>
      <c r="C456" t="s">
        <v>2770</v>
      </c>
      <c r="D456" s="3">
        <f t="shared" si="44"/>
        <v>518</v>
      </c>
      <c r="G456" s="3" t="s">
        <v>1477</v>
      </c>
      <c r="I456" t="s">
        <v>91</v>
      </c>
      <c r="J456" t="s">
        <v>91</v>
      </c>
      <c r="K456">
        <v>433</v>
      </c>
      <c r="L456">
        <v>433</v>
      </c>
      <c r="M456">
        <v>433</v>
      </c>
      <c r="O456" s="65" t="s">
        <v>1815</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3356</v>
      </c>
      <c r="Y456" s="65"/>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3356</v>
      </c>
      <c r="AC456" s="43"/>
      <c r="AD456" s="43"/>
      <c r="AE456" s="43"/>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3" t="s">
        <v>2667</v>
      </c>
      <c r="BA456" s="83"/>
      <c r="BB456" s="83"/>
      <c r="BC456" s="21" t="str">
        <f t="shared" si="43"/>
        <v>[518] = {wayshrines={433,433,433,}, dlcId=DLC_STONETHORN</v>
      </c>
      <c r="BD456" s="21" t="str">
        <f t="shared" si="42"/>
        <v>, zoneIds={1197,1161,1161}, veteran=false</v>
      </c>
      <c r="BE456" s="21" t="str">
        <f t="shared" si="45"/>
        <v>, setType=LIBSETS_SETTYPE_DUNGEON</v>
      </c>
      <c r="BF456" s="21" t="str">
        <f t="shared" si="46"/>
        <v>, dropMechanic={LIBSETS_DROP_MECHANIC_GROUP_DUNGEON_BOSS,LIBSETS_DROP_MECHANIC_GROUP_DUNGEON_BOSS}</v>
      </c>
      <c r="BG456" s="21" t="str">
        <f t="shared" si="47"/>
        <v>}, --Arkasis\'s Genius / Arkasis' Genie   [Stone Garden, Blackreach: Greymoor Caverns, Blackreach: Greymoor Caverns]</v>
      </c>
    </row>
    <row r="457" spans="1:59" x14ac:dyDescent="0.25">
      <c r="A457" s="5">
        <v>519</v>
      </c>
      <c r="B457" t="s">
        <v>1770</v>
      </c>
      <c r="C457" t="s">
        <v>1771</v>
      </c>
      <c r="D457" s="3">
        <f t="shared" si="44"/>
        <v>519</v>
      </c>
      <c r="G457" s="8" t="s">
        <v>1687</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1562</v>
      </c>
      <c r="Y457" s="65"/>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3340</v>
      </c>
      <c r="AC457" s="43" t="s">
        <v>3276</v>
      </c>
      <c r="AD457" s="43" t="s">
        <v>3275</v>
      </c>
      <c r="AE457" s="43"/>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3" t="s">
        <v>2667</v>
      </c>
      <c r="BA457" s="37" t="s">
        <v>3248</v>
      </c>
      <c r="BB457" s="37" t="s">
        <v>3248</v>
      </c>
      <c r="BC457" s="21" t="str">
        <f t="shared" si="43"/>
        <v>[519] = {wayshrines={416,172,109,}, dlcId=DLC_GREYMOOR</v>
      </c>
      <c r="BD457" s="21" t="str">
        <f t="shared" si="42"/>
        <v>, zoneIds={1160,280,103,449,181}, veteran=false</v>
      </c>
      <c r="BE457" s="21" t="str">
        <f t="shared" si="45"/>
        <v>, setType=LIBSETS_SETTYPE_MYTHIC</v>
      </c>
      <c r="BF457" s="21" t="str">
        <f t="shared" si="46"/>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47"/>
        <v>, addTooltip={['en']='https://en.uesp.net/wiki/Online:Snow_Treaders',},}, --Snow Treaders / Schneetreter   [Western Skyrim, Bleakrock Isle, The Rift, Direfrost Keep, Cyrodiil]</v>
      </c>
    </row>
    <row r="458" spans="1:59" x14ac:dyDescent="0.25">
      <c r="A458" s="5">
        <v>520</v>
      </c>
      <c r="B458" t="s">
        <v>1772</v>
      </c>
      <c r="C458" t="s">
        <v>2660</v>
      </c>
      <c r="D458" s="3">
        <f t="shared" si="44"/>
        <v>520</v>
      </c>
      <c r="G458" s="8" t="s">
        <v>1687</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1562</v>
      </c>
      <c r="Y458" s="65"/>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3" t="s">
        <v>3340</v>
      </c>
      <c r="AN458" s="43" t="s">
        <v>3268</v>
      </c>
      <c r="AO458" s="43" t="s">
        <v>3269</v>
      </c>
      <c r="AP458" s="3">
        <f>IF(AND(G458&lt;&gt;"LIBSETS_SETTYPE_BATTLEGROUND",G458&lt;&gt;"LIBSETS_SETTYPE_SPECIAL"),IF(AQ458&lt;&gt;"",VLOOKUP(AQ458,'ESO zone constants'!$D$3:$H$4953,5,FALSE),""),"")</f>
        <v>535</v>
      </c>
      <c r="AQ458" t="s">
        <v>386</v>
      </c>
      <c r="AR458" s="44" t="s">
        <v>3340</v>
      </c>
      <c r="AS458" s="43" t="s">
        <v>3298</v>
      </c>
      <c r="AT458" s="43" t="s">
        <v>3275</v>
      </c>
      <c r="AU458" s="3" t="str">
        <f>IF(AND(G458&lt;&gt;"LIBSETS_SETTYPE_BATTLEGROUND",G458&lt;&gt;"LIBSETS_SETTYPE_SPECIAL"),IF(AV458&lt;&gt;"",VLOOKUP(AV458,'ESO zone constants'!$D$3:$H$4953,5,FALSE),""),"")</f>
        <v/>
      </c>
      <c r="AW458" s="44"/>
      <c r="AX458" s="43"/>
      <c r="AY458" s="43"/>
      <c r="AZ458" s="83" t="s">
        <v>2667</v>
      </c>
      <c r="BA458" s="37" t="s">
        <v>3242</v>
      </c>
      <c r="BB458" s="37" t="s">
        <v>3242</v>
      </c>
      <c r="BC458" s="21" t="str">
        <f t="shared" si="43"/>
        <v>[520] = {wayshrines={241,144,17,}, dlcId=DLC_GREYMOOR</v>
      </c>
      <c r="BD458" s="21" t="str">
        <f t="shared" si="42"/>
        <v>, zoneIds={684,382,19,584,535}, veteran=false</v>
      </c>
      <c r="BE458" s="21" t="str">
        <f t="shared" si="45"/>
        <v>, setType=LIBSETS_SETTYPE_MYTHIC</v>
      </c>
      <c r="BF458" s="21" t="str">
        <f t="shared" si="46"/>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47"/>
        <v>, addTooltip={['en']='https://en.uesp.net/wiki/Online:Malacath%27s_Band_of_Brutality',},}, --Malacath\'s Band of Brutality / Malacaths Band der Brutalität   [Wrothgar, Reaper's March, Stormhaven, Imperial City, Betnikh]</v>
      </c>
    </row>
    <row r="459" spans="1:59" x14ac:dyDescent="0.25">
      <c r="A459" s="5">
        <v>521</v>
      </c>
      <c r="B459" t="s">
        <v>1773</v>
      </c>
      <c r="C459" t="s">
        <v>2661</v>
      </c>
      <c r="D459" s="3">
        <f t="shared" si="44"/>
        <v>521</v>
      </c>
      <c r="E459" s="42"/>
      <c r="G459" s="8" t="s">
        <v>1687</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1562</v>
      </c>
      <c r="Y459" s="65"/>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4" t="s">
        <v>1544</v>
      </c>
      <c r="AI459" s="43" t="s">
        <v>3273</v>
      </c>
      <c r="AJ459" s="43" t="s">
        <v>3273</v>
      </c>
      <c r="AK459" s="3">
        <f>IF(AND(G459&lt;&gt;"LIBSETS_SETTYPE_BATTLEGROUND",G459&lt;&gt;"LIBSETS_SETTYPE_SPECIAL"),IF(AL459&lt;&gt;"",VLOOKUP(AL459,'ESO zone constants'!$D$3:$H$4953,5,FALSE),""),"")</f>
        <v>144</v>
      </c>
      <c r="AL459" t="s">
        <v>66</v>
      </c>
      <c r="AM459" s="44" t="s">
        <v>1544</v>
      </c>
      <c r="AN459" s="43" t="s">
        <v>1547</v>
      </c>
      <c r="AO459" s="43" t="s">
        <v>3270</v>
      </c>
      <c r="AP459" s="3">
        <f>IF(AND(G459&lt;&gt;"LIBSETS_SETTYPE_BATTLEGROUND",G459&lt;&gt;"LIBSETS_SETTYPE_SPECIAL"),IF(AQ459&lt;&gt;"",VLOOKUP(AQ459,'ESO zone constants'!$D$3:$H$4953,5,FALSE),""),"")</f>
        <v>643</v>
      </c>
      <c r="AQ459" t="s">
        <v>448</v>
      </c>
      <c r="AR459" s="44" t="s">
        <v>3340</v>
      </c>
      <c r="AS459" s="43" t="s">
        <v>3271</v>
      </c>
      <c r="AT459" s="43" t="s">
        <v>3272</v>
      </c>
      <c r="AU459" s="3" t="str">
        <f>IF(AND(G459&lt;&gt;"LIBSETS_SETTYPE_BATTLEGROUND",G459&lt;&gt;"LIBSETS_SETTYPE_SPECIAL"),IF(AV459&lt;&gt;"",VLOOKUP(AV459,'ESO zone constants'!$D$3:$H$4953,5,FALSE),""),"")</f>
        <v/>
      </c>
      <c r="AW459" s="44"/>
      <c r="AX459" s="43"/>
      <c r="AY459" s="43"/>
      <c r="AZ459" s="83" t="s">
        <v>2667</v>
      </c>
      <c r="BA459" s="37" t="s">
        <v>3238</v>
      </c>
      <c r="BB459" s="37" t="s">
        <v>3238</v>
      </c>
      <c r="BC459" s="21" t="str">
        <f t="shared" si="43"/>
        <v>[521] = {wayshrines={48,133,190,}, dlcId=DLC_GREYMOOR</v>
      </c>
      <c r="BD459" s="21" t="str">
        <f t="shared" si="42"/>
        <v>, zoneIds={117,347,20,144,643}, veteran=false</v>
      </c>
      <c r="BE459" s="21" t="str">
        <f t="shared" si="45"/>
        <v>, setType=LIBSETS_SETTYPE_MYTHIC</v>
      </c>
      <c r="BF459" s="21" t="str">
        <f t="shared" si="46"/>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47"/>
        <v>, addTooltip={['en']='https://en.uesp.net/wiki/Online:Bloodlord%27s_Embrace',},}, --Bloodlord\'s Embrace / Umarmung des Blutfürsten   [Shadowfen, Coldharbour, Rivenspire, Spindleclutch I, Imperial Sewers]</v>
      </c>
    </row>
    <row r="460" spans="1:59" x14ac:dyDescent="0.25">
      <c r="A460" s="5">
        <v>522</v>
      </c>
      <c r="B460" t="s">
        <v>1774</v>
      </c>
      <c r="C460" t="s">
        <v>1775</v>
      </c>
      <c r="D460" s="3">
        <f t="shared" si="44"/>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1556</v>
      </c>
      <c r="Y460" s="65"/>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3" t="s">
        <v>2667</v>
      </c>
      <c r="BA460" s="83"/>
      <c r="BB460" s="83"/>
      <c r="BC460" s="21" t="str">
        <f t="shared" si="43"/>
        <v>[522] = {wayshrines={249,249,249,}, dlcId=DLC_ORSINIUM</v>
      </c>
      <c r="BD460" s="21" t="str">
        <f t="shared" si="42"/>
        <v>, zoneIds={677,684,684}, veteran=true</v>
      </c>
      <c r="BE460" s="21" t="str">
        <f t="shared" si="45"/>
        <v>, setType=LIBSETS_SETTYPE_ARENA</v>
      </c>
      <c r="BF460" s="21" t="str">
        <f t="shared" si="46"/>
        <v>, dropMechanic={LIBSETS_DROP_MECHANIC_ARENA_STAGE_CHEST,LIBSETS_DROP_MECHANIC_ARENA_STAGE_CHEST}, dropMechanicDropLocationNames={['en']={'','Arena stage chest','','','','',},['de']={'','Arena-Phasen Schatztruhe','','','','',},}</v>
      </c>
      <c r="BG460" s="21" t="str">
        <f t="shared" si="47"/>
        <v>}, --Perfected Merciless Charge / Perfektionierter gnadenloser Ansturm   [Maelstrom Arena, Wrothgar, Wrothgar]</v>
      </c>
    </row>
    <row r="461" spans="1:59" x14ac:dyDescent="0.25">
      <c r="A461" s="5">
        <v>523</v>
      </c>
      <c r="B461" t="s">
        <v>1776</v>
      </c>
      <c r="C461" t="s">
        <v>1777</v>
      </c>
      <c r="D461" s="3">
        <f t="shared" si="44"/>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1556</v>
      </c>
      <c r="Y461" s="65"/>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3" t="s">
        <v>2667</v>
      </c>
      <c r="BA461" s="83"/>
      <c r="BB461" s="83"/>
      <c r="BC461" s="21" t="str">
        <f t="shared" si="43"/>
        <v>[523] = {wayshrines={249,249,249,}, dlcId=DLC_ORSINIUM</v>
      </c>
      <c r="BD461" s="21" t="str">
        <f t="shared" si="42"/>
        <v>, zoneIds={677,684,684}, veteran=true</v>
      </c>
      <c r="BE461" s="21" t="str">
        <f t="shared" si="45"/>
        <v>, setType=LIBSETS_SETTYPE_ARENA</v>
      </c>
      <c r="BF461" s="21" t="str">
        <f t="shared" si="46"/>
        <v>, dropMechanic={LIBSETS_DROP_MECHANIC_ARENA_STAGE_CHEST,LIBSETS_DROP_MECHANIC_ARENA_STAGE_CHEST}, dropMechanicDropLocationNames={['en']={'','Arena stage chest','','','','',},['de']={'','Arena-Phasen Schatztruhe','','','','',},}</v>
      </c>
      <c r="BG461" s="21" t="str">
        <f t="shared" si="47"/>
        <v>}, --Perfected Rampaging Slash / Perfektionierter tobender Schnitt   [Maelstrom Arena, Wrothgar, Wrothgar]</v>
      </c>
    </row>
    <row r="462" spans="1:59" x14ac:dyDescent="0.25">
      <c r="A462" s="5">
        <v>524</v>
      </c>
      <c r="B462" t="s">
        <v>1779</v>
      </c>
      <c r="C462" t="s">
        <v>1778</v>
      </c>
      <c r="D462" s="3">
        <f t="shared" si="44"/>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1556</v>
      </c>
      <c r="Y462" s="65"/>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3" t="s">
        <v>2667</v>
      </c>
      <c r="BA462" s="83"/>
      <c r="BB462" s="83"/>
      <c r="BC462" s="21" t="str">
        <f t="shared" si="43"/>
        <v>[524] = {wayshrines={249,249,249,}, dlcId=DLC_ORSINIUM</v>
      </c>
      <c r="BD462" s="21" t="str">
        <f t="shared" si="42"/>
        <v>, zoneIds={677,684,684}, veteran=true</v>
      </c>
      <c r="BE462" s="21" t="str">
        <f t="shared" si="45"/>
        <v>, setType=LIBSETS_SETTYPE_ARENA</v>
      </c>
      <c r="BF462" s="21" t="str">
        <f t="shared" si="46"/>
        <v>, dropMechanic={LIBSETS_DROP_MECHANIC_ARENA_STAGE_CHEST,LIBSETS_DROP_MECHANIC_ARENA_STAGE_CHEST}, dropMechanicDropLocationNames={['en']={'','Arena stage chest','','','','',},['de']={'','Arena-Phasen Schatztruhe','','','','',},}</v>
      </c>
      <c r="BG462" s="21" t="str">
        <f t="shared" si="47"/>
        <v>}, --Perfected Cruel Flurry / Perfektionierter grausamer Schlaghagel   [Maelstrom Arena, Wrothgar, Wrothgar]</v>
      </c>
    </row>
    <row r="463" spans="1:59" x14ac:dyDescent="0.25">
      <c r="A463" s="5">
        <v>525</v>
      </c>
      <c r="B463" t="s">
        <v>1781</v>
      </c>
      <c r="C463" t="s">
        <v>1780</v>
      </c>
      <c r="D463" s="3">
        <f t="shared" si="44"/>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1556</v>
      </c>
      <c r="Y463" s="65"/>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3" t="s">
        <v>2667</v>
      </c>
      <c r="BA463" s="83"/>
      <c r="BB463" s="83"/>
      <c r="BC463" s="21" t="str">
        <f t="shared" si="43"/>
        <v>[525] = {wayshrines={249,249,249,}, dlcId=DLC_ORSINIUM</v>
      </c>
      <c r="BD463" s="21" t="str">
        <f t="shared" si="42"/>
        <v>, zoneIds={677,684,684}, veteran=true</v>
      </c>
      <c r="BE463" s="21" t="str">
        <f t="shared" si="45"/>
        <v>, setType=LIBSETS_SETTYPE_ARENA</v>
      </c>
      <c r="BF463" s="21" t="str">
        <f t="shared" si="46"/>
        <v>, dropMechanic={LIBSETS_DROP_MECHANIC_ARENA_STAGE_CHEST,LIBSETS_DROP_MECHANIC_ARENA_STAGE_CHEST}, dropMechanicDropLocationNames={['en']={'','Arena stage chest','','','','',},['de']={'','Arena-Phasen Schatztruhe','','','','',},}</v>
      </c>
      <c r="BG463" s="21" t="str">
        <f t="shared" si="47"/>
        <v>}, --Perfected Thunderous Volley / Perfektionierte donnernde Salve   [Maelstrom Arena, Wrothgar, Wrothgar]</v>
      </c>
    </row>
    <row r="464" spans="1:59" x14ac:dyDescent="0.25">
      <c r="A464" s="5">
        <v>526</v>
      </c>
      <c r="B464" t="s">
        <v>1783</v>
      </c>
      <c r="C464" t="s">
        <v>1782</v>
      </c>
      <c r="D464" s="3">
        <f t="shared" si="44"/>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1556</v>
      </c>
      <c r="Y464" s="65"/>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3" t="s">
        <v>2668</v>
      </c>
      <c r="BA464" s="83"/>
      <c r="BB464" s="83"/>
      <c r="BC464" s="21" t="str">
        <f t="shared" si="43"/>
        <v>[526] = {wayshrines={249,249,249,}, dlcId=DLC_ORSINIUM</v>
      </c>
      <c r="BD464" s="21" t="str">
        <f t="shared" si="42"/>
        <v>, zoneIds={677,684,684}, veteran=true</v>
      </c>
      <c r="BE464" s="21" t="str">
        <f t="shared" si="45"/>
        <v>, setType=LIBSETS_SETTYPE_ARENA</v>
      </c>
      <c r="BF464" s="21" t="str">
        <f t="shared" si="46"/>
        <v>, isProcSetAllowedInPvP=1, dropMechanic={LIBSETS_DROP_MECHANIC_ARENA_STAGE_CHEST,LIBSETS_DROP_MECHANIC_ARENA_STAGE_CHEST}, dropMechanicDropLocationNames={['en']={'','Arena stage chest','','','','',},['de']={'','Arena-Phasen Schatztruhe','','','','',},}</v>
      </c>
      <c r="BG464" s="21" t="str">
        <f t="shared" si="47"/>
        <v>}, --Perfected Crushing Wall / Perfektionierte zermalmende Mauer   [Maelstrom Arena, Wrothgar, Wrothgar]</v>
      </c>
    </row>
    <row r="465" spans="1:59" x14ac:dyDescent="0.25">
      <c r="A465" s="5">
        <v>527</v>
      </c>
      <c r="B465" t="s">
        <v>1784</v>
      </c>
      <c r="C465" t="s">
        <v>1785</v>
      </c>
      <c r="D465" s="3">
        <f t="shared" si="44"/>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1556</v>
      </c>
      <c r="Y465" s="65"/>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3" t="s">
        <v>2667</v>
      </c>
      <c r="BA465" s="83"/>
      <c r="BB465" s="83"/>
      <c r="BC465" s="21" t="str">
        <f t="shared" si="43"/>
        <v>[527] = {wayshrines={249,249,249,}, dlcId=DLC_ORSINIUM</v>
      </c>
      <c r="BD465" s="21" t="str">
        <f t="shared" si="42"/>
        <v>, zoneIds={677,684,684}, veteran=true</v>
      </c>
      <c r="BE465" s="21" t="str">
        <f t="shared" si="45"/>
        <v>, setType=LIBSETS_SETTYPE_ARENA</v>
      </c>
      <c r="BF465" s="21" t="str">
        <f t="shared" si="46"/>
        <v>, dropMechanic={LIBSETS_DROP_MECHANIC_ARENA_STAGE_CHEST,LIBSETS_DROP_MECHANIC_ARENA_STAGE_CHEST}, dropMechanicDropLocationNames={['en']={'','Arena stage chest','','','','',},['de']={'','Arena-Phasen Schatztruhe','','','','',},}</v>
      </c>
      <c r="BG465" s="21" t="str">
        <f t="shared" si="47"/>
        <v>}, --Perfected Precise Regeneration / Perfektionierte präzise Regeneration   [Maelstrom Arena, Wrothgar, Wrothgar]</v>
      </c>
    </row>
    <row r="466" spans="1:59" x14ac:dyDescent="0.25">
      <c r="A466" s="5">
        <v>528</v>
      </c>
      <c r="B466" t="s">
        <v>1787</v>
      </c>
      <c r="C466" t="s">
        <v>1786</v>
      </c>
      <c r="D466" s="3">
        <f t="shared" si="44"/>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3" t="s">
        <v>2667</v>
      </c>
      <c r="BA466" s="83"/>
      <c r="BB466" s="83"/>
      <c r="BC466" s="21" t="str">
        <f t="shared" si="43"/>
        <v>[528] = {wayshrines={270,270,270,}, dlcId=DLC_BASE_GAME</v>
      </c>
      <c r="BD466" s="21" t="str">
        <f t="shared" si="42"/>
        <v>, zoneIds={635,888,888}, veteran=true</v>
      </c>
      <c r="BE466" s="21" t="str">
        <f t="shared" si="45"/>
        <v>, setType=LIBSETS_SETTYPE_ARENA</v>
      </c>
      <c r="BF466" s="21" t="str">
        <f t="shared" si="46"/>
        <v>, dropMechanic={LIBSETS_DROP_MECHANIC_ARENA_STAGE_CHEST,LIBSETS_DROP_MECHANIC_ARENA_STAGE_CHEST}, dropMechanicDropLocationNames={['en']={'','Arena stage chest','','','','',},['de']={'','Arena-Phasen Schatztruhe','','','','',},}</v>
      </c>
      <c r="BG466" s="21" t="str">
        <f t="shared" si="47"/>
        <v>}, --Perfected Titanic Cleave / Perfektioniertes titanisches Trennen   [Dragonstar Arena, Craglorn, Craglorn]</v>
      </c>
    </row>
    <row r="467" spans="1:59" x14ac:dyDescent="0.25">
      <c r="A467" s="5">
        <v>529</v>
      </c>
      <c r="B467" t="s">
        <v>1789</v>
      </c>
      <c r="C467" t="s">
        <v>1788</v>
      </c>
      <c r="D467" s="3">
        <f t="shared" si="44"/>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3" t="s">
        <v>2667</v>
      </c>
      <c r="BA467" s="83"/>
      <c r="BB467" s="83"/>
      <c r="BC467" s="21" t="str">
        <f t="shared" si="43"/>
        <v>[529] = {wayshrines={270,270,270,}, dlcId=DLC_BASE_GAME</v>
      </c>
      <c r="BD467" s="21" t="str">
        <f t="shared" si="42"/>
        <v>, zoneIds={635,888,888}, veteran=true</v>
      </c>
      <c r="BE467" s="21" t="str">
        <f t="shared" si="45"/>
        <v>, setType=LIBSETS_SETTYPE_ARENA</v>
      </c>
      <c r="BF467" s="21" t="str">
        <f t="shared" si="46"/>
        <v>, dropMechanic={LIBSETS_DROP_MECHANIC_ARENA_STAGE_CHEST,LIBSETS_DROP_MECHANIC_ARENA_STAGE_CHEST}, dropMechanicDropLocationNames={['en']={'','Arena stage chest','','','','',},['de']={'','Arena-Phasen Schatztruhe','','','','',},}</v>
      </c>
      <c r="BG467" s="21" t="str">
        <f t="shared" si="47"/>
        <v>}, --Perfected Puncturing Remedy / Perfektionierte durchschlagende Genesung   [Dragonstar Arena, Craglorn, Craglorn]</v>
      </c>
    </row>
    <row r="468" spans="1:59" x14ac:dyDescent="0.25">
      <c r="A468" s="5">
        <v>530</v>
      </c>
      <c r="B468" t="s">
        <v>1790</v>
      </c>
      <c r="C468" t="s">
        <v>1791</v>
      </c>
      <c r="D468" s="3">
        <f t="shared" si="44"/>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3" t="s">
        <v>2667</v>
      </c>
      <c r="BA468" s="83"/>
      <c r="BB468" s="83"/>
      <c r="BC468" s="21" t="str">
        <f t="shared" si="43"/>
        <v>[530] = {wayshrines={270,270,270,}, dlcId=DLC_BASE_GAME</v>
      </c>
      <c r="BD468" s="21" t="str">
        <f t="shared" si="42"/>
        <v>, zoneIds={635,888,888}, veteran=true</v>
      </c>
      <c r="BE468" s="21" t="str">
        <f t="shared" si="45"/>
        <v>, setType=LIBSETS_SETTYPE_ARENA</v>
      </c>
      <c r="BF468" s="21" t="str">
        <f t="shared" si="46"/>
        <v>, dropMechanic={LIBSETS_DROP_MECHANIC_ARENA_STAGE_CHEST,LIBSETS_DROP_MECHANIC_ARENA_STAGE_CHEST}, dropMechanicDropLocationNames={['en']={'','Arena stage chest','','','','',},['de']={'','Arena-Phasen Schatztruhe','','','','',},}</v>
      </c>
      <c r="BG468" s="21" t="str">
        <f t="shared" si="47"/>
        <v>}, --Perfected Stinging Slashes / Perfektionierte stechende Schnitte   [Dragonstar Arena, Craglorn, Craglorn]</v>
      </c>
    </row>
    <row r="469" spans="1:59" x14ac:dyDescent="0.25">
      <c r="A469" s="5">
        <v>531</v>
      </c>
      <c r="B469" t="s">
        <v>1793</v>
      </c>
      <c r="C469" t="s">
        <v>1792</v>
      </c>
      <c r="D469" s="3">
        <f t="shared" si="44"/>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3">
        <v>0</v>
      </c>
      <c r="BA469" s="83"/>
      <c r="BB469" s="83"/>
      <c r="BC469" s="21" t="str">
        <f t="shared" si="43"/>
        <v>[531] = {wayshrines={270,270,270,}, dlcId=DLC_BASE_GAME</v>
      </c>
      <c r="BD469" s="21" t="str">
        <f t="shared" si="42"/>
        <v>, zoneIds={635,888,888}, veteran=true</v>
      </c>
      <c r="BE469" s="21" t="str">
        <f t="shared" si="45"/>
        <v>, setType=LIBSETS_SETTYPE_ARENA</v>
      </c>
      <c r="BF469" s="21" t="str">
        <f t="shared" si="46"/>
        <v>, isProcSetAllowedInPvP=0, dropMechanic={LIBSETS_DROP_MECHANIC_ARENA_STAGE_CHEST,LIBSETS_DROP_MECHANIC_ARENA_STAGE_CHEST}, dropMechanicDropLocationNames={['en']={'','Arena stage chest','','','','',},['de']={'','Arena-Phasen Schatztruhe','','','','',},}</v>
      </c>
      <c r="BG469" s="21" t="str">
        <f t="shared" si="47"/>
        <v>}, --Perfected Caustic Arrow / Perfektionierter beißender Pfeil   [Dragonstar Arena, Craglorn, Craglorn]</v>
      </c>
    </row>
    <row r="470" spans="1:59" x14ac:dyDescent="0.25">
      <c r="A470" s="5">
        <v>532</v>
      </c>
      <c r="B470" t="s">
        <v>1794</v>
      </c>
      <c r="C470" t="s">
        <v>1795</v>
      </c>
      <c r="D470" s="3">
        <f t="shared" si="44"/>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3" t="s">
        <v>2667</v>
      </c>
      <c r="BA470" s="83"/>
      <c r="BB470" s="83"/>
      <c r="BC470" s="21" t="str">
        <f t="shared" si="43"/>
        <v>[532] = {wayshrines={270,270,270,}, dlcId=DLC_BASE_GAME</v>
      </c>
      <c r="BD470" s="21" t="str">
        <f t="shared" si="42"/>
        <v>, zoneIds={635,888,888}, veteran=true</v>
      </c>
      <c r="BE470" s="21" t="str">
        <f t="shared" si="45"/>
        <v>, setType=LIBSETS_SETTYPE_ARENA</v>
      </c>
      <c r="BF470" s="21" t="str">
        <f t="shared" si="46"/>
        <v>, dropMechanic={LIBSETS_DROP_MECHANIC_ARENA_STAGE_CHEST,LIBSETS_DROP_MECHANIC_ARENA_STAGE_CHEST}, dropMechanicDropLocationNames={['en']={'','Arena stage chest','','','','',},['de']={'','Arena-Phasen Schatztruhe','','','','',},}</v>
      </c>
      <c r="BG470" s="21" t="str">
        <f t="shared" si="47"/>
        <v>}, --Perfected Destructive Impact / Perfektionierter zerstörerischer Einschlag   [Dragonstar Arena, Craglorn, Craglorn]</v>
      </c>
    </row>
    <row r="471" spans="1:59" x14ac:dyDescent="0.25">
      <c r="A471" s="5">
        <v>533</v>
      </c>
      <c r="B471" t="s">
        <v>1805</v>
      </c>
      <c r="C471" t="s">
        <v>1804</v>
      </c>
      <c r="D471" s="3">
        <f t="shared" si="44"/>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3" t="s">
        <v>2667</v>
      </c>
      <c r="BA471" s="83"/>
      <c r="BB471" s="83"/>
      <c r="BC471" s="21" t="str">
        <f t="shared" si="43"/>
        <v>[533] = {wayshrines={270,270,270,}, dlcId=DLC_BASE_GAME</v>
      </c>
      <c r="BD471" s="21" t="str">
        <f t="shared" si="42"/>
        <v>, zoneIds={635,888,888}, veteran=true</v>
      </c>
      <c r="BE471" s="21" t="str">
        <f t="shared" si="45"/>
        <v>, setType=LIBSETS_SETTYPE_ARENA</v>
      </c>
      <c r="BF471" s="21" t="str">
        <f t="shared" si="46"/>
        <v>, dropMechanic={LIBSETS_DROP_MECHANIC_ARENA_STAGE_CHEST,LIBSETS_DROP_MECHANIC_ARENA_STAGE_CHEST}, dropMechanicDropLocationNames={['en']={'','Arena stage chest','','','','',},['de']={'','Arena-Phasen Schatztruhe','','','','',},}</v>
      </c>
      <c r="BG471" s="21" t="str">
        <f t="shared" si="47"/>
        <v>}, --Perfected Grand Rejuvenation / Pefektionierte Große Verjüngung   [Dragonstar Arena, Craglorn, Craglorn]</v>
      </c>
    </row>
    <row r="472" spans="1:59" x14ac:dyDescent="0.25">
      <c r="A472" s="5">
        <v>534</v>
      </c>
      <c r="B472" t="s">
        <v>2170</v>
      </c>
      <c r="C472" t="s">
        <v>1816</v>
      </c>
      <c r="D472" s="3">
        <f t="shared" si="44"/>
        <v>534</v>
      </c>
      <c r="G472" s="3" t="s">
        <v>1479</v>
      </c>
      <c r="H472" s="93">
        <v>3</v>
      </c>
      <c r="I472" t="s">
        <v>1466</v>
      </c>
      <c r="J472" t="s">
        <v>91</v>
      </c>
      <c r="K472">
        <v>435</v>
      </c>
      <c r="L472">
        <v>435</v>
      </c>
      <c r="M472">
        <v>435</v>
      </c>
      <c r="O472" s="65" t="s">
        <v>1815</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1544</v>
      </c>
      <c r="W472" s="3" t="s">
        <v>2172</v>
      </c>
      <c r="X472" s="3" t="s">
        <v>2173</v>
      </c>
      <c r="Y472" s="65"/>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3" t="s">
        <v>2667</v>
      </c>
      <c r="BA472" s="83"/>
      <c r="BB472" s="83"/>
      <c r="BC472" s="21" t="str">
        <f t="shared" si="43"/>
        <v>[534] = {wayshrines={435,435,435,}, dlcId=DLC_STONETHORN</v>
      </c>
      <c r="BD472" s="21" t="str">
        <f t="shared" si="42"/>
        <v>, zoneIds={1197,1161,1161}, veteran={[EQUIP_TYPE_HEAD]=true, [EQUIP_TYPE_SHOULDERS]=false}</v>
      </c>
      <c r="BE472" s="21" t="str">
        <f t="shared" si="45"/>
        <v>, setType=LIBSETS_SETTYPE_MONSTER, undauntedChestId=3</v>
      </c>
      <c r="BF472" s="21" t="str">
        <f t="shared" si="46"/>
        <v>, dropMechanic={LIBSETS_DROP_MECHANIC_MONSTER_NAME}, dropMechanicDropLocationNames={['en']={'Arkasis the Mad Alchemist','','','','','',},['de']={'Arkasis der verrückte Alchemist','','','','','',},}</v>
      </c>
      <c r="BG472" s="21" t="str">
        <f t="shared" si="47"/>
        <v>}, --Stone Husk / Steinhülle   [Stone Garden, Blackreach: Greymoor Caverns, Blackreach: Greymoor Caverns]</v>
      </c>
    </row>
    <row r="473" spans="1:59" x14ac:dyDescent="0.25">
      <c r="A473" s="5">
        <v>535</v>
      </c>
      <c r="B473" t="s">
        <v>2171</v>
      </c>
      <c r="C473" t="s">
        <v>1813</v>
      </c>
      <c r="D473" s="3">
        <f t="shared" si="44"/>
        <v>535</v>
      </c>
      <c r="G473" s="3" t="s">
        <v>1479</v>
      </c>
      <c r="H473" s="93">
        <v>3</v>
      </c>
      <c r="I473" t="s">
        <v>1466</v>
      </c>
      <c r="J473" t="s">
        <v>91</v>
      </c>
      <c r="K473">
        <v>436</v>
      </c>
      <c r="L473">
        <v>436</v>
      </c>
      <c r="M473">
        <v>436</v>
      </c>
      <c r="O473" s="65" t="s">
        <v>1810</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1544</v>
      </c>
      <c r="W473" s="3" t="s">
        <v>1813</v>
      </c>
      <c r="X473" s="3" t="s">
        <v>2171</v>
      </c>
      <c r="Y473" s="65"/>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3" t="s">
        <v>2667</v>
      </c>
      <c r="BA473" s="83"/>
      <c r="BB473" s="83"/>
      <c r="BC473" s="21" t="str">
        <f t="shared" si="43"/>
        <v>[535] = {wayshrines={436,436,436,}, dlcId=DLC_STONETHORN</v>
      </c>
      <c r="BD473" s="21" t="str">
        <f t="shared" si="42"/>
        <v>, zoneIds={1201,1160,1160}, veteran={[EQUIP_TYPE_HEAD]=true, [EQUIP_TYPE_SHOULDERS]=false}</v>
      </c>
      <c r="BE473" s="21" t="str">
        <f t="shared" si="45"/>
        <v>, setType=LIBSETS_SETTYPE_MONSTER, undauntedChestId=3</v>
      </c>
      <c r="BF473" s="21" t="str">
        <f t="shared" si="46"/>
        <v>, dropMechanic={LIBSETS_DROP_MECHANIC_MONSTER_NAME}, dropMechanicDropLocationNames={['en']={'Lady Thorn','','','','','',},['de']={'Fürstin Dorn','','','','','',},}</v>
      </c>
      <c r="BG473" s="21" t="str">
        <f t="shared" si="47"/>
        <v>}, --Lady Thorn / Fürstin Dorn   [Castle Thorn, Western Skyrim, Western Skyrim]</v>
      </c>
    </row>
    <row r="474" spans="1:59" x14ac:dyDescent="0.25">
      <c r="A474" s="5">
        <v>536</v>
      </c>
      <c r="B474" t="s">
        <v>2241</v>
      </c>
      <c r="C474" t="s">
        <v>2240</v>
      </c>
      <c r="D474" s="3">
        <f t="shared" si="44"/>
        <v>536</v>
      </c>
      <c r="G474" s="3" t="s">
        <v>1480</v>
      </c>
      <c r="I474" t="s">
        <v>91</v>
      </c>
      <c r="J474" t="s">
        <v>91</v>
      </c>
      <c r="K474">
        <v>441</v>
      </c>
      <c r="L474">
        <v>441</v>
      </c>
      <c r="M474">
        <v>441</v>
      </c>
      <c r="O474" s="65" t="s">
        <v>2222</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1560</v>
      </c>
      <c r="Y474" s="65"/>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2222</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3" t="s">
        <v>2667</v>
      </c>
      <c r="BA474" s="83"/>
      <c r="BB474" s="83"/>
      <c r="BC474" s="21" t="str">
        <f t="shared" si="43"/>
        <v>[536] = {wayshrines={441,441,441,}, dlcId=DLC_MARKARTH</v>
      </c>
      <c r="BD474" s="21" t="str">
        <f t="shared" si="42"/>
        <v>, zoneIds={1207,1207,1207,1207}, veteran=false</v>
      </c>
      <c r="BE474" s="21" t="str">
        <f t="shared" si="45"/>
        <v>, setType=LIBSETS_SETTYPE_OVERLAND</v>
      </c>
      <c r="BF474" s="21" t="str">
        <f t="shared" si="46"/>
        <v>, dropMechanic={LIBSETS_DROP_MECHANIC_OVERLAND_BOSS_DELVE,LIBSETS_DROP_MECHANIC_OVERLAND_BOSS_DELVE,LIBSETS_DROP_MECHANIC_OVERLAND_BOSS_PUBLIC_DUNGEON,LIBSETS_DROP_MECHANIC_OVERLAND_CHEST}</v>
      </c>
      <c r="BG474" s="21" t="str">
        <f t="shared" si="47"/>
        <v>}, --Radiant Bastion / Strahlende Bastion   [The Reach, The Reach, The Reach, The Reach]</v>
      </c>
    </row>
    <row r="475" spans="1:59" x14ac:dyDescent="0.25">
      <c r="A475" s="5">
        <v>537</v>
      </c>
      <c r="B475" t="s">
        <v>2242</v>
      </c>
      <c r="C475" t="s">
        <v>2264</v>
      </c>
      <c r="D475" s="3">
        <f t="shared" si="44"/>
        <v>537</v>
      </c>
      <c r="G475" s="3" t="s">
        <v>1480</v>
      </c>
      <c r="I475" t="s">
        <v>91</v>
      </c>
      <c r="J475" t="s">
        <v>91</v>
      </c>
      <c r="K475">
        <v>441</v>
      </c>
      <c r="L475">
        <v>441</v>
      </c>
      <c r="M475">
        <v>441</v>
      </c>
      <c r="O475" s="65" t="s">
        <v>2222</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1560</v>
      </c>
      <c r="Y475" s="65"/>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2222</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3" t="s">
        <v>2667</v>
      </c>
      <c r="BA475" s="83"/>
      <c r="BB475" s="83"/>
      <c r="BC475" s="21" t="str">
        <f t="shared" si="43"/>
        <v>[537] = {wayshrines={441,441,441,}, dlcId=DLC_MARKARTH</v>
      </c>
      <c r="BD475" s="21" t="str">
        <f t="shared" si="42"/>
        <v>, zoneIds={1207,1207,1207,1207}, veteran=false</v>
      </c>
      <c r="BE475" s="21" t="str">
        <f t="shared" si="45"/>
        <v>, setType=LIBSETS_SETTYPE_OVERLAND</v>
      </c>
      <c r="BF475" s="21" t="str">
        <f t="shared" si="46"/>
        <v>, dropMechanic={LIBSETS_DROP_MECHANIC_OVERLAND_BOSS_DELVE,LIBSETS_DROP_MECHANIC_OVERLAND_BOSS_DELVE,LIBSETS_DROP_MECHANIC_OVERLAND_BOSS_PUBLIC_DUNGEON,LIBSETS_DROP_MECHANIC_OVERLAND_CHEST}</v>
      </c>
      <c r="BG475" s="21" t="str">
        <f t="shared" si="47"/>
        <v>}, --Voidcaller / Leerenrufer   [The Reach, The Reach, The Reach, The Reach]</v>
      </c>
    </row>
    <row r="476" spans="1:59" x14ac:dyDescent="0.25">
      <c r="A476" s="5">
        <v>538</v>
      </c>
      <c r="B476" t="s">
        <v>2243</v>
      </c>
      <c r="C476" t="s">
        <v>2662</v>
      </c>
      <c r="D476" s="3">
        <f t="shared" si="44"/>
        <v>538</v>
      </c>
      <c r="G476" s="3" t="s">
        <v>1480</v>
      </c>
      <c r="I476" t="s">
        <v>91</v>
      </c>
      <c r="J476" t="s">
        <v>91</v>
      </c>
      <c r="K476">
        <v>441</v>
      </c>
      <c r="L476">
        <v>441</v>
      </c>
      <c r="M476">
        <v>441</v>
      </c>
      <c r="O476" s="65" t="s">
        <v>2222</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1560</v>
      </c>
      <c r="Y476" s="65"/>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2222</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3" t="s">
        <v>2668</v>
      </c>
      <c r="BA476" s="83"/>
      <c r="BB476" s="83"/>
      <c r="BC476" s="21" t="str">
        <f t="shared" si="43"/>
        <v>[538] = {wayshrines={441,441,441,}, dlcId=DLC_MARKARTH</v>
      </c>
      <c r="BD476" s="21" t="str">
        <f t="shared" ref="BD476:BD507" si="48">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 t="shared" si="45"/>
        <v>, setType=LIBSETS_SETTYPE_OVERLAND</v>
      </c>
      <c r="BF476" s="21" t="str">
        <f t="shared" si="46"/>
        <v>, isProcSetAllowedInPvP=1, dropMechanic={LIBSETS_DROP_MECHANIC_OVERLAND_BOSS_DELVE,LIBSETS_DROP_MECHANIC_OVERLAND_BOSS_DELVE,LIBSETS_DROP_MECHANIC_OVERLAND_BOSS_PUBLIC_DUNGEON,LIBSETS_DROP_MECHANIC_OVERLAND_CHEST}</v>
      </c>
      <c r="BG476" s="21" t="str">
        <f t="shared" si="47"/>
        <v>}, --Witch-Knight\'s Defiance / Trotz des Hexenritters   [The Reach, The Reach, The Reach, The Reach]</v>
      </c>
    </row>
    <row r="477" spans="1:59" x14ac:dyDescent="0.25">
      <c r="A477" s="5">
        <v>539</v>
      </c>
      <c r="B477" t="s">
        <v>2244</v>
      </c>
      <c r="C477" t="s">
        <v>2663</v>
      </c>
      <c r="D477" s="3">
        <f t="shared" si="44"/>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3359</v>
      </c>
      <c r="Y477" s="65"/>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3359</v>
      </c>
      <c r="AC477" s="43"/>
      <c r="AD477" s="43"/>
      <c r="AE477" s="43"/>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3359</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3" t="s">
        <v>2668</v>
      </c>
      <c r="BA477" s="83"/>
      <c r="BB477" s="83"/>
      <c r="BC477" s="21" t="str">
        <f t="shared" si="43"/>
        <v>[539] = {wayshrines={447,447,447,}, traitsNeeded=3, dlcId=DLC_MARKARTH</v>
      </c>
      <c r="BD477" s="21" t="str">
        <f t="shared" si="48"/>
        <v>, zoneIds={1207,1207,1207}, veteran=false</v>
      </c>
      <c r="BE477" s="21" t="str">
        <f t="shared" si="45"/>
        <v>, setType=LIBSETS_SETTYPE_CRAFTED</v>
      </c>
      <c r="BF477" s="21" t="str">
        <f t="shared" si="46"/>
        <v>, isProcSetAllowedInPvP=1, dropMechanic={LIBSETS_DROP_MECHANIC_CRAFTED,LIBSETS_DROP_MECHANIC_CRAFTED,LIBSETS_DROP_MECHANIC_CRAFTED}</v>
      </c>
      <c r="BG477" s="21" t="str">
        <f t="shared" si="47"/>
        <v>}, --Red Eagle\'s Fury / Zorn des Roten Adlers   [The Reach, The Reach, The Reach]</v>
      </c>
    </row>
    <row r="478" spans="1:59" x14ac:dyDescent="0.25">
      <c r="A478" s="5">
        <v>540</v>
      </c>
      <c r="B478" t="s">
        <v>2245</v>
      </c>
      <c r="C478" t="s">
        <v>2265</v>
      </c>
      <c r="D478" s="3">
        <f t="shared" si="44"/>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3359</v>
      </c>
      <c r="Y478" s="65"/>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3359</v>
      </c>
      <c r="AC478" s="43"/>
      <c r="AD478" s="43"/>
      <c r="AE478" s="43"/>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3359</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3" t="s">
        <v>2667</v>
      </c>
      <c r="BA478" s="83"/>
      <c r="BB478" s="83"/>
      <c r="BC478" s="21" t="str">
        <f t="shared" ref="BC478:BC509" si="49">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48"/>
        <v>, zoneIds={1207,1207,1207}, veteran=false</v>
      </c>
      <c r="BE478" s="21" t="str">
        <f t="shared" si="45"/>
        <v>, setType=LIBSETS_SETTYPE_CRAFTED</v>
      </c>
      <c r="BF478" s="21" t="str">
        <f t="shared" si="46"/>
        <v>, dropMechanic={LIBSETS_DROP_MECHANIC_CRAFTED,LIBSETS_DROP_MECHANIC_CRAFTED,LIBSETS_DROP_MECHANIC_CRAFTED}</v>
      </c>
      <c r="BG478" s="21" t="str">
        <f t="shared" si="47"/>
        <v>}, --Legacy of Karth / Erbe des Karth   [The Reach, The Reach, The Reach]</v>
      </c>
    </row>
    <row r="479" spans="1:59" x14ac:dyDescent="0.25">
      <c r="A479" s="5">
        <v>541</v>
      </c>
      <c r="B479" t="s">
        <v>2246</v>
      </c>
      <c r="C479" t="s">
        <v>2266</v>
      </c>
      <c r="D479" s="3">
        <f t="shared" si="44"/>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3359</v>
      </c>
      <c r="W479" s="39"/>
      <c r="X479" s="39"/>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3359</v>
      </c>
      <c r="AC479" s="43"/>
      <c r="AD479" s="43"/>
      <c r="AE479" s="43"/>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4" t="s">
        <v>3359</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3" t="s">
        <v>2668</v>
      </c>
      <c r="BA479" s="83"/>
      <c r="BB479" s="83"/>
      <c r="BC479" s="21" t="str">
        <f t="shared" si="49"/>
        <v>[541] = {wayshrines={446,446,446,}, traitsNeeded=9, dlcId=DLC_MARKARTH</v>
      </c>
      <c r="BD479" s="21" t="str">
        <f t="shared" si="48"/>
        <v>, zoneIds={1208,1161,1161}, veteran=false</v>
      </c>
      <c r="BE479" s="21" t="str">
        <f t="shared" si="45"/>
        <v>, setType=LIBSETS_SETTYPE_CRAFTED</v>
      </c>
      <c r="BF479" s="21" t="str">
        <f t="shared" si="46"/>
        <v>, isProcSetAllowedInPvP=1, dropMechanic={LIBSETS_DROP_MECHANIC_CRAFTED,LIBSETS_DROP_MECHANIC_CRAFTED,LIBSETS_DROP_MECHANIC_CRAFTED}</v>
      </c>
      <c r="BG479" s="21" t="str">
        <f t="shared" si="47"/>
        <v>}, --Aetherial Ascension / Ätherischer Aufstieg   [Blackreach: Arkthzand Cavern, Blackreach: Greymoor Caverns, Blackreach: Greymoor Caverns]</v>
      </c>
    </row>
    <row r="480" spans="1:59" x14ac:dyDescent="0.25">
      <c r="A480" s="5">
        <v>542</v>
      </c>
      <c r="B480" t="s">
        <v>2247</v>
      </c>
      <c r="C480" t="s">
        <v>2267</v>
      </c>
      <c r="D480" s="3">
        <f t="shared" si="44"/>
        <v>542</v>
      </c>
      <c r="G480" s="3" t="s">
        <v>1480</v>
      </c>
      <c r="I480" t="s">
        <v>91</v>
      </c>
      <c r="J480" t="s">
        <v>91</v>
      </c>
      <c r="K480">
        <v>441</v>
      </c>
      <c r="L480">
        <v>441</v>
      </c>
      <c r="M480">
        <v>441</v>
      </c>
      <c r="O480" s="65" t="s">
        <v>2222</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1560</v>
      </c>
      <c r="Y480" s="65"/>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2222</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3" t="s">
        <v>2667</v>
      </c>
      <c r="BA480" s="83"/>
      <c r="BB480" s="83"/>
      <c r="BC480" s="21" t="str">
        <f t="shared" si="49"/>
        <v>[542] = {wayshrines={441,441,441,}, dlcId=DLC_MARKARTH</v>
      </c>
      <c r="BD480" s="21" t="str">
        <f t="shared" si="48"/>
        <v>, zoneIds={1207,1207,1207,1207}, veteran=false</v>
      </c>
      <c r="BE480" s="21" t="str">
        <f t="shared" si="45"/>
        <v>, setType=LIBSETS_SETTYPE_OVERLAND</v>
      </c>
      <c r="BF480" s="21" t="str">
        <f t="shared" si="46"/>
        <v>, dropMechanic={LIBSETS_DROP_MECHANIC_OVERLAND_BOSS_DELVE,LIBSETS_DROP_MECHANIC_OVERLAND_BOSS_DELVE,LIBSETS_DROP_MECHANIC_OVERLAND_BOSS_PUBLIC_DUNGEON,LIBSETS_DROP_MECHANIC_OVERLAND_CHEST}</v>
      </c>
      <c r="BG480" s="21" t="str">
        <f t="shared" si="47"/>
        <v>}, --Hex Siphon / Fluchsiphon   [The Reach, The Reach, The Reach, The Reach]</v>
      </c>
    </row>
    <row r="481" spans="1:59" x14ac:dyDescent="0.25">
      <c r="A481" s="5">
        <v>543</v>
      </c>
      <c r="B481" t="s">
        <v>2248</v>
      </c>
      <c r="C481" t="s">
        <v>2268</v>
      </c>
      <c r="D481" s="3">
        <f t="shared" si="44"/>
        <v>543</v>
      </c>
      <c r="G481" s="3" t="s">
        <v>1480</v>
      </c>
      <c r="I481" t="s">
        <v>91</v>
      </c>
      <c r="J481" t="s">
        <v>91</v>
      </c>
      <c r="K481">
        <v>441</v>
      </c>
      <c r="L481">
        <v>441</v>
      </c>
      <c r="M481">
        <v>441</v>
      </c>
      <c r="O481" s="65" t="s">
        <v>2222</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1560</v>
      </c>
      <c r="Y481" s="65"/>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2222</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3" t="s">
        <v>2667</v>
      </c>
      <c r="BA481" s="83"/>
      <c r="BB481" s="83"/>
      <c r="BC481" s="21" t="str">
        <f t="shared" si="49"/>
        <v>[543] = {wayshrines={441,441,441,}, dlcId=DLC_MARKARTH</v>
      </c>
      <c r="BD481" s="21" t="str">
        <f t="shared" si="48"/>
        <v>, zoneIds={1207,1207,1207,1207}, veteran=false</v>
      </c>
      <c r="BE481" s="21" t="str">
        <f t="shared" si="45"/>
        <v>, setType=LIBSETS_SETTYPE_OVERLAND</v>
      </c>
      <c r="BF481" s="21" t="str">
        <f t="shared" si="46"/>
        <v>, dropMechanic={LIBSETS_DROP_MECHANIC_OVERLAND_BOSS_DELVE,LIBSETS_DROP_MECHANIC_OVERLAND_BOSS_DELVE,LIBSETS_DROP_MECHANIC_OVERLAND_BOSS_PUBLIC_DUNGEON,LIBSETS_DROP_MECHANIC_OVERLAND_CHEST}</v>
      </c>
      <c r="BG481" s="21" t="str">
        <f t="shared" si="47"/>
        <v>}, --Pestilent Host / Pestilenter Wirt   [The Reach, The Reach, The Reach, The Reach]</v>
      </c>
    </row>
    <row r="482" spans="1:59" x14ac:dyDescent="0.25">
      <c r="A482" s="5">
        <v>544</v>
      </c>
      <c r="B482" t="s">
        <v>2249</v>
      </c>
      <c r="C482" t="s">
        <v>2269</v>
      </c>
      <c r="D482" s="3">
        <f t="shared" si="44"/>
        <v>544</v>
      </c>
      <c r="G482" s="3" t="s">
        <v>1480</v>
      </c>
      <c r="I482" t="s">
        <v>91</v>
      </c>
      <c r="J482" t="s">
        <v>91</v>
      </c>
      <c r="K482">
        <v>441</v>
      </c>
      <c r="L482">
        <v>441</v>
      </c>
      <c r="M482">
        <v>441</v>
      </c>
      <c r="O482" s="65" t="s">
        <v>2222</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1560</v>
      </c>
      <c r="Y482" s="65"/>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2222</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3" t="s">
        <v>2667</v>
      </c>
      <c r="BA482" s="83"/>
      <c r="BB482" s="83"/>
      <c r="BC482" s="21" t="str">
        <f t="shared" si="49"/>
        <v>[544] = {wayshrines={441,441,441,}, dlcId=DLC_MARKARTH</v>
      </c>
      <c r="BD482" s="21" t="str">
        <f t="shared" si="48"/>
        <v>, zoneIds={1207,1207,1207,1207}, veteran=false</v>
      </c>
      <c r="BE482" s="21" t="str">
        <f t="shared" si="45"/>
        <v>, setType=LIBSETS_SETTYPE_OVERLAND</v>
      </c>
      <c r="BF482" s="21" t="str">
        <f t="shared" si="46"/>
        <v>, dropMechanic={LIBSETS_DROP_MECHANIC_OVERLAND_BOSS_DELVE,LIBSETS_DROP_MECHANIC_OVERLAND_BOSS_DELVE,LIBSETS_DROP_MECHANIC_OVERLAND_BOSS_PUBLIC_DUNGEON,LIBSETS_DROP_MECHANIC_OVERLAND_CHEST}</v>
      </c>
      <c r="BG482" s="21" t="str">
        <f t="shared" si="47"/>
        <v>}, --Explosive Rebuke / Explosiver Tadel   [The Reach, The Reach, The Reach, The Reach]</v>
      </c>
    </row>
    <row r="483" spans="1:59" x14ac:dyDescent="0.25">
      <c r="A483" s="5">
        <v>557</v>
      </c>
      <c r="B483" t="s">
        <v>2250</v>
      </c>
      <c r="C483" t="s">
        <v>2664</v>
      </c>
      <c r="D483" s="3">
        <f t="shared" si="44"/>
        <v>557</v>
      </c>
      <c r="E483" s="42"/>
      <c r="G483" s="8" t="s">
        <v>1472</v>
      </c>
      <c r="I483" t="s">
        <v>91</v>
      </c>
      <c r="J483" t="s">
        <v>91</v>
      </c>
      <c r="K483">
        <v>457</v>
      </c>
      <c r="L483">
        <v>457</v>
      </c>
      <c r="M483">
        <v>457</v>
      </c>
      <c r="O483" s="65" t="s">
        <v>2221</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1556</v>
      </c>
      <c r="Y483" s="65"/>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3" t="s">
        <v>2667</v>
      </c>
      <c r="BA483" s="83"/>
      <c r="BB483" s="83"/>
      <c r="BC483" s="21" t="str">
        <f t="shared" si="49"/>
        <v>[557] = {wayshrines={457,457,457,}, dlcId=DLC_MARKARTH</v>
      </c>
      <c r="BD483" s="21" t="str">
        <f t="shared" si="48"/>
        <v>, zoneIds={1227,1207,1207}, veteran=false</v>
      </c>
      <c r="BE483" s="21" t="str">
        <f t="shared" si="45"/>
        <v>, setType=LIBSETS_SETTYPE_ARENA</v>
      </c>
      <c r="BF483" s="21" t="str">
        <f t="shared" si="46"/>
        <v>, dropMechanic={LIBSETS_DROP_MECHANIC_ARENA_STAGE_CHEST,LIBSETS_DROP_MECHANIC_ARENA_STAGE_CHEST}, dropMechanicDropLocationNames={['en']={'','Arena stage chest','','','','',},['de']={'','Arena-Phasen Schatztruhe','','','','',},}</v>
      </c>
      <c r="BG483" s="21" t="str">
        <f t="shared" si="47"/>
        <v>}, --Executioner\'s Blade / Henkersklinge   [Vateshran Hollows, The Reach, The Reach]</v>
      </c>
    </row>
    <row r="484" spans="1:59" x14ac:dyDescent="0.25">
      <c r="A484" s="5">
        <v>558</v>
      </c>
      <c r="B484" t="s">
        <v>2251</v>
      </c>
      <c r="C484" t="s">
        <v>2270</v>
      </c>
      <c r="D484" s="3">
        <f t="shared" si="44"/>
        <v>558</v>
      </c>
      <c r="E484" s="42"/>
      <c r="G484" s="8" t="s">
        <v>1472</v>
      </c>
      <c r="I484" t="s">
        <v>91</v>
      </c>
      <c r="J484" t="s">
        <v>91</v>
      </c>
      <c r="K484">
        <v>457</v>
      </c>
      <c r="L484">
        <v>457</v>
      </c>
      <c r="M484">
        <v>457</v>
      </c>
      <c r="O484" s="65" t="s">
        <v>2221</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1556</v>
      </c>
      <c r="Y484" s="65"/>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3" t="s">
        <v>2667</v>
      </c>
      <c r="BA484" s="83"/>
      <c r="BB484" s="83"/>
      <c r="BC484" s="21" t="str">
        <f t="shared" si="49"/>
        <v>[558] = {wayshrines={457,457,457,}, dlcId=DLC_MARKARTH</v>
      </c>
      <c r="BD484" s="21" t="str">
        <f t="shared" si="48"/>
        <v>, zoneIds={1227,1207,1207}, veteran=false</v>
      </c>
      <c r="BE484" s="21" t="str">
        <f t="shared" si="45"/>
        <v>, setType=LIBSETS_SETTYPE_ARENA</v>
      </c>
      <c r="BF484" s="21" t="str">
        <f t="shared" si="46"/>
        <v>, dropMechanic={LIBSETS_DROP_MECHANIC_ARENA_STAGE_CHEST,LIBSETS_DROP_MECHANIC_ARENA_STAGE_CHEST}, dropMechanicDropLocationNames={['en']={'','Arena stage chest','','','','',},['de']={'','Arena-Phasen Schatztruhe','','','','',},}</v>
      </c>
      <c r="BG484" s="21" t="str">
        <f t="shared" si="47"/>
        <v>}, --Void Bash / LeerenWucht   [Vateshran Hollows, The Reach, The Reach]</v>
      </c>
    </row>
    <row r="485" spans="1:59" x14ac:dyDescent="0.25">
      <c r="A485" s="5">
        <v>559</v>
      </c>
      <c r="B485" t="s">
        <v>2252</v>
      </c>
      <c r="C485" t="s">
        <v>2271</v>
      </c>
      <c r="D485" s="3">
        <f t="shared" si="44"/>
        <v>559</v>
      </c>
      <c r="E485" s="42"/>
      <c r="G485" s="8" t="s">
        <v>1472</v>
      </c>
      <c r="I485" t="s">
        <v>91</v>
      </c>
      <c r="J485" t="s">
        <v>91</v>
      </c>
      <c r="K485">
        <v>457</v>
      </c>
      <c r="L485">
        <v>457</v>
      </c>
      <c r="M485">
        <v>457</v>
      </c>
      <c r="O485" s="65" t="s">
        <v>2221</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1556</v>
      </c>
      <c r="Y485" s="65"/>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3" t="s">
        <v>2667</v>
      </c>
      <c r="BA485" s="83"/>
      <c r="BB485" s="83"/>
      <c r="BC485" s="21" t="str">
        <f t="shared" si="49"/>
        <v>[559] = {wayshrines={457,457,457,}, dlcId=DLC_MARKARTH</v>
      </c>
      <c r="BD485" s="21" t="str">
        <f t="shared" si="48"/>
        <v>, zoneIds={1227,1207,1207}, veteran=false</v>
      </c>
      <c r="BE485" s="21" t="str">
        <f t="shared" si="45"/>
        <v>, setType=LIBSETS_SETTYPE_ARENA</v>
      </c>
      <c r="BF485" s="21" t="str">
        <f t="shared" si="46"/>
        <v>, dropMechanic={LIBSETS_DROP_MECHANIC_ARENA_STAGE_CHEST,LIBSETS_DROP_MECHANIC_ARENA_STAGE_CHEST}, dropMechanicDropLocationNames={['en']={'','Arena stage chest','','','','',},['de']={'','Arena-Phasen Schatztruhe','','','','',},}</v>
      </c>
      <c r="BG485" s="21" t="str">
        <f t="shared" si="47"/>
        <v>}, --Frenzied Momentum / Tobendes Momentum   [Vateshran Hollows, The Reach, The Reach]</v>
      </c>
    </row>
    <row r="486" spans="1:59" x14ac:dyDescent="0.25">
      <c r="A486" s="5">
        <v>560</v>
      </c>
      <c r="B486" t="s">
        <v>2253</v>
      </c>
      <c r="C486" t="s">
        <v>2272</v>
      </c>
      <c r="D486" s="3">
        <f t="shared" si="44"/>
        <v>560</v>
      </c>
      <c r="E486" s="42"/>
      <c r="G486" s="8" t="s">
        <v>1472</v>
      </c>
      <c r="I486" t="s">
        <v>91</v>
      </c>
      <c r="J486" t="s">
        <v>91</v>
      </c>
      <c r="K486">
        <v>457</v>
      </c>
      <c r="L486">
        <v>457</v>
      </c>
      <c r="M486">
        <v>457</v>
      </c>
      <c r="O486" s="65" t="s">
        <v>2221</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1556</v>
      </c>
      <c r="Y486" s="65"/>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3" t="s">
        <v>2667</v>
      </c>
      <c r="BA486" s="83"/>
      <c r="BB486" s="83"/>
      <c r="BC486" s="21" t="str">
        <f t="shared" si="49"/>
        <v>[560] = {wayshrines={457,457,457,}, dlcId=DLC_MARKARTH</v>
      </c>
      <c r="BD486" s="21" t="str">
        <f t="shared" si="48"/>
        <v>, zoneIds={1227,1207,1207}, veteran=false</v>
      </c>
      <c r="BE486" s="21" t="str">
        <f t="shared" si="45"/>
        <v>, setType=LIBSETS_SETTYPE_ARENA</v>
      </c>
      <c r="BF486" s="21" t="str">
        <f t="shared" si="46"/>
        <v>, dropMechanic={LIBSETS_DROP_MECHANIC_ARENA_STAGE_CHEST,LIBSETS_DROP_MECHANIC_ARENA_STAGE_CHEST}, dropMechanicDropLocationNames={['en']={'','Arena stage chest','','','','',},['de']={'','Arena-Phasen Schatztruhe','','','','',},}</v>
      </c>
      <c r="BG486" s="21" t="str">
        <f t="shared" si="47"/>
        <v>}, --Point-Blank Snipe / Volltreffer   [Vateshran Hollows, The Reach, The Reach]</v>
      </c>
    </row>
    <row r="487" spans="1:59" x14ac:dyDescent="0.25">
      <c r="A487" s="5">
        <v>561</v>
      </c>
      <c r="B487" t="s">
        <v>2254</v>
      </c>
      <c r="C487" t="s">
        <v>2273</v>
      </c>
      <c r="D487" s="3">
        <f t="shared" si="44"/>
        <v>561</v>
      </c>
      <c r="E487" s="42"/>
      <c r="G487" s="8" t="s">
        <v>1472</v>
      </c>
      <c r="I487" t="s">
        <v>91</v>
      </c>
      <c r="J487" t="s">
        <v>91</v>
      </c>
      <c r="K487">
        <v>457</v>
      </c>
      <c r="L487">
        <v>457</v>
      </c>
      <c r="M487">
        <v>457</v>
      </c>
      <c r="O487" s="65" t="s">
        <v>2221</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1556</v>
      </c>
      <c r="Y487" s="65"/>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3" t="s">
        <v>2667</v>
      </c>
      <c r="BA487" s="83"/>
      <c r="BB487" s="83"/>
      <c r="BC487" s="21" t="str">
        <f t="shared" si="49"/>
        <v>[561] = {wayshrines={457,457,457,}, dlcId=DLC_MARKARTH</v>
      </c>
      <c r="BD487" s="21" t="str">
        <f t="shared" si="48"/>
        <v>, zoneIds={1227,1207,1207}, veteran=false</v>
      </c>
      <c r="BE487" s="21" t="str">
        <f t="shared" si="45"/>
        <v>, setType=LIBSETS_SETTYPE_ARENA</v>
      </c>
      <c r="BF487" s="21" t="str">
        <f t="shared" si="46"/>
        <v>, dropMechanic={LIBSETS_DROP_MECHANIC_ARENA_STAGE_CHEST,LIBSETS_DROP_MECHANIC_ARENA_STAGE_CHEST}, dropMechanicDropLocationNames={['en']={'','Arena stage chest','','','','',},['de']={'','Arena-Phasen Schatztruhe','','','','',},}</v>
      </c>
      <c r="BG487" s="21" t="str">
        <f t="shared" si="47"/>
        <v>}, --Wrath of Elements / Zorn der Elemente   [Vateshran Hollows, The Reach, The Reach]</v>
      </c>
    </row>
    <row r="488" spans="1:59" x14ac:dyDescent="0.25">
      <c r="A488" s="5">
        <v>562</v>
      </c>
      <c r="B488" t="s">
        <v>2255</v>
      </c>
      <c r="C488" t="s">
        <v>2274</v>
      </c>
      <c r="D488" s="3">
        <f t="shared" si="44"/>
        <v>562</v>
      </c>
      <c r="E488" s="42"/>
      <c r="G488" s="8" t="s">
        <v>1472</v>
      </c>
      <c r="I488" t="s">
        <v>91</v>
      </c>
      <c r="J488" t="s">
        <v>91</v>
      </c>
      <c r="K488">
        <v>457</v>
      </c>
      <c r="L488">
        <v>457</v>
      </c>
      <c r="M488">
        <v>457</v>
      </c>
      <c r="O488" s="65" t="s">
        <v>2221</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1556</v>
      </c>
      <c r="Y488" s="65"/>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3" t="s">
        <v>2667</v>
      </c>
      <c r="BA488" s="83"/>
      <c r="BB488" s="83"/>
      <c r="BC488" s="21" t="str">
        <f t="shared" si="49"/>
        <v>[562] = {wayshrines={457,457,457,}, dlcId=DLC_MARKARTH</v>
      </c>
      <c r="BD488" s="21" t="str">
        <f t="shared" si="48"/>
        <v>, zoneIds={1227,1207,1207}, veteran=false</v>
      </c>
      <c r="BE488" s="21" t="str">
        <f t="shared" si="45"/>
        <v>, setType=LIBSETS_SETTYPE_ARENA</v>
      </c>
      <c r="BF488" s="21" t="str">
        <f t="shared" si="46"/>
        <v>, dropMechanic={LIBSETS_DROP_MECHANIC_ARENA_STAGE_CHEST,LIBSETS_DROP_MECHANIC_ARENA_STAGE_CHEST}, dropMechanicDropLocationNames={['en']={'','Arena stage chest','','','','',},['de']={'','Arena-Phasen Schatztruhe','','','','',},}</v>
      </c>
      <c r="BG488" s="21" t="str">
        <f t="shared" si="47"/>
        <v>}, --Force Overflow / Machtüberschuss   [Vateshran Hollows, The Reach, The Reach]</v>
      </c>
    </row>
    <row r="489" spans="1:59" x14ac:dyDescent="0.25">
      <c r="A489" s="5">
        <v>563</v>
      </c>
      <c r="B489" t="s">
        <v>2258</v>
      </c>
      <c r="C489" t="s">
        <v>2665</v>
      </c>
      <c r="D489" s="3">
        <f t="shared" si="44"/>
        <v>563</v>
      </c>
      <c r="E489" s="42"/>
      <c r="G489" s="8" t="s">
        <v>1472</v>
      </c>
      <c r="I489" t="s">
        <v>92</v>
      </c>
      <c r="J489" t="s">
        <v>91</v>
      </c>
      <c r="K489">
        <v>457</v>
      </c>
      <c r="L489">
        <v>457</v>
      </c>
      <c r="M489">
        <v>457</v>
      </c>
      <c r="O489" s="65" t="s">
        <v>2221</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1556</v>
      </c>
      <c r="Y489" s="65"/>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3" t="s">
        <v>2667</v>
      </c>
      <c r="BA489" s="83"/>
      <c r="BB489" s="83"/>
      <c r="BC489" s="21" t="str">
        <f t="shared" si="49"/>
        <v>[563] = {wayshrines={457,457,457,}, dlcId=DLC_MARKARTH</v>
      </c>
      <c r="BD489" s="21" t="str">
        <f t="shared" si="48"/>
        <v>, zoneIds={1227,1207,1207}, veteran=true</v>
      </c>
      <c r="BE489" s="21" t="str">
        <f t="shared" si="45"/>
        <v>, setType=LIBSETS_SETTYPE_ARENA</v>
      </c>
      <c r="BF489" s="21" t="str">
        <f t="shared" si="46"/>
        <v>, dropMechanic={LIBSETS_DROP_MECHANIC_ARENA_STAGE_CHEST,LIBSETS_DROP_MECHANIC_ARENA_STAGE_CHEST}, dropMechanicDropLocationNames={['en']={'','Arena stage chest','','','','',},['de']={'','Arena-Phasen Schatztruhe','','','','',},}</v>
      </c>
      <c r="BG489" s="21" t="str">
        <f t="shared" si="47"/>
        <v>}, --Perfected Executioner\'s Blade / Perfektionierte Klinge des Henkers   [Vateshran Hollows, The Reach, The Reach]</v>
      </c>
    </row>
    <row r="490" spans="1:59" x14ac:dyDescent="0.25">
      <c r="A490" s="5">
        <v>564</v>
      </c>
      <c r="B490" t="s">
        <v>2259</v>
      </c>
      <c r="C490" t="s">
        <v>2275</v>
      </c>
      <c r="D490" s="3">
        <f t="shared" si="44"/>
        <v>564</v>
      </c>
      <c r="E490" s="42"/>
      <c r="G490" s="8" t="s">
        <v>1472</v>
      </c>
      <c r="I490" t="s">
        <v>92</v>
      </c>
      <c r="J490" t="s">
        <v>91</v>
      </c>
      <c r="K490">
        <v>457</v>
      </c>
      <c r="L490">
        <v>457</v>
      </c>
      <c r="M490">
        <v>457</v>
      </c>
      <c r="O490" s="65" t="s">
        <v>2221</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1556</v>
      </c>
      <c r="Y490" s="65"/>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3" t="s">
        <v>2667</v>
      </c>
      <c r="BA490" s="83"/>
      <c r="BB490" s="83"/>
      <c r="BC490" s="21" t="str">
        <f t="shared" si="49"/>
        <v>[564] = {wayshrines={457,457,457,}, dlcId=DLC_MARKARTH</v>
      </c>
      <c r="BD490" s="21" t="str">
        <f t="shared" si="48"/>
        <v>, zoneIds={1227,1207,1207}, veteran=true</v>
      </c>
      <c r="BE490" s="21" t="str">
        <f t="shared" si="45"/>
        <v>, setType=LIBSETS_SETTYPE_ARENA</v>
      </c>
      <c r="BF490" s="21" t="str">
        <f t="shared" si="46"/>
        <v>, dropMechanic={LIBSETS_DROP_MECHANIC_ARENA_STAGE_CHEST,LIBSETS_DROP_MECHANIC_ARENA_STAGE_CHEST}, dropMechanicDropLocationNames={['en']={'','Arena stage chest','','','','',},['de']={'','Arena-Phasen Schatztruhe','','','','',},}</v>
      </c>
      <c r="BG490" s="21" t="str">
        <f t="shared" si="47"/>
        <v>}, --Perfected Void Bash / Perfektionierte Leerenwucht   [Vateshran Hollows, The Reach, The Reach]</v>
      </c>
    </row>
    <row r="491" spans="1:59" x14ac:dyDescent="0.25">
      <c r="A491" s="5">
        <v>565</v>
      </c>
      <c r="B491" t="s">
        <v>2260</v>
      </c>
      <c r="C491" t="s">
        <v>2276</v>
      </c>
      <c r="D491" s="3">
        <f t="shared" si="44"/>
        <v>565</v>
      </c>
      <c r="E491" s="42"/>
      <c r="G491" s="8" t="s">
        <v>1472</v>
      </c>
      <c r="I491" t="s">
        <v>92</v>
      </c>
      <c r="J491" t="s">
        <v>91</v>
      </c>
      <c r="K491">
        <v>457</v>
      </c>
      <c r="L491">
        <v>457</v>
      </c>
      <c r="M491">
        <v>457</v>
      </c>
      <c r="O491" s="65" t="s">
        <v>2221</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1556</v>
      </c>
      <c r="Y491" s="65"/>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3" t="s">
        <v>2667</v>
      </c>
      <c r="BA491" s="83"/>
      <c r="BB491" s="83"/>
      <c r="BC491" s="21" t="str">
        <f t="shared" si="49"/>
        <v>[565] = {wayshrines={457,457,457,}, dlcId=DLC_MARKARTH</v>
      </c>
      <c r="BD491" s="21" t="str">
        <f t="shared" si="48"/>
        <v>, zoneIds={1227,1207,1207}, veteran=true</v>
      </c>
      <c r="BE491" s="21" t="str">
        <f t="shared" si="45"/>
        <v>, setType=LIBSETS_SETTYPE_ARENA</v>
      </c>
      <c r="BF491" s="21" t="str">
        <f t="shared" si="46"/>
        <v>, dropMechanic={LIBSETS_DROP_MECHANIC_ARENA_STAGE_CHEST,LIBSETS_DROP_MECHANIC_ARENA_STAGE_CHEST}, dropMechanicDropLocationNames={['en']={'','Arena stage chest','','','','',},['de']={'','Arena-Phasen Schatztruhe','','','','',},}</v>
      </c>
      <c r="BG491" s="21" t="str">
        <f t="shared" si="47"/>
        <v>}, --Perfected Frenzied Momentum / Perfektioniertes tobendes Momentum   [Vateshran Hollows, The Reach, The Reach]</v>
      </c>
    </row>
    <row r="492" spans="1:59" x14ac:dyDescent="0.25">
      <c r="A492" s="5">
        <v>566</v>
      </c>
      <c r="B492" t="s">
        <v>2261</v>
      </c>
      <c r="C492" t="s">
        <v>2277</v>
      </c>
      <c r="D492" s="3">
        <f t="shared" si="44"/>
        <v>566</v>
      </c>
      <c r="E492" s="42"/>
      <c r="G492" s="8" t="s">
        <v>1472</v>
      </c>
      <c r="I492" t="s">
        <v>92</v>
      </c>
      <c r="J492" t="s">
        <v>91</v>
      </c>
      <c r="K492">
        <v>457</v>
      </c>
      <c r="L492">
        <v>457</v>
      </c>
      <c r="M492">
        <v>457</v>
      </c>
      <c r="O492" s="65" t="s">
        <v>2221</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1556</v>
      </c>
      <c r="Y492" s="65"/>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3" t="s">
        <v>2667</v>
      </c>
      <c r="BA492" s="83"/>
      <c r="BB492" s="83"/>
      <c r="BC492" s="21" t="str">
        <f t="shared" si="49"/>
        <v>[566] = {wayshrines={457,457,457,}, dlcId=DLC_MARKARTH</v>
      </c>
      <c r="BD492" s="21" t="str">
        <f t="shared" si="48"/>
        <v>, zoneIds={1227,1207,1207}, veteran=true</v>
      </c>
      <c r="BE492" s="21" t="str">
        <f t="shared" si="45"/>
        <v>, setType=LIBSETS_SETTYPE_ARENA</v>
      </c>
      <c r="BF492" s="21" t="str">
        <f t="shared" si="46"/>
        <v>, dropMechanic={LIBSETS_DROP_MECHANIC_ARENA_STAGE_CHEST,LIBSETS_DROP_MECHANIC_ARENA_STAGE_CHEST}, dropMechanicDropLocationNames={['en']={'','Arena stage chest','','','','',},['de']={'','Arena-Phasen Schatztruhe','','','','',},}</v>
      </c>
      <c r="BG492" s="21" t="str">
        <f t="shared" si="47"/>
        <v>}, --Perfected Point-Blank Snipe / Perfektionierter Volltreffer   [Vateshran Hollows, The Reach, The Reach]</v>
      </c>
    </row>
    <row r="493" spans="1:59" x14ac:dyDescent="0.25">
      <c r="A493" s="5">
        <v>567</v>
      </c>
      <c r="B493" t="s">
        <v>2262</v>
      </c>
      <c r="C493" t="s">
        <v>2278</v>
      </c>
      <c r="D493" s="3">
        <f t="shared" si="44"/>
        <v>567</v>
      </c>
      <c r="E493" s="42"/>
      <c r="G493" s="8" t="s">
        <v>1472</v>
      </c>
      <c r="I493" t="s">
        <v>92</v>
      </c>
      <c r="J493" t="s">
        <v>91</v>
      </c>
      <c r="K493">
        <v>457</v>
      </c>
      <c r="L493">
        <v>457</v>
      </c>
      <c r="M493">
        <v>457</v>
      </c>
      <c r="O493" s="65" t="s">
        <v>2221</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1556</v>
      </c>
      <c r="Y493" s="65"/>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3" t="s">
        <v>2667</v>
      </c>
      <c r="BA493" s="83"/>
      <c r="BB493" s="83"/>
      <c r="BC493" s="21" t="str">
        <f t="shared" si="49"/>
        <v>[567] = {wayshrines={457,457,457,}, dlcId=DLC_MARKARTH</v>
      </c>
      <c r="BD493" s="21" t="str">
        <f t="shared" si="48"/>
        <v>, zoneIds={1227,1207,1207}, veteran=true</v>
      </c>
      <c r="BE493" s="21" t="str">
        <f t="shared" si="45"/>
        <v>, setType=LIBSETS_SETTYPE_ARENA</v>
      </c>
      <c r="BF493" s="21" t="str">
        <f t="shared" si="46"/>
        <v>, dropMechanic={LIBSETS_DROP_MECHANIC_ARENA_STAGE_CHEST,LIBSETS_DROP_MECHANIC_ARENA_STAGE_CHEST}, dropMechanicDropLocationNames={['en']={'','Arena stage chest','','','','',},['de']={'','Arena-Phasen Schatztruhe','','','','',},}</v>
      </c>
      <c r="BG493" s="21" t="str">
        <f t="shared" si="47"/>
        <v>}, --Perfected Wrath of Elements / Perfektionierter Zorn der Elemente   [Vateshran Hollows, The Reach, The Reach]</v>
      </c>
    </row>
    <row r="494" spans="1:59" x14ac:dyDescent="0.25">
      <c r="A494" s="5">
        <v>568</v>
      </c>
      <c r="B494" t="s">
        <v>2263</v>
      </c>
      <c r="C494" t="s">
        <v>2279</v>
      </c>
      <c r="D494" s="3">
        <f t="shared" si="44"/>
        <v>568</v>
      </c>
      <c r="E494" s="42"/>
      <c r="G494" s="8" t="s">
        <v>1472</v>
      </c>
      <c r="I494" t="s">
        <v>92</v>
      </c>
      <c r="J494" t="s">
        <v>91</v>
      </c>
      <c r="K494">
        <v>457</v>
      </c>
      <c r="L494">
        <v>457</v>
      </c>
      <c r="M494">
        <v>457</v>
      </c>
      <c r="O494" s="65" t="s">
        <v>2221</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1556</v>
      </c>
      <c r="Y494" s="65"/>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3" t="s">
        <v>2667</v>
      </c>
      <c r="BA494" s="83"/>
      <c r="BB494" s="83"/>
      <c r="BC494" s="21" t="str">
        <f t="shared" si="49"/>
        <v>[568] = {wayshrines={457,457,457,}, dlcId=DLC_MARKARTH</v>
      </c>
      <c r="BD494" s="21" t="str">
        <f t="shared" si="48"/>
        <v>, zoneIds={1227,1207,1207}, veteran=true</v>
      </c>
      <c r="BE494" s="21" t="str">
        <f t="shared" si="45"/>
        <v>, setType=LIBSETS_SETTYPE_ARENA</v>
      </c>
      <c r="BF494" s="21" t="str">
        <f t="shared" si="46"/>
        <v>, dropMechanic={LIBSETS_DROP_MECHANIC_ARENA_STAGE_CHEST,LIBSETS_DROP_MECHANIC_ARENA_STAGE_CHEST}, dropMechanicDropLocationNames={['en']={'','Arena stage chest','','','','',},['de']={'','Arena-Phasen Schatztruhe','','','','',},}</v>
      </c>
      <c r="BG494" s="21" t="str">
        <f t="shared" si="47"/>
        <v>}, --Perfected Force Overflow / Perfektionierter Machtüberschuss   [Vateshran Hollows, The Reach, The Reach]</v>
      </c>
    </row>
    <row r="495" spans="1:59" x14ac:dyDescent="0.25">
      <c r="A495" s="5">
        <v>569</v>
      </c>
      <c r="B495" t="s">
        <v>2417</v>
      </c>
      <c r="C495" t="s">
        <v>2401</v>
      </c>
      <c r="D495" s="3">
        <f t="shared" si="44"/>
        <v>569</v>
      </c>
      <c r="G495" s="3" t="s">
        <v>1477</v>
      </c>
      <c r="I495" t="s">
        <v>91</v>
      </c>
      <c r="J495" t="s">
        <v>91</v>
      </c>
      <c r="K495" s="37">
        <v>437</v>
      </c>
      <c r="L495" s="37">
        <v>437</v>
      </c>
      <c r="M495" s="37">
        <v>437</v>
      </c>
      <c r="O495" s="65" t="s">
        <v>2404</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3356</v>
      </c>
      <c r="Y495" s="65"/>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3356</v>
      </c>
      <c r="AC495" s="43"/>
      <c r="AD495" s="43"/>
      <c r="AE495" s="43"/>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3" t="s">
        <v>2667</v>
      </c>
      <c r="BA495" s="83"/>
      <c r="BB495" s="83"/>
      <c r="BC495" s="21" t="str">
        <f t="shared" si="49"/>
        <v>[569] = {wayshrines={437,437,437,}, dlcId=DLC_FLAMES_OF_AMBITION</v>
      </c>
      <c r="BD495" s="21" t="str">
        <f t="shared" si="48"/>
        <v>, zoneIds={1228,823,823}, veteran=false</v>
      </c>
      <c r="BE495" s="21" t="str">
        <f t="shared" si="45"/>
        <v>, setType=LIBSETS_SETTYPE_DUNGEON</v>
      </c>
      <c r="BF495" s="21" t="str">
        <f t="shared" si="46"/>
        <v>, dropMechanic={LIBSETS_DROP_MECHANIC_GROUP_DUNGEON_BOSS,LIBSETS_DROP_MECHANIC_GROUP_DUNGEON_BOSS}</v>
      </c>
      <c r="BG495" s="21" t="str">
        <f t="shared" si="47"/>
        <v>}, --True-Sworn Fury  / Wahrgeschworenen-Raserei   [Black Drake Villa, Gold Coast, Gold Coast]</v>
      </c>
    </row>
    <row r="496" spans="1:59" x14ac:dyDescent="0.25">
      <c r="A496" s="5">
        <v>570</v>
      </c>
      <c r="B496" t="s">
        <v>2418</v>
      </c>
      <c r="C496" t="s">
        <v>2769</v>
      </c>
      <c r="D496" s="3">
        <f t="shared" si="44"/>
        <v>570</v>
      </c>
      <c r="G496" s="3" t="s">
        <v>1477</v>
      </c>
      <c r="I496" t="s">
        <v>91</v>
      </c>
      <c r="J496" t="s">
        <v>91</v>
      </c>
      <c r="K496" s="37">
        <v>437</v>
      </c>
      <c r="L496" s="37">
        <v>437</v>
      </c>
      <c r="M496" s="37">
        <v>437</v>
      </c>
      <c r="O496" s="65" t="s">
        <v>2404</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3356</v>
      </c>
      <c r="Y496" s="65"/>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3356</v>
      </c>
      <c r="AC496" s="43"/>
      <c r="AD496" s="43"/>
      <c r="AE496" s="43"/>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3" t="s">
        <v>2667</v>
      </c>
      <c r="BA496" s="83"/>
      <c r="BB496" s="83"/>
      <c r="BC496" s="21" t="str">
        <f t="shared" si="49"/>
        <v>[570] = {wayshrines={437,437,437,}, dlcId=DLC_FLAMES_OF_AMBITION</v>
      </c>
      <c r="BD496" s="21" t="str">
        <f t="shared" si="48"/>
        <v>, zoneIds={1228,823,823}, veteran=false</v>
      </c>
      <c r="BE496" s="21" t="str">
        <f t="shared" si="45"/>
        <v>, setType=LIBSETS_SETTYPE_DUNGEON</v>
      </c>
      <c r="BF496" s="21" t="str">
        <f t="shared" si="46"/>
        <v>, dropMechanic={LIBSETS_DROP_MECHANIC_GROUP_DUNGEON_BOSS,LIBSETS_DROP_MECHANIC_GROUP_DUNGEON_BOSS}</v>
      </c>
      <c r="BG496" s="21" t="str">
        <f t="shared" si="47"/>
        <v>}, --Kinras\'s Wrath / Kinra's Zorn   [Black Drake Villa, Gold Coast, Gold Coast]</v>
      </c>
    </row>
    <row r="497" spans="1:59" x14ac:dyDescent="0.25">
      <c r="A497" s="5">
        <v>571</v>
      </c>
      <c r="B497" t="s">
        <v>2419</v>
      </c>
      <c r="C497" t="s">
        <v>2768</v>
      </c>
      <c r="D497" s="3">
        <f t="shared" si="44"/>
        <v>571</v>
      </c>
      <c r="E497" s="42"/>
      <c r="G497" s="3" t="s">
        <v>1477</v>
      </c>
      <c r="I497" t="s">
        <v>91</v>
      </c>
      <c r="J497" t="s">
        <v>91</v>
      </c>
      <c r="K497" s="37">
        <v>437</v>
      </c>
      <c r="L497" s="37">
        <v>437</v>
      </c>
      <c r="M497" s="37">
        <v>437</v>
      </c>
      <c r="O497" s="65" t="s">
        <v>2404</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3356</v>
      </c>
      <c r="Y497" s="65"/>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3356</v>
      </c>
      <c r="AC497" s="43"/>
      <c r="AD497" s="43"/>
      <c r="AE497" s="43"/>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3" t="s">
        <v>2667</v>
      </c>
      <c r="BA497" s="83"/>
      <c r="BB497" s="83"/>
      <c r="BC497" s="21" t="str">
        <f t="shared" si="49"/>
        <v>[571] = {wayshrines={437,437,437,}, dlcId=DLC_FLAMES_OF_AMBITION</v>
      </c>
      <c r="BD497" s="21" t="str">
        <f t="shared" si="48"/>
        <v>, zoneIds={1228,823,823}, veteran=false</v>
      </c>
      <c r="BE497" s="21" t="str">
        <f t="shared" si="45"/>
        <v>, setType=LIBSETS_SETTYPE_DUNGEON</v>
      </c>
      <c r="BF497" s="21" t="str">
        <f t="shared" si="46"/>
        <v>, dropMechanic={LIBSETS_DROP_MECHANIC_GROUP_DUNGEON_BOSS,LIBSETS_DROP_MECHANIC_GROUP_DUNGEON_BOSS}</v>
      </c>
      <c r="BG497" s="21" t="str">
        <f t="shared" si="47"/>
        <v>}, --Drake\'s Rush / Dracheneile   [Black Drake Villa, Gold Coast, Gold Coast]</v>
      </c>
    </row>
    <row r="498" spans="1:59" x14ac:dyDescent="0.25">
      <c r="A498" s="5">
        <v>572</v>
      </c>
      <c r="B498" t="s">
        <v>2420</v>
      </c>
      <c r="C498" t="s">
        <v>2402</v>
      </c>
      <c r="D498" s="3">
        <f t="shared" si="44"/>
        <v>572</v>
      </c>
      <c r="G498" s="3" t="s">
        <v>1477</v>
      </c>
      <c r="I498" t="s">
        <v>91</v>
      </c>
      <c r="J498" t="s">
        <v>91</v>
      </c>
      <c r="K498" s="37">
        <v>454</v>
      </c>
      <c r="L498" s="37">
        <v>454</v>
      </c>
      <c r="M498" s="37">
        <v>454</v>
      </c>
      <c r="O498" s="65" t="s">
        <v>2405</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3356</v>
      </c>
      <c r="Y498" s="65"/>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3356</v>
      </c>
      <c r="AC498" s="43"/>
      <c r="AD498" s="43"/>
      <c r="AE498" s="43"/>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3" t="s">
        <v>2667</v>
      </c>
      <c r="BA498" s="83"/>
      <c r="BB498" s="83"/>
      <c r="BC498" s="21" t="str">
        <f t="shared" si="49"/>
        <v>[572] = {wayshrines={454,454,454,}, dlcId=DLC_FLAMES_OF_AMBITION</v>
      </c>
      <c r="BD498" s="21" t="str">
        <f t="shared" si="48"/>
        <v>, zoneIds={1229,57,57}, veteran=false</v>
      </c>
      <c r="BE498" s="21" t="str">
        <f t="shared" si="45"/>
        <v>, setType=LIBSETS_SETTYPE_DUNGEON</v>
      </c>
      <c r="BF498" s="21" t="str">
        <f t="shared" si="46"/>
        <v>, dropMechanic={LIBSETS_DROP_MECHANIC_GROUP_DUNGEON_BOSS,LIBSETS_DROP_MECHANIC_GROUP_DUNGEON_BOSS}</v>
      </c>
      <c r="BG498" s="21" t="str">
        <f t="shared" si="47"/>
        <v>}, --Unleashed Ritualist / Entfesselter Ritualist   [The Cauldron, Deshaan, Deshaan]</v>
      </c>
    </row>
    <row r="499" spans="1:59" x14ac:dyDescent="0.25">
      <c r="A499" s="5">
        <v>573</v>
      </c>
      <c r="B499" t="s">
        <v>2421</v>
      </c>
      <c r="C499" t="s">
        <v>2764</v>
      </c>
      <c r="D499" s="3">
        <f t="shared" si="44"/>
        <v>573</v>
      </c>
      <c r="G499" s="3" t="s">
        <v>1477</v>
      </c>
      <c r="I499" t="s">
        <v>91</v>
      </c>
      <c r="J499" t="s">
        <v>91</v>
      </c>
      <c r="K499" s="37">
        <v>454</v>
      </c>
      <c r="L499" s="37">
        <v>454</v>
      </c>
      <c r="M499" s="37">
        <v>454</v>
      </c>
      <c r="O499" s="65" t="s">
        <v>2405</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3356</v>
      </c>
      <c r="Y499" s="65"/>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3356</v>
      </c>
      <c r="AC499" s="43"/>
      <c r="AD499" s="43"/>
      <c r="AE499" s="43"/>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3" t="s">
        <v>2668</v>
      </c>
      <c r="BA499" s="83"/>
      <c r="BB499" s="83"/>
      <c r="BC499" s="21" t="str">
        <f t="shared" si="49"/>
        <v>[573] = {wayshrines={454,454,454,}, dlcId=DLC_FLAMES_OF_AMBITION</v>
      </c>
      <c r="BD499" s="21" t="str">
        <f t="shared" si="48"/>
        <v>, zoneIds={1229,57,57}, veteran=false</v>
      </c>
      <c r="BE499" s="21" t="str">
        <f t="shared" si="45"/>
        <v>, setType=LIBSETS_SETTYPE_DUNGEON</v>
      </c>
      <c r="BF499" s="21" t="str">
        <f t="shared" si="46"/>
        <v>, isProcSetAllowedInPvP=1, dropMechanic={LIBSETS_DROP_MECHANIC_GROUP_DUNGEON_BOSS,LIBSETS_DROP_MECHANIC_GROUP_DUNGEON_BOSS}</v>
      </c>
      <c r="BG499" s="21" t="str">
        <f t="shared" si="47"/>
        <v>}, --Dagon\'s Dominion / Dagons Herrschaft   [The Cauldron, Deshaan, Deshaan]</v>
      </c>
    </row>
    <row r="500" spans="1:59" x14ac:dyDescent="0.25">
      <c r="A500" s="5">
        <v>574</v>
      </c>
      <c r="B500" t="s">
        <v>2422</v>
      </c>
      <c r="C500" t="s">
        <v>2765</v>
      </c>
      <c r="D500" s="3">
        <f t="shared" si="44"/>
        <v>574</v>
      </c>
      <c r="G500" s="3" t="s">
        <v>1477</v>
      </c>
      <c r="I500" t="s">
        <v>91</v>
      </c>
      <c r="J500" t="s">
        <v>91</v>
      </c>
      <c r="K500" s="37">
        <v>454</v>
      </c>
      <c r="L500" s="37">
        <v>454</v>
      </c>
      <c r="M500" s="37">
        <v>454</v>
      </c>
      <c r="O500" s="65" t="s">
        <v>2405</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3356</v>
      </c>
      <c r="Y500" s="65"/>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3356</v>
      </c>
      <c r="AC500" s="43"/>
      <c r="AD500" s="43"/>
      <c r="AE500" s="43"/>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3" t="s">
        <v>2667</v>
      </c>
      <c r="BA500" s="83"/>
      <c r="BB500" s="83"/>
      <c r="BC500" s="21" t="str">
        <f t="shared" si="49"/>
        <v>[574] = {wayshrines={454,454,454,}, dlcId=DLC_FLAMES_OF_AMBITION</v>
      </c>
      <c r="BD500" s="21" t="str">
        <f t="shared" si="48"/>
        <v>, zoneIds={1229,57,57}, veteran=false</v>
      </c>
      <c r="BE500" s="21" t="str">
        <f t="shared" si="45"/>
        <v>, setType=LIBSETS_SETTYPE_DUNGEON</v>
      </c>
      <c r="BF500" s="21" t="str">
        <f t="shared" si="46"/>
        <v>, dropMechanic={LIBSETS_DROP_MECHANIC_GROUP_DUNGEON_BOSS,LIBSETS_DROP_MECHANIC_GROUP_DUNGEON_BOSS}</v>
      </c>
      <c r="BG500" s="21" t="str">
        <f t="shared" si="47"/>
        <v>}, --Foolkiller\'s Ward / Schutz des Narrentöters   [The Cauldron, Deshaan, Deshaan]</v>
      </c>
    </row>
    <row r="501" spans="1:59" x14ac:dyDescent="0.25">
      <c r="A501" s="5">
        <v>575</v>
      </c>
      <c r="B501" t="s">
        <v>2256</v>
      </c>
      <c r="C501" t="s">
        <v>2238</v>
      </c>
      <c r="D501" s="3">
        <f t="shared" si="44"/>
        <v>575</v>
      </c>
      <c r="G501" s="3" t="s">
        <v>1687</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5" t="s">
        <v>2174</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1561</v>
      </c>
      <c r="Y501" s="65"/>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3" t="s">
        <v>229</v>
      </c>
      <c r="AD501" s="43" t="s">
        <v>3303</v>
      </c>
      <c r="AE501" s="43"/>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1208</v>
      </c>
      <c r="AL501" t="s">
        <v>2223</v>
      </c>
      <c r="AM501" s="44" t="s">
        <v>3291</v>
      </c>
      <c r="AN501" s="43" t="s">
        <v>3304</v>
      </c>
      <c r="AO501" s="43" t="s">
        <v>3305</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4"/>
      <c r="AW501" s="44"/>
      <c r="AX501" s="43"/>
      <c r="AY501" s="43"/>
      <c r="AZ501" s="83" t="s">
        <v>2667</v>
      </c>
      <c r="BA501" s="37" t="s">
        <v>3245</v>
      </c>
      <c r="BB501" s="37" t="s">
        <v>3245</v>
      </c>
      <c r="BC501" s="21" t="str">
        <f t="shared" si="49"/>
        <v>[575] = {wayshrines={240,137,62,}, dlcId=DLC_MARKARTH</v>
      </c>
      <c r="BD501" s="21" t="str">
        <f t="shared" si="48"/>
        <v>, zoneIds={684,104,3,1208,92}, veteran=false</v>
      </c>
      <c r="BE501" s="21" t="str">
        <f t="shared" si="45"/>
        <v>, setType=LIBSETS_SETTYPE_MYTHIC</v>
      </c>
      <c r="BF501" s="21" t="str">
        <f t="shared" si="46"/>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47"/>
        <v>, addTooltip={['en']='https://en.uesp.net/wiki/Online:Ring_of_the_Pale_Order',},}, --Ring of the Pale Order / Ring des Fahlen Ordens   [Wrothgar, Alik'r Desert, Glenumbra, Blackreach: Arkthzand Cavern, Bangkorai]</v>
      </c>
    </row>
    <row r="502" spans="1:59" x14ac:dyDescent="0.25">
      <c r="A502" s="5">
        <v>576</v>
      </c>
      <c r="B502" t="s">
        <v>2257</v>
      </c>
      <c r="C502" t="s">
        <v>2280</v>
      </c>
      <c r="D502" s="3">
        <f t="shared" si="44"/>
        <v>576</v>
      </c>
      <c r="G502" s="3" t="s">
        <v>1687</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5" t="s">
        <v>2174</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1560</v>
      </c>
      <c r="Y502" s="65"/>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4" t="s">
        <v>3291</v>
      </c>
      <c r="AI502" s="43" t="s">
        <v>3300</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1544</v>
      </c>
      <c r="AN502" s="43" t="s">
        <v>3302</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3" t="s">
        <v>2667</v>
      </c>
      <c r="BA502" s="37" t="s">
        <v>3244</v>
      </c>
      <c r="BB502" s="37" t="s">
        <v>3244</v>
      </c>
      <c r="BC502" s="21" t="str">
        <f t="shared" si="49"/>
        <v>[576] = {wayshrines={176,169,449,}, dlcId=DLC_MARKARTH</v>
      </c>
      <c r="BD502" s="21" t="str">
        <f t="shared" si="48"/>
        <v>, zoneIds={381,383,1207,380,932}, veteran=false</v>
      </c>
      <c r="BE502" s="21" t="str">
        <f t="shared" si="45"/>
        <v>, setType=LIBSETS_SETTYPE_MYTHIC</v>
      </c>
      <c r="BF502" s="21" t="str">
        <f t="shared" si="46"/>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47"/>
        <v>, addTooltip={['en']='https://en.uesp.net/wiki/Online:Pearls_of_Ehlnofey',},}, --Pearls of Ehlnofey / Perlen der Ehlnofey   [Auridon, Grahtwood, The Reach, The Banished Cells I, Crypt of Hearts II]</v>
      </c>
    </row>
    <row r="503" spans="1:59" x14ac:dyDescent="0.25">
      <c r="A503" s="5">
        <v>577</v>
      </c>
      <c r="B503" t="s">
        <v>2425</v>
      </c>
      <c r="C503" t="s">
        <v>2426</v>
      </c>
      <c r="D503" s="3">
        <f t="shared" si="44"/>
        <v>577</v>
      </c>
      <c r="E503" s="42"/>
      <c r="G503" s="3" t="s">
        <v>1479</v>
      </c>
      <c r="H503" s="93">
        <v>3</v>
      </c>
      <c r="I503" t="s">
        <v>1466</v>
      </c>
      <c r="J503" t="s">
        <v>91</v>
      </c>
      <c r="K503" s="37">
        <v>437</v>
      </c>
      <c r="L503" s="37">
        <v>437</v>
      </c>
      <c r="M503" s="37">
        <v>437</v>
      </c>
      <c r="O503" s="65" t="s">
        <v>2404</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1544</v>
      </c>
      <c r="W503" s="3" t="s">
        <v>2425</v>
      </c>
      <c r="X503" s="3" t="s">
        <v>2425</v>
      </c>
      <c r="Y503" s="65"/>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3" t="s">
        <v>2667</v>
      </c>
      <c r="BA503" s="83"/>
      <c r="BB503" s="83"/>
      <c r="BC503" s="21" t="str">
        <f t="shared" si="49"/>
        <v>[577] = {wayshrines={437,437,437,}, dlcId=DLC_FLAMES_OF_AMBITION</v>
      </c>
      <c r="BD503" s="21" t="str">
        <f t="shared" si="48"/>
        <v>, zoneIds={1228,823,823}, veteran={[EQUIP_TYPE_HEAD]=true, [EQUIP_TYPE_SHOULDERS]=false}</v>
      </c>
      <c r="BE503" s="21" t="str">
        <f t="shared" si="45"/>
        <v>, setType=LIBSETS_SETTYPE_MONSTER, undauntedChestId=3</v>
      </c>
      <c r="BF503" s="21" t="str">
        <f t="shared" si="46"/>
        <v>, dropMechanic={LIBSETS_DROP_MECHANIC_MONSTER_NAME}, dropMechanicDropLocationNames={['en']={'Encrati\'s Behemoth','','','','','',},['de']={'Encrati\'s Behemoth','','','','','',},}</v>
      </c>
      <c r="BG503" s="21" t="str">
        <f t="shared" si="47"/>
        <v>}, --Encrati\’s Behemoth / Encrati\'s Behemoth   [Black Drake Villa, Gold Coast, Gold Coast]</v>
      </c>
    </row>
    <row r="504" spans="1:59" x14ac:dyDescent="0.25">
      <c r="A504" s="5">
        <v>578</v>
      </c>
      <c r="B504" t="s">
        <v>2403</v>
      </c>
      <c r="C504" t="s">
        <v>2403</v>
      </c>
      <c r="D504" s="3">
        <f t="shared" si="44"/>
        <v>578</v>
      </c>
      <c r="E504" s="42"/>
      <c r="G504" s="3" t="s">
        <v>1479</v>
      </c>
      <c r="H504" s="93">
        <v>3</v>
      </c>
      <c r="I504" t="s">
        <v>1466</v>
      </c>
      <c r="J504" t="s">
        <v>91</v>
      </c>
      <c r="K504" s="37">
        <v>454</v>
      </c>
      <c r="L504" s="37">
        <v>454</v>
      </c>
      <c r="M504" s="37">
        <v>454</v>
      </c>
      <c r="O504" s="65" t="s">
        <v>2405</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1544</v>
      </c>
      <c r="W504" s="3" t="s">
        <v>2403</v>
      </c>
      <c r="X504" s="3" t="s">
        <v>2403</v>
      </c>
      <c r="Y504" s="65"/>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3" t="s">
        <v>2667</v>
      </c>
      <c r="BA504" s="83"/>
      <c r="BB504" s="83"/>
      <c r="BC504" s="21" t="str">
        <f t="shared" si="49"/>
        <v>[578] = {wayshrines={454,454,454,}, dlcId=DLC_FLAMES_OF_AMBITION</v>
      </c>
      <c r="BD504" s="21" t="str">
        <f t="shared" si="48"/>
        <v>, zoneIds={1229,57,57}, veteran={[EQUIP_TYPE_HEAD]=true, [EQUIP_TYPE_SHOULDERS]=false}</v>
      </c>
      <c r="BE504" s="21" t="str">
        <f t="shared" si="45"/>
        <v>, setType=LIBSETS_SETTYPE_MONSTER, undauntedChestId=3</v>
      </c>
      <c r="BF504" s="21" t="str">
        <f t="shared" si="46"/>
        <v>, dropMechanic={LIBSETS_DROP_MECHANIC_MONSTER_NAME}, dropMechanicDropLocationNames={['en']={'Baron Zaudrus','','','','','',},['de']={'Baron Zaudrus','','','','','',},}</v>
      </c>
      <c r="BG504" s="21" t="str">
        <f t="shared" si="47"/>
        <v>}, --Baron Zaudrus / Baron Zaudrus   [The Cauldron, Deshaan, Deshaan]</v>
      </c>
    </row>
    <row r="505" spans="1:59" x14ac:dyDescent="0.25">
      <c r="A505" s="5">
        <v>579</v>
      </c>
      <c r="B505" t="s">
        <v>2478</v>
      </c>
      <c r="C505" t="s">
        <v>2477</v>
      </c>
      <c r="D505" s="3">
        <f t="shared" si="44"/>
        <v>579</v>
      </c>
      <c r="G505" s="3" t="s">
        <v>1480</v>
      </c>
      <c r="I505" t="s">
        <v>91</v>
      </c>
      <c r="J505" t="s">
        <v>91</v>
      </c>
      <c r="K505" s="37">
        <v>458</v>
      </c>
      <c r="L505" s="37">
        <v>458</v>
      </c>
      <c r="M505" s="37">
        <v>458</v>
      </c>
      <c r="O505" s="65" t="s">
        <v>2398</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1560</v>
      </c>
      <c r="Y505" s="65"/>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2398</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3" t="s">
        <v>2668</v>
      </c>
      <c r="BA505" s="83"/>
      <c r="BB505" s="83"/>
      <c r="BC505" s="21" t="str">
        <f t="shared" si="49"/>
        <v>[579] = {wayshrines={458,458,458,}, dlcId=DLC_BLACKWOOD</v>
      </c>
      <c r="BD505" s="21" t="str">
        <f t="shared" si="48"/>
        <v>, zoneIds={1261,1261,1261,1261}, veteran=false</v>
      </c>
      <c r="BE505" s="21" t="str">
        <f t="shared" si="45"/>
        <v>, setType=LIBSETS_SETTYPE_OVERLAND</v>
      </c>
      <c r="BF505" s="21" t="str">
        <f t="shared" si="46"/>
        <v>, isProcSetAllowedInPvP=1, dropMechanic={LIBSETS_DROP_MECHANIC_OVERLAND_BOSS_DELVE,LIBSETS_DROP_MECHANIC_OVERLAND_BOSS_DELVE,LIBSETS_DROP_MECHANIC_OVERLAND_BOSS_PUBLIC_DUNGEON,LIBSETS_DROP_MECHANIC_OVERLAND_CHEST}</v>
      </c>
      <c r="BG505" s="21" t="str">
        <f t="shared" si="47"/>
        <v>}, --Frostbite / Frostbiss   [Blackwood, Blackwood, Blackwood, Blackwood]</v>
      </c>
    </row>
    <row r="506" spans="1:59" x14ac:dyDescent="0.25">
      <c r="A506" s="5">
        <v>580</v>
      </c>
      <c r="B506" t="s">
        <v>2474</v>
      </c>
      <c r="C506" t="s">
        <v>2475</v>
      </c>
      <c r="D506" s="3">
        <f t="shared" si="44"/>
        <v>580</v>
      </c>
      <c r="G506" s="3" t="s">
        <v>1480</v>
      </c>
      <c r="I506" t="s">
        <v>91</v>
      </c>
      <c r="J506" t="s">
        <v>91</v>
      </c>
      <c r="K506" s="37">
        <v>458</v>
      </c>
      <c r="L506" s="37">
        <v>458</v>
      </c>
      <c r="M506" s="37">
        <v>458</v>
      </c>
      <c r="O506" s="65" t="s">
        <v>2398</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1560</v>
      </c>
      <c r="Y506" s="65"/>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2398</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3" t="s">
        <v>2667</v>
      </c>
      <c r="BA506" s="83"/>
      <c r="BB506" s="83"/>
      <c r="BC506" s="21" t="str">
        <f t="shared" si="49"/>
        <v>[580] = {wayshrines={458,458,458,}, dlcId=DLC_BLACKWOOD</v>
      </c>
      <c r="BD506" s="21" t="str">
        <f t="shared" si="48"/>
        <v>, zoneIds={1261,1261,1261,1261}, veteran=false</v>
      </c>
      <c r="BE506" s="21" t="str">
        <f t="shared" si="45"/>
        <v>, setType=LIBSETS_SETTYPE_OVERLAND</v>
      </c>
      <c r="BF506" s="21" t="str">
        <f t="shared" si="46"/>
        <v>, dropMechanic={LIBSETS_DROP_MECHANIC_OVERLAND_BOSS_DELVE,LIBSETS_DROP_MECHANIC_OVERLAND_BOSS_DELVE,LIBSETS_DROP_MECHANIC_OVERLAND_BOSS_PUBLIC_DUNGEON,LIBSETS_DROP_MECHANIC_OVERLAND_CHEST}</v>
      </c>
      <c r="BG506" s="21" t="str">
        <f t="shared" si="47"/>
        <v>}, --Deadlands Assassin / Totenländer-Assassine   [Blackwood, Blackwood, Blackwood, Blackwood]</v>
      </c>
    </row>
    <row r="507" spans="1:59" x14ac:dyDescent="0.25">
      <c r="A507" s="5">
        <v>581</v>
      </c>
      <c r="B507" t="s">
        <v>2472</v>
      </c>
      <c r="C507" t="s">
        <v>2473</v>
      </c>
      <c r="D507" s="3">
        <f t="shared" si="44"/>
        <v>581</v>
      </c>
      <c r="E507" s="42"/>
      <c r="G507" s="3" t="s">
        <v>1480</v>
      </c>
      <c r="I507" t="s">
        <v>91</v>
      </c>
      <c r="J507" t="s">
        <v>91</v>
      </c>
      <c r="K507" s="37">
        <v>458</v>
      </c>
      <c r="L507" s="37">
        <v>458</v>
      </c>
      <c r="M507" s="37">
        <v>458</v>
      </c>
      <c r="O507" s="65" t="s">
        <v>2398</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1560</v>
      </c>
      <c r="Y507" s="65"/>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2398</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3" t="s">
        <v>2667</v>
      </c>
      <c r="BA507" s="83"/>
      <c r="BB507" s="83"/>
      <c r="BC507" s="21" t="str">
        <f t="shared" si="49"/>
        <v>[581] = {wayshrines={458,458,458,}, dlcId=DLC_BLACKWOOD</v>
      </c>
      <c r="BD507" s="21" t="str">
        <f t="shared" si="48"/>
        <v>, zoneIds={1261,1261,1261,1261}, veteran=false</v>
      </c>
      <c r="BE507" s="21" t="str">
        <f t="shared" si="45"/>
        <v>, setType=LIBSETS_SETTYPE_OVERLAND</v>
      </c>
      <c r="BF507" s="21" t="str">
        <f t="shared" si="46"/>
        <v>, dropMechanic={LIBSETS_DROP_MECHANIC_OVERLAND_BOSS_DELVE,LIBSETS_DROP_MECHANIC_OVERLAND_BOSS_DELVE,LIBSETS_DROP_MECHANIC_OVERLAND_BOSS_PUBLIC_DUNGEON,LIBSETS_DROP_MECHANIC_OVERLAND_CHEST}</v>
      </c>
      <c r="BG507" s="21" t="str">
        <f t="shared" si="47"/>
        <v>}, --Bog Raider / Moorräuber   [Blackwood, Blackwood, Blackwood, Blackwood]</v>
      </c>
    </row>
    <row r="508" spans="1:59" x14ac:dyDescent="0.25">
      <c r="A508" s="5">
        <v>582</v>
      </c>
      <c r="B508" t="s">
        <v>2471</v>
      </c>
      <c r="C508" t="s">
        <v>2468</v>
      </c>
      <c r="D508" s="3">
        <f t="shared" si="44"/>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3359</v>
      </c>
      <c r="Y508" s="65"/>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3359</v>
      </c>
      <c r="AC508" s="43"/>
      <c r="AD508" s="43"/>
      <c r="AE508" s="43"/>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3359</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3" t="s">
        <v>2667</v>
      </c>
      <c r="BA508" s="83"/>
      <c r="BB508" s="83"/>
      <c r="BC508" s="21" t="str">
        <f t="shared" si="49"/>
        <v>[582] = {wayshrines={484,484,484,}, traitsNeeded=3, dlcId=DLC_BLACKWOOD</v>
      </c>
      <c r="BD508" s="21" t="str">
        <f t="shared" ref="BD508:BD539" si="50">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 t="shared" si="45"/>
        <v>, setType=LIBSETS_SETTYPE_CRAFTED</v>
      </c>
      <c r="BF508" s="21" t="str">
        <f t="shared" si="46"/>
        <v>, dropMechanic={LIBSETS_DROP_MECHANIC_CRAFTED,LIBSETS_DROP_MECHANIC_CRAFTED,LIBSETS_DROP_MECHANIC_CRAFTED}</v>
      </c>
      <c r="BG508" s="21" t="str">
        <f t="shared" si="47"/>
        <v>}, --Hist Whisperer / Histflüsterer   [Blackwood, Blackwood, Blackwood]</v>
      </c>
    </row>
    <row r="509" spans="1:59" x14ac:dyDescent="0.25">
      <c r="A509" s="5">
        <v>583</v>
      </c>
      <c r="B509" t="s">
        <v>2470</v>
      </c>
      <c r="C509" t="s">
        <v>2469</v>
      </c>
      <c r="D509" s="3">
        <f t="shared" si="44"/>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3359</v>
      </c>
      <c r="Y509" s="65"/>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3359</v>
      </c>
      <c r="AC509" s="43"/>
      <c r="AD509" s="43"/>
      <c r="AE509" s="43"/>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3359</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3" t="s">
        <v>2667</v>
      </c>
      <c r="BA509" s="83"/>
      <c r="BB509" s="83"/>
      <c r="BC509" s="21" t="str">
        <f t="shared" si="49"/>
        <v>[583] = {wayshrines={483,483,483,}, traitsNeeded=7, dlcId=DLC_BLACKWOOD</v>
      </c>
      <c r="BD509" s="21" t="str">
        <f t="shared" si="50"/>
        <v>, zoneIds={1261,1261,1261}, veteran=false</v>
      </c>
      <c r="BE509" s="21" t="str">
        <f t="shared" si="45"/>
        <v>, setType=LIBSETS_SETTYPE_CRAFTED</v>
      </c>
      <c r="BF509" s="21" t="str">
        <f t="shared" si="46"/>
        <v>, dropMechanic={LIBSETS_DROP_MECHANIC_CRAFTED,LIBSETS_DROP_MECHANIC_CRAFTED,LIBSETS_DROP_MECHANIC_CRAFTED}</v>
      </c>
      <c r="BG509" s="21" t="str">
        <f t="shared" si="47"/>
        <v>}, --Heartland Conqueror / Herzlanderoberer   [Blackwood, Blackwood, Blackwood]</v>
      </c>
    </row>
    <row r="510" spans="1:59" x14ac:dyDescent="0.25">
      <c r="A510" s="5">
        <v>584</v>
      </c>
      <c r="B510" t="s">
        <v>2476</v>
      </c>
      <c r="C510" t="s">
        <v>2498</v>
      </c>
      <c r="D510" s="3">
        <f t="shared" si="44"/>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3359</v>
      </c>
      <c r="Y510" s="65"/>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3359</v>
      </c>
      <c r="AC510" s="43"/>
      <c r="AD510" s="43"/>
      <c r="AE510" s="43"/>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3359</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3" t="s">
        <v>2667</v>
      </c>
      <c r="BA510" s="83"/>
      <c r="BB510" s="83"/>
      <c r="BC510" s="21" t="str">
        <f t="shared" ref="BC510:BC541" si="51">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50"/>
        <v>, zoneIds={1261,1261,1261}, veteran=false</v>
      </c>
      <c r="BE510" s="21" t="str">
        <f t="shared" si="45"/>
        <v>, setType=LIBSETS_SETTYPE_CRAFTED</v>
      </c>
      <c r="BF510" s="21" t="str">
        <f t="shared" si="46"/>
        <v>, dropMechanic={LIBSETS_DROP_MECHANIC_CRAFTED,LIBSETS_DROP_MECHANIC_CRAFTED,LIBSETS_DROP_MECHANIC_CRAFTED}</v>
      </c>
      <c r="BG510" s="21" t="str">
        <f t="shared" si="47"/>
        <v>}, --Diamond\'s Victory / Sieg des Diamanten   [Blackwood, Blackwood, Blackwood]</v>
      </c>
    </row>
    <row r="511" spans="1:59" x14ac:dyDescent="0.25">
      <c r="A511" s="5">
        <v>585</v>
      </c>
      <c r="B511" t="s">
        <v>2487</v>
      </c>
      <c r="C511" t="s">
        <v>2488</v>
      </c>
      <c r="D511" s="3">
        <f t="shared" si="44"/>
        <v>585</v>
      </c>
      <c r="G511" s="3" t="s">
        <v>1481</v>
      </c>
      <c r="I511" t="s">
        <v>91</v>
      </c>
      <c r="J511" t="s">
        <v>91</v>
      </c>
      <c r="K511" s="37">
        <v>468</v>
      </c>
      <c r="L511" s="37">
        <v>468</v>
      </c>
      <c r="M511" s="37">
        <v>468</v>
      </c>
      <c r="O511" s="65" t="s">
        <v>2455</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3337</v>
      </c>
      <c r="Y511" s="65"/>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3" t="s">
        <v>2667</v>
      </c>
      <c r="BA511" s="83"/>
      <c r="BB511" s="83"/>
      <c r="BC511" s="21" t="str">
        <f t="shared" si="51"/>
        <v>[585] = {wayshrines={468,468,468,}, dlcId=DLC_BLACKWOOD</v>
      </c>
      <c r="BD511" s="21" t="str">
        <f t="shared" si="50"/>
        <v>, zoneIds={1263,1261,1261}, veteran=false</v>
      </c>
      <c r="BE511" s="21" t="str">
        <f t="shared" si="45"/>
        <v>, setType=LIBSETS_SETTYPE_TRIAL</v>
      </c>
      <c r="BF511" s="21" t="str">
        <f t="shared" si="46"/>
        <v>, dropMechanic={LIBSETS_DROP_MECHANIC_TRIAL_BOSS}</v>
      </c>
      <c r="BG511" s="21" t="str">
        <f t="shared" si="47"/>
        <v>}, --Saxhleel Champion / Saxhleel-Champion   [Rockgrove, Blackwood, Blackwood]</v>
      </c>
    </row>
    <row r="512" spans="1:59" x14ac:dyDescent="0.25">
      <c r="A512" s="5">
        <v>586</v>
      </c>
      <c r="B512" t="s">
        <v>2489</v>
      </c>
      <c r="C512" t="s">
        <v>2499</v>
      </c>
      <c r="D512" s="3">
        <f t="shared" si="44"/>
        <v>586</v>
      </c>
      <c r="G512" s="3" t="s">
        <v>1481</v>
      </c>
      <c r="I512" t="s">
        <v>91</v>
      </c>
      <c r="J512" t="s">
        <v>91</v>
      </c>
      <c r="K512" s="37">
        <v>468</v>
      </c>
      <c r="L512" s="37">
        <v>468</v>
      </c>
      <c r="M512" s="37">
        <v>468</v>
      </c>
      <c r="O512" s="65" t="s">
        <v>2455</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3337</v>
      </c>
      <c r="Y512" s="65"/>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3" t="s">
        <v>2667</v>
      </c>
      <c r="BA512" s="83"/>
      <c r="BB512" s="83"/>
      <c r="BC512" s="21" t="str">
        <f t="shared" si="51"/>
        <v>[586] = {wayshrines={468,468,468,}, dlcId=DLC_BLACKWOOD</v>
      </c>
      <c r="BD512" s="21" t="str">
        <f t="shared" si="50"/>
        <v>, zoneIds={1263,1261,1261}, veteran=false</v>
      </c>
      <c r="BE512" s="21" t="str">
        <f t="shared" si="45"/>
        <v>, setType=LIBSETS_SETTYPE_TRIAL</v>
      </c>
      <c r="BF512" s="21" t="str">
        <f t="shared" si="46"/>
        <v>, dropMechanic={LIBSETS_DROP_MECHANIC_TRIAL_BOSS}</v>
      </c>
      <c r="BG512" s="21" t="str">
        <f t="shared" si="47"/>
        <v>}, --Sul-Xan\'s Torment / Sul-Xans Folter   [Rockgrove, Blackwood, Blackwood]</v>
      </c>
    </row>
    <row r="513" spans="1:59" x14ac:dyDescent="0.25">
      <c r="A513" s="5">
        <v>587</v>
      </c>
      <c r="B513" t="s">
        <v>2486</v>
      </c>
      <c r="C513" t="s">
        <v>2500</v>
      </c>
      <c r="D513" s="3">
        <f t="shared" si="44"/>
        <v>587</v>
      </c>
      <c r="G513" s="3" t="s">
        <v>1481</v>
      </c>
      <c r="I513" t="s">
        <v>91</v>
      </c>
      <c r="J513" t="s">
        <v>91</v>
      </c>
      <c r="K513" s="37">
        <v>468</v>
      </c>
      <c r="L513" s="37">
        <v>468</v>
      </c>
      <c r="M513" s="37">
        <v>468</v>
      </c>
      <c r="O513" s="65" t="s">
        <v>2455</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3337</v>
      </c>
      <c r="Y513" s="65"/>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3" t="s">
        <v>2667</v>
      </c>
      <c r="BA513" s="83"/>
      <c r="BB513" s="83"/>
      <c r="BC513" s="21" t="str">
        <f t="shared" si="51"/>
        <v>[587] = {wayshrines={468,468,468,}, dlcId=DLC_BLACKWOOD</v>
      </c>
      <c r="BD513" s="21" t="str">
        <f t="shared" si="50"/>
        <v>, zoneIds={1263,1261,1261}, veteran=false</v>
      </c>
      <c r="BE513" s="21" t="str">
        <f t="shared" si="45"/>
        <v>, setType=LIBSETS_SETTYPE_TRIAL</v>
      </c>
      <c r="BF513" s="21" t="str">
        <f t="shared" si="46"/>
        <v>, dropMechanic={LIBSETS_DROP_MECHANIC_TRIAL_BOSS}</v>
      </c>
      <c r="BG513" s="21" t="str">
        <f t="shared" si="47"/>
        <v>}, --Bahsei\'s Mania / Bahseis Manie   [Rockgrove, Blackwood, Blackwood]</v>
      </c>
    </row>
    <row r="514" spans="1:59" x14ac:dyDescent="0.25">
      <c r="A514" s="5">
        <v>588</v>
      </c>
      <c r="B514" t="s">
        <v>2482</v>
      </c>
      <c r="C514" t="s">
        <v>2501</v>
      </c>
      <c r="D514" s="3">
        <f t="shared" si="44"/>
        <v>588</v>
      </c>
      <c r="G514" s="3" t="s">
        <v>1481</v>
      </c>
      <c r="I514" t="s">
        <v>91</v>
      </c>
      <c r="J514" t="s">
        <v>91</v>
      </c>
      <c r="K514">
        <v>468</v>
      </c>
      <c r="L514">
        <v>468</v>
      </c>
      <c r="M514">
        <v>468</v>
      </c>
      <c r="O514" s="65" t="s">
        <v>2455</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3337</v>
      </c>
      <c r="Y514" s="65"/>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3" t="s">
        <v>2667</v>
      </c>
      <c r="BA514" s="83"/>
      <c r="BB514" s="83"/>
      <c r="BC514" s="21" t="str">
        <f t="shared" si="51"/>
        <v>[588] = {wayshrines={468,468,468,}, dlcId=DLC_BLACKWOOD</v>
      </c>
      <c r="BD514" s="21" t="str">
        <f t="shared" si="50"/>
        <v>, zoneIds={1263,1261,1261}, veteran=false</v>
      </c>
      <c r="BE514" s="21" t="str">
        <f t="shared" si="45"/>
        <v>, setType=LIBSETS_SETTYPE_TRIAL</v>
      </c>
      <c r="BF514" s="21" t="str">
        <f t="shared" si="46"/>
        <v>, dropMechanic={LIBSETS_DROP_MECHANIC_TRIAL_BOSS}</v>
      </c>
      <c r="BG514" s="21" t="str">
        <f t="shared" si="47"/>
        <v>}, --Stone-Talker\'s Oath / Eid des Steinsprechers   [Rockgrove, Blackwood, Blackwood]</v>
      </c>
    </row>
    <row r="515" spans="1:59" x14ac:dyDescent="0.25">
      <c r="A515" s="5">
        <v>589</v>
      </c>
      <c r="B515" t="s">
        <v>2480</v>
      </c>
      <c r="C515" t="s">
        <v>2481</v>
      </c>
      <c r="D515" s="3">
        <f t="shared" ref="D515:D578" si="52">A515</f>
        <v>589</v>
      </c>
      <c r="G515" s="3" t="s">
        <v>1481</v>
      </c>
      <c r="I515" t="s">
        <v>92</v>
      </c>
      <c r="J515" t="s">
        <v>91</v>
      </c>
      <c r="K515" s="37">
        <v>468</v>
      </c>
      <c r="L515" s="37">
        <v>468</v>
      </c>
      <c r="M515" s="37">
        <v>468</v>
      </c>
      <c r="O515" s="65" t="s">
        <v>2455</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3337</v>
      </c>
      <c r="Y515" s="65"/>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3" t="s">
        <v>2667</v>
      </c>
      <c r="BA515" s="83"/>
      <c r="BB515" s="83"/>
      <c r="BC515" s="21" t="str">
        <f t="shared" si="51"/>
        <v>[589] = {wayshrines={468,468,468,}, dlcId=DLC_BLACKWOOD</v>
      </c>
      <c r="BD515" s="21" t="str">
        <f t="shared" si="50"/>
        <v>, zoneIds={1263,1261,1261}, veteran=true</v>
      </c>
      <c r="BE515" s="21" t="str">
        <f t="shared" ref="BE515:BE578" si="53">IF(A515&lt;&gt;"",IF(F515&lt;&gt;"Not in the game (anymore)",IF(A515&lt;&gt;"",", setType="&amp;G515,"")&amp;IF(J515="true",", multiTrialSet=true",""),"")
&amp; IF(AND(H515&lt;&gt;"",ISNUMBER(H515)),", undauntedChestId=" &amp; H515,""),"")</f>
        <v>, setType=LIBSETS_SETTYPE_TRIAL</v>
      </c>
      <c r="BF515" s="21" t="str">
        <f t="shared" ref="BF515:BF578" si="54">IF(A515&lt;&gt;"",IF(F515&lt;&gt;"Not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 t="shared" ref="BG515:BG578" si="55">IF(A515&lt;&gt;"",IF(F515&lt;&gt;"Not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2497</v>
      </c>
      <c r="C516" t="s">
        <v>2497</v>
      </c>
      <c r="D516" s="3">
        <f t="shared" si="52"/>
        <v>590</v>
      </c>
      <c r="G516" s="3" t="s">
        <v>1481</v>
      </c>
      <c r="I516" t="s">
        <v>92</v>
      </c>
      <c r="J516" t="s">
        <v>91</v>
      </c>
      <c r="K516" s="37">
        <v>468</v>
      </c>
      <c r="L516" s="37">
        <v>468</v>
      </c>
      <c r="M516" s="37">
        <v>468</v>
      </c>
      <c r="O516" s="65" t="s">
        <v>2455</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3337</v>
      </c>
      <c r="Y516" s="65"/>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3" t="s">
        <v>2667</v>
      </c>
      <c r="BA516" s="83"/>
      <c r="BB516" s="83"/>
      <c r="BC516" s="21" t="str">
        <f t="shared" si="51"/>
        <v>[590] = {wayshrines={468,468,468,}, dlcId=DLC_BLACKWOOD</v>
      </c>
      <c r="BD516" s="21" t="str">
        <f t="shared" si="50"/>
        <v>, zoneIds={1263,1261,1261}, veteran=true</v>
      </c>
      <c r="BE516" s="21" t="str">
        <f t="shared" si="53"/>
        <v>, setType=LIBSETS_SETTYPE_TRIAL</v>
      </c>
      <c r="BF516" s="21" t="str">
        <f t="shared" si="54"/>
        <v>, dropMechanic={LIBSETS_DROP_MECHANIC_TRIAL_BOSS}</v>
      </c>
      <c r="BG516" s="21" t="str">
        <f t="shared" si="55"/>
        <v>}, --Perfected Sul-Xan\'s Torment / Perfected Sul-Xan\'s Torment   [Rockgrove, Blackwood, Blackwood]</v>
      </c>
    </row>
    <row r="517" spans="1:59" x14ac:dyDescent="0.25">
      <c r="A517" s="5">
        <v>591</v>
      </c>
      <c r="B517" t="s">
        <v>2479</v>
      </c>
      <c r="C517" t="s">
        <v>2502</v>
      </c>
      <c r="D517" s="3">
        <f t="shared" si="52"/>
        <v>591</v>
      </c>
      <c r="G517" s="3" t="s">
        <v>1481</v>
      </c>
      <c r="I517" t="s">
        <v>92</v>
      </c>
      <c r="J517" t="s">
        <v>91</v>
      </c>
      <c r="K517" s="37">
        <v>468</v>
      </c>
      <c r="L517" s="37">
        <v>468</v>
      </c>
      <c r="M517" s="37">
        <v>468</v>
      </c>
      <c r="O517" s="65" t="s">
        <v>2455</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3337</v>
      </c>
      <c r="Y517" s="65"/>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3" t="s">
        <v>2667</v>
      </c>
      <c r="BA517" s="83"/>
      <c r="BB517" s="83"/>
      <c r="BC517" s="21" t="str">
        <f t="shared" si="51"/>
        <v>[591] = {wayshrines={468,468,468,}, dlcId=DLC_BLACKWOOD</v>
      </c>
      <c r="BD517" s="21" t="str">
        <f t="shared" si="50"/>
        <v>, zoneIds={1263,1261,1261}, veteran=true</v>
      </c>
      <c r="BE517" s="21" t="str">
        <f t="shared" si="53"/>
        <v>, setType=LIBSETS_SETTYPE_TRIAL</v>
      </c>
      <c r="BF517" s="21" t="str">
        <f t="shared" si="54"/>
        <v>, dropMechanic={LIBSETS_DROP_MECHANIC_TRIAL_BOSS}</v>
      </c>
      <c r="BG517" s="21" t="str">
        <f t="shared" si="55"/>
        <v>}, --Perfected Bahsei\'s Mania / Bahseis perfektionierte Manie   [Rockgrove, Blackwood, Blackwood]</v>
      </c>
    </row>
    <row r="518" spans="1:59" x14ac:dyDescent="0.25">
      <c r="A518" s="5">
        <v>592</v>
      </c>
      <c r="B518" t="s">
        <v>2490</v>
      </c>
      <c r="C518" t="s">
        <v>2503</v>
      </c>
      <c r="D518" s="3">
        <f t="shared" si="52"/>
        <v>592</v>
      </c>
      <c r="G518" s="3" t="s">
        <v>1481</v>
      </c>
      <c r="I518" t="s">
        <v>92</v>
      </c>
      <c r="J518" t="s">
        <v>91</v>
      </c>
      <c r="K518" s="37">
        <v>468</v>
      </c>
      <c r="L518" s="37">
        <v>468</v>
      </c>
      <c r="M518" s="37">
        <v>468</v>
      </c>
      <c r="O518" s="65" t="s">
        <v>2455</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3337</v>
      </c>
      <c r="Y518" s="65"/>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3" t="s">
        <v>2667</v>
      </c>
      <c r="BA518" s="83"/>
      <c r="BB518" s="83"/>
      <c r="BC518" s="21" t="str">
        <f t="shared" si="51"/>
        <v>[592] = {wayshrines={468,468,468,}, dlcId=DLC_BLACKWOOD</v>
      </c>
      <c r="BD518" s="21" t="str">
        <f t="shared" si="50"/>
        <v>, zoneIds={1263,1261,1261}, veteran=true</v>
      </c>
      <c r="BE518" s="21" t="str">
        <f t="shared" si="53"/>
        <v>, setType=LIBSETS_SETTYPE_TRIAL</v>
      </c>
      <c r="BF518" s="21" t="str">
        <f t="shared" si="54"/>
        <v>, dropMechanic={LIBSETS_DROP_MECHANIC_TRIAL_BOSS}</v>
      </c>
      <c r="BG518" s="21" t="str">
        <f t="shared" si="55"/>
        <v>}, --Perfected Stone-Talker\'s Oath / Perfektionierter Eid des Steinsprechers   [Rockgrove, Blackwood, Blackwood]</v>
      </c>
    </row>
    <row r="519" spans="1:59" x14ac:dyDescent="0.25">
      <c r="A519" s="5">
        <v>593</v>
      </c>
      <c r="B519" t="s">
        <v>2491</v>
      </c>
      <c r="C519" t="s">
        <v>2491</v>
      </c>
      <c r="D519" s="3">
        <f t="shared" si="52"/>
        <v>593</v>
      </c>
      <c r="G519" s="3" t="s">
        <v>1687</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5" t="s">
        <v>2397</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1562</v>
      </c>
      <c r="Y519" s="65"/>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3261</v>
      </c>
      <c r="AC519" s="43" t="s">
        <v>3263</v>
      </c>
      <c r="AD519" s="43" t="s">
        <v>3264</v>
      </c>
      <c r="AE519" s="43"/>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3" t="s">
        <v>2667</v>
      </c>
      <c r="BA519" s="37" t="s">
        <v>3240</v>
      </c>
      <c r="BB519" s="37" t="s">
        <v>3240</v>
      </c>
      <c r="BC519" s="21" t="str">
        <f t="shared" si="51"/>
        <v>[593] = {wayshrines={461,255,30,}, dlcId=DLC_BLACKWOOD</v>
      </c>
      <c r="BD519" s="21" t="str">
        <f t="shared" si="50"/>
        <v>, zoneIds={1261,816,57,117,848}, veteran=false</v>
      </c>
      <c r="BE519" s="21" t="str">
        <f t="shared" si="53"/>
        <v>, setType=LIBSETS_SETTYPE_MYTHIC</v>
      </c>
      <c r="BF519" s="21" t="str">
        <f t="shared" si="54"/>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5"/>
        <v>, addTooltip={['en']='https://en.uesp.net/wiki/Online:Gaze_of_Sithis',},}, --Gaze of Sithis / Gaze of Sithis   [Blackwood, Hew's Bane, Deshaan, Shadowfen, Cradle of Shadows]</v>
      </c>
    </row>
    <row r="520" spans="1:59" x14ac:dyDescent="0.25">
      <c r="A520" s="5">
        <v>594</v>
      </c>
      <c r="B520" t="s">
        <v>2496</v>
      </c>
      <c r="C520" t="s">
        <v>2496</v>
      </c>
      <c r="D520" s="3">
        <f t="shared" si="52"/>
        <v>594</v>
      </c>
      <c r="G520" s="3" t="s">
        <v>1687</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5" t="s">
        <v>2397</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1561</v>
      </c>
      <c r="Y520" s="65"/>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3340</v>
      </c>
      <c r="AC520" s="43" t="s">
        <v>3283</v>
      </c>
      <c r="AD520" s="43" t="s">
        <v>3284</v>
      </c>
      <c r="AE520" s="43"/>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4" t="s">
        <v>3285</v>
      </c>
      <c r="AI520" s="43" t="s">
        <v>3288</v>
      </c>
      <c r="AJ520" s="43" t="s">
        <v>3289</v>
      </c>
      <c r="AK520" s="3">
        <f>IF(AND(G520&lt;&gt;"LIBSETS_SETTYPE_BATTLEGROUND",G520&lt;&gt;"LIBSETS_SETTYPE_SPECIAL"),IF(AL520&lt;&gt;"",VLOOKUP(AL520,'ESO zone constants'!$D$3:$H$4953,5,FALSE),""),"")</f>
        <v>843</v>
      </c>
      <c r="AL520" t="s">
        <v>53</v>
      </c>
      <c r="AM520" s="44" t="s">
        <v>1544</v>
      </c>
      <c r="AN520" s="43" t="s">
        <v>1363</v>
      </c>
      <c r="AO520" s="43" t="s">
        <v>3290</v>
      </c>
      <c r="AP520" s="3">
        <f>IF(AND(G520&lt;&gt;"LIBSETS_SETTYPE_BATTLEGROUND",G520&lt;&gt;"LIBSETS_SETTYPE_SPECIAL"),IF(AQ520&lt;&gt;"",VLOOKUP(AQ520,'ESO zone constants'!$D$3:$H$4953,5,FALSE),""),"")</f>
        <v>117</v>
      </c>
      <c r="AQ520" t="s">
        <v>114</v>
      </c>
      <c r="AR520" s="44" t="s">
        <v>3291</v>
      </c>
      <c r="AS520" s="43" t="s">
        <v>3294</v>
      </c>
      <c r="AT520" s="43" t="s">
        <v>3295</v>
      </c>
      <c r="AU520" s="3" t="str">
        <f>IF(AND(G520&lt;&gt;"LIBSETS_SETTYPE_BATTLEGROUND",G520&lt;&gt;"LIBSETS_SETTYPE_SPECIAL"),IF(AV520&lt;&gt;"",VLOOKUP(AV520,'ESO zone constants'!$D$3:$H$4953,5,FALSE),""),"")</f>
        <v/>
      </c>
      <c r="AW520" s="44"/>
      <c r="AX520" s="43"/>
      <c r="AY520" s="43"/>
      <c r="AZ520" s="83" t="s">
        <v>2667</v>
      </c>
      <c r="BA520" s="37" t="s">
        <v>3241</v>
      </c>
      <c r="BB520" s="37" t="s">
        <v>3241</v>
      </c>
      <c r="BC520" s="21" t="str">
        <f t="shared" si="51"/>
        <v>[594] = {wayshrines={464,173,374,}, dlcId=DLC_BLACKWOOD</v>
      </c>
      <c r="BD520" s="21" t="str">
        <f t="shared" si="50"/>
        <v>, zoneIds={1261,281,726,843,117}, veteran=false</v>
      </c>
      <c r="BE520" s="21" t="str">
        <f t="shared" si="53"/>
        <v>, setType=LIBSETS_SETTYPE_MYTHIC</v>
      </c>
      <c r="BF520" s="21" t="str">
        <f t="shared" si="54"/>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5"/>
        <v>, addTooltip={['en']='https://en.uesp.net/wiki/Online:Harpooner%27s_Wading_Kilt',},}, --Harpooner\'s Wading Kilt / Harpooner\'s Wading Kilt   [Blackwood, Bal Foyen, Murkmire, Ruins of Mazzatun, Shadowfen]</v>
      </c>
    </row>
    <row r="521" spans="1:59" x14ac:dyDescent="0.25">
      <c r="A521" s="5">
        <v>596</v>
      </c>
      <c r="B521" t="s">
        <v>2495</v>
      </c>
      <c r="C521" t="s">
        <v>2495</v>
      </c>
      <c r="D521" s="3">
        <f t="shared" si="52"/>
        <v>596</v>
      </c>
      <c r="G521" s="3" t="s">
        <v>1687</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5" t="s">
        <v>2397</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3265</v>
      </c>
      <c r="Y521" s="65"/>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3306</v>
      </c>
      <c r="AC521" s="43"/>
      <c r="AD521" s="43"/>
      <c r="AE521" s="43"/>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3" t="s">
        <v>3340</v>
      </c>
      <c r="AN521" s="43" t="s">
        <v>3268</v>
      </c>
      <c r="AO521" s="43" t="s">
        <v>3269</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3" t="s">
        <v>2667</v>
      </c>
      <c r="BA521" s="37" t="s">
        <v>3239</v>
      </c>
      <c r="BB521" s="37" t="s">
        <v>3239</v>
      </c>
      <c r="BC521" s="21" t="str">
        <f t="shared" si="51"/>
        <v>[596] = {wayshrines={461,229,270,}, dlcId=DLC_BLACKWOOD</v>
      </c>
      <c r="BD521" s="21" t="str">
        <f t="shared" si="50"/>
        <v>, zoneIds={1261,888,888,584,181}, veteran=false</v>
      </c>
      <c r="BE521" s="21" t="str">
        <f t="shared" si="53"/>
        <v>, setType=LIBSETS_SETTYPE_MYTHIC</v>
      </c>
      <c r="BF521" s="21" t="str">
        <f t="shared" si="54"/>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5"/>
        <v>, addTooltip={['en']='https://en.uesp.net/wiki/Online:Death_Dealer%27s_Fete',},}, --Death Dealer\'s Fete / Death Dealer\'s Fete   [Blackwood, Craglorn, Craglorn, Imperial City, Cyrodiil]</v>
      </c>
    </row>
    <row r="522" spans="1:59" x14ac:dyDescent="0.25">
      <c r="A522" s="5">
        <v>597</v>
      </c>
      <c r="B522" t="s">
        <v>2504</v>
      </c>
      <c r="C522" t="s">
        <v>2504</v>
      </c>
      <c r="D522" s="3">
        <f t="shared" si="52"/>
        <v>597</v>
      </c>
      <c r="G522" s="3" t="s">
        <v>1687</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5" t="s">
        <v>2397</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3306</v>
      </c>
      <c r="Y522" s="65"/>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3" t="s">
        <v>1553</v>
      </c>
      <c r="AD522" s="43" t="s">
        <v>3308</v>
      </c>
      <c r="AE522" s="43"/>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4" t="s">
        <v>1560</v>
      </c>
      <c r="AI522" s="43" t="s">
        <v>3355</v>
      </c>
      <c r="AJ522" s="43" t="s">
        <v>3365</v>
      </c>
      <c r="AK522" s="3">
        <f>IF(AND(G522&lt;&gt;"LIBSETS_SETTYPE_BATTLEGROUND",G522&lt;&gt;"LIBSETS_SETTYPE_SPECIAL"),IF(AL522&lt;&gt;"",VLOOKUP(AL522,'ESO zone constants'!$D$3:$H$4953,5,FALSE),""),"")</f>
        <v>936</v>
      </c>
      <c r="AL522" t="s">
        <v>42</v>
      </c>
      <c r="AM522" s="44" t="s">
        <v>1544</v>
      </c>
      <c r="AN522" s="43" t="s">
        <v>1359</v>
      </c>
      <c r="AO522" s="43" t="s">
        <v>3309</v>
      </c>
      <c r="AP522" s="3">
        <f>IF(AND(G522&lt;&gt;"LIBSETS_SETTYPE_BATTLEGROUND",G522&lt;&gt;"LIBSETS_SETTYPE_SPECIAL"),IF(AQ522&lt;&gt;"",VLOOKUP(AQ522,'ESO zone constants'!$D$3:$H$4953,5,FALSE),""),"")</f>
        <v>1260</v>
      </c>
      <c r="AQ522" t="s">
        <v>2454</v>
      </c>
      <c r="AR522" s="44" t="s">
        <v>1562</v>
      </c>
      <c r="AS522" s="43"/>
      <c r="AT522" s="43"/>
      <c r="AU522" s="3" t="str">
        <f>IF(AND(G522&lt;&gt;"LIBSETS_SETTYPE_BATTLEGROUND",G522&lt;&gt;"LIBSETS_SETTYPE_SPECIAL"),IF(AV522&lt;&gt;"",VLOOKUP(AV522,'ESO zone constants'!$D$3:$H$4953,5,FALSE),""),"")</f>
        <v/>
      </c>
      <c r="AW522" s="44"/>
      <c r="AX522" s="43"/>
      <c r="AY522" s="43"/>
      <c r="AZ522" s="83" t="s">
        <v>2668</v>
      </c>
      <c r="BA522" s="37" t="s">
        <v>3247</v>
      </c>
      <c r="BB522" s="37" t="s">
        <v>3247</v>
      </c>
      <c r="BC522" s="21" t="str">
        <f t="shared" si="51"/>
        <v>[597] = {wayshrines={451,184,225,}, dlcId=DLC_BLACKWOOD</v>
      </c>
      <c r="BD522" s="21" t="str">
        <f t="shared" si="50"/>
        <v>, zoneIds={1160,347,888,936,1260}, veteran=false</v>
      </c>
      <c r="BE522" s="21" t="str">
        <f t="shared" si="53"/>
        <v>, setType=LIBSETS_SETTYPE_MYTHIC</v>
      </c>
      <c r="BF522" s="21" t="str">
        <f t="shared" si="54"/>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5"/>
        <v>, addTooltip={['en']='https://en.uesp.net/wiki/Online:Shapeshifter%27s_Chain',},}, --Shapeshifter\'s Chain / Shapeshifter\'s Chain   [Western Skyrim, Coldharbour, Craglorn, Spindleclutch II, The Silent Halls]</v>
      </c>
    </row>
    <row r="523" spans="1:59" x14ac:dyDescent="0.25">
      <c r="A523" s="5">
        <v>598</v>
      </c>
      <c r="B523" t="s">
        <v>2492</v>
      </c>
      <c r="C523" t="s">
        <v>2483</v>
      </c>
      <c r="D523" s="3">
        <f t="shared" si="52"/>
        <v>598</v>
      </c>
      <c r="F523" t="s">
        <v>2777</v>
      </c>
      <c r="G523" s="8" t="s">
        <v>2776</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5" t="s">
        <v>2397</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1544</v>
      </c>
      <c r="W523" s="3" t="s">
        <v>2791</v>
      </c>
      <c r="X523" s="3" t="s">
        <v>2782</v>
      </c>
      <c r="Y523" s="65">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2792</v>
      </c>
      <c r="AC523" s="43"/>
      <c r="AD523" s="43"/>
      <c r="AE523" s="43"/>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3" t="s">
        <v>2667</v>
      </c>
      <c r="BA523" s="83"/>
      <c r="BB523" s="83"/>
      <c r="BC523" s="21" t="str">
        <f t="shared" si="51"/>
        <v>[598] = {wayshrines={-1,-1,-1,}, dlcId=DLC_BLACKWOOD</v>
      </c>
      <c r="BD523" s="21" t="str">
        <f t="shared" si="50"/>
        <v>, zoneIds={584,643}, veteran=false</v>
      </c>
      <c r="BE523" s="21" t="str">
        <f t="shared" si="53"/>
        <v>, setType=LIBSETS_SETTYPE_IMPERIALCITY_MONSTER</v>
      </c>
      <c r="BF523" s="21" t="str">
        <f t="shared" si="54"/>
        <v>, dropMechanic={LIBSETS_DROP_MECHANIC_MONSTER_NAME,LIBSETS_DROP_MECHANIC_TELVAR_EQUIPMENT_LOCKBOX_MERCHANT}, dropMechanicDropLocationNames={['en']={'Zoal the Ever-Wakeful (Elvengarden district, north-west)','','','','','',},['de']={'Zoal der Immerwache (Elfengarten Bezirk, Nord-Westen)','','','','','',},}</v>
      </c>
      <c r="BG523" s="21" t="str">
        <f t="shared" si="55"/>
        <v>}, --Zoal the Ever-Wakeful / Zoal der Immerwache   [Imperial City, Imperial Sewers]</v>
      </c>
    </row>
    <row r="524" spans="1:59" x14ac:dyDescent="0.25">
      <c r="A524" s="5">
        <v>599</v>
      </c>
      <c r="B524" t="s">
        <v>2493</v>
      </c>
      <c r="C524" t="s">
        <v>2484</v>
      </c>
      <c r="D524" s="3">
        <f t="shared" si="52"/>
        <v>599</v>
      </c>
      <c r="F524" t="s">
        <v>2777</v>
      </c>
      <c r="G524" s="8" t="s">
        <v>2776</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5" t="s">
        <v>2397</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1544</v>
      </c>
      <c r="W524" s="3" t="s">
        <v>2790</v>
      </c>
      <c r="X524" s="3" t="s">
        <v>2780</v>
      </c>
      <c r="Y524" s="65">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2792</v>
      </c>
      <c r="AC524" s="43"/>
      <c r="AD524" s="43"/>
      <c r="AE524" s="43"/>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3" t="s">
        <v>2667</v>
      </c>
      <c r="BA524" s="83"/>
      <c r="BB524" s="83"/>
      <c r="BC524" s="21" t="str">
        <f t="shared" si="51"/>
        <v>[599] = {wayshrines={-1,-1,-1,}, dlcId=DLC_BLACKWOOD</v>
      </c>
      <c r="BD524" s="21" t="str">
        <f t="shared" si="50"/>
        <v>, zoneIds={584,643}, veteran=false</v>
      </c>
      <c r="BE524" s="21" t="str">
        <f t="shared" si="53"/>
        <v>, setType=LIBSETS_SETTYPE_IMPERIALCITY_MONSTER</v>
      </c>
      <c r="BF524" s="21" t="str">
        <f t="shared" si="54"/>
        <v>, dropMechanic={LIBSETS_DROP_MECHANIC_MONSTER_NAME,LIBSETS_DROP_MECHANIC_TELVAR_EQUIPMENT_LOCKBOX_MERCHANT}, dropMechanicDropLocationNames={['en']={'Immolator Charr (Temple district, south)','','','','','',},['de']={'Entflammer Charr (Tempelbezirk, Süden)','','','','','',},}</v>
      </c>
      <c r="BG524" s="21" t="str">
        <f t="shared" si="55"/>
        <v>}, --Immolator Charr / Entflammer Charr   [Imperial City, Imperial Sewers]</v>
      </c>
    </row>
    <row r="525" spans="1:59" x14ac:dyDescent="0.25">
      <c r="A525" s="5">
        <v>600</v>
      </c>
      <c r="B525" t="s">
        <v>2494</v>
      </c>
      <c r="C525" t="s">
        <v>2485</v>
      </c>
      <c r="D525" s="3">
        <f t="shared" si="52"/>
        <v>600</v>
      </c>
      <c r="F525" t="s">
        <v>2777</v>
      </c>
      <c r="G525" s="8" t="s">
        <v>2776</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5" t="s">
        <v>2397</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1544</v>
      </c>
      <c r="W525" s="3" t="s">
        <v>2789</v>
      </c>
      <c r="X525" s="3" t="s">
        <v>2781</v>
      </c>
      <c r="Y525" s="65">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2792</v>
      </c>
      <c r="AC525" s="43"/>
      <c r="AD525" s="43"/>
      <c r="AE525" s="43"/>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3" t="s">
        <v>2667</v>
      </c>
      <c r="BA525" s="83"/>
      <c r="BB525" s="83"/>
      <c r="BC525" s="21" t="str">
        <f t="shared" si="51"/>
        <v>[600] = {wayshrines={-1,-1,-1,}, dlcId=DLC_BLACKWOOD</v>
      </c>
      <c r="BD525" s="21" t="str">
        <f t="shared" si="50"/>
        <v>, zoneIds={584,643}, veteran=false</v>
      </c>
      <c r="BE525" s="21" t="str">
        <f t="shared" si="53"/>
        <v>, setType=LIBSETS_SETTYPE_IMPERIALCITY_MONSTER</v>
      </c>
      <c r="BF525" s="21" t="str">
        <f t="shared" si="54"/>
        <v>, dropMechanic={LIBSETS_DROP_MECHANIC_MONSTER_NAME,LIBSETS_DROP_MECHANIC_TELVAR_EQUIPMENT_LOCKBOX_MERCHANT}, dropMechanicDropLocationNames={['en']={'Glorgoloch the Destroyer (Arena district, north-east)','','','','','',},['de']={'Glorgoloch der Zerstörer (Arenabezirk, Nord-Osten)','','','','','',},}</v>
      </c>
      <c r="BG525" s="21" t="str">
        <f t="shared" si="55"/>
        <v>}, --Glorgoloch the Destroyer / Glorgoloch der Zerstörer   [Imperial City, Imperial Sewers]</v>
      </c>
    </row>
    <row r="526" spans="1:59" x14ac:dyDescent="0.25">
      <c r="A526" s="5">
        <v>602</v>
      </c>
      <c r="B526" t="s">
        <v>2530</v>
      </c>
      <c r="C526" t="s">
        <v>2766</v>
      </c>
      <c r="D526" s="3">
        <f t="shared" si="52"/>
        <v>602</v>
      </c>
      <c r="G526" s="8" t="s">
        <v>1477</v>
      </c>
      <c r="I526" t="s">
        <v>91</v>
      </c>
      <c r="J526" t="s">
        <v>91</v>
      </c>
      <c r="K526">
        <v>469</v>
      </c>
      <c r="L526">
        <v>469</v>
      </c>
      <c r="M526">
        <v>469</v>
      </c>
      <c r="O526" s="65" t="s">
        <v>2513</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3356</v>
      </c>
      <c r="Y526" s="65"/>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3356</v>
      </c>
      <c r="AC526" s="43"/>
      <c r="AD526" s="43"/>
      <c r="AE526" s="43"/>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3" t="s">
        <v>2667</v>
      </c>
      <c r="BA526" s="83"/>
      <c r="BB526" s="83"/>
      <c r="BC526" s="21" t="str">
        <f t="shared" si="51"/>
        <v>[602] = {wayshrines={469,469,469,}, dlcId=DLC_WAKING_FLAME</v>
      </c>
      <c r="BD526" s="21" t="str">
        <f t="shared" si="50"/>
        <v>, zoneIds={1268,1261,1261}, veteran=false</v>
      </c>
      <c r="BE526" s="21" t="str">
        <f t="shared" si="53"/>
        <v>, setType=LIBSETS_SETTYPE_DUNGEON</v>
      </c>
      <c r="BF526" s="21" t="str">
        <f t="shared" si="54"/>
        <v>, dropMechanic={LIBSETS_DROP_MECHANIC_GROUP_DUNGEON_BOSS,LIBSETS_DROP_MECHANIC_GROUP_DUNGEON_BOSS}</v>
      </c>
      <c r="BG526" s="21" t="str">
        <f t="shared" si="55"/>
        <v>}, --Crimson Oath\'s Rive / Spalt des Karmesinschwurs   [The Dread Cellar, Blackwood, Blackwood]</v>
      </c>
    </row>
    <row r="527" spans="1:59" x14ac:dyDescent="0.25">
      <c r="A527" s="5">
        <v>603</v>
      </c>
      <c r="B527" t="s">
        <v>2528</v>
      </c>
      <c r="C527" t="s">
        <v>2767</v>
      </c>
      <c r="D527" s="3">
        <f t="shared" si="52"/>
        <v>603</v>
      </c>
      <c r="G527" s="8" t="s">
        <v>1477</v>
      </c>
      <c r="I527" t="s">
        <v>91</v>
      </c>
      <c r="J527" t="s">
        <v>91</v>
      </c>
      <c r="K527">
        <v>469</v>
      </c>
      <c r="L527">
        <v>469</v>
      </c>
      <c r="M527">
        <v>469</v>
      </c>
      <c r="O527" s="65" t="s">
        <v>2513</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3356</v>
      </c>
      <c r="Y527" s="65"/>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3356</v>
      </c>
      <c r="AC527" s="43"/>
      <c r="AD527" s="43"/>
      <c r="AE527" s="43"/>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3" t="s">
        <v>2667</v>
      </c>
      <c r="BA527" s="83"/>
      <c r="BB527" s="83"/>
      <c r="BC527" s="21" t="str">
        <f t="shared" si="51"/>
        <v>[603] = {wayshrines={469,469,469,}, dlcId=DLC_WAKING_FLAME</v>
      </c>
      <c r="BD527" s="21" t="str">
        <f t="shared" si="50"/>
        <v>, zoneIds={1268,1261,1261}, veteran=false</v>
      </c>
      <c r="BE527" s="21" t="str">
        <f t="shared" si="53"/>
        <v>, setType=LIBSETS_SETTYPE_DUNGEON</v>
      </c>
      <c r="BF527" s="21" t="str">
        <f t="shared" si="54"/>
        <v>, dropMechanic={LIBSETS_DROP_MECHANIC_GROUP_DUNGEON_BOSS,LIBSETS_DROP_MECHANIC_GROUP_DUNGEON_BOSS}</v>
      </c>
      <c r="BG527" s="21" t="str">
        <f t="shared" si="55"/>
        <v>}, --Scorion\'s Feast  / Festmahl des Skorions   [The Dread Cellar, Blackwood, Blackwood]</v>
      </c>
    </row>
    <row r="528" spans="1:59" x14ac:dyDescent="0.25">
      <c r="A528" s="5">
        <v>604</v>
      </c>
      <c r="B528" t="s">
        <v>2529</v>
      </c>
      <c r="C528" t="s">
        <v>2506</v>
      </c>
      <c r="D528" s="3">
        <f t="shared" si="52"/>
        <v>604</v>
      </c>
      <c r="G528" s="8" t="s">
        <v>1477</v>
      </c>
      <c r="I528" t="s">
        <v>91</v>
      </c>
      <c r="J528" t="s">
        <v>91</v>
      </c>
      <c r="K528">
        <v>469</v>
      </c>
      <c r="L528">
        <v>469</v>
      </c>
      <c r="M528">
        <v>469</v>
      </c>
      <c r="O528" s="65" t="s">
        <v>2513</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3356</v>
      </c>
      <c r="Y528" s="65"/>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3356</v>
      </c>
      <c r="AC528" s="43"/>
      <c r="AD528" s="43"/>
      <c r="AE528" s="43"/>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3" t="s">
        <v>2667</v>
      </c>
      <c r="BA528" s="83"/>
      <c r="BB528" s="83"/>
      <c r="BC528" s="21" t="str">
        <f t="shared" si="51"/>
        <v>[604] = {wayshrines={469,469,469,}, dlcId=DLC_WAKING_FLAME</v>
      </c>
      <c r="BD528" s="21" t="str">
        <f t="shared" si="50"/>
        <v>, zoneIds={1268,1261,1261}, veteran=false</v>
      </c>
      <c r="BE528" s="21" t="str">
        <f t="shared" si="53"/>
        <v>, setType=LIBSETS_SETTYPE_DUNGEON</v>
      </c>
      <c r="BF528" s="21" t="str">
        <f t="shared" si="54"/>
        <v>, dropMechanic={LIBSETS_DROP_MECHANIC_GROUP_DUNGEON_BOSS,LIBSETS_DROP_MECHANIC_GROUP_DUNGEON_BOSS}</v>
      </c>
      <c r="BG528" s="21" t="str">
        <f t="shared" si="55"/>
        <v>}, --Rush of Agony / Auftreibende Agonie   [The Dread Cellar, Blackwood, Blackwood]</v>
      </c>
    </row>
    <row r="529" spans="1:59" x14ac:dyDescent="0.25">
      <c r="A529" s="5">
        <v>605</v>
      </c>
      <c r="B529" t="s">
        <v>2534</v>
      </c>
      <c r="C529" t="s">
        <v>2511</v>
      </c>
      <c r="D529" s="3">
        <f t="shared" si="52"/>
        <v>605</v>
      </c>
      <c r="G529" s="8" t="s">
        <v>1477</v>
      </c>
      <c r="I529" t="s">
        <v>91</v>
      </c>
      <c r="J529" t="s">
        <v>91</v>
      </c>
      <c r="K529">
        <v>470</v>
      </c>
      <c r="L529">
        <v>470</v>
      </c>
      <c r="M529">
        <v>470</v>
      </c>
      <c r="O529" s="65" t="s">
        <v>2508</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3356</v>
      </c>
      <c r="Y529" s="65"/>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3356</v>
      </c>
      <c r="AC529" s="43"/>
      <c r="AD529" s="43"/>
      <c r="AE529" s="43"/>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3" t="s">
        <v>2667</v>
      </c>
      <c r="BA529" s="83"/>
      <c r="BB529" s="83"/>
      <c r="BC529" s="21" t="str">
        <f t="shared" si="51"/>
        <v>[605] = {wayshrines={470,470,470,}, dlcId=DLC_WAKING_FLAME</v>
      </c>
      <c r="BD529" s="21" t="str">
        <f t="shared" si="50"/>
        <v>, zoneIds={1267,3,3}, veteran=false</v>
      </c>
      <c r="BE529" s="21" t="str">
        <f t="shared" si="53"/>
        <v>, setType=LIBSETS_SETTYPE_DUNGEON</v>
      </c>
      <c r="BF529" s="21" t="str">
        <f t="shared" si="54"/>
        <v>, dropMechanic={LIBSETS_DROP_MECHANIC_GROUP_DUNGEON_BOSS,LIBSETS_DROP_MECHANIC_GROUP_DUNGEON_BOSS}</v>
      </c>
      <c r="BG529" s="21" t="str">
        <f t="shared" si="55"/>
        <v>}, --Silver Rose Vigil / Silberrosen-Wacht   [Red Petal Bastion, Glenumbra, Glenumbra]</v>
      </c>
    </row>
    <row r="530" spans="1:59" x14ac:dyDescent="0.25">
      <c r="A530" s="5">
        <v>606</v>
      </c>
      <c r="B530" t="s">
        <v>2532</v>
      </c>
      <c r="C530" t="s">
        <v>2509</v>
      </c>
      <c r="D530" s="3">
        <f t="shared" si="52"/>
        <v>606</v>
      </c>
      <c r="G530" s="8" t="s">
        <v>1477</v>
      </c>
      <c r="I530" t="s">
        <v>91</v>
      </c>
      <c r="J530" t="s">
        <v>91</v>
      </c>
      <c r="K530">
        <v>470</v>
      </c>
      <c r="L530">
        <v>470</v>
      </c>
      <c r="M530">
        <v>470</v>
      </c>
      <c r="O530" s="65" t="s">
        <v>2508</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3356</v>
      </c>
      <c r="Y530" s="65"/>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3356</v>
      </c>
      <c r="AC530" s="43"/>
      <c r="AD530" s="43"/>
      <c r="AE530" s="40"/>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3" t="s">
        <v>2667</v>
      </c>
      <c r="BA530" s="83"/>
      <c r="BB530" s="83"/>
      <c r="BC530" s="21" t="str">
        <f t="shared" si="51"/>
        <v>[606] = {wayshrines={470,470,470,}, dlcId=DLC_WAKING_FLAME</v>
      </c>
      <c r="BD530" s="21" t="str">
        <f t="shared" si="50"/>
        <v>, zoneIds={1267,3,3}, veteran=false</v>
      </c>
      <c r="BE530" s="21" t="str">
        <f t="shared" si="53"/>
        <v>, setType=LIBSETS_SETTYPE_DUNGEON</v>
      </c>
      <c r="BF530" s="21" t="str">
        <f t="shared" si="54"/>
        <v>, dropMechanic={LIBSETS_DROP_MECHANIC_GROUP_DUNGEON_BOSS,LIBSETS_DROP_MECHANIC_GROUP_DUNGEON_BOSS}</v>
      </c>
      <c r="BG530" s="21" t="str">
        <f t="shared" si="55"/>
        <v>}, --Thunder Caller / Donnerrufer   [Red Petal Bastion, Glenumbra, Glenumbra]</v>
      </c>
    </row>
    <row r="531" spans="1:59" x14ac:dyDescent="0.25">
      <c r="A531" s="5">
        <v>607</v>
      </c>
      <c r="B531" t="s">
        <v>2533</v>
      </c>
      <c r="C531" t="s">
        <v>2510</v>
      </c>
      <c r="D531" s="3">
        <f t="shared" si="52"/>
        <v>607</v>
      </c>
      <c r="G531" s="8" t="s">
        <v>1477</v>
      </c>
      <c r="I531" t="s">
        <v>91</v>
      </c>
      <c r="J531" t="s">
        <v>91</v>
      </c>
      <c r="K531">
        <v>470</v>
      </c>
      <c r="L531">
        <v>470</v>
      </c>
      <c r="M531">
        <v>470</v>
      </c>
      <c r="O531" s="65" t="s">
        <v>2508</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3356</v>
      </c>
      <c r="Y531" s="65"/>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3356</v>
      </c>
      <c r="AC531" s="43"/>
      <c r="AD531" s="43"/>
      <c r="AE531" s="43"/>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3" t="s">
        <v>2667</v>
      </c>
      <c r="BA531" s="83"/>
      <c r="BB531" s="83"/>
      <c r="BC531" s="21" t="str">
        <f t="shared" si="51"/>
        <v>[607] = {wayshrines={470,470,470,}, dlcId=DLC_WAKING_FLAME</v>
      </c>
      <c r="BD531" s="21" t="str">
        <f t="shared" si="50"/>
        <v>, zoneIds={1267,3,3}, veteran=false</v>
      </c>
      <c r="BE531" s="21" t="str">
        <f t="shared" si="53"/>
        <v>, setType=LIBSETS_SETTYPE_DUNGEON</v>
      </c>
      <c r="BF531" s="21" t="str">
        <f t="shared" si="54"/>
        <v>, dropMechanic={LIBSETS_DROP_MECHANIC_GROUP_DUNGEON_BOSS,LIBSETS_DROP_MECHANIC_GROUP_DUNGEON_BOSS}</v>
      </c>
      <c r="BG531" s="21" t="str">
        <f t="shared" si="55"/>
        <v>}, --Grisly Gourmet / Grausiger Gourmet   [Red Petal Bastion, Glenumbra, Glenumbra]</v>
      </c>
    </row>
    <row r="532" spans="1:59" x14ac:dyDescent="0.25">
      <c r="A532" s="5">
        <v>608</v>
      </c>
      <c r="B532" t="s">
        <v>2512</v>
      </c>
      <c r="C532" t="s">
        <v>2512</v>
      </c>
      <c r="D532" s="3">
        <f t="shared" si="52"/>
        <v>608</v>
      </c>
      <c r="G532" s="8" t="s">
        <v>1479</v>
      </c>
      <c r="H532" s="93">
        <v>3</v>
      </c>
      <c r="I532" t="s">
        <v>1466</v>
      </c>
      <c r="J532" t="s">
        <v>91</v>
      </c>
      <c r="K532">
        <v>470</v>
      </c>
      <c r="L532">
        <v>470</v>
      </c>
      <c r="M532">
        <v>470</v>
      </c>
      <c r="O532" s="65" t="s">
        <v>2508</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1544</v>
      </c>
      <c r="W532" s="3" t="s">
        <v>2543</v>
      </c>
      <c r="X532" s="3" t="s">
        <v>2543</v>
      </c>
      <c r="Y532" s="65"/>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3" t="s">
        <v>2667</v>
      </c>
      <c r="BA532" s="83"/>
      <c r="BB532" s="83"/>
      <c r="BC532" s="21" t="str">
        <f t="shared" si="51"/>
        <v>[608] = {wayshrines={470,470,470,}, dlcId=DLC_WAKING_FLAME</v>
      </c>
      <c r="BD532" s="21" t="str">
        <f t="shared" si="50"/>
        <v>, zoneIds={1267,3,3}, veteran={[EQUIP_TYPE_HEAD]=true, [EQUIP_TYPE_SHOULDERS]=false}</v>
      </c>
      <c r="BE532" s="21" t="str">
        <f t="shared" si="53"/>
        <v>, setType=LIBSETS_SETTYPE_MONSTER, undauntedChestId=3</v>
      </c>
      <c r="BF532" s="21" t="str">
        <f t="shared" si="54"/>
        <v>, dropMechanic={LIBSETS_DROP_MECHANIC_MONSTER_NAME}, dropMechanicDropLocationNames={['en']={'Prior Thierric Sarazen','','','','','',},['de']={'Prior Thierric Sarazen','','','','','',},}</v>
      </c>
      <c r="BG532" s="21" t="str">
        <f t="shared" si="55"/>
        <v>}, --Prior Thierric / Prior Thierric   [Red Petal Bastion, Glenumbra, Glenumbra]</v>
      </c>
    </row>
    <row r="533" spans="1:59" x14ac:dyDescent="0.25">
      <c r="A533" s="5">
        <v>609</v>
      </c>
      <c r="B533" t="s">
        <v>2531</v>
      </c>
      <c r="C533" t="s">
        <v>2507</v>
      </c>
      <c r="D533" s="3">
        <f t="shared" si="52"/>
        <v>609</v>
      </c>
      <c r="G533" s="8" t="s">
        <v>1479</v>
      </c>
      <c r="H533" s="93">
        <v>3</v>
      </c>
      <c r="I533" t="s">
        <v>1466</v>
      </c>
      <c r="J533" t="s">
        <v>91</v>
      </c>
      <c r="K533">
        <v>469</v>
      </c>
      <c r="L533">
        <v>469</v>
      </c>
      <c r="M533">
        <v>469</v>
      </c>
      <c r="O533" s="65" t="s">
        <v>2513</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1544</v>
      </c>
      <c r="W533" s="3" t="s">
        <v>2507</v>
      </c>
      <c r="X533" s="3" t="s">
        <v>2531</v>
      </c>
      <c r="Y533" s="65"/>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3" t="s">
        <v>2667</v>
      </c>
      <c r="BA533" s="83"/>
      <c r="BB533" s="83"/>
      <c r="BC533" s="21" t="str">
        <f t="shared" si="51"/>
        <v>[609] = {wayshrines={469,469,469,}, dlcId=DLC_WAKING_FLAME</v>
      </c>
      <c r="BD533" s="21" t="str">
        <f t="shared" si="50"/>
        <v>, zoneIds={1268,1261,1261}, veteran={[EQUIP_TYPE_HEAD]=true, [EQUIP_TYPE_SHOULDERS]=false}</v>
      </c>
      <c r="BE533" s="21" t="str">
        <f t="shared" si="53"/>
        <v>, setType=LIBSETS_SETTYPE_MONSTER, undauntedChestId=3</v>
      </c>
      <c r="BF533" s="21" t="str">
        <f t="shared" si="54"/>
        <v>, dropMechanic={LIBSETS_DROP_MECHANIC_MONSTER_NAME}, dropMechanicDropLocationNames={['en']={'Magma Incarnate','','','','','',},['de']={'Magmaverkörperung','','','','','',},}</v>
      </c>
      <c r="BG533" s="21" t="str">
        <f t="shared" si="55"/>
        <v>}, --Magma Incarnate / Magmaverkörperung   [The Dread Cellar, Blackwood, Blackwood]</v>
      </c>
    </row>
    <row r="534" spans="1:59" x14ac:dyDescent="0.25">
      <c r="A534" s="5">
        <v>610</v>
      </c>
      <c r="B534" t="s">
        <v>2671</v>
      </c>
      <c r="C534" t="s">
        <v>2715</v>
      </c>
      <c r="D534" s="3">
        <f t="shared" si="52"/>
        <v>610</v>
      </c>
      <c r="G534" s="3" t="s">
        <v>1474</v>
      </c>
      <c r="I534" t="s">
        <v>91</v>
      </c>
      <c r="J534" t="s">
        <v>91</v>
      </c>
      <c r="K534">
        <v>478</v>
      </c>
      <c r="L534">
        <v>478</v>
      </c>
      <c r="M534">
        <v>478</v>
      </c>
      <c r="N534">
        <v>3</v>
      </c>
      <c r="O534" s="65" t="s">
        <v>2456</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S534" s="65" t="s">
        <v>2670</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3359</v>
      </c>
      <c r="W534" s="39"/>
      <c r="X534" s="39"/>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3359</v>
      </c>
      <c r="AE534" s="43"/>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4" t="s">
        <v>3359</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9"/>
      <c r="BA534" s="89"/>
      <c r="BB534" s="89"/>
      <c r="BC534" s="21" t="str">
        <f t="shared" si="51"/>
        <v>[610] = {wayshrines={478,478,478,}, traitsNeeded=3, dlcId=DLC_DEADLANDS</v>
      </c>
      <c r="BD534" s="21" t="str">
        <f t="shared" si="50"/>
        <v>, zoneIds={1286,1286,1286}, veteran=false</v>
      </c>
      <c r="BE534" s="21" t="str">
        <f t="shared" si="53"/>
        <v>, setType=LIBSETS_SETTYPE_CRAFTED</v>
      </c>
      <c r="BF534" s="21" t="str">
        <f t="shared" si="54"/>
        <v>, dropMechanic={LIBSETS_DROP_MECHANIC_CRAFTED,LIBSETS_DROP_MECHANIC_CRAFTED,LIBSETS_DROP_MECHANIC_CRAFTED}</v>
      </c>
      <c r="BG534" s="21" t="str">
        <f t="shared" si="55"/>
        <v>}, --Wretched Vitality / Elendsvitalität   [The Deadlands, The Deadlands, The Deadlands]</v>
      </c>
    </row>
    <row r="535" spans="1:59" x14ac:dyDescent="0.25">
      <c r="A535" s="5">
        <v>611</v>
      </c>
      <c r="B535" t="s">
        <v>2672</v>
      </c>
      <c r="C535" t="s">
        <v>2716</v>
      </c>
      <c r="D535" s="3">
        <f t="shared" si="52"/>
        <v>611</v>
      </c>
      <c r="G535" s="3" t="s">
        <v>1474</v>
      </c>
      <c r="I535" t="s">
        <v>91</v>
      </c>
      <c r="J535" t="s">
        <v>91</v>
      </c>
      <c r="K535" s="37">
        <v>494</v>
      </c>
      <c r="L535" s="37">
        <v>494</v>
      </c>
      <c r="M535" s="37">
        <v>494</v>
      </c>
      <c r="N535">
        <v>7</v>
      </c>
      <c r="O535" s="65" t="s">
        <v>2456</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S535" s="65" t="s">
        <v>2670</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3359</v>
      </c>
      <c r="Y535" s="65"/>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3359</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4" t="s">
        <v>3359</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9"/>
      <c r="BA535" s="89"/>
      <c r="BB535" s="89"/>
      <c r="BC535" s="21" t="str">
        <f t="shared" si="51"/>
        <v>[611] = {wayshrines={494,494,494,}, traitsNeeded=7, dlcId=DLC_DEADLANDS</v>
      </c>
      <c r="BD535" s="21" t="str">
        <f t="shared" si="50"/>
        <v>, zoneIds={1286,1286,1286}, veteran=false</v>
      </c>
      <c r="BE535" s="21" t="str">
        <f t="shared" si="53"/>
        <v>, setType=LIBSETS_SETTYPE_CRAFTED</v>
      </c>
      <c r="BF535" s="21" t="str">
        <f t="shared" si="54"/>
        <v>, dropMechanic={LIBSETS_DROP_MECHANIC_CRAFTED,LIBSETS_DROP_MECHANIC_CRAFTED,LIBSETS_DROP_MECHANIC_CRAFTED}</v>
      </c>
      <c r="BG535" s="21" t="str">
        <f t="shared" si="55"/>
        <v>}, --Deadlands Demolisher / Totenländer-Demolierer   [The Deadlands, The Deadlands, The Deadlands]</v>
      </c>
    </row>
    <row r="536" spans="1:59" x14ac:dyDescent="0.25">
      <c r="A536" s="5">
        <v>612</v>
      </c>
      <c r="B536" t="s">
        <v>2673</v>
      </c>
      <c r="C536" t="s">
        <v>2717</v>
      </c>
      <c r="D536" s="3">
        <f t="shared" si="52"/>
        <v>612</v>
      </c>
      <c r="G536" s="3" t="s">
        <v>1474</v>
      </c>
      <c r="I536" t="s">
        <v>91</v>
      </c>
      <c r="J536" t="s">
        <v>91</v>
      </c>
      <c r="K536" s="37">
        <v>489</v>
      </c>
      <c r="L536" s="37">
        <v>489</v>
      </c>
      <c r="M536" s="37">
        <v>489</v>
      </c>
      <c r="N536">
        <v>5</v>
      </c>
      <c r="O536" s="65" t="s">
        <v>2693</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S536" s="65" t="s">
        <v>2670</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3359</v>
      </c>
      <c r="Y536" s="65"/>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3359</v>
      </c>
      <c r="AC536" s="43"/>
      <c r="AD536" s="43"/>
      <c r="AE536" s="40"/>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3359</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9"/>
      <c r="BA536" s="89"/>
      <c r="BB536" s="89"/>
      <c r="BC536" s="21" t="str">
        <f t="shared" si="51"/>
        <v>[612] = {wayshrines={489,489,489,}, traitsNeeded=5, dlcId=DLC_DEADLANDS</v>
      </c>
      <c r="BD536" s="21" t="str">
        <f t="shared" si="50"/>
        <v>, zoneIds={1283,1283,1283}, veteran=false</v>
      </c>
      <c r="BE536" s="21" t="str">
        <f t="shared" si="53"/>
        <v>, setType=LIBSETS_SETTYPE_CRAFTED</v>
      </c>
      <c r="BF536" s="21" t="str">
        <f t="shared" si="54"/>
        <v>, dropMechanic={LIBSETS_DROP_MECHANIC_CRAFTED,LIBSETS_DROP_MECHANIC_CRAFTED,LIBSETS_DROP_MECHANIC_CRAFTED}</v>
      </c>
      <c r="BG536" s="21" t="str">
        <f t="shared" si="55"/>
        <v>}, --Iron Flask / Eisenfläschchen   [The Shambles, The Shambles, The Shambles]</v>
      </c>
    </row>
    <row r="537" spans="1:59" x14ac:dyDescent="0.25">
      <c r="A537" s="5">
        <v>613</v>
      </c>
      <c r="B537" t="s">
        <v>2674</v>
      </c>
      <c r="C537" t="s">
        <v>2723</v>
      </c>
      <c r="D537" s="3">
        <f t="shared" si="52"/>
        <v>613</v>
      </c>
      <c r="G537" s="3" t="s">
        <v>1480</v>
      </c>
      <c r="I537" t="s">
        <v>91</v>
      </c>
      <c r="J537" t="s">
        <v>91</v>
      </c>
      <c r="K537">
        <v>493</v>
      </c>
      <c r="L537">
        <v>493</v>
      </c>
      <c r="M537">
        <v>493</v>
      </c>
      <c r="O537" s="65" t="s">
        <v>2456</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S537" s="65" t="s">
        <v>2670</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1560</v>
      </c>
      <c r="Y537" s="65"/>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6" t="s">
        <v>1560</v>
      </c>
      <c r="AD537" s="43"/>
      <c r="AE537" s="40"/>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2693</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9"/>
      <c r="BA537" s="89"/>
      <c r="BB537" s="89"/>
      <c r="BC537" s="21" t="str">
        <f t="shared" si="51"/>
        <v>[613] = {wayshrines={493,493,493,}, dlcId=DLC_DEADLANDS</v>
      </c>
      <c r="BD537" s="21" t="str">
        <f t="shared" si="50"/>
        <v>, zoneIds={1286,1283,1283,1283}, veteran=false</v>
      </c>
      <c r="BE537" s="21" t="str">
        <f t="shared" si="53"/>
        <v>, setType=LIBSETS_SETTYPE_OVERLAND</v>
      </c>
      <c r="BF537" s="21" t="str">
        <f t="shared" si="54"/>
        <v>, dropMechanic={LIBSETS_DROP_MECHANIC_OVERLAND_BOSS_DELVE,LIBSETS_DROP_MECHANIC_OVERLAND_BOSS_DELVE,LIBSETS_DROP_MECHANIC_OVERLAND_BOSS_PUBLIC_DUNGEON,LIBSETS_DROP_MECHANIC_OVERLAND_CHEST}</v>
      </c>
      <c r="BG537" s="21" t="str">
        <f t="shared" si="55"/>
        <v>}, --Eye of the Grasp / Griffblick   [The Deadlands, The Shambles, The Shambles, The Shambles]</v>
      </c>
    </row>
    <row r="538" spans="1:59" x14ac:dyDescent="0.25">
      <c r="A538" s="5">
        <v>614</v>
      </c>
      <c r="B538" t="s">
        <v>2675</v>
      </c>
      <c r="C538" t="s">
        <v>2722</v>
      </c>
      <c r="D538" s="3">
        <f t="shared" si="52"/>
        <v>614</v>
      </c>
      <c r="G538" s="3" t="s">
        <v>1480</v>
      </c>
      <c r="I538" t="s">
        <v>91</v>
      </c>
      <c r="J538" t="s">
        <v>91</v>
      </c>
      <c r="K538">
        <v>493</v>
      </c>
      <c r="L538">
        <v>493</v>
      </c>
      <c r="M538">
        <v>493</v>
      </c>
      <c r="O538" s="65" t="s">
        <v>2456</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S538" s="65" t="s">
        <v>2670</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1560</v>
      </c>
      <c r="Y538" s="65"/>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6" t="s">
        <v>1560</v>
      </c>
      <c r="AC538" s="43"/>
      <c r="AD538" s="43"/>
      <c r="AE538" s="40"/>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2693</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2"/>
      <c r="BA538" s="89"/>
      <c r="BB538" s="89"/>
      <c r="BC538" s="21" t="str">
        <f t="shared" si="51"/>
        <v>[614] = {wayshrines={493,493,493,}, dlcId=DLC_DEADLANDS</v>
      </c>
      <c r="BD538" s="21" t="str">
        <f t="shared" si="50"/>
        <v>, zoneIds={1286,1283,1283,1283}, veteran=false</v>
      </c>
      <c r="BE538" s="21" t="str">
        <f t="shared" si="53"/>
        <v>, setType=LIBSETS_SETTYPE_OVERLAND</v>
      </c>
      <c r="BF538" s="21" t="str">
        <f t="shared" si="54"/>
        <v>, dropMechanic={LIBSETS_DROP_MECHANIC_OVERLAND_BOSS_DELVE,LIBSETS_DROP_MECHANIC_OVERLAND_BOSS_DELVE,LIBSETS_DROP_MECHANIC_OVERLAND_BOSS_PUBLIC_DUNGEON,LIBSETS_DROP_MECHANIC_OVERLAND_CHEST}</v>
      </c>
      <c r="BG538" s="21" t="str">
        <f t="shared" si="55"/>
        <v>}, --Hexos' Ward / Hexos-Abschirmung   [The Deadlands, The Shambles, The Shambles, The Shambles]</v>
      </c>
    </row>
    <row r="539" spans="1:59" x14ac:dyDescent="0.25">
      <c r="A539" s="5">
        <v>615</v>
      </c>
      <c r="B539" t="s">
        <v>2676</v>
      </c>
      <c r="C539" t="s">
        <v>2721</v>
      </c>
      <c r="D539" s="3">
        <f t="shared" si="52"/>
        <v>615</v>
      </c>
      <c r="G539" s="3" t="s">
        <v>1480</v>
      </c>
      <c r="I539" t="s">
        <v>91</v>
      </c>
      <c r="J539" t="s">
        <v>91</v>
      </c>
      <c r="K539">
        <v>493</v>
      </c>
      <c r="L539">
        <v>493</v>
      </c>
      <c r="M539">
        <v>493</v>
      </c>
      <c r="O539" s="65" t="s">
        <v>2456</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S539" s="65" t="s">
        <v>2670</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1560</v>
      </c>
      <c r="Y539" s="65"/>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6" t="s">
        <v>1560</v>
      </c>
      <c r="AC539" s="43"/>
      <c r="AD539" s="43"/>
      <c r="AE539" s="40"/>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2693</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2"/>
      <c r="BA539" s="89"/>
      <c r="BB539" s="89"/>
      <c r="BC539" s="21" t="str">
        <f t="shared" si="51"/>
        <v>[615] = {wayshrines={493,493,493,}, dlcId=DLC_DEADLANDS</v>
      </c>
      <c r="BD539" s="21" t="str">
        <f t="shared" si="50"/>
        <v>, zoneIds={1286,1283,1283,1283}, veteran=false</v>
      </c>
      <c r="BE539" s="21" t="str">
        <f t="shared" si="53"/>
        <v>, setType=LIBSETS_SETTYPE_OVERLAND</v>
      </c>
      <c r="BF539" s="21" t="str">
        <f t="shared" si="54"/>
        <v>, dropMechanic={LIBSETS_DROP_MECHANIC_OVERLAND_BOSS_DELVE,LIBSETS_DROP_MECHANIC_OVERLAND_BOSS_DELVE,LIBSETS_DROP_MECHANIC_OVERLAND_BOSS_PUBLIC_DUNGEON,LIBSETS_DROP_MECHANIC_OVERLAND_CHEST}</v>
      </c>
      <c r="BG539" s="21" t="str">
        <f t="shared" si="55"/>
        <v>}, --Kynmarcher's Cruelty / Grausamkeit der Kynandantin   [The Deadlands, The Shambles, The Shambles, The Shambles]</v>
      </c>
    </row>
    <row r="540" spans="1:59" x14ac:dyDescent="0.25">
      <c r="A540" s="5">
        <v>616</v>
      </c>
      <c r="B540" t="s">
        <v>2535</v>
      </c>
      <c r="C540" t="s">
        <v>2526</v>
      </c>
      <c r="D540" s="3">
        <f t="shared" si="52"/>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5" t="s">
        <v>2541</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1541</v>
      </c>
      <c r="Y540" s="65"/>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6"/>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0" t="s">
        <v>2667</v>
      </c>
      <c r="BA540" s="83"/>
      <c r="BB540" s="83"/>
      <c r="BC540" s="21" t="str">
        <f t="shared" si="51"/>
        <v>[616] = {wayshrines={-1,-1,-1,}, dlcId=DLC_WAKING_FLAME</v>
      </c>
      <c r="BD540" s="21" t="str">
        <f t="shared" ref="BD540:BD571" si="56">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 t="shared" si="53"/>
        <v>, setType=LIBSETS_SETTYPE_CYRODIIL</v>
      </c>
      <c r="BF540" s="21" t="str">
        <f t="shared" si="54"/>
        <v>, dropMechanic={LIBSETS_DROP_MECHANIC_MAIL_PVP_REWARDS_FOR_THE_WORTHY}</v>
      </c>
      <c r="BG540" s="21" t="str">
        <f t="shared" si="55"/>
        <v>}, --Dark Convergence / Dunkle Konvergenz   [Cyrodiil]</v>
      </c>
    </row>
    <row r="541" spans="1:59" x14ac:dyDescent="0.25">
      <c r="A541" s="5">
        <v>617</v>
      </c>
      <c r="B541" t="s">
        <v>2536</v>
      </c>
      <c r="C541" t="s">
        <v>2527</v>
      </c>
      <c r="D541" s="3">
        <f t="shared" si="52"/>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5" t="s">
        <v>2541</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1541</v>
      </c>
      <c r="Y541" s="65"/>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6"/>
      <c r="AC541" s="43"/>
      <c r="AD541" s="43"/>
      <c r="AE541" s="43"/>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0" t="s">
        <v>2667</v>
      </c>
      <c r="BA541" s="83"/>
      <c r="BB541" s="83"/>
      <c r="BC541" s="21" t="str">
        <f t="shared" si="51"/>
        <v>[617] = {wayshrines={-1,-1,-1,}, dlcId=DLC_WAKING_FLAME</v>
      </c>
      <c r="BD541" s="21" t="str">
        <f t="shared" si="56"/>
        <v>, zoneIds={181}, veteran=false</v>
      </c>
      <c r="BE541" s="21" t="str">
        <f t="shared" si="53"/>
        <v>, setType=LIBSETS_SETTYPE_CYRODIIL</v>
      </c>
      <c r="BF541" s="21" t="str">
        <f t="shared" si="54"/>
        <v>, dropMechanic={LIBSETS_DROP_MECHANIC_MAIL_PVP_REWARDS_FOR_THE_WORTHY}</v>
      </c>
      <c r="BG541" s="21" t="str">
        <f t="shared" si="55"/>
        <v>}, --Plaguebreak / Seuchenbruch   [Cyrodiil]</v>
      </c>
    </row>
    <row r="542" spans="1:59" x14ac:dyDescent="0.25">
      <c r="A542" s="5">
        <v>618</v>
      </c>
      <c r="B542" t="s">
        <v>2537</v>
      </c>
      <c r="C542" t="s">
        <v>2666</v>
      </c>
      <c r="D542" s="3">
        <f t="shared" si="52"/>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5" t="s">
        <v>2541</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1541</v>
      </c>
      <c r="Y542" s="65"/>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6"/>
      <c r="AC542" s="43"/>
      <c r="AD542" s="43"/>
      <c r="AE542" s="43"/>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0" t="s">
        <v>2667</v>
      </c>
      <c r="BA542" s="83"/>
      <c r="BB542" s="83"/>
      <c r="BC542" s="21" t="str">
        <f t="shared" ref="BC542:BC573" si="57">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6"/>
        <v>, zoneIds={181}, veteran=false</v>
      </c>
      <c r="BE542" s="21" t="str">
        <f t="shared" si="53"/>
        <v>, setType=LIBSETS_SETTYPE_CYRODIIL</v>
      </c>
      <c r="BF542" s="21" t="str">
        <f t="shared" si="54"/>
        <v>, dropMechanic={LIBSETS_DROP_MECHANIC_MAIL_PVP_REWARDS_FOR_THE_WORTHY}</v>
      </c>
      <c r="BG542" s="21" t="str">
        <f t="shared" si="55"/>
        <v>}, --Hrothgar\'s Chill / Hrothgars Kühle   [Cyrodiil]</v>
      </c>
    </row>
    <row r="543" spans="1:59" x14ac:dyDescent="0.25">
      <c r="A543" s="76">
        <v>619</v>
      </c>
      <c r="B543" t="s">
        <v>2763</v>
      </c>
      <c r="C543" t="s">
        <v>2762</v>
      </c>
      <c r="D543" s="3">
        <f t="shared" si="52"/>
        <v>619</v>
      </c>
      <c r="G543" s="8" t="s">
        <v>1477</v>
      </c>
      <c r="I543" t="s">
        <v>91</v>
      </c>
      <c r="J543" t="s">
        <v>91</v>
      </c>
      <c r="K543">
        <v>497</v>
      </c>
      <c r="L543">
        <v>497</v>
      </c>
      <c r="M543">
        <v>497</v>
      </c>
      <c r="O543" s="65" t="s">
        <v>2728</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6" t="s">
        <v>3356</v>
      </c>
      <c r="Y543" s="65"/>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6" t="s">
        <v>3356</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2"/>
      <c r="BA543" s="89"/>
      <c r="BB543" s="89"/>
      <c r="BC543" s="21" t="str">
        <f t="shared" si="57"/>
        <v>[619] = {wayshrines={497,497,497,}, dlcId=DLC_ASCENDING_TIDE</v>
      </c>
      <c r="BD543" s="21" t="str">
        <f t="shared" si="56"/>
        <v>, zoneIds={1301,1011,1011}, veteran=false</v>
      </c>
      <c r="BE543" s="21" t="str">
        <f t="shared" si="53"/>
        <v>, setType=LIBSETS_SETTYPE_DUNGEON</v>
      </c>
      <c r="BF543" s="21" t="str">
        <f t="shared" si="54"/>
        <v>, dropMechanic={LIBSETS_DROP_MECHANIC_GROUP_DUNGEON_BOSS,LIBSETS_DROP_MECHANIC_GROUP_DUNGEON_BOSS}</v>
      </c>
      <c r="BG543" s="21" t="str">
        <f t="shared" si="55"/>
        <v>}, --Maligalig\'s Maelstrom / Maligaligs Mahlstrom   [Coral Aerie, Summerset, Summerset]</v>
      </c>
    </row>
    <row r="544" spans="1:59" x14ac:dyDescent="0.25">
      <c r="A544" s="76">
        <v>620</v>
      </c>
      <c r="B544" t="s">
        <v>2761</v>
      </c>
      <c r="C544" t="s">
        <v>2750</v>
      </c>
      <c r="D544" s="3">
        <f t="shared" si="52"/>
        <v>620</v>
      </c>
      <c r="G544" s="8" t="s">
        <v>1477</v>
      </c>
      <c r="I544" t="s">
        <v>91</v>
      </c>
      <c r="J544" t="s">
        <v>91</v>
      </c>
      <c r="K544">
        <v>497</v>
      </c>
      <c r="L544">
        <v>497</v>
      </c>
      <c r="M544">
        <v>497</v>
      </c>
      <c r="O544" s="65" t="s">
        <v>2728</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6" t="s">
        <v>3356</v>
      </c>
      <c r="Y544" s="65"/>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6" t="s">
        <v>3356</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2"/>
      <c r="BA544" s="89"/>
      <c r="BB544" s="89"/>
      <c r="BC544" s="21" t="str">
        <f t="shared" si="57"/>
        <v>[620] = {wayshrines={497,497,497,}, dlcId=DLC_ASCENDING_TIDE</v>
      </c>
      <c r="BD544" s="21" t="str">
        <f t="shared" si="56"/>
        <v>, zoneIds={1301,1011,1011}, veteran=false</v>
      </c>
      <c r="BE544" s="21" t="str">
        <f t="shared" si="53"/>
        <v>, setType=LIBSETS_SETTYPE_DUNGEON</v>
      </c>
      <c r="BF544" s="21" t="str">
        <f t="shared" si="54"/>
        <v>, dropMechanic={LIBSETS_DROP_MECHANIC_GROUP_DUNGEON_BOSS,LIBSETS_DROP_MECHANIC_GROUP_DUNGEON_BOSS}</v>
      </c>
      <c r="BG544" s="21" t="str">
        <f t="shared" si="55"/>
        <v>}, --Gryphon\'s Reprisal / Vergeltung des Greifen   [Coral Aerie, Summerset, Summerset]</v>
      </c>
    </row>
    <row r="545" spans="1:59" x14ac:dyDescent="0.25">
      <c r="A545" s="76">
        <v>621</v>
      </c>
      <c r="B545" t="s">
        <v>2760</v>
      </c>
      <c r="C545" t="s">
        <v>2730</v>
      </c>
      <c r="D545" s="3">
        <f t="shared" si="52"/>
        <v>621</v>
      </c>
      <c r="G545" s="8" t="s">
        <v>1477</v>
      </c>
      <c r="I545" t="s">
        <v>91</v>
      </c>
      <c r="J545" t="s">
        <v>91</v>
      </c>
      <c r="K545">
        <v>497</v>
      </c>
      <c r="L545">
        <v>497</v>
      </c>
      <c r="M545">
        <v>497</v>
      </c>
      <c r="O545" s="65" t="s">
        <v>2728</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6" t="s">
        <v>3356</v>
      </c>
      <c r="Y545" s="65"/>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6" t="s">
        <v>3356</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2"/>
      <c r="BA545" s="89"/>
      <c r="BB545" s="89"/>
      <c r="BC545" s="21" t="str">
        <f t="shared" si="57"/>
        <v>[621] = {wayshrines={497,497,497,}, dlcId=DLC_ASCENDING_TIDE</v>
      </c>
      <c r="BD545" s="21" t="str">
        <f t="shared" si="56"/>
        <v>, zoneIds={1301,1011,1011}, veteran=false</v>
      </c>
      <c r="BE545" s="21" t="str">
        <f t="shared" si="53"/>
        <v>, setType=LIBSETS_SETTYPE_DUNGEON</v>
      </c>
      <c r="BF545" s="21" t="str">
        <f t="shared" si="54"/>
        <v>, dropMechanic={LIBSETS_DROP_MECHANIC_GROUP_DUNGEON_BOSS,LIBSETS_DROP_MECHANIC_GROUP_DUNGEON_BOSS}</v>
      </c>
      <c r="BG545" s="21" t="str">
        <f t="shared" si="55"/>
        <v>}, --Glacial Guardian / Gletscherwächter   [Coral Aerie, Summerset, Summerset]</v>
      </c>
    </row>
    <row r="546" spans="1:59" x14ac:dyDescent="0.25">
      <c r="A546" s="76">
        <v>622</v>
      </c>
      <c r="B546" t="s">
        <v>2759</v>
      </c>
      <c r="C546" t="s">
        <v>2732</v>
      </c>
      <c r="D546" s="3">
        <f t="shared" si="52"/>
        <v>622</v>
      </c>
      <c r="G546" s="8" t="s">
        <v>1477</v>
      </c>
      <c r="I546" t="s">
        <v>91</v>
      </c>
      <c r="J546" t="s">
        <v>91</v>
      </c>
      <c r="K546">
        <v>498</v>
      </c>
      <c r="L546">
        <v>498</v>
      </c>
      <c r="M546">
        <v>498</v>
      </c>
      <c r="O546" s="65" t="s">
        <v>2740</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6" t="s">
        <v>3356</v>
      </c>
      <c r="Y546" s="65"/>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6" t="s">
        <v>3356</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2"/>
      <c r="BA546" s="89"/>
      <c r="BB546" s="89"/>
      <c r="BC546" s="21" t="str">
        <f t="shared" si="57"/>
        <v>[622] = {wayshrines={498,498,498,}, dlcId=DLC_ASCENDING_TIDE</v>
      </c>
      <c r="BD546" s="21" t="str">
        <f t="shared" si="56"/>
        <v>, zoneIds={1302,20,20}, veteran=false</v>
      </c>
      <c r="BE546" s="21" t="str">
        <f t="shared" si="53"/>
        <v>, setType=LIBSETS_SETTYPE_DUNGEON</v>
      </c>
      <c r="BF546" s="21" t="str">
        <f t="shared" si="54"/>
        <v>, dropMechanic={LIBSETS_DROP_MECHANIC_GROUP_DUNGEON_BOSS,LIBSETS_DROP_MECHANIC_GROUP_DUNGEON_BOSS}</v>
      </c>
      <c r="BG546" s="21" t="str">
        <f t="shared" si="55"/>
        <v>}, --Turning Tide / Gezeitenwechsel   [Shipwright's Regret, Rivenspire, Rivenspire]</v>
      </c>
    </row>
    <row r="547" spans="1:59" x14ac:dyDescent="0.25">
      <c r="A547" s="76">
        <v>623</v>
      </c>
      <c r="B547" t="s">
        <v>2758</v>
      </c>
      <c r="C547" t="s">
        <v>2751</v>
      </c>
      <c r="D547" s="3">
        <f t="shared" si="52"/>
        <v>623</v>
      </c>
      <c r="G547" s="8" t="s">
        <v>1477</v>
      </c>
      <c r="I547" t="s">
        <v>91</v>
      </c>
      <c r="J547" t="s">
        <v>91</v>
      </c>
      <c r="K547">
        <v>498</v>
      </c>
      <c r="L547">
        <v>498</v>
      </c>
      <c r="M547">
        <v>498</v>
      </c>
      <c r="O547" s="65" t="s">
        <v>2740</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6" t="s">
        <v>3356</v>
      </c>
      <c r="Y547" s="65"/>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6" t="s">
        <v>3356</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2"/>
      <c r="BA547" s="89"/>
      <c r="BB547" s="89"/>
      <c r="BC547" s="21" t="str">
        <f t="shared" si="57"/>
        <v>[623] = {wayshrines={498,498,498,}, dlcId=DLC_ASCENDING_TIDE</v>
      </c>
      <c r="BD547" s="21" t="str">
        <f t="shared" si="56"/>
        <v>, zoneIds={1302,20,20}, veteran=false</v>
      </c>
      <c r="BE547" s="21" t="str">
        <f t="shared" si="53"/>
        <v>, setType=LIBSETS_SETTYPE_DUNGEON</v>
      </c>
      <c r="BF547" s="21" t="str">
        <f t="shared" si="54"/>
        <v>, dropMechanic={LIBSETS_DROP_MECHANIC_GROUP_DUNGEON_BOSS,LIBSETS_DROP_MECHANIC_GROUP_DUNGEON_BOSS}</v>
      </c>
      <c r="BG547" s="21" t="str">
        <f t="shared" si="55"/>
        <v>}, --Storm-Cursed\’s Revenge / Rache des Sturmverfluchten   [Shipwright's Regret, Rivenspire, Rivenspire]</v>
      </c>
    </row>
    <row r="548" spans="1:59" x14ac:dyDescent="0.25">
      <c r="A548" s="76">
        <v>624</v>
      </c>
      <c r="B548" t="s">
        <v>2756</v>
      </c>
      <c r="C548" t="s">
        <v>2757</v>
      </c>
      <c r="D548" s="3">
        <f t="shared" si="52"/>
        <v>624</v>
      </c>
      <c r="G548" s="8" t="s">
        <v>1477</v>
      </c>
      <c r="I548" t="s">
        <v>91</v>
      </c>
      <c r="J548" t="s">
        <v>91</v>
      </c>
      <c r="K548">
        <v>498</v>
      </c>
      <c r="L548">
        <v>498</v>
      </c>
      <c r="M548">
        <v>498</v>
      </c>
      <c r="O548" s="65" t="s">
        <v>2740</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6" t="s">
        <v>3356</v>
      </c>
      <c r="Y548" s="65"/>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6" t="s">
        <v>3356</v>
      </c>
      <c r="AC548" s="43"/>
      <c r="AD548" s="43"/>
      <c r="AE548" s="40"/>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2"/>
      <c r="BA548" s="89"/>
      <c r="BB548" s="89"/>
      <c r="BC548" s="21" t="str">
        <f t="shared" si="57"/>
        <v>[624] = {wayshrines={498,498,498,}, dlcId=DLC_ASCENDING_TIDE</v>
      </c>
      <c r="BD548" s="21" t="str">
        <f t="shared" si="56"/>
        <v>, zoneIds={1302,20,20}, veteran=false</v>
      </c>
      <c r="BE548" s="21" t="str">
        <f t="shared" si="53"/>
        <v>, setType=LIBSETS_SETTYPE_DUNGEON</v>
      </c>
      <c r="BF548" s="21" t="str">
        <f t="shared" si="54"/>
        <v>, dropMechanic={LIBSETS_DROP_MECHANIC_GROUP_DUNGEON_BOSS,LIBSETS_DROP_MECHANIC_GROUP_DUNGEON_BOSS}</v>
      </c>
      <c r="BG548" s="21" t="str">
        <f t="shared" si="55"/>
        <v>}, --Spriggan\’s Vigor / Elan des Zweiglings   [Shipwright's Regret, Rivenspire, Rivenspire]</v>
      </c>
    </row>
    <row r="549" spans="1:59" x14ac:dyDescent="0.25">
      <c r="A549" s="5">
        <v>625</v>
      </c>
      <c r="B549" t="s">
        <v>2677</v>
      </c>
      <c r="C549" t="s">
        <v>2719</v>
      </c>
      <c r="D549" s="3">
        <f t="shared" si="52"/>
        <v>625</v>
      </c>
      <c r="G549" s="3" t="s">
        <v>1687</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5" t="s">
        <v>2670</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1563</v>
      </c>
      <c r="Y549" s="65"/>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6" t="s">
        <v>3340</v>
      </c>
      <c r="AC549" s="43" t="s">
        <v>3296</v>
      </c>
      <c r="AD549" s="43" t="s">
        <v>3297</v>
      </c>
      <c r="AE549" s="43"/>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4" t="s">
        <v>1561</v>
      </c>
      <c r="AI549" s="43" t="s">
        <v>3299</v>
      </c>
      <c r="AJ549" s="43" t="s">
        <v>3364</v>
      </c>
      <c r="AK549" s="3">
        <f>IF(AND(G549&lt;&gt;"LIBSETS_SETTYPE_BATTLEGROUND",G549&lt;&gt;"LIBSETS_SETTYPE_SPECIAL"),IF(AL549&lt;&gt;"",VLOOKUP(AL549,'ESO zone constants'!$D$3:$H$4953,5,FALSE),""),"")</f>
        <v>380</v>
      </c>
      <c r="AL549" t="s">
        <v>96</v>
      </c>
      <c r="AM549" s="3" t="s">
        <v>3340</v>
      </c>
      <c r="AN549" s="43" t="s">
        <v>3298</v>
      </c>
      <c r="AO549" s="43" t="s">
        <v>3275</v>
      </c>
      <c r="AP549" s="3">
        <f>IF(AND(G549&lt;&gt;"LIBSETS_SETTYPE_BATTLEGROUND",G549&lt;&gt;"LIBSETS_SETTYPE_SPECIAL"),IF(AQ549&lt;&gt;"",VLOOKUP(AQ549,'ESO zone constants'!$D$3:$H$4953,5,FALSE),""),"")</f>
        <v>935</v>
      </c>
      <c r="AQ549" t="s">
        <v>97</v>
      </c>
      <c r="AR549" s="44" t="s">
        <v>3340</v>
      </c>
      <c r="AS549" s="43" t="s">
        <v>3298</v>
      </c>
      <c r="AT549" s="43" t="s">
        <v>3275</v>
      </c>
      <c r="AU549" s="3">
        <f>IF(AND(G549&lt;&gt;"LIBSETS_SETTYPE_BATTLEGROUND",G549&lt;&gt;"LIBSETS_SETTYPE_SPECIAL"),IF(AV549&lt;&gt;"",VLOOKUP(AV549,'ESO zone constants'!$D$3:$H$4953,5,FALSE),""),"")</f>
        <v>1282</v>
      </c>
      <c r="AV549" t="s">
        <v>2692</v>
      </c>
      <c r="AW549" s="44" t="s">
        <v>3280</v>
      </c>
      <c r="AX549" s="43"/>
      <c r="AY549" s="43"/>
      <c r="AZ549" s="92"/>
      <c r="BA549" s="37" t="s">
        <v>3243</v>
      </c>
      <c r="BB549" s="37" t="s">
        <v>3243</v>
      </c>
      <c r="BC549" s="21" t="str">
        <f t="shared" si="57"/>
        <v>[625] = {wayshrines={130,491,493,}, dlcId=DLC_DEADLANDS</v>
      </c>
      <c r="BD549" s="21" t="str">
        <f t="shared" si="56"/>
        <v>, zoneIds={347,1286,1283,380,935,1282}, veteran=false</v>
      </c>
      <c r="BE549" s="21" t="str">
        <f t="shared" si="53"/>
        <v>, setType=LIBSETS_SETTYPE_MYTHIC</v>
      </c>
      <c r="BF549" s="21" t="str">
        <f t="shared" si="54"/>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5"/>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2678</v>
      </c>
      <c r="C550" t="s">
        <v>2718</v>
      </c>
      <c r="D550" s="3">
        <f t="shared" si="52"/>
        <v>626</v>
      </c>
      <c r="E550" s="42"/>
      <c r="G550" s="3" t="s">
        <v>1687</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5" t="s">
        <v>2670</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3280</v>
      </c>
      <c r="Y550" s="65"/>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6" t="s">
        <v>1561</v>
      </c>
      <c r="AC550" s="43" t="s">
        <v>3274</v>
      </c>
      <c r="AD550" s="43" t="s">
        <v>3274</v>
      </c>
      <c r="AE550" s="40"/>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2404</v>
      </c>
      <c r="AM550" s="3" t="s">
        <v>3340</v>
      </c>
      <c r="AN550" s="43" t="s">
        <v>3298</v>
      </c>
      <c r="AO550" s="43" t="s">
        <v>3275</v>
      </c>
      <c r="AP550" s="3">
        <f>IF(AND(G550&lt;&gt;"LIBSETS_SETTYPE_BATTLEGROUND",G550&lt;&gt;"LIBSETS_SETTYPE_SPECIAL"),IF(AQ550&lt;&gt;"",VLOOKUP(AQ550,'ESO zone constants'!$D$3:$H$4953,5,FALSE),""),"")</f>
        <v>974</v>
      </c>
      <c r="AQ550" t="s">
        <v>44</v>
      </c>
      <c r="AR550" s="44" t="s">
        <v>3277</v>
      </c>
      <c r="AS550" s="43"/>
      <c r="AT550" s="43"/>
      <c r="AU550" s="3" t="str">
        <f>IF(AND(G550&lt;&gt;"LIBSETS_SETTYPE_BATTLEGROUND",G550&lt;&gt;"LIBSETS_SETTYPE_SPECIAL"),IF(AV550&lt;&gt;"",VLOOKUP(AV550,'ESO zone constants'!$D$3:$H$4953,5,FALSE),""),"")</f>
        <v/>
      </c>
      <c r="AV550" s="40"/>
      <c r="AW550" s="44"/>
      <c r="AX550" s="43"/>
      <c r="AY550" s="43"/>
      <c r="AZ550" s="92"/>
      <c r="BA550" s="37" t="s">
        <v>3237</v>
      </c>
      <c r="BB550" s="37" t="s">
        <v>3237</v>
      </c>
      <c r="BC550" s="21" t="str">
        <f t="shared" si="57"/>
        <v>[626] = {wayshrines={479,253,-1,}, dlcId=DLC_DEADLANDS</v>
      </c>
      <c r="BD550" s="21" t="str">
        <f t="shared" si="56"/>
        <v>, zoneIds={1286,823,1228,974}, veteran=false</v>
      </c>
      <c r="BE550" s="21" t="str">
        <f t="shared" si="53"/>
        <v>, setType=LIBSETS_SETTYPE_MYTHIC</v>
      </c>
      <c r="BF550" s="21" t="str">
        <f t="shared" si="54"/>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5"/>
        <v>, addTooltip={['en']='https://en.uesp.net/wiki/Online:Belharza%27s_Band',},}, --Belharza's Band / Belharzas Band   [The Deadlands, Gold Coast, Black Drake Villa, Falkreath Hold]</v>
      </c>
    </row>
    <row r="551" spans="1:59" x14ac:dyDescent="0.25">
      <c r="A551" s="5">
        <v>627</v>
      </c>
      <c r="B551" t="s">
        <v>2724</v>
      </c>
      <c r="C551" t="s">
        <v>2720</v>
      </c>
      <c r="D551" s="3">
        <f t="shared" si="52"/>
        <v>627</v>
      </c>
      <c r="G551" s="3" t="s">
        <v>1687</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5" t="s">
        <v>2670</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1544</v>
      </c>
      <c r="W551" s="3" t="s">
        <v>3346</v>
      </c>
      <c r="X551" s="3" t="s">
        <v>3346</v>
      </c>
      <c r="Y551" s="65"/>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6" t="s">
        <v>3291</v>
      </c>
      <c r="AC551" s="43" t="s">
        <v>3300</v>
      </c>
      <c r="AD551" s="43" t="s">
        <v>3301</v>
      </c>
      <c r="AE551" s="40"/>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4" t="s">
        <v>1561</v>
      </c>
      <c r="AI551" s="43" t="s">
        <v>3310</v>
      </c>
      <c r="AJ551" s="43" t="s">
        <v>3363</v>
      </c>
      <c r="AK551" s="3">
        <f>IF(AND(G551&lt;&gt;"LIBSETS_SETTYPE_BATTLEGROUND",G551&lt;&gt;"LIBSETS_SETTYPE_SPECIAL"),IF(AL551&lt;&gt;"",VLOOKUP(AL551,'ESO zone constants'!$D$3:$H$4953,5,FALSE),""),"")</f>
        <v>0</v>
      </c>
      <c r="AL551" t="s">
        <v>2239</v>
      </c>
      <c r="AM551" s="3" t="s">
        <v>3340</v>
      </c>
      <c r="AN551" s="43" t="s">
        <v>3311</v>
      </c>
      <c r="AO551" s="43" t="s">
        <v>3312</v>
      </c>
      <c r="AP551" s="3">
        <f>IF(AND(G551&lt;&gt;"LIBSETS_SETTYPE_BATTLEGROUND",G551&lt;&gt;"LIBSETS_SETTYPE_SPECIAL"),IF(AQ551&lt;&gt;"",VLOOKUP(AQ551,'ESO zone constants'!$D$3:$H$4953,5,FALSE),""),"")</f>
        <v>0</v>
      </c>
      <c r="AQ551" t="s">
        <v>2239</v>
      </c>
      <c r="AR551" s="44" t="s">
        <v>3340</v>
      </c>
      <c r="AS551" s="43" t="s">
        <v>3313</v>
      </c>
      <c r="AT551" s="43" t="s">
        <v>3313</v>
      </c>
      <c r="AU551" s="3" t="str">
        <f>IF(AND(G551&lt;&gt;"LIBSETS_SETTYPE_BATTLEGROUND",G551&lt;&gt;"LIBSETS_SETTYPE_SPECIAL"),IF(AV551&lt;&gt;"",VLOOKUP(AV551,'ESO zone constants'!$D$3:$H$4953,5,FALSE),""),"")</f>
        <v/>
      </c>
      <c r="AW551" s="44"/>
      <c r="AX551" s="43"/>
      <c r="AY551" s="43"/>
      <c r="AZ551" s="92"/>
      <c r="BA551" s="37" t="s">
        <v>3345</v>
      </c>
      <c r="BB551" s="37" t="s">
        <v>3345</v>
      </c>
      <c r="BC551" s="21" t="str">
        <f t="shared" si="57"/>
        <v>[627] = {wayshrines={479,458,75,}, dlcId=DLC_DEADLANDS</v>
      </c>
      <c r="BD551" s="21" t="str">
        <f t="shared" si="56"/>
        <v>, zoneIds={1286,1261,41,0,0}, veteran=false</v>
      </c>
      <c r="BE551" s="21" t="str">
        <f t="shared" si="53"/>
        <v>, setType=LIBSETS_SETTYPE_MYTHIC</v>
      </c>
      <c r="BF551" s="21" t="str">
        <f t="shared" si="54"/>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5"/>
        <v>, addTooltip={['en']='https://en.uesp.net/wiki/Online:Spaulder_of_Ruin',},}, --Spaulder of Ruin / Schulterbänder des Untergangs   [The Deadlands, Blackwood, Stonefalls, Tamriel Map, Tamriel Map]</v>
      </c>
    </row>
    <row r="552" spans="1:59" x14ac:dyDescent="0.25">
      <c r="A552" s="5">
        <v>629</v>
      </c>
      <c r="B552" t="s">
        <v>2752</v>
      </c>
      <c r="C552" t="s">
        <v>2734</v>
      </c>
      <c r="D552" s="3">
        <f t="shared" si="52"/>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5" t="s">
        <v>2726</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1541</v>
      </c>
      <c r="Y552" s="65"/>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6"/>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3" t="s">
        <v>2667</v>
      </c>
      <c r="BA552" s="83"/>
      <c r="BB552" s="83"/>
      <c r="BC552" s="21" t="str">
        <f t="shared" si="57"/>
        <v>[629] = {wayshrines={-1,-1,-1,}, dlcId=DLC_ASCENDING_TIDE</v>
      </c>
      <c r="BD552" s="21" t="str">
        <f t="shared" si="56"/>
        <v>, zoneIds={181}, veteran=false</v>
      </c>
      <c r="BE552" s="21" t="str">
        <f t="shared" si="53"/>
        <v>, setType=LIBSETS_SETTYPE_CYRODIIL</v>
      </c>
      <c r="BF552" s="21" t="str">
        <f t="shared" si="54"/>
        <v>, dropMechanic={LIBSETS_DROP_MECHANIC_MAIL_PVP_REWARDS_FOR_THE_WORTHY}</v>
      </c>
      <c r="BG552" s="21" t="str">
        <f t="shared" si="55"/>
        <v>}, --Rallying Cry / Schlachtruf   [Cyrodiil]</v>
      </c>
    </row>
    <row r="553" spans="1:59" x14ac:dyDescent="0.25">
      <c r="A553" s="5">
        <v>630</v>
      </c>
      <c r="B553" t="s">
        <v>2753</v>
      </c>
      <c r="C553" t="s">
        <v>2735</v>
      </c>
      <c r="D553" s="3">
        <f t="shared" si="52"/>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5" t="s">
        <v>2726</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1541</v>
      </c>
      <c r="Y553" s="65"/>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6"/>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3" t="s">
        <v>2667</v>
      </c>
      <c r="BA553" s="83"/>
      <c r="BB553" s="83"/>
      <c r="BC553" s="21" t="str">
        <f t="shared" si="57"/>
        <v>[630] = {wayshrines={-1,-1,-1,}, dlcId=DLC_ASCENDING_TIDE</v>
      </c>
      <c r="BD553" s="21" t="str">
        <f t="shared" si="56"/>
        <v>, zoneIds={181}, veteran=false</v>
      </c>
      <c r="BE553" s="21" t="str">
        <f t="shared" si="53"/>
        <v>, setType=LIBSETS_SETTYPE_CYRODIIL</v>
      </c>
      <c r="BF553" s="21" t="str">
        <f t="shared" si="54"/>
        <v>, dropMechanic={LIBSETS_DROP_MECHANIC_MAIL_PVP_REWARDS_FOR_THE_WORTHY}</v>
      </c>
      <c r="BG553" s="21" t="str">
        <f t="shared" si="55"/>
        <v>}, --Hew and Sunder  / Kappspalter   [Cyrodiil]</v>
      </c>
    </row>
    <row r="554" spans="1:59" x14ac:dyDescent="0.25">
      <c r="A554" s="5">
        <v>631</v>
      </c>
      <c r="B554" t="s">
        <v>2754</v>
      </c>
      <c r="C554" t="s">
        <v>2736</v>
      </c>
      <c r="D554" s="3">
        <f t="shared" si="52"/>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5" t="s">
        <v>2726</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1541</v>
      </c>
      <c r="Y554" s="65"/>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6"/>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3" t="s">
        <v>2667</v>
      </c>
      <c r="BA554" s="83"/>
      <c r="BB554" s="83"/>
      <c r="BC554" s="21" t="str">
        <f t="shared" si="57"/>
        <v>[631] = {wayshrines={-1,-1,-1,}, dlcId=DLC_ASCENDING_TIDE</v>
      </c>
      <c r="BD554" s="21" t="str">
        <f t="shared" si="56"/>
        <v>, zoneIds={181}, veteran=false</v>
      </c>
      <c r="BE554" s="21" t="str">
        <f t="shared" si="53"/>
        <v>, setType=LIBSETS_SETTYPE_CYRODIIL</v>
      </c>
      <c r="BF554" s="21" t="str">
        <f t="shared" si="54"/>
        <v>, dropMechanic={LIBSETS_DROP_MECHANIC_MAIL_PVP_REWARDS_FOR_THE_WORTHY}</v>
      </c>
      <c r="BG554" s="21" t="str">
        <f t="shared" si="55"/>
        <v>}, --Enervating Aura  / Enervierende Aura   [Cyrodiil]</v>
      </c>
    </row>
    <row r="555" spans="1:59" x14ac:dyDescent="0.25">
      <c r="A555" s="5">
        <v>632</v>
      </c>
      <c r="B555" t="s">
        <v>2731</v>
      </c>
      <c r="C555" t="s">
        <v>2731</v>
      </c>
      <c r="D555" s="3">
        <f t="shared" si="52"/>
        <v>632</v>
      </c>
      <c r="G555" s="8" t="s">
        <v>1479</v>
      </c>
      <c r="H555" s="93">
        <v>3</v>
      </c>
      <c r="I555" t="s">
        <v>1466</v>
      </c>
      <c r="J555" t="s">
        <v>91</v>
      </c>
      <c r="K555">
        <v>497</v>
      </c>
      <c r="L555">
        <v>497</v>
      </c>
      <c r="M555">
        <v>497</v>
      </c>
      <c r="O555" s="65" t="s">
        <v>2728</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1544</v>
      </c>
      <c r="W555" s="3" t="s">
        <v>2775</v>
      </c>
      <c r="X555" s="3" t="s">
        <v>2775</v>
      </c>
      <c r="Y555" s="65"/>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6"/>
      <c r="AC555" s="40"/>
      <c r="AD555" s="40"/>
      <c r="AE555" s="40"/>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9"/>
      <c r="BA555" s="89"/>
      <c r="BB555" s="89"/>
      <c r="BC555" s="21" t="str">
        <f t="shared" si="57"/>
        <v>[632] = {wayshrines={497,497,497,}, dlcId=DLC_ASCENDING_TIDE</v>
      </c>
      <c r="BD555" s="21" t="str">
        <f t="shared" si="56"/>
        <v>, zoneIds={1301,1011,1011}, veteran={[EQUIP_TYPE_HEAD]=true, [EQUIP_TYPE_SHOULDERS]=false}</v>
      </c>
      <c r="BE555" s="21" t="str">
        <f t="shared" si="53"/>
        <v>, setType=LIBSETS_SETTYPE_MONSTER, undauntedChestId=3</v>
      </c>
      <c r="BF555" s="21" t="str">
        <f t="shared" si="54"/>
        <v>, dropMechanic={LIBSETS_DROP_MECHANIC_MONSTER_NAME}, dropMechanicDropLocationNames={['en']={'Varallion','','','','','',},['de']={'Varallion','','','','','',},}</v>
      </c>
      <c r="BG555" s="21" t="str">
        <f t="shared" si="55"/>
        <v>}, --Kargaeda / Kargaeda   [Coral Aerie, Summerset, Summerset]</v>
      </c>
    </row>
    <row r="556" spans="1:59" x14ac:dyDescent="0.25">
      <c r="A556" s="5">
        <v>633</v>
      </c>
      <c r="B556" t="s">
        <v>2733</v>
      </c>
      <c r="C556" t="s">
        <v>2733</v>
      </c>
      <c r="D556" s="3">
        <f t="shared" si="52"/>
        <v>633</v>
      </c>
      <c r="G556" s="8" t="s">
        <v>1479</v>
      </c>
      <c r="H556" s="93">
        <v>3</v>
      </c>
      <c r="I556" t="s">
        <v>1466</v>
      </c>
      <c r="J556" t="s">
        <v>91</v>
      </c>
      <c r="K556">
        <v>498</v>
      </c>
      <c r="L556">
        <v>498</v>
      </c>
      <c r="M556">
        <v>498</v>
      </c>
      <c r="O556" s="65" t="s">
        <v>2740</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1544</v>
      </c>
      <c r="W556" s="3" t="s">
        <v>2733</v>
      </c>
      <c r="X556" s="3" t="s">
        <v>2733</v>
      </c>
      <c r="Y556" s="65"/>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6"/>
      <c r="AC556" s="40"/>
      <c r="AD556" s="40"/>
      <c r="AE556" s="40"/>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9"/>
      <c r="BA556" s="89"/>
      <c r="BB556" s="89"/>
      <c r="BC556" s="21" t="str">
        <f t="shared" si="57"/>
        <v>[633] = {wayshrines={498,498,498,}, dlcId=DLC_ASCENDING_TIDE</v>
      </c>
      <c r="BD556" s="21" t="str">
        <f t="shared" si="56"/>
        <v>, zoneIds={1302,20,20}, veteran={[EQUIP_TYPE_HEAD]=true, [EQUIP_TYPE_SHOULDERS]=false}</v>
      </c>
      <c r="BE556" s="21" t="str">
        <f t="shared" si="53"/>
        <v>, setType=LIBSETS_SETTYPE_MONSTER, undauntedChestId=3</v>
      </c>
      <c r="BF556" s="21" t="str">
        <f t="shared" si="54"/>
        <v>, dropMechanic={LIBSETS_DROP_MECHANIC_MONSTER_NAME}, dropMechanicDropLocationNames={['en']={'Nazaray ','','','','','',},['de']={'Nazaray ','','','','','',},}</v>
      </c>
      <c r="BG556" s="21" t="str">
        <f t="shared" si="55"/>
        <v>}, --Nazaray  / Nazaray    [Shipwright's Regret, Rivenspire, Rivenspire]</v>
      </c>
    </row>
    <row r="557" spans="1:59" x14ac:dyDescent="0.25">
      <c r="A557" s="5">
        <v>634</v>
      </c>
      <c r="B557" t="s">
        <v>2737</v>
      </c>
      <c r="C557" t="s">
        <v>2737</v>
      </c>
      <c r="D557" s="3">
        <f t="shared" si="52"/>
        <v>634</v>
      </c>
      <c r="F557" t="s">
        <v>2777</v>
      </c>
      <c r="G557" s="8" t="s">
        <v>2776</v>
      </c>
      <c r="I557" t="s">
        <v>91</v>
      </c>
      <c r="J557" t="s">
        <v>91</v>
      </c>
      <c r="K557">
        <v>-1</v>
      </c>
      <c r="L557">
        <v>-1</v>
      </c>
      <c r="M557">
        <v>-1</v>
      </c>
      <c r="N557" s="91"/>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5" t="s">
        <v>2726</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constants'!$B$4:$C$1003,2,FALSE),"")</f>
        <v>Ascending Tide</v>
      </c>
      <c r="V557" s="33" t="s">
        <v>1544</v>
      </c>
      <c r="W557" s="3" t="s">
        <v>2788</v>
      </c>
      <c r="X557" s="3" t="s">
        <v>2783</v>
      </c>
      <c r="Y557" s="65">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6" t="s">
        <v>2792</v>
      </c>
      <c r="AC557" s="40"/>
      <c r="AD557" s="40"/>
      <c r="AE557" s="40"/>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3" t="s">
        <v>2667</v>
      </c>
      <c r="BA557" s="83"/>
      <c r="BB557" s="83"/>
      <c r="BC557" s="21" t="str">
        <f t="shared" si="57"/>
        <v>[634] = {wayshrines={-1,-1,-1,}, dlcId=DLC_ASCENDING_TIDE</v>
      </c>
      <c r="BD557" s="21" t="str">
        <f t="shared" si="56"/>
        <v>, zoneIds={584,643}, veteran=false</v>
      </c>
      <c r="BE557" s="21" t="str">
        <f t="shared" si="53"/>
        <v>, setType=LIBSETS_SETTYPE_IMPERIALCITY_MONSTER</v>
      </c>
      <c r="BF557" s="21" t="str">
        <f t="shared" si="54"/>
        <v>, dropMechanic={LIBSETS_DROP_MECHANIC_MONSTER_NAME,LIBSETS_DROP_MECHANIC_TELVAR_EQUIPMENT_LOCKBOX_MERCHANT}, dropMechanicDropLocationNames={['en']={'Nunatak (Memorial district, north)','','','','','',},['de']={'Nunatak (Gedenkbezirk, Norden)','','','','','',},}</v>
      </c>
      <c r="BG557" s="21" t="str">
        <f t="shared" si="55"/>
        <v>}, --Nunatak / Nunatak   [Imperial City, Imperial Sewers]</v>
      </c>
    </row>
    <row r="558" spans="1:59" x14ac:dyDescent="0.25">
      <c r="A558" s="5">
        <v>635</v>
      </c>
      <c r="B558" t="s">
        <v>2755</v>
      </c>
      <c r="C558" t="s">
        <v>2738</v>
      </c>
      <c r="D558" s="3">
        <f t="shared" si="52"/>
        <v>635</v>
      </c>
      <c r="F558" t="s">
        <v>2777</v>
      </c>
      <c r="G558" s="8" t="s">
        <v>2776</v>
      </c>
      <c r="I558" t="s">
        <v>91</v>
      </c>
      <c r="J558" t="s">
        <v>91</v>
      </c>
      <c r="K558">
        <v>-1</v>
      </c>
      <c r="L558">
        <v>-1</v>
      </c>
      <c r="M558">
        <v>-1</v>
      </c>
      <c r="N558" s="91"/>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5" t="s">
        <v>2726</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constants'!$B$4:$C$1003,2,FALSE),"")</f>
        <v>Ascending Tide</v>
      </c>
      <c r="V558" s="33" t="s">
        <v>1544</v>
      </c>
      <c r="W558" s="3" t="s">
        <v>2787</v>
      </c>
      <c r="X558" s="3" t="s">
        <v>2784</v>
      </c>
      <c r="Y558" s="65">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6" t="s">
        <v>2792</v>
      </c>
      <c r="AC558" s="40"/>
      <c r="AD558" s="40"/>
      <c r="AE558" s="40"/>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3" t="s">
        <v>2667</v>
      </c>
      <c r="BA558" s="83"/>
      <c r="BB558" s="83"/>
      <c r="BC558" s="21" t="str">
        <f t="shared" si="57"/>
        <v>[635] = {wayshrines={-1,-1,-1,}, dlcId=DLC_ASCENDING_TIDE</v>
      </c>
      <c r="BD558" s="21" t="str">
        <f t="shared" si="56"/>
        <v>, zoneIds={584,643}, veteran=false</v>
      </c>
      <c r="BE558" s="21" t="str">
        <f t="shared" si="53"/>
        <v>, setType=LIBSETS_SETTYPE_IMPERIALCITY_MONSTER</v>
      </c>
      <c r="BF558" s="21" t="str">
        <f t="shared" si="54"/>
        <v>, dropMechanic={LIBSETS_DROP_MECHANIC_MONSTER_NAME,LIBSETS_DROP_MECHANIC_TELVAR_EQUIPMENT_LOCKBOX_MERCHANT}, dropMechanicDropLocationNames={['en']={'Fürstin Malygda (Aboretum, south-east)','','','','','',},['de']={'Lady Malydga (Arboretum, Süd-Osten)','','','','','',},}</v>
      </c>
      <c r="BG558" s="21" t="str">
        <f t="shared" si="55"/>
        <v>}, --Lady Malydga / Fürstin Malygda   [Imperial City, Imperial Sewers]</v>
      </c>
    </row>
    <row r="559" spans="1:59" x14ac:dyDescent="0.25">
      <c r="A559" s="5">
        <v>636</v>
      </c>
      <c r="B559" t="s">
        <v>2739</v>
      </c>
      <c r="C559" t="s">
        <v>2739</v>
      </c>
      <c r="D559" s="3">
        <f t="shared" si="52"/>
        <v>636</v>
      </c>
      <c r="E559" s="42"/>
      <c r="F559" t="s">
        <v>2777</v>
      </c>
      <c r="G559" s="8" t="s">
        <v>2776</v>
      </c>
      <c r="I559" t="s">
        <v>91</v>
      </c>
      <c r="J559" t="s">
        <v>91</v>
      </c>
      <c r="K559">
        <v>-1</v>
      </c>
      <c r="L559">
        <v>-1</v>
      </c>
      <c r="M559">
        <v>-1</v>
      </c>
      <c r="N559" s="91"/>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5" t="s">
        <v>2726</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constants'!$B$4:$C$1003,2,FALSE),"")</f>
        <v>Ascending Tide</v>
      </c>
      <c r="V559" s="33" t="s">
        <v>1544</v>
      </c>
      <c r="W559" s="3" t="s">
        <v>2786</v>
      </c>
      <c r="X559" s="3" t="s">
        <v>2785</v>
      </c>
      <c r="Y559" s="65">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6" t="s">
        <v>2792</v>
      </c>
      <c r="AC559" s="40"/>
      <c r="AD559" s="40"/>
      <c r="AE559" s="40"/>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3" t="s">
        <v>2667</v>
      </c>
      <c r="BA559" s="83"/>
      <c r="BB559" s="83"/>
      <c r="BC559" s="21" t="str">
        <f t="shared" si="57"/>
        <v>[636] = {wayshrines={-1,-1,-1,}, dlcId=DLC_ASCENDING_TIDE</v>
      </c>
      <c r="BD559" s="21" t="str">
        <f t="shared" si="56"/>
        <v>, zoneIds={584,643}, veteran=false</v>
      </c>
      <c r="BE559" s="21" t="str">
        <f t="shared" si="53"/>
        <v>, setType=LIBSETS_SETTYPE_IMPERIALCITY_MONSTER</v>
      </c>
      <c r="BF559" s="21" t="str">
        <f t="shared" si="54"/>
        <v>, dropMechanic={LIBSETS_DROP_MECHANIC_MONSTER_NAME,LIBSETS_DROP_MECHANIC_TELVAR_EQUIPMENT_LOCKBOX_MERCHANT}, dropMechanicDropLocationNames={['en']={'Baron Thirsk Nobles district, south-west)','','','','','',},['de']={'Baron Thirsk (Adelsbezirk, Süd-Westen)','','','','','',},}</v>
      </c>
      <c r="BG559" s="21" t="str">
        <f t="shared" si="55"/>
        <v>}, --Baron Thirsk / Baron Thirsk   [Imperial City, Imperial Sewers]</v>
      </c>
    </row>
    <row r="560" spans="1:59" x14ac:dyDescent="0.25">
      <c r="A560" s="102">
        <v>640</v>
      </c>
      <c r="B560" t="s">
        <v>3514</v>
      </c>
      <c r="C560" t="s">
        <v>3442</v>
      </c>
      <c r="D560" s="3">
        <f t="shared" si="52"/>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constants'!$B$4:$C$1003,2,FALSE),"")</f>
        <v>High Isle</v>
      </c>
      <c r="V560" s="33" t="s">
        <v>3359</v>
      </c>
      <c r="W560" s="39"/>
      <c r="X560" s="39"/>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3359</v>
      </c>
      <c r="AC560" s="40"/>
      <c r="AD560" s="40"/>
      <c r="AE560" s="40"/>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3359</v>
      </c>
      <c r="AI560" s="40"/>
      <c r="AJ560" s="40"/>
      <c r="AK560" s="3" t="str">
        <f>IF(AND(G560&lt;&gt;"LIBSETS_SETTYPE_BATTLEGROUND",G560&lt;&gt;"LIBSETS_SETTYPE_SPECIAL"),IF(AL560&lt;&gt;"",VLOOKUP(AL560,'ESO zone constants'!$D$3:$H$4953,5,FALSE),""),"")</f>
        <v/>
      </c>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9"/>
      <c r="BA560" s="89"/>
      <c r="BB560" s="89"/>
      <c r="BC560" s="21" t="str">
        <f t="shared" si="57"/>
        <v>[640] = {wayshrines={503,503,503,}, traitsNeeded=3, dlcId=DLC_HIGH_ISLE</v>
      </c>
      <c r="BD560" s="21" t="str">
        <f t="shared" si="56"/>
        <v>, zoneIds={1318,1318,1318}, veteran=false</v>
      </c>
      <c r="BE560" s="21" t="str">
        <f t="shared" si="53"/>
        <v>, setType=LIBSETS_SETTYPE_CRAFTED</v>
      </c>
      <c r="BF560" s="21" t="str">
        <f t="shared" si="54"/>
        <v>, dropMechanic={LIBSETS_DROP_MECHANIC_CRAFTED,LIBSETS_DROP_MECHANIC_CRAFTED,LIBSETS_DROP_MECHANIC_CRAFTED}</v>
      </c>
      <c r="BG560" s="21" t="str">
        <f t="shared" si="55"/>
        <v>}, --Order\'s Wrath / Zorn des Ordens   [High Isle, High Isle, High Isle]</v>
      </c>
    </row>
    <row r="561" spans="1:59" x14ac:dyDescent="0.25">
      <c r="A561" s="102">
        <v>641</v>
      </c>
      <c r="B561" t="s">
        <v>3515</v>
      </c>
      <c r="C561" t="s">
        <v>3443</v>
      </c>
      <c r="D561" s="3">
        <f t="shared" si="52"/>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constants'!$B$4:$C$1003,2,FALSE),"")</f>
        <v>High Isle</v>
      </c>
      <c r="V561" s="33" t="s">
        <v>3359</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3359</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3359</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7"/>
        <v>[641] = {wayshrines={506,506,506,}, traitsNeeded=5, dlcId=DLC_HIGH_ISLE</v>
      </c>
      <c r="BD561" s="21" t="str">
        <f t="shared" si="56"/>
        <v>, zoneIds={1318,1318,1318}, veteran=false</v>
      </c>
      <c r="BE561" s="21" t="str">
        <f t="shared" si="53"/>
        <v>, setType=LIBSETS_SETTYPE_CRAFTED</v>
      </c>
      <c r="BF561" s="21" t="str">
        <f t="shared" si="54"/>
        <v>, dropMechanic={LIBSETS_DROP_MECHANIC_CRAFTED,LIBSETS_DROP_MECHANIC_CRAFTED,LIBSETS_DROP_MECHANIC_CRAFTED}</v>
      </c>
      <c r="BG561" s="21" t="str">
        <f t="shared" si="55"/>
        <v>}, --Serpent\'s Disdain / Verachtung der Schlange   [High Isle, High Isle, High Isle]</v>
      </c>
    </row>
    <row r="562" spans="1:59" x14ac:dyDescent="0.25">
      <c r="A562" s="102">
        <v>642</v>
      </c>
      <c r="B562" t="s">
        <v>3516</v>
      </c>
      <c r="C562" t="s">
        <v>3444</v>
      </c>
      <c r="D562" s="3">
        <f t="shared" si="52"/>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constants'!$B$4:$C$1003,2,FALSE),"")</f>
        <v>High Isle</v>
      </c>
      <c r="V562" s="33" t="s">
        <v>3359</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3359</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3359</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7"/>
        <v>[642] = {wayshrines={511,511,511,}, traitsNeeded=7, dlcId=DLC_HIGH_ISLE</v>
      </c>
      <c r="BD562" s="21" t="str">
        <f t="shared" si="56"/>
        <v>, zoneIds={1318,1318,1318}, veteran=false</v>
      </c>
      <c r="BE562" s="21" t="str">
        <f t="shared" si="53"/>
        <v>, setType=LIBSETS_SETTYPE_CRAFTED</v>
      </c>
      <c r="BF562" s="21" t="str">
        <f t="shared" si="54"/>
        <v>, dropMechanic={LIBSETS_DROP_MECHANIC_CRAFTED,LIBSETS_DROP_MECHANIC_CRAFTED,LIBSETS_DROP_MECHANIC_CRAFTED}</v>
      </c>
      <c r="BG562" s="21" t="str">
        <f t="shared" si="55"/>
        <v>}, --Druid\'s Braid / Druidenflechte   [High Isle, High Isle, High Isle]</v>
      </c>
    </row>
    <row r="563" spans="1:59" x14ac:dyDescent="0.25">
      <c r="A563" s="102">
        <v>643</v>
      </c>
      <c r="B563" t="s">
        <v>3517</v>
      </c>
      <c r="C563" t="s">
        <v>3445</v>
      </c>
      <c r="D563" s="3">
        <f t="shared" si="52"/>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constants'!$B$4:$C$1003,2,FALSE),"")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3399</v>
      </c>
      <c r="AM563" s="44" t="s">
        <v>1562</v>
      </c>
      <c r="AP563" s="3">
        <f>IF(AND(G563&lt;&gt;"LIBSETS_SETTYPE_BATTLEGROUND",G563&lt;&gt;"LIBSETS_SETTYPE_SPECIAL"),IF(AQ563&lt;&gt;"",VLOOKUP(AQ563,'ESO zone constants'!$D$3:$H$4953,5,FALSE),""),"")</f>
        <v>1318</v>
      </c>
      <c r="AQ563" t="s">
        <v>3399</v>
      </c>
      <c r="AR563" s="44" t="s">
        <v>3291</v>
      </c>
      <c r="AU563" s="3" t="str">
        <f>IF(AND(G563&lt;&gt;"LIBSETS_SETTYPE_BATTLEGROUND",G563&lt;&gt;"LIBSETS_SETTYPE_SPECIAL"),IF(AV563&lt;&gt;"",VLOOKUP(AV563,'ESO zone constants'!$D$3:$H$4953,5,FALSE),""),"")</f>
        <v/>
      </c>
      <c r="BC563" s="21" t="str">
        <f t="shared" si="57"/>
        <v>[643] = {wayshrines={512,512,512,}, dlcId=DLC_HIGH_ISLE</v>
      </c>
      <c r="BD563" s="21" t="str">
        <f t="shared" si="56"/>
        <v>, zoneIds={1318,1318,1318,1318,1318}, veteran=false</v>
      </c>
      <c r="BE563" s="21" t="str">
        <f t="shared" si="53"/>
        <v>, setType=LIBSETS_SETTYPE_OVERLAND</v>
      </c>
      <c r="BF563" s="21" t="str">
        <f t="shared" si="54"/>
        <v>, dropMechanic={LIBSETS_DROP_MECHANIC_OVERLAND_WORLDBOSS,LIBSETS_DROP_MECHANIC_OVERLAND_BOSS_DELVE,LIBSETS_DROP_MECHANIC_OVERLAND_CHEST,LIBSETS_DROP_MECHANIC_OVERLAND_BOSS_PUBLIC_DUNGEON,LIBSETS_DROP_MECHANIC_OVERLAND_LOOT}</v>
      </c>
      <c r="BG563" s="21" t="str">
        <f t="shared" si="55"/>
        <v>}, --Blessing of High Isle / Segen von Hochinsel   [High Isle, High Isle, High Isle, High Isle, High Isle]</v>
      </c>
    </row>
    <row r="564" spans="1:59" x14ac:dyDescent="0.25">
      <c r="A564" s="102">
        <v>644</v>
      </c>
      <c r="B564" t="s">
        <v>3518</v>
      </c>
      <c r="C564" t="s">
        <v>3446</v>
      </c>
      <c r="D564" s="3">
        <f t="shared" si="52"/>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constants'!$B$4:$C$1003,2,FALSE),"")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3399</v>
      </c>
      <c r="AM564" s="44" t="s">
        <v>1562</v>
      </c>
      <c r="AP564" s="3">
        <f>IF(AND(G564&lt;&gt;"LIBSETS_SETTYPE_BATTLEGROUND",G564&lt;&gt;"LIBSETS_SETTYPE_SPECIAL"),IF(AQ564&lt;&gt;"",VLOOKUP(AQ564,'ESO zone constants'!$D$3:$H$4953,5,FALSE),""),"")</f>
        <v>1318</v>
      </c>
      <c r="AQ564" t="s">
        <v>3399</v>
      </c>
      <c r="AR564" s="44" t="s">
        <v>3291</v>
      </c>
      <c r="AU564" s="3" t="str">
        <f>IF(AND(G564&lt;&gt;"LIBSETS_SETTYPE_BATTLEGROUND",G564&lt;&gt;"LIBSETS_SETTYPE_SPECIAL"),IF(AV564&lt;&gt;"",VLOOKUP(AV564,'ESO zone constants'!$D$3:$H$4953,5,FALSE),""),"")</f>
        <v/>
      </c>
      <c r="BC564" s="21" t="str">
        <f t="shared" si="57"/>
        <v>[644] = {wayshrines={512,512,512,}, dlcId=DLC_HIGH_ISLE</v>
      </c>
      <c r="BD564" s="21" t="str">
        <f t="shared" si="56"/>
        <v>, zoneIds={1318,1318,1318,1318,1318}, veteran=false</v>
      </c>
      <c r="BE564" s="21" t="str">
        <f t="shared" si="53"/>
        <v>, setType=LIBSETS_SETTYPE_OVERLAND</v>
      </c>
      <c r="BF564" s="21" t="str">
        <f t="shared" si="54"/>
        <v>, dropMechanic={LIBSETS_DROP_MECHANIC_OVERLAND_WORLDBOSS,LIBSETS_DROP_MECHANIC_OVERLAND_BOSS_DELVE,LIBSETS_DROP_MECHANIC_OVERLAND_CHEST,LIBSETS_DROP_MECHANIC_OVERLAND_BOSS_PUBLIC_DUNGEON,LIBSETS_DROP_MECHANIC_OVERLAND_LOOT}</v>
      </c>
      <c r="BG564" s="21" t="str">
        <f t="shared" si="55"/>
        <v>}, --Steadfast\'s Mettle / Mut der Standhaften   [High Isle, High Isle, High Isle, High Isle, High Isle]</v>
      </c>
    </row>
    <row r="565" spans="1:59" x14ac:dyDescent="0.25">
      <c r="A565" s="102">
        <v>645</v>
      </c>
      <c r="B565" t="s">
        <v>3519</v>
      </c>
      <c r="C565" t="s">
        <v>3447</v>
      </c>
      <c r="D565" s="3">
        <f t="shared" si="52"/>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constants'!$B$4:$C$1003,2,FALSE),"")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3399</v>
      </c>
      <c r="AM565" s="44" t="s">
        <v>1562</v>
      </c>
      <c r="AP565" s="3">
        <f>IF(AND(G565&lt;&gt;"LIBSETS_SETTYPE_BATTLEGROUND",G565&lt;&gt;"LIBSETS_SETTYPE_SPECIAL"),IF(AQ565&lt;&gt;"",VLOOKUP(AQ565,'ESO zone constants'!$D$3:$H$4953,5,FALSE),""),"")</f>
        <v>1318</v>
      </c>
      <c r="AQ565" t="s">
        <v>3399</v>
      </c>
      <c r="AR565" s="44" t="s">
        <v>3291</v>
      </c>
      <c r="AU565" s="3" t="str">
        <f>IF(AND(G565&lt;&gt;"LIBSETS_SETTYPE_BATTLEGROUND",G565&lt;&gt;"LIBSETS_SETTYPE_SPECIAL"),IF(AV565&lt;&gt;"",VLOOKUP(AV565,'ESO zone constants'!$D$3:$H$4953,5,FALSE),""),"")</f>
        <v/>
      </c>
      <c r="BC565" s="21" t="str">
        <f t="shared" si="57"/>
        <v>[645] = {wayshrines={512,512,512,}, dlcId=DLC_HIGH_ISLE</v>
      </c>
      <c r="BD565" s="21" t="str">
        <f t="shared" si="56"/>
        <v>, zoneIds={1318,1318,1318,1318,1318}, veteran=false</v>
      </c>
      <c r="BE565" s="21" t="str">
        <f t="shared" si="53"/>
        <v>, setType=LIBSETS_SETTYPE_OVERLAND</v>
      </c>
      <c r="BF565" s="21" t="str">
        <f t="shared" si="54"/>
        <v>, dropMechanic={LIBSETS_DROP_MECHANIC_OVERLAND_WORLDBOSS,LIBSETS_DROP_MECHANIC_OVERLAND_BOSS_DELVE,LIBSETS_DROP_MECHANIC_OVERLAND_CHEST,LIBSETS_DROP_MECHANIC_OVERLAND_BOSS_PUBLIC_DUNGEON,LIBSETS_DROP_MECHANIC_OVERLAND_LOOT}</v>
      </c>
      <c r="BG565" s="21" t="str">
        <f t="shared" si="55"/>
        <v>}, --Systres\' Scowl / Blick der Systren   [High Isle, High Isle, High Isle, High Isle, High Isle]</v>
      </c>
    </row>
    <row r="566" spans="1:59" x14ac:dyDescent="0.25">
      <c r="A566" s="102">
        <v>646</v>
      </c>
      <c r="B566" t="s">
        <v>3520</v>
      </c>
      <c r="C566" t="s">
        <v>3448</v>
      </c>
      <c r="D566" s="3">
        <f t="shared" si="52"/>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constants'!$B$4:$C$1003,2,FALSE),"")</f>
        <v>High Isle</v>
      </c>
      <c r="V566" s="33" t="s">
        <v>3337</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3337</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3337</v>
      </c>
      <c r="AK566" s="3"/>
      <c r="AM566" s="44"/>
      <c r="AR566" s="44"/>
      <c r="AU566" s="3" t="str">
        <f>IF(AND(G566&lt;&gt;"LIBSETS_SETTYPE_BATTLEGROUND",G566&lt;&gt;"LIBSETS_SETTYPE_SPECIAL"),IF(AV566&lt;&gt;"",VLOOKUP(AV566,'ESO zone constants'!$D$3:$H$4953,5,FALSE),""),"")</f>
        <v/>
      </c>
      <c r="BC566" s="21" t="str">
        <f t="shared" si="57"/>
        <v>[646] = {wayshrines={505,505,505,}, dlcId=DLC_HIGH_ISLE</v>
      </c>
      <c r="BD566" s="21" t="str">
        <f t="shared" si="56"/>
        <v>, zoneIds={1318,1318,1318}, veteran=false</v>
      </c>
      <c r="BE566" s="21" t="str">
        <f t="shared" si="53"/>
        <v>, setType=LIBSETS_SETTYPE_TRIAL</v>
      </c>
      <c r="BF566" s="21" t="str">
        <f t="shared" si="54"/>
        <v>, dropMechanic={LIBSETS_DROP_MECHANIC_TRIAL_BOSS,LIBSETS_DROP_MECHANIC_TRIAL_BOSS,LIBSETS_DROP_MECHANIC_TRIAL_BOSS}</v>
      </c>
      <c r="BG566" s="21" t="str">
        <f t="shared" si="55"/>
        <v>}, --Whorl of the Depths / Wirbel der Tiefen   [High Isle, High Isle, High Isle]</v>
      </c>
    </row>
    <row r="567" spans="1:59" x14ac:dyDescent="0.25">
      <c r="A567" s="102">
        <v>647</v>
      </c>
      <c r="B567" t="s">
        <v>3521</v>
      </c>
      <c r="C567" t="s">
        <v>3449</v>
      </c>
      <c r="D567" s="3">
        <f t="shared" si="52"/>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constants'!$B$4:$C$1003,2,FALSE),"")</f>
        <v>High Isle</v>
      </c>
      <c r="V567" s="33" t="s">
        <v>3337</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3337</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3337</v>
      </c>
      <c r="AK567" s="3"/>
      <c r="AM567" s="44"/>
      <c r="AR567" s="44"/>
      <c r="AU567" s="3" t="str">
        <f>IF(AND(G567&lt;&gt;"LIBSETS_SETTYPE_BATTLEGROUND",G567&lt;&gt;"LIBSETS_SETTYPE_SPECIAL"),IF(AV567&lt;&gt;"",VLOOKUP(AV567,'ESO zone constants'!$D$3:$H$4953,5,FALSE),""),"")</f>
        <v/>
      </c>
      <c r="BC567" s="21" t="str">
        <f t="shared" si="57"/>
        <v>[647] = {wayshrines={505,505,505,}, dlcId=DLC_HIGH_ISLE</v>
      </c>
      <c r="BD567" s="21" t="str">
        <f t="shared" si="56"/>
        <v>, zoneIds={1318,1318,1318}, veteran=false</v>
      </c>
      <c r="BE567" s="21" t="str">
        <f t="shared" si="53"/>
        <v>, setType=LIBSETS_SETTYPE_TRIAL</v>
      </c>
      <c r="BF567" s="21" t="str">
        <f t="shared" si="54"/>
        <v>, dropMechanic={LIBSETS_DROP_MECHANIC_TRIAL_BOSS,LIBSETS_DROP_MECHANIC_TRIAL_BOSS,LIBSETS_DROP_MECHANIC_TRIAL_BOSS}</v>
      </c>
      <c r="BG567" s="21" t="str">
        <f t="shared" si="55"/>
        <v>}, --Coral Riptide / Korallenbrandung   [High Isle, High Isle, High Isle]</v>
      </c>
    </row>
    <row r="568" spans="1:59" x14ac:dyDescent="0.25">
      <c r="A568" s="102">
        <v>648</v>
      </c>
      <c r="B568" t="s">
        <v>3522</v>
      </c>
      <c r="C568" t="s">
        <v>3450</v>
      </c>
      <c r="D568" s="3">
        <f t="shared" si="52"/>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constants'!$B$4:$C$1003,2,FALSE),"")</f>
        <v>High Isle</v>
      </c>
      <c r="V568" s="33" t="s">
        <v>3337</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3337</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3337</v>
      </c>
      <c r="AK568" s="3"/>
      <c r="AM568" s="44"/>
      <c r="AR568" s="44"/>
      <c r="AU568" s="3" t="str">
        <f>IF(AND(G568&lt;&gt;"LIBSETS_SETTYPE_BATTLEGROUND",G568&lt;&gt;"LIBSETS_SETTYPE_SPECIAL"),IF(AV568&lt;&gt;"",VLOOKUP(AV568,'ESO zone constants'!$D$3:$H$4953,5,FALSE),""),"")</f>
        <v/>
      </c>
      <c r="BC568" s="21" t="str">
        <f t="shared" si="57"/>
        <v>[648] = {wayshrines={505,505,505,}, dlcId=DLC_HIGH_ISLE</v>
      </c>
      <c r="BD568" s="21" t="str">
        <f t="shared" si="56"/>
        <v>, zoneIds={1318,1318,1318}, veteran=false</v>
      </c>
      <c r="BE568" s="21" t="str">
        <f t="shared" si="53"/>
        <v>, setType=LIBSETS_SETTYPE_TRIAL</v>
      </c>
      <c r="BF568" s="21" t="str">
        <f t="shared" si="54"/>
        <v>, dropMechanic={LIBSETS_DROP_MECHANIC_TRIAL_BOSS,LIBSETS_DROP_MECHANIC_TRIAL_BOSS,LIBSETS_DROP_MECHANIC_TRIAL_BOSS}</v>
      </c>
      <c r="BG568" s="21" t="str">
        <f t="shared" si="55"/>
        <v>}, --Pearlescent Ward / Perlenglanz-Schutz   [High Isle, High Isle, High Isle]</v>
      </c>
    </row>
    <row r="569" spans="1:59" x14ac:dyDescent="0.25">
      <c r="A569" s="102">
        <v>649</v>
      </c>
      <c r="B569" t="s">
        <v>3523</v>
      </c>
      <c r="C569" t="s">
        <v>3451</v>
      </c>
      <c r="D569" s="3">
        <f t="shared" si="52"/>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constants'!$B$4:$C$1003,2,FALSE),"")</f>
        <v>High Isle</v>
      </c>
      <c r="V569" s="33" t="s">
        <v>3337</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3337</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3337</v>
      </c>
      <c r="AK569" s="3"/>
      <c r="AM569" s="44"/>
      <c r="AR569" s="44"/>
      <c r="AU569" s="3" t="str">
        <f>IF(AND(G569&lt;&gt;"LIBSETS_SETTYPE_BATTLEGROUND",G569&lt;&gt;"LIBSETS_SETTYPE_SPECIAL"),IF(AV569&lt;&gt;"",VLOOKUP(AV569,'ESO zone constants'!$D$3:$H$4953,5,FALSE),""),"")</f>
        <v/>
      </c>
      <c r="BC569" s="21" t="str">
        <f t="shared" si="57"/>
        <v>[649] = {wayshrines={505,505,505,}, dlcId=DLC_HIGH_ISLE</v>
      </c>
      <c r="BD569" s="21" t="str">
        <f t="shared" si="56"/>
        <v>, zoneIds={1318,1318,1318}, veteran=false</v>
      </c>
      <c r="BE569" s="21" t="str">
        <f t="shared" si="53"/>
        <v>, setType=LIBSETS_SETTYPE_TRIAL</v>
      </c>
      <c r="BF569" s="21" t="str">
        <f t="shared" si="54"/>
        <v>, dropMechanic={LIBSETS_DROP_MECHANIC_TRIAL_BOSS,LIBSETS_DROP_MECHANIC_TRIAL_BOSS,LIBSETS_DROP_MECHANIC_TRIAL_BOSS}</v>
      </c>
      <c r="BG569" s="21" t="str">
        <f t="shared" si="55"/>
        <v>}, --Pillager\'s Profit / Profit des Brandschatzers   [High Isle, High Isle, High Isle]</v>
      </c>
    </row>
    <row r="570" spans="1:59" x14ac:dyDescent="0.25">
      <c r="A570" s="102">
        <v>650</v>
      </c>
      <c r="B570" t="s">
        <v>3524</v>
      </c>
      <c r="C570" t="s">
        <v>3452</v>
      </c>
      <c r="D570" s="3">
        <f t="shared" si="52"/>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constants'!$B$4:$C$1003,2,FALSE),"")</f>
        <v>High Isle</v>
      </c>
      <c r="V570" s="33" t="s">
        <v>3337</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3337</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3337</v>
      </c>
      <c r="AK570" s="3"/>
      <c r="AM570" s="44"/>
      <c r="AR570" s="44"/>
      <c r="AU570" s="3" t="str">
        <f>IF(AND(G570&lt;&gt;"LIBSETS_SETTYPE_BATTLEGROUND",G570&lt;&gt;"LIBSETS_SETTYPE_SPECIAL"),IF(AV570&lt;&gt;"",VLOOKUP(AV570,'ESO zone constants'!$D$3:$H$4953,5,FALSE),""),"")</f>
        <v/>
      </c>
      <c r="BC570" s="21" t="str">
        <f t="shared" si="57"/>
        <v>[650] = {wayshrines={505,505,505,}, dlcId=DLC_HIGH_ISLE</v>
      </c>
      <c r="BD570" s="21" t="str">
        <f t="shared" si="56"/>
        <v>, zoneIds={1318,1318,1318}, veteran=true</v>
      </c>
      <c r="BE570" s="21" t="str">
        <f t="shared" si="53"/>
        <v>, setType=LIBSETS_SETTYPE_TRIAL</v>
      </c>
      <c r="BF570" s="21" t="str">
        <f t="shared" si="54"/>
        <v>, dropMechanic={LIBSETS_DROP_MECHANIC_TRIAL_BOSS,LIBSETS_DROP_MECHANIC_TRIAL_BOSS,LIBSETS_DROP_MECHANIC_TRIAL_BOSS}</v>
      </c>
      <c r="BG570" s="21" t="str">
        <f t="shared" si="55"/>
        <v>}, --Perfected Pillager\'s Profit / Perfektionierter Profit des Brandschatzers   [High Isle, High Isle, High Isle]</v>
      </c>
    </row>
    <row r="571" spans="1:59" x14ac:dyDescent="0.25">
      <c r="A571" s="102">
        <v>651</v>
      </c>
      <c r="B571" t="s">
        <v>3525</v>
      </c>
      <c r="C571" t="s">
        <v>3453</v>
      </c>
      <c r="D571" s="3">
        <f t="shared" si="52"/>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constants'!$B$4:$C$1003,2,FALSE),"")</f>
        <v>High Isle</v>
      </c>
      <c r="V571" s="33" t="s">
        <v>3337</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3337</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3337</v>
      </c>
      <c r="AK571" s="3"/>
      <c r="AM571" s="44"/>
      <c r="AR571" s="44"/>
      <c r="AU571" s="3" t="str">
        <f>IF(AND(G571&lt;&gt;"LIBSETS_SETTYPE_BATTLEGROUND",G571&lt;&gt;"LIBSETS_SETTYPE_SPECIAL"),IF(AV571&lt;&gt;"",VLOOKUP(AV571,'ESO zone constants'!$D$3:$H$4953,5,FALSE),""),"")</f>
        <v/>
      </c>
      <c r="BC571" s="21" t="str">
        <f t="shared" si="57"/>
        <v>[651] = {wayshrines={505,505,505,}, dlcId=DLC_HIGH_ISLE</v>
      </c>
      <c r="BD571" s="21" t="str">
        <f t="shared" si="56"/>
        <v>, zoneIds={1318,1318,1318}, veteran=true</v>
      </c>
      <c r="BE571" s="21" t="str">
        <f t="shared" si="53"/>
        <v>, setType=LIBSETS_SETTYPE_TRIAL</v>
      </c>
      <c r="BF571" s="21" t="str">
        <f t="shared" si="54"/>
        <v>, dropMechanic={LIBSETS_DROP_MECHANIC_TRIAL_BOSS,LIBSETS_DROP_MECHANIC_TRIAL_BOSS,LIBSETS_DROP_MECHANIC_TRIAL_BOSS}</v>
      </c>
      <c r="BG571" s="21" t="str">
        <f t="shared" si="55"/>
        <v>}, --Perfected Pearlescent Ward / Perfektionierter Perlenglanz-Schutz   [High Isle, High Isle, High Isle]</v>
      </c>
    </row>
    <row r="572" spans="1:59" x14ac:dyDescent="0.25">
      <c r="A572" s="102">
        <v>652</v>
      </c>
      <c r="B572" t="s">
        <v>3526</v>
      </c>
      <c r="C572" t="s">
        <v>3454</v>
      </c>
      <c r="D572" s="3">
        <f t="shared" si="52"/>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constants'!$B$4:$C$1003,2,FALSE),"")</f>
        <v>High Isle</v>
      </c>
      <c r="V572" s="33" t="s">
        <v>3337</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3337</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3337</v>
      </c>
      <c r="AK572" s="3"/>
      <c r="AM572" s="44"/>
      <c r="AR572" s="44"/>
      <c r="AU572" s="3" t="str">
        <f>IF(AND(G572&lt;&gt;"LIBSETS_SETTYPE_BATTLEGROUND",G572&lt;&gt;"LIBSETS_SETTYPE_SPECIAL"),IF(AV572&lt;&gt;"",VLOOKUP(AV572,'ESO zone constants'!$D$3:$H$4953,5,FALSE),""),"")</f>
        <v/>
      </c>
      <c r="BC572" s="21" t="str">
        <f t="shared" si="57"/>
        <v>[652] = {wayshrines={505,505,505,}, dlcId=DLC_HIGH_ISLE</v>
      </c>
      <c r="BD572" s="21" t="str">
        <f t="shared" ref="BD572:BD589" si="58">IF(F572&lt;&gt;"Not in the game (anymore)",IF(A572&lt;&gt;"",IF(Q572&lt;&gt;"",CONCATENATE(", zoneIds={",Q572),"")&amp;IF(Z572&lt;&gt;"",CONCATENATE(",",Z572),"")&amp;IF(AF572&lt;&gt;"",CONCATENATE(",",AF572),"")&amp;IF(AK572&lt;&gt;"",CONCATENATE(",",AK572),"")&amp;IF(AP572&lt;&gt;"",CONCATENATE(",",AP572),"")&amp;IF(AU572&lt;&gt;"",CONCATENATE(",",AU572),"")&amp;IF(Q572&lt;&gt;"",CONCATENATE("}",""),"")&amp;IF(OR(I572="true",I572="false",I572&lt;&gt;""), CONCATENATE(", veteran=", I572), ""),""),"")</f>
        <v>, zoneIds={1318,1318,1318}, veteran=true</v>
      </c>
      <c r="BE572" s="21" t="str">
        <f t="shared" si="53"/>
        <v>, setType=LIBSETS_SETTYPE_TRIAL</v>
      </c>
      <c r="BF572" s="21" t="str">
        <f t="shared" si="54"/>
        <v>, dropMechanic={LIBSETS_DROP_MECHANIC_TRIAL_BOSS,LIBSETS_DROP_MECHANIC_TRIAL_BOSS,LIBSETS_DROP_MECHANIC_TRIAL_BOSS}</v>
      </c>
      <c r="BG572" s="21" t="str">
        <f t="shared" si="55"/>
        <v>}, --Perfected Coral Riptide / Perfektionierte Korallenbrandung   [High Isle, High Isle, High Isle]</v>
      </c>
    </row>
    <row r="573" spans="1:59" x14ac:dyDescent="0.25">
      <c r="A573" s="102">
        <v>653</v>
      </c>
      <c r="B573" t="s">
        <v>3527</v>
      </c>
      <c r="C573" t="s">
        <v>3455</v>
      </c>
      <c r="D573" s="3">
        <f t="shared" si="52"/>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constants'!$B$4:$C$1003,2,FALSE),"")</f>
        <v>High Isle</v>
      </c>
      <c r="V573" s="33" t="s">
        <v>3337</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3337</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3337</v>
      </c>
      <c r="AK573" s="3"/>
      <c r="AM573" s="44"/>
      <c r="AR573" s="44"/>
      <c r="AU573" s="3" t="str">
        <f>IF(AND(G573&lt;&gt;"LIBSETS_SETTYPE_BATTLEGROUND",G573&lt;&gt;"LIBSETS_SETTYPE_SPECIAL"),IF(AV573&lt;&gt;"",VLOOKUP(AV573,'ESO zone constants'!$D$3:$H$4953,5,FALSE),""),"")</f>
        <v/>
      </c>
      <c r="BC573" s="21" t="str">
        <f t="shared" si="57"/>
        <v>[653] = {wayshrines={505,505,505,}, dlcId=DLC_HIGH_ISLE</v>
      </c>
      <c r="BD573" s="21" t="str">
        <f t="shared" si="58"/>
        <v>, zoneIds={1318,1318,1318}, veteran=true</v>
      </c>
      <c r="BE573" s="21" t="str">
        <f t="shared" si="53"/>
        <v>, setType=LIBSETS_SETTYPE_TRIAL</v>
      </c>
      <c r="BF573" s="21" t="str">
        <f t="shared" si="54"/>
        <v>, dropMechanic={LIBSETS_DROP_MECHANIC_TRIAL_BOSS,LIBSETS_DROP_MECHANIC_TRIAL_BOSS,LIBSETS_DROP_MECHANIC_TRIAL_BOSS}</v>
      </c>
      <c r="BG573" s="21" t="str">
        <f t="shared" si="55"/>
        <v>}, --Perfected Whorl of the Depths / Perfektionierter Wirbel der Tiefen   [High Isle, High Isle, High Isle]</v>
      </c>
    </row>
    <row r="574" spans="1:59" x14ac:dyDescent="0.25">
      <c r="A574" s="105">
        <v>654</v>
      </c>
      <c r="B574" t="s">
        <v>3528</v>
      </c>
      <c r="C574" t="s">
        <v>3456</v>
      </c>
      <c r="D574" s="3">
        <f t="shared" si="52"/>
        <v>654</v>
      </c>
      <c r="G574" s="101" t="s">
        <v>1687</v>
      </c>
      <c r="I574" t="s">
        <v>91</v>
      </c>
      <c r="J574" t="s">
        <v>91</v>
      </c>
      <c r="K574">
        <v>512</v>
      </c>
      <c r="L574">
        <v>512</v>
      </c>
      <c r="M574">
        <v>512</v>
      </c>
      <c r="Q574" s="3">
        <f>IF(AND(G574&lt;&gt;"LIBSETS_SETTYPE_BATTLEGROUND",G574&lt;&gt;"LIBSETS_SETTYPE_SPECIAL"), IF(R574&lt;&gt;"",VLOOKUP(R574,'ESO zone constants'!$D$3:$H$10001,5,FALSE),""),"")</f>
        <v>1318</v>
      </c>
      <c r="R574" t="str">
        <f>IF(AND(O574&lt;&gt;"",NOT(ISERROR(O574))),O574,
IF(AND(P574&lt;&gt;"",ISNUMBER(P574),P574&gt;0,NOT(ISNA(P574))),VLOOKUP(P574,'ESO zone constants'!$A$3:$D$9999,4,FALSE),
IF(AND(K574&lt;&gt;"",K574&gt;0,NOT(ISERROR(K574))),VLOOKUP(K574,'ESO dumped WayshrineInfo'!$K$3:$N$9993,4,FALSE),"")))</f>
        <v>High Isle</v>
      </c>
      <c r="S574" s="65" t="s">
        <v>3400</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constants'!$B$4:$C$1003,2,FALSE),"")</f>
        <v>High Isle</v>
      </c>
      <c r="V574" s="33" t="s">
        <v>1561</v>
      </c>
      <c r="Z574" s="3">
        <f>IF(AND(G574&lt;&gt;"LIBSETS_SETTYPE_BATTLEGROUND",G574&lt;&gt;"LIBSETS_SETTYPE_SPECIAL"),
IF(AND(Y574&lt;&gt;"",ISNUMBER(Y574),NOT(ISNA(Y574))),Y574,
   IF(AND(L574&lt;&gt;"",ISNUMBER(L574),L574&gt;0,NOT(ISNA(L574))),VLOOKUP(L574,'ESO dumped WayshrineInfo'!$K$3:$L$9993,2,FALSE),"")
),"")</f>
        <v>1318</v>
      </c>
      <c r="AA574" t="str">
        <f>IF(AND(Z574&lt;&gt;"",ISNUMBER(Z574),NOT(ISNA(Z574))),VLOOKUP(Z574,'ESO zone constants'!$A$3:$D$9999,4,FALSE),"")</f>
        <v>High Isle</v>
      </c>
      <c r="AF574" s="3">
        <f>IF(AND(G574&lt;&gt;"LIBSETS_SETTYPE_BATTLEGROUND",G574&lt;&gt;"LIBSETS_SETTYPE_SPECIAL"),
IF(AND(AE574&lt;&gt;"",ISNUMBER(AE574),NOT(ISNA(AE574))),AE574,
   IF(AND(M574&lt;&gt;"",ISNUMBER(M574),M574&gt;0,NOT(ISNA(M574))),VLOOKUP(M574,'ESO dumped WayshrineInfo'!$K$3:$L$9993,2,FALSE),"")
),"")</f>
        <v>1318</v>
      </c>
      <c r="AG574" t="str">
        <f>IF(AND(AF574&lt;&gt;"",ISNUMBER(AF574),NOT(ISNA(AF574))),VLOOKUP(AF574,'ESO zone constants'!$A$3:$D$9999,4,FALSE),"")</f>
        <v>High Isle</v>
      </c>
      <c r="AH574" s="44"/>
      <c r="AK574" s="3">
        <f>IF(AND(G574&lt;&gt;"LIBSETS_SETTYPE_BATTLEGROUND",G574&lt;&gt;"LIBSETS_SETTYPE_SPECIAL"),IF(AL574&lt;&gt;"",VLOOKUP(AL574,'ESO zone constants'!$D$3:$H$4953,5,FALSE),""),"")</f>
        <v>1318</v>
      </c>
      <c r="AL574" t="s">
        <v>3399</v>
      </c>
      <c r="AM574" s="44"/>
      <c r="AP574" s="3">
        <f>IF(AND(G574&lt;&gt;"LIBSETS_SETTYPE_BATTLEGROUND",G574&lt;&gt;"LIBSETS_SETTYPE_SPECIAL"),IF(AQ574&lt;&gt;"",VLOOKUP(AQ574,'ESO zone constants'!$D$3:$H$4953,5,FALSE),""),"")</f>
        <v>1318</v>
      </c>
      <c r="AQ574" t="s">
        <v>3399</v>
      </c>
      <c r="AR574" s="44"/>
      <c r="AU574" s="3" t="str">
        <f>IF(AND(G574&lt;&gt;"LIBSETS_SETTYPE_BATTLEGROUND",G574&lt;&gt;"LIBSETS_SETTYPE_SPECIAL"),IF(AV574&lt;&gt;"",VLOOKUP(AV574,'ESO zone constants'!$D$3:$H$4953,5,FALSE),""),"")</f>
        <v/>
      </c>
      <c r="BC574" s="21" t="str">
        <f t="shared" ref="BC574:BC589" si="59">IF(A574="???","--","")&amp;IF(F574&lt;&gt;"Not in the game (anymore)",IF(A574&lt;&gt;"",CONCATENATE("[",A574,"] = {wayshrines={")&amp;IF(K574&lt;&gt;"",CONCATENATE(K574,","),"")&amp;IF(L574&lt;&gt;"",CONCATENATE(L574,","),"")&amp;IF(M574&lt;&gt;"",CONCATENATE(M574,","),"")&amp;CONCATENATE("}")&amp;IF(VALUE(N574)&gt;0,CONCATENATE(", traitsNeeded=",N574),"")&amp;CONCATENATE(", dlcId=",IF(T574&lt;&gt;"",T574,"DLC_BASE_GAME")),""),"")</f>
        <v>[654] = {wayshrines={512,512,512,}, dlcId=DLC_HIGH_ISLE</v>
      </c>
      <c r="BD574" s="21" t="str">
        <f t="shared" si="58"/>
        <v>, zoneIds={1318,1318,1318,1318,1318}, veteran=false</v>
      </c>
      <c r="BE574" s="21" t="str">
        <f t="shared" si="53"/>
        <v>, setType=LIBSETS_SETTYPE_MYTHIC</v>
      </c>
      <c r="BF574" s="21" t="str">
        <f t="shared" si="54"/>
        <v>, dropMechanic={LIBSETS_DROP_MECHANIC_OVERLAND_WORLDBOSS}</v>
      </c>
      <c r="BG574" s="21" t="str">
        <f t="shared" si="55"/>
        <v>}, --Mora\'s Whispers / Moras Flüstern   [High Isle, High Isle, High Isle, High Isle, High Isle]</v>
      </c>
    </row>
    <row r="575" spans="1:59" x14ac:dyDescent="0.25">
      <c r="A575" s="105">
        <v>655</v>
      </c>
      <c r="B575" t="s">
        <v>3529</v>
      </c>
      <c r="C575" t="s">
        <v>3457</v>
      </c>
      <c r="D575" s="3">
        <f t="shared" si="52"/>
        <v>655</v>
      </c>
      <c r="G575" s="101" t="s">
        <v>1687</v>
      </c>
      <c r="I575" t="s">
        <v>91</v>
      </c>
      <c r="J575" t="s">
        <v>91</v>
      </c>
      <c r="K575">
        <v>512</v>
      </c>
      <c r="L575">
        <v>512</v>
      </c>
      <c r="M575">
        <v>512</v>
      </c>
      <c r="Q575" s="3">
        <f>IF(AND(G575&lt;&gt;"LIBSETS_SETTYPE_BATTLEGROUND",G575&lt;&gt;"LIBSETS_SETTYPE_SPECIAL"), IF(R575&lt;&gt;"",VLOOKUP(R575,'ESO zone constants'!$D$3:$H$10001,5,FALSE),""),"")</f>
        <v>1318</v>
      </c>
      <c r="R575" t="str">
        <f>IF(AND(O575&lt;&gt;"",NOT(ISERROR(O575))),O575,
IF(AND(P575&lt;&gt;"",ISNUMBER(P575),P575&gt;0,NOT(ISNA(P575))),VLOOKUP(P575,'ESO zone constants'!$A$3:$D$9999,4,FALSE),
IF(AND(K575&lt;&gt;"",K575&gt;0,NOT(ISERROR(K575))),VLOOKUP(K575,'ESO dumped WayshrineInfo'!$K$3:$N$9993,4,FALSE),"")))</f>
        <v>High Isle</v>
      </c>
      <c r="S575" s="65" t="s">
        <v>3400</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constants'!$B$4:$C$1003,2,FALSE),"")</f>
        <v>High Isle</v>
      </c>
      <c r="V575" s="33" t="s">
        <v>1561</v>
      </c>
      <c r="Z575" s="3">
        <f>IF(AND(G575&lt;&gt;"LIBSETS_SETTYPE_BATTLEGROUND",G575&lt;&gt;"LIBSETS_SETTYPE_SPECIAL"),
IF(AND(Y575&lt;&gt;"",ISNUMBER(Y575),NOT(ISNA(Y575))),Y575,
   IF(AND(L575&lt;&gt;"",ISNUMBER(L575),L575&gt;0,NOT(ISNA(L575))),VLOOKUP(L575,'ESO dumped WayshrineInfo'!$K$3:$L$9993,2,FALSE),"")
),"")</f>
        <v>1318</v>
      </c>
      <c r="AA575" t="str">
        <f>IF(AND(Z575&lt;&gt;"",ISNUMBER(Z575),NOT(ISNA(Z575))),VLOOKUP(Z575,'ESO zone constants'!$A$3:$D$9999,4,FALSE),"")</f>
        <v>High Isle</v>
      </c>
      <c r="AF575" s="3">
        <f>IF(AND(G575&lt;&gt;"LIBSETS_SETTYPE_BATTLEGROUND",G575&lt;&gt;"LIBSETS_SETTYPE_SPECIAL"),
IF(AND(AE575&lt;&gt;"",ISNUMBER(AE575),NOT(ISNA(AE575))),AE575,
   IF(AND(M575&lt;&gt;"",ISNUMBER(M575),M575&gt;0,NOT(ISNA(M575))),VLOOKUP(M575,'ESO dumped WayshrineInfo'!$K$3:$L$9993,2,FALSE),"")
),"")</f>
        <v>1318</v>
      </c>
      <c r="AG575" t="str">
        <f>IF(AND(AF575&lt;&gt;"",ISNUMBER(AF575),NOT(ISNA(AF575))),VLOOKUP(AF575,'ESO zone constants'!$A$3:$D$9999,4,FALSE),"")</f>
        <v>High Isle</v>
      </c>
      <c r="AH575" s="44"/>
      <c r="AK575" s="3">
        <f>IF(AND(G575&lt;&gt;"LIBSETS_SETTYPE_BATTLEGROUND",G575&lt;&gt;"LIBSETS_SETTYPE_SPECIAL"),IF(AL575&lt;&gt;"",VLOOKUP(AL575,'ESO zone constants'!$D$3:$H$4953,5,FALSE),""),"")</f>
        <v>1318</v>
      </c>
      <c r="AL575" t="s">
        <v>3399</v>
      </c>
      <c r="AM575" s="44"/>
      <c r="AP575" s="3">
        <f>IF(AND(G575&lt;&gt;"LIBSETS_SETTYPE_BATTLEGROUND",G575&lt;&gt;"LIBSETS_SETTYPE_SPECIAL"),IF(AQ575&lt;&gt;"",VLOOKUP(AQ575,'ESO zone constants'!$D$3:$H$4953,5,FALSE),""),"")</f>
        <v>1318</v>
      </c>
      <c r="AQ575" t="s">
        <v>3399</v>
      </c>
      <c r="AR575" s="44"/>
      <c r="AU575" s="3" t="str">
        <f>IF(AND(G575&lt;&gt;"LIBSETS_SETTYPE_BATTLEGROUND",G575&lt;&gt;"LIBSETS_SETTYPE_SPECIAL"),IF(AV575&lt;&gt;"",VLOOKUP(AV575,'ESO zone constants'!$D$3:$H$4953,5,FALSE),""),"")</f>
        <v/>
      </c>
      <c r="BC575" s="21" t="str">
        <f t="shared" si="59"/>
        <v>[655] = {wayshrines={512,512,512,}, dlcId=DLC_HIGH_ISLE</v>
      </c>
      <c r="BD575" s="21" t="str">
        <f t="shared" si="58"/>
        <v>, zoneIds={1318,1318,1318,1318,1318}, veteran=false</v>
      </c>
      <c r="BE575" s="21" t="str">
        <f t="shared" si="53"/>
        <v>, setType=LIBSETS_SETTYPE_MYTHIC</v>
      </c>
      <c r="BF575" s="21" t="str">
        <f t="shared" si="54"/>
        <v>, dropMechanic={LIBSETS_DROP_MECHANIC_OVERLAND_WORLDBOSS}</v>
      </c>
      <c r="BG575" s="21" t="str">
        <f t="shared" si="55"/>
        <v>}, --Dov-rha Sabatons / Dov-rha-Panzerschuhe   [High Isle, High Isle, High Isle, High Isle, High Isle]</v>
      </c>
    </row>
    <row r="576" spans="1:59" x14ac:dyDescent="0.25">
      <c r="A576" s="105">
        <v>656</v>
      </c>
      <c r="B576" t="s">
        <v>3530</v>
      </c>
      <c r="C576" t="s">
        <v>3458</v>
      </c>
      <c r="D576" s="3">
        <f t="shared" si="52"/>
        <v>656</v>
      </c>
      <c r="G576" s="101" t="s">
        <v>1687</v>
      </c>
      <c r="I576" t="s">
        <v>91</v>
      </c>
      <c r="J576" t="s">
        <v>91</v>
      </c>
      <c r="K576">
        <v>512</v>
      </c>
      <c r="L576">
        <v>512</v>
      </c>
      <c r="M576">
        <v>512</v>
      </c>
      <c r="Q576" s="3">
        <f>IF(AND(G576&lt;&gt;"LIBSETS_SETTYPE_BATTLEGROUND",G576&lt;&gt;"LIBSETS_SETTYPE_SPECIAL"), IF(R576&lt;&gt;"",VLOOKUP(R576,'ESO zone constants'!$D$3:$H$10001,5,FALSE),""),"")</f>
        <v>1318</v>
      </c>
      <c r="R576" t="str">
        <f>IF(AND(O576&lt;&gt;"",NOT(ISERROR(O576))),O576,
IF(AND(P576&lt;&gt;"",ISNUMBER(P576),P576&gt;0,NOT(ISNA(P576))),VLOOKUP(P576,'ESO zone constants'!$A$3:$D$9999,4,FALSE),
IF(AND(K576&lt;&gt;"",K576&gt;0,NOT(ISERROR(K576))),VLOOKUP(K576,'ESO dumped WayshrineInfo'!$K$3:$N$9993,4,FALSE),"")))</f>
        <v>High Isle</v>
      </c>
      <c r="S576" s="65" t="s">
        <v>3400</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constants'!$B$4:$C$1003,2,FALSE),"")</f>
        <v>High Isle</v>
      </c>
      <c r="V576" s="33" t="s">
        <v>1561</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F576" s="3">
        <f>IF(AND(G576&lt;&gt;"LIBSETS_SETTYPE_BATTLEGROUND",G576&lt;&gt;"LIBSETS_SETTYPE_SPECIAL"),
IF(AND(AE576&lt;&gt;"",ISNUMBER(AE576),NOT(ISNA(AE576))),AE576,
   IF(AND(M576&lt;&gt;"",ISNUMBER(M576),M576&gt;0,NOT(ISNA(M576))),VLOOKUP(M576,'ESO dumped WayshrineInfo'!$K$3:$L$9993,2,FALSE),"")
),"")</f>
        <v>1318</v>
      </c>
      <c r="AG576" t="str">
        <f>IF(AND(AF576&lt;&gt;"",ISNUMBER(AF576),NOT(ISNA(AF576))),VLOOKUP(AF576,'ESO zone constants'!$A$3:$D$9999,4,FALSE),"")</f>
        <v>High Isle</v>
      </c>
      <c r="AH576" s="44"/>
      <c r="AK576" s="3">
        <f>IF(AND(G576&lt;&gt;"LIBSETS_SETTYPE_BATTLEGROUND",G576&lt;&gt;"LIBSETS_SETTYPE_SPECIAL"),IF(AL576&lt;&gt;"",VLOOKUP(AL576,'ESO zone constants'!$D$3:$H$4953,5,FALSE),""),"")</f>
        <v>1318</v>
      </c>
      <c r="AL576" t="s">
        <v>3399</v>
      </c>
      <c r="AM576" s="44"/>
      <c r="AP576" s="3">
        <f>IF(AND(G576&lt;&gt;"LIBSETS_SETTYPE_BATTLEGROUND",G576&lt;&gt;"LIBSETS_SETTYPE_SPECIAL"),IF(AQ576&lt;&gt;"",VLOOKUP(AQ576,'ESO zone constants'!$D$3:$H$4953,5,FALSE),""),"")</f>
        <v>1318</v>
      </c>
      <c r="AQ576" t="s">
        <v>3399</v>
      </c>
      <c r="AR576" s="44"/>
      <c r="AU576" s="3" t="str">
        <f>IF(AND(G576&lt;&gt;"LIBSETS_SETTYPE_BATTLEGROUND",G576&lt;&gt;"LIBSETS_SETTYPE_SPECIAL"),IF(AV576&lt;&gt;"",VLOOKUP(AV576,'ESO zone constants'!$D$3:$H$4953,5,FALSE),""),"")</f>
        <v/>
      </c>
      <c r="BC576" s="21" t="str">
        <f t="shared" si="59"/>
        <v>[656] = {wayshrines={512,512,512,}, dlcId=DLC_HIGH_ISLE</v>
      </c>
      <c r="BD576" s="21" t="str">
        <f t="shared" si="58"/>
        <v>, zoneIds={1318,1318,1318,1318,1318}, veteran=false</v>
      </c>
      <c r="BE576" s="21" t="str">
        <f t="shared" si="53"/>
        <v>, setType=LIBSETS_SETTYPE_MYTHIC</v>
      </c>
      <c r="BF576" s="21" t="str">
        <f t="shared" si="54"/>
        <v>, dropMechanic={LIBSETS_DROP_MECHANIC_OVERLAND_WORLDBOSS}</v>
      </c>
      <c r="BG576" s="21" t="str">
        <f t="shared" si="55"/>
        <v>}, --Lefthander\'s War Girdle / Ägisriemen der Linkshänder   [High Isle, High Isle, High Isle, High Isle, High Isle]</v>
      </c>
    </row>
    <row r="577" spans="1:59" x14ac:dyDescent="0.25">
      <c r="A577" s="105">
        <v>657</v>
      </c>
      <c r="B577" t="s">
        <v>3531</v>
      </c>
      <c r="C577" t="s">
        <v>3459</v>
      </c>
      <c r="D577" s="3">
        <f t="shared" si="52"/>
        <v>657</v>
      </c>
      <c r="G577" s="101" t="s">
        <v>1687</v>
      </c>
      <c r="I577" t="s">
        <v>91</v>
      </c>
      <c r="J577" t="s">
        <v>91</v>
      </c>
      <c r="K577">
        <v>512</v>
      </c>
      <c r="L577">
        <v>512</v>
      </c>
      <c r="M577">
        <v>512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5" t="s">
        <v>3400</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constants'!$B$4:$C$1003,2,FALSE),"")</f>
        <v>High Isle</v>
      </c>
      <c r="V577" s="33" t="s">
        <v>1561</v>
      </c>
      <c r="Z577" s="3">
        <f>IF(AND(G577&lt;&gt;"LIBSETS_SETTYPE_BATTLEGROUND",G577&lt;&gt;"LIBSETS_SETTYPE_SPECIAL"),
IF(AND(Y577&lt;&gt;"",ISNUMBER(Y577),NOT(ISNA(Y577))),Y577,
   IF(AND(L577&lt;&gt;"",ISNUMBER(L577),L577&gt;0,NOT(ISNA(L577))),VLOOKUP(L577,'ESO dumped WayshrineInfo'!$K$3:$L$9993,2,FALSE),"")
),"")</f>
        <v>1318</v>
      </c>
      <c r="AA577" t="str">
        <f>IF(AND(Z577&lt;&gt;"",ISNUMBER(Z577),NOT(ISNA(Z577))),VLOOKUP(Z577,'ESO zone constants'!$A$3:$D$9999,4,FALSE),"")</f>
        <v>High Isle</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44"/>
      <c r="AK577" s="3">
        <f>IF(AND(G577&lt;&gt;"LIBSETS_SETTYPE_BATTLEGROUND",G577&lt;&gt;"LIBSETS_SETTYPE_SPECIAL"),IF(AL577&lt;&gt;"",VLOOKUP(AL577,'ESO zone constants'!$D$3:$H$4953,5,FALSE),""),"")</f>
        <v>1318</v>
      </c>
      <c r="AL577" t="s">
        <v>3399</v>
      </c>
      <c r="AM577" s="44"/>
      <c r="AP577" s="3">
        <f>IF(AND(G577&lt;&gt;"LIBSETS_SETTYPE_BATTLEGROUND",G577&lt;&gt;"LIBSETS_SETTYPE_SPECIAL"),IF(AQ577&lt;&gt;"",VLOOKUP(AQ577,'ESO zone constants'!$D$3:$H$4953,5,FALSE),""),"")</f>
        <v>1318</v>
      </c>
      <c r="AQ577" t="s">
        <v>3399</v>
      </c>
      <c r="AR577" s="44"/>
      <c r="AU577" s="3" t="str">
        <f>IF(AND(G577&lt;&gt;"LIBSETS_SETTYPE_BATTLEGROUND",G577&lt;&gt;"LIBSETS_SETTYPE_SPECIAL"),IF(AV577&lt;&gt;"",VLOOKUP(AV577,'ESO zone constants'!$D$3:$H$4953,5,FALSE),""),"")</f>
        <v/>
      </c>
      <c r="BC577" s="21" t="str">
        <f t="shared" si="59"/>
        <v>[657] = {wayshrines={512,512,512,}, dlcId=DLC_HIGH_ISLE</v>
      </c>
      <c r="BD577" s="21" t="str">
        <f t="shared" si="58"/>
        <v>, zoneIds={1318,1318,1318,1318,1318}, veteran=false</v>
      </c>
      <c r="BE577" s="21" t="str">
        <f t="shared" si="53"/>
        <v>, setType=LIBSETS_SETTYPE_MYTHIC</v>
      </c>
      <c r="BF577" s="21" t="str">
        <f t="shared" si="54"/>
        <v>, dropMechanic={LIBSETS_DROP_MECHANIC_OVERLAND_WORLDBOSS}</v>
      </c>
      <c r="BG577" s="21" t="str">
        <f t="shared" si="55"/>
        <v>}, --Sea-Serpent\'s Coil / Wicklung der Seeschlange   [High Isle, High Isle, High Isle, High Isle, High Isle]</v>
      </c>
    </row>
    <row r="578" spans="1:59" x14ac:dyDescent="0.25">
      <c r="A578" s="105">
        <v>658</v>
      </c>
      <c r="B578" t="s">
        <v>3532</v>
      </c>
      <c r="C578" t="s">
        <v>3460</v>
      </c>
      <c r="D578" s="3">
        <f t="shared" si="52"/>
        <v>658</v>
      </c>
      <c r="G578" s="101" t="s">
        <v>1687</v>
      </c>
      <c r="I578" t="s">
        <v>91</v>
      </c>
      <c r="J578" t="s">
        <v>91</v>
      </c>
      <c r="K578" s="99">
        <v>512</v>
      </c>
      <c r="L578" s="99">
        <v>512</v>
      </c>
      <c r="M578" s="99">
        <v>512</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5" t="s">
        <v>3400</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constants'!$B$4:$C$1003,2,FALSE),"")</f>
        <v>High Isle</v>
      </c>
      <c r="V578" s="33" t="s">
        <v>1561</v>
      </c>
      <c r="Z578" s="3">
        <f>IF(AND(G578&lt;&gt;"LIBSETS_SETTYPE_BATTLEGROUND",G578&lt;&gt;"LIBSETS_SETTYPE_SPECIAL"),
IF(AND(Y578&lt;&gt;"",ISNUMBER(Y578),NOT(ISNA(Y578))),Y578,
   IF(AND(L578&lt;&gt;"",ISNUMBER(L578),L578&gt;0,NOT(ISNA(L578))),VLOOKUP(L578,'ESO dumped WayshrineInfo'!$K$3:$L$9993,2,FALSE),"")
),"")</f>
        <v>1318</v>
      </c>
      <c r="AA578" t="str">
        <f>IF(AND(Z578&lt;&gt;"",ISNUMBER(Z578),NOT(ISNA(Z578))),VLOOKUP(Z578,'ESO zone constants'!$A$3:$D$9999,4,FALSE),"")</f>
        <v>High Isle</v>
      </c>
      <c r="AF578" s="3">
        <f>IF(AND(G578&lt;&gt;"LIBSETS_SETTYPE_BATTLEGROUND",G578&lt;&gt;"LIBSETS_SETTYPE_SPECIAL"),
IF(AND(AE578&lt;&gt;"",ISNUMBER(AE578),NOT(ISNA(AE578))),AE578,
   IF(AND(M578&lt;&gt;"",ISNUMBER(M578),M578&gt;0,NOT(ISNA(M578))),VLOOKUP(M578,'ESO dumped WayshrineInfo'!$K$3:$L$9993,2,FALSE),"")
),"")</f>
        <v>1318</v>
      </c>
      <c r="AG578" t="str">
        <f>IF(AND(AF578&lt;&gt;"",ISNUMBER(AF578),NOT(ISNA(AF578))),VLOOKUP(AF578,'ESO zone constants'!$A$3:$D$9999,4,FALSE),"")</f>
        <v>High Isle</v>
      </c>
      <c r="AH578" s="44"/>
      <c r="AK578" s="3">
        <f>IF(AND(G578&lt;&gt;"LIBSETS_SETTYPE_BATTLEGROUND",G578&lt;&gt;"LIBSETS_SETTYPE_SPECIAL"),IF(AL578&lt;&gt;"",VLOOKUP(AL578,'ESO zone constants'!$D$3:$H$4953,5,FALSE),""),"")</f>
        <v>1318</v>
      </c>
      <c r="AL578" t="s">
        <v>3399</v>
      </c>
      <c r="AM578" s="44"/>
      <c r="AP578" s="3">
        <f>IF(AND(G578&lt;&gt;"LIBSETS_SETTYPE_BATTLEGROUND",G578&lt;&gt;"LIBSETS_SETTYPE_SPECIAL"),IF(AQ578&lt;&gt;"",VLOOKUP(AQ578,'ESO zone constants'!$D$3:$H$4953,5,FALSE),""),"")</f>
        <v>1318</v>
      </c>
      <c r="AQ578" t="s">
        <v>3399</v>
      </c>
      <c r="AR578" s="44"/>
      <c r="AU578" s="3" t="str">
        <f>IF(AND(G578&lt;&gt;"LIBSETS_SETTYPE_BATTLEGROUND",G578&lt;&gt;"LIBSETS_SETTYPE_SPECIAL"),IF(AV578&lt;&gt;"",VLOOKUP(AV578,'ESO zone constants'!$D$3:$H$4953,5,FALSE),""),"")</f>
        <v/>
      </c>
      <c r="BC578" s="21" t="str">
        <f t="shared" si="59"/>
        <v>[658] = {wayshrines={512,512,512,}, dlcId=DLC_HIGH_ISLE</v>
      </c>
      <c r="BD578" s="21" t="str">
        <f t="shared" si="58"/>
        <v>, zoneIds={1318,1318,1318,1318,1318}, veteran=false</v>
      </c>
      <c r="BE578" s="21" t="str">
        <f t="shared" si="53"/>
        <v>, setType=LIBSETS_SETTYPE_MYTHIC</v>
      </c>
      <c r="BF578" s="21" t="str">
        <f t="shared" si="54"/>
        <v>, dropMechanic={LIBSETS_DROP_MECHANIC_OVERLAND_WORLDBOSS}</v>
      </c>
      <c r="BG578" s="21" t="str">
        <f t="shared" si="55"/>
        <v>}, --Oakensoul Ring / Eichenseelenring   [High Isle, High Isle, High Isle, High Isle, High Isle]</v>
      </c>
    </row>
    <row r="579" spans="1:59" x14ac:dyDescent="0.25">
      <c r="A579" s="102">
        <v>660</v>
      </c>
      <c r="B579" t="s">
        <v>3477</v>
      </c>
      <c r="C579" t="s">
        <v>3468</v>
      </c>
      <c r="D579" s="3">
        <f t="shared" ref="D579:D589" si="60">A579</f>
        <v>660</v>
      </c>
      <c r="G579" s="8" t="s">
        <v>1477</v>
      </c>
      <c r="I579" t="s">
        <v>91</v>
      </c>
      <c r="J579" t="s">
        <v>91</v>
      </c>
      <c r="K579" s="103">
        <v>520</v>
      </c>
      <c r="L579" s="103">
        <v>520</v>
      </c>
      <c r="M579" s="103">
        <v>520</v>
      </c>
      <c r="Q579" s="3">
        <f>IF(AND(G579&lt;&gt;"LIBSETS_SETTYPE_BATTLEGROUND",G579&lt;&gt;"LIBSETS_SETTYPE_SPECIAL"), IF(R579&lt;&gt;"",VLOOKUP(R579,'ESO zone constants'!$D$3:$H$10001,5,FALSE),""),"")</f>
        <v>1318</v>
      </c>
      <c r="R579" t="str">
        <f>IF(AND(O579&lt;&gt;"",NOT(ISERROR(O579))),O579,
IF(AND(P579&lt;&gt;"",ISNUMBER(P579),P579&gt;0,NOT(ISNA(P579))),VLOOKUP(P579,'ESO zone constants'!$A$3:$D$9999,4,FALSE),
IF(AND(K579&lt;&gt;"",K579&gt;0,NOT(ISERROR(K579))),VLOOKUP(K579,'ESO dumped WayshrineInfo'!$K$3:$N$9993,4,FALSE),"")))</f>
        <v>High Isle</v>
      </c>
      <c r="S579" s="65" t="s">
        <v>3462</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constants'!$B$4:$C$1003,2,FALSE),"")</f>
        <v>Lost Depths</v>
      </c>
      <c r="V579" s="96" t="s">
        <v>3356</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si="59"/>
        <v>[660] = {wayshrines={520,520,520,}, dlcId=DLC_LOST_DEPTHS</v>
      </c>
      <c r="BD579" s="21" t="str">
        <f t="shared" si="58"/>
        <v>, zoneIds={1318,1318,1318}, veteran=false</v>
      </c>
      <c r="BE579" s="21" t="str">
        <f t="shared" ref="BE579:BE589" si="61">IF(A579&lt;&gt;"",IF(F579&lt;&gt;"Not in the game (anymore)",IF(A579&lt;&gt;"",", setType="&amp;G579,"")&amp;IF(J579="true",", multiTrialSet=true",""),"")
&amp; IF(AND(H579&lt;&gt;"",ISNUMBER(H579)),", undauntedChestId=" &amp; H579,""),"")</f>
        <v>, setType=LIBSETS_SETTYPE_DUNGEON</v>
      </c>
      <c r="BF579" s="21" t="str">
        <f t="shared" ref="BF579:BF589" si="62">IF(A579&lt;&gt;"",IF(F579&lt;&gt;"Not in the game (anymore)",IF(AZ579&lt;&gt;"",", isProcSetAllowedInPvP="&amp; AZ579,"")
&amp; IF(F579&lt;&gt;"Not in the game (anymore)",
  IF(V579&lt;&gt;"",", dropMechanic={"&amp;V579&amp;IF(AB579&lt;&gt;"",","&amp;AB579,"")&amp;IF(AH579&lt;&gt;"",","&amp;AH579,"")&amp;IF(AM579&lt;&gt;"",","&amp;AM579,"")&amp;IF(AR579&lt;&gt;"",","&amp;AR579,"")&amp;IF(AW579&lt;&gt;"",","&amp;AW579,"")&amp;"}"
     &amp;IF(OR(W579&lt;&gt;"",AC579&lt;&gt;"",AI579&lt;&gt;"",AN579&lt;&gt;"",AS579&lt;&gt;"",AX579&lt;&gt;"",X579&lt;&gt;"",AD579&lt;&gt;"",AJ579&lt;&gt;"",AO579&lt;&gt;"",AT579&lt;&gt;"",AY579&lt;&gt;""),", dropMechanicDropLocationNames={"
        &amp; IF(OR(W579&lt;&gt;"",AC579&lt;&gt;"",AI579&lt;&gt;"",AN579&lt;&gt;"",AS579&lt;&gt;"",AX579&lt;&gt;""),"['en']={"&amp;IF(W579&lt;&gt;"","'"&amp;W579&amp;"',","'',")&amp;IF(AC579&lt;&gt;"","'"&amp;AC579&amp;"',","'',")&amp;IF(AI579&lt;&gt;"","'"&amp;AI579&amp;"',","'',")&amp;IF(AN579&lt;&gt;"","'"&amp;AN579&amp;"',","'',")&amp;IF(AS579&lt;&gt;"","'"&amp;AS579&amp;"',","'',")&amp;IF(AX579&lt;&gt;"","'"&amp;AX579&amp;"',","'',")&amp;"},","")
        &amp; IF(OR(X579&lt;&gt;"",AD579&lt;&gt;"",AJ579&lt;&gt;"",AO579&lt;&gt;"",AT579&lt;&gt;"",AY579&lt;&gt;""),"['de']={"&amp;IF(X579&lt;&gt;"","'"&amp;X579&amp;"',","'',")&amp;IF(AD579&lt;&gt;"","'"&amp;AD579&amp;"',","'',")&amp;IF(AJ579&lt;&gt;"","'"&amp;AJ579&amp;"',","'',")&amp;IF(AO579&lt;&gt;"","'"&amp;AO579&amp;"',","'',")&amp;IF(AT579&lt;&gt;"","'"&amp;AT579&amp;"',","'',")&amp;IF(AY579&lt;&gt;"","'"&amp;AY579&amp;"',","'',")&amp;"},","")
     &amp; "}",""),"")),""),"")</f>
        <v>, dropMechanic={LIBSETS_DROP_MECHANIC_GROUP_DUNGEON_BOSS}</v>
      </c>
      <c r="BG579" s="21" t="str">
        <f t="shared" ref="BG579:BG589" si="63">IF(A579&lt;&gt;"",IF(F579&lt;&gt;"Not in the game (anymore)",
IF(OR(BA579&lt;&gt;"",BB579&lt;&gt;""),", addTooltip={" &amp; IF(BA579&lt;&gt;"","['en']='"&amp; BA579 &amp; "',","")  &amp; IF(AND(BA579&lt;&gt;"",BA579&lt;&gt;BB579), IF(BB579&lt;&gt;"","['de']='"&amp; BB579 &amp; "',",""),"") &amp; "},","")
&amp; "},"
&amp; IF(C579&lt;&gt;"",CONCATENATE(" --",C579," / ",B579,"   [",IF(R579&lt;&gt;"",R579,""),IF(AA579&lt;&gt;"",", "&amp;AA579,""),IF(AG579&lt;&gt;"",", "&amp;AG579,""),IF(AL579&lt;&gt;"",", "&amp;AL579,""),IF(AQ579&lt;&gt;"",", "&amp;AQ579,""),IF(AV579&lt;&gt;"",", "&amp;AV579,""),"]")),""),"")</f>
        <v>}, --Deeproot Zeal / Tiefwurz-Eifer   [High Isle, High Isle, High Isle]</v>
      </c>
    </row>
    <row r="580" spans="1:59" x14ac:dyDescent="0.25">
      <c r="A580" s="102">
        <v>661</v>
      </c>
      <c r="B580" t="s">
        <v>3478</v>
      </c>
      <c r="C580" t="s">
        <v>3466</v>
      </c>
      <c r="D580" s="3">
        <f t="shared" si="60"/>
        <v>661</v>
      </c>
      <c r="G580" s="8" t="s">
        <v>1477</v>
      </c>
      <c r="I580" t="s">
        <v>91</v>
      </c>
      <c r="J580" t="s">
        <v>91</v>
      </c>
      <c r="K580" s="103">
        <v>520</v>
      </c>
      <c r="L580" s="103">
        <v>520</v>
      </c>
      <c r="M580" s="103">
        <v>520</v>
      </c>
      <c r="Q580" s="3">
        <f>IF(AND(G580&lt;&gt;"LIBSETS_SETTYPE_BATTLEGROUND",G580&lt;&gt;"LIBSETS_SETTYPE_SPECIAL"), IF(R580&lt;&gt;"",VLOOKUP(R580,'ESO zone constants'!$D$3:$H$10001,5,FALSE),""),"")</f>
        <v>1318</v>
      </c>
      <c r="R580" t="str">
        <f>IF(AND(O580&lt;&gt;"",NOT(ISERROR(O580))),O580,
IF(AND(P580&lt;&gt;"",ISNUMBER(P580),P580&gt;0,NOT(ISNA(P580))),VLOOKUP(P580,'ESO zone constants'!$A$3:$D$9999,4,FALSE),
IF(AND(K580&lt;&gt;"",K580&gt;0,NOT(ISERROR(K580))),VLOOKUP(K580,'ESO dumped WayshrineInfo'!$K$3:$N$9993,4,FALSE),"")))</f>
        <v>High Isle</v>
      </c>
      <c r="S580" s="65" t="s">
        <v>3462</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constants'!$B$4:$C$1003,2,FALSE),"")</f>
        <v>Lost Depths</v>
      </c>
      <c r="V580" s="96" t="s">
        <v>3356</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si="59"/>
        <v>[661] = {wayshrines={520,520,520,}, dlcId=DLC_LOST_DEPTHS</v>
      </c>
      <c r="BD580" s="21" t="str">
        <f t="shared" si="58"/>
        <v>, zoneIds={1318,1318,1318}, veteran=false</v>
      </c>
      <c r="BE580" s="21" t="str">
        <f t="shared" si="61"/>
        <v>, setType=LIBSETS_SETTYPE_DUNGEON</v>
      </c>
      <c r="BF580" s="21" t="str">
        <f t="shared" si="62"/>
        <v>, dropMechanic={LIBSETS_DROP_MECHANIC_GROUP_DUNGEON_BOSS}</v>
      </c>
      <c r="BG580" s="21" t="str">
        <f t="shared" si="63"/>
        <v>}, --Stone\'s Accord / Steinabkommen   [High Isle, High Isle, High Isle]</v>
      </c>
    </row>
    <row r="581" spans="1:59" x14ac:dyDescent="0.25">
      <c r="A581" s="102">
        <v>662</v>
      </c>
      <c r="B581" t="s">
        <v>3479</v>
      </c>
      <c r="C581" t="s">
        <v>3467</v>
      </c>
      <c r="D581" s="3">
        <f t="shared" si="60"/>
        <v>662</v>
      </c>
      <c r="G581" s="8" t="s">
        <v>1477</v>
      </c>
      <c r="I581" t="s">
        <v>91</v>
      </c>
      <c r="J581" t="s">
        <v>91</v>
      </c>
      <c r="K581" s="103">
        <v>520</v>
      </c>
      <c r="L581" s="103">
        <v>520</v>
      </c>
      <c r="M581" s="103">
        <v>520</v>
      </c>
      <c r="Q581" s="3">
        <f>IF(AND(G581&lt;&gt;"LIBSETS_SETTYPE_BATTLEGROUND",G581&lt;&gt;"LIBSETS_SETTYPE_SPECIAL"), IF(R581&lt;&gt;"",VLOOKUP(R581,'ESO zone constants'!$D$3:$H$10001,5,FALSE),""),"")</f>
        <v>1318</v>
      </c>
      <c r="R581" t="str">
        <f>IF(AND(O581&lt;&gt;"",NOT(ISERROR(O581))),O581,
IF(AND(P581&lt;&gt;"",ISNUMBER(P581),P581&gt;0,NOT(ISNA(P581))),VLOOKUP(P581,'ESO zone constants'!$A$3:$D$9999,4,FALSE),
IF(AND(K581&lt;&gt;"",K581&gt;0,NOT(ISERROR(K581))),VLOOKUP(K581,'ESO dumped WayshrineInfo'!$K$3:$N$9993,4,FALSE),"")))</f>
        <v>High Isle</v>
      </c>
      <c r="S581" s="65" t="s">
        <v>3462</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constants'!$B$4:$C$1003,2,FALSE),"")</f>
        <v>Lost Depths</v>
      </c>
      <c r="V581" s="96" t="s">
        <v>3356</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59"/>
        <v>[662] = {wayshrines={520,520,520,}, dlcId=DLC_LOST_DEPTHS</v>
      </c>
      <c r="BD581" s="21" t="str">
        <f t="shared" si="58"/>
        <v>, zoneIds={1318,1318,1318}, veteran=false</v>
      </c>
      <c r="BE581" s="21" t="str">
        <f t="shared" si="61"/>
        <v>, setType=LIBSETS_SETTYPE_DUNGEON</v>
      </c>
      <c r="BF581" s="21" t="str">
        <f t="shared" si="62"/>
        <v>, dropMechanic={LIBSETS_DROP_MECHANIC_GROUP_DUNGEON_BOSS}</v>
      </c>
      <c r="BG581" s="21" t="str">
        <f t="shared" si="63"/>
        <v>}, --Rage of the Ursauk  / Zorns des Ursauk   [High Isle, High Isle, High Isle]</v>
      </c>
    </row>
    <row r="582" spans="1:59" x14ac:dyDescent="0.25">
      <c r="A582" s="102">
        <v>663</v>
      </c>
      <c r="B582" t="s">
        <v>3480</v>
      </c>
      <c r="C582" t="s">
        <v>3472</v>
      </c>
      <c r="D582" s="3">
        <f t="shared" si="60"/>
        <v>663</v>
      </c>
      <c r="G582" s="8" t="s">
        <v>1477</v>
      </c>
      <c r="I582" t="s">
        <v>91</v>
      </c>
      <c r="J582" t="s">
        <v>91</v>
      </c>
      <c r="K582">
        <v>521</v>
      </c>
      <c r="L582">
        <v>521</v>
      </c>
      <c r="M582">
        <v>521</v>
      </c>
      <c r="Q582" s="3">
        <f>IF(AND(G582&lt;&gt;"LIBSETS_SETTYPE_BATTLEGROUND",G582&lt;&gt;"LIBSETS_SETTYPE_SPECIAL"), IF(R582&lt;&gt;"",VLOOKUP(R582,'ESO zone constants'!$D$3:$H$10001,5,FALSE),""),"")</f>
        <v>1318</v>
      </c>
      <c r="R582" t="str">
        <f>IF(AND(O582&lt;&gt;"",NOT(ISERROR(O582))),O582,
IF(AND(P582&lt;&gt;"",ISNUMBER(P582),P582&gt;0,NOT(ISNA(P582))),VLOOKUP(P582,'ESO zone constants'!$A$3:$D$9999,4,FALSE),
IF(AND(K582&lt;&gt;"",K582&gt;0,NOT(ISERROR(K582))),VLOOKUP(K582,'ESO dumped WayshrineInfo'!$K$3:$N$9993,4,FALSE),"")))</f>
        <v>High Isle</v>
      </c>
      <c r="S582" s="65" t="s">
        <v>3462</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constants'!$B$4:$C$1003,2,FALSE),"")</f>
        <v>Lost Depths</v>
      </c>
      <c r="V582" s="96" t="s">
        <v>3356</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59"/>
        <v>[663] = {wayshrines={521,521,521,}, dlcId=DLC_LOST_DEPTHS</v>
      </c>
      <c r="BD582" s="21" t="str">
        <f t="shared" si="58"/>
        <v>, zoneIds={1318,1318,1318}, veteran=false</v>
      </c>
      <c r="BE582" s="21" t="str">
        <f t="shared" si="61"/>
        <v>, setType=LIBSETS_SETTYPE_DUNGEON</v>
      </c>
      <c r="BF582" s="21" t="str">
        <f t="shared" si="62"/>
        <v>, dropMechanic={LIBSETS_DROP_MECHANIC_GROUP_DUNGEON_BOSS}</v>
      </c>
      <c r="BG582" s="21" t="str">
        <f t="shared" si="63"/>
        <v>}, --Pangrit Denmother / Pangrit-Baumutter   [High Isle, High Isle, High Isle]</v>
      </c>
    </row>
    <row r="583" spans="1:59" x14ac:dyDescent="0.25">
      <c r="A583" s="102">
        <v>664</v>
      </c>
      <c r="B583" t="s">
        <v>3487</v>
      </c>
      <c r="C583" t="s">
        <v>3470</v>
      </c>
      <c r="D583" s="3">
        <f t="shared" si="60"/>
        <v>664</v>
      </c>
      <c r="G583" s="8" t="s">
        <v>1477</v>
      </c>
      <c r="I583" t="s">
        <v>91</v>
      </c>
      <c r="J583" t="s">
        <v>91</v>
      </c>
      <c r="K583">
        <v>521</v>
      </c>
      <c r="L583">
        <v>521</v>
      </c>
      <c r="M583">
        <v>521</v>
      </c>
      <c r="Q583" s="3">
        <f>IF(AND(G583&lt;&gt;"LIBSETS_SETTYPE_BATTLEGROUND",G583&lt;&gt;"LIBSETS_SETTYPE_SPECIAL"), IF(R583&lt;&gt;"",VLOOKUP(R583,'ESO zone constants'!$D$3:$H$10001,5,FALSE),""),"")</f>
        <v>1318</v>
      </c>
      <c r="R583" t="str">
        <f>IF(AND(O583&lt;&gt;"",NOT(ISERROR(O583))),O583,
IF(AND(P583&lt;&gt;"",ISNUMBER(P583),P583&gt;0,NOT(ISNA(P583))),VLOOKUP(P583,'ESO zone constants'!$A$3:$D$9999,4,FALSE),
IF(AND(K583&lt;&gt;"",K583&gt;0,NOT(ISERROR(K583))),VLOOKUP(K583,'ESO dumped WayshrineInfo'!$K$3:$N$9993,4,FALSE),"")))</f>
        <v>High Isle</v>
      </c>
      <c r="S583" s="65" t="s">
        <v>3462</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constants'!$B$4:$C$1003,2,FALSE),"")</f>
        <v>Lost Depths</v>
      </c>
      <c r="V583" s="96" t="s">
        <v>3356</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59"/>
        <v>[664] = {wayshrines={521,521,521,}, dlcId=DLC_LOST_DEPTHS</v>
      </c>
      <c r="BD583" s="21" t="str">
        <f t="shared" si="58"/>
        <v>, zoneIds={1318,1318,1318}, veteran=false</v>
      </c>
      <c r="BE583" s="21" t="str">
        <f t="shared" si="61"/>
        <v>, setType=LIBSETS_SETTYPE_DUNGEON</v>
      </c>
      <c r="BF583" s="21" t="str">
        <f t="shared" si="62"/>
        <v>, dropMechanic={LIBSETS_DROP_MECHANIC_GROUP_DUNGEON_BOSS}</v>
      </c>
      <c r="BG583" s="21" t="str">
        <f t="shared" si="63"/>
        <v>}, --Grave Inevitability / Unvermeidlichkeit des Grabs   [High Isle, High Isle, High Isle]</v>
      </c>
    </row>
    <row r="584" spans="1:59" x14ac:dyDescent="0.25">
      <c r="A584" s="102">
        <v>665</v>
      </c>
      <c r="B584" t="s">
        <v>3486</v>
      </c>
      <c r="C584" t="s">
        <v>3471</v>
      </c>
      <c r="D584" s="3">
        <f t="shared" si="60"/>
        <v>665</v>
      </c>
      <c r="G584" s="8" t="s">
        <v>1477</v>
      </c>
      <c r="I584" t="s">
        <v>91</v>
      </c>
      <c r="J584" t="s">
        <v>91</v>
      </c>
      <c r="K584">
        <v>521</v>
      </c>
      <c r="L584">
        <v>521</v>
      </c>
      <c r="M584">
        <v>521</v>
      </c>
      <c r="Q584" s="3">
        <f>IF(AND(G584&lt;&gt;"LIBSETS_SETTYPE_BATTLEGROUND",G584&lt;&gt;"LIBSETS_SETTYPE_SPECIAL"), IF(R584&lt;&gt;"",VLOOKUP(R584,'ESO zone constants'!$D$3:$H$10001,5,FALSE),""),"")</f>
        <v>1318</v>
      </c>
      <c r="R584" t="str">
        <f>IF(AND(O584&lt;&gt;"",NOT(ISERROR(O584))),O584,
IF(AND(P584&lt;&gt;"",ISNUMBER(P584),P584&gt;0,NOT(ISNA(P584))),VLOOKUP(P584,'ESO zone constants'!$A$3:$D$9999,4,FALSE),
IF(AND(K584&lt;&gt;"",K584&gt;0,NOT(ISERROR(K584))),VLOOKUP(K584,'ESO dumped WayshrineInfo'!$K$3:$N$9993,4,FALSE),"")))</f>
        <v>High Isle</v>
      </c>
      <c r="S584" s="65" t="s">
        <v>3462</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constants'!$B$4:$C$1003,2,FALSE),"")</f>
        <v>Lost Depths</v>
      </c>
      <c r="V584" s="96" t="s">
        <v>3356</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59"/>
        <v>[665] = {wayshrines={521,521,521,}, dlcId=DLC_LOST_DEPTHS</v>
      </c>
      <c r="BD584" s="21" t="str">
        <f t="shared" si="58"/>
        <v>, zoneIds={1318,1318,1318}, veteran=false</v>
      </c>
      <c r="BE584" s="21" t="str">
        <f t="shared" si="61"/>
        <v>, setType=LIBSETS_SETTYPE_DUNGEON</v>
      </c>
      <c r="BF584" s="21" t="str">
        <f t="shared" si="62"/>
        <v>, dropMechanic={LIBSETS_DROP_MECHANIC_GROUP_DUNGEON_BOSS}</v>
      </c>
      <c r="BG584" s="21" t="str">
        <f t="shared" si="63"/>
        <v>}, --Phylactery\’s Grasp / Phylakteriumsgriff   [High Isle, High Isle, High Isle]</v>
      </c>
    </row>
    <row r="585" spans="1:59" x14ac:dyDescent="0.25">
      <c r="A585" s="102">
        <v>666</v>
      </c>
      <c r="B585" t="s">
        <v>3482</v>
      </c>
      <c r="C585" t="s">
        <v>3469</v>
      </c>
      <c r="D585" s="3">
        <f t="shared" si="60"/>
        <v>666</v>
      </c>
      <c r="G585" s="8" t="s">
        <v>1479</v>
      </c>
      <c r="H585">
        <v>3</v>
      </c>
      <c r="I585" t="s">
        <v>1466</v>
      </c>
      <c r="J585" t="s">
        <v>91</v>
      </c>
      <c r="K585">
        <v>520</v>
      </c>
      <c r="L585">
        <v>520</v>
      </c>
      <c r="M585">
        <v>520</v>
      </c>
      <c r="Q585" s="3">
        <f>IF(AND(G585&lt;&gt;"LIBSETS_SETTYPE_BATTLEGROUND",G585&lt;&gt;"LIBSETS_SETTYPE_SPECIAL"), IF(R585&lt;&gt;"",VLOOKUP(R585,'ESO zone constants'!$D$3:$H$10001,5,FALSE),""),"")</f>
        <v>1318</v>
      </c>
      <c r="R585" t="str">
        <f>IF(AND(O585&lt;&gt;"",NOT(ISERROR(O585))),O585,
IF(AND(P585&lt;&gt;"",ISNUMBER(P585),P585&gt;0,NOT(ISNA(P585))),VLOOKUP(P585,'ESO zone constants'!$A$3:$D$9999,4,FALSE),
IF(AND(K585&lt;&gt;"",K585&gt;0,NOT(ISERROR(K585))),VLOOKUP(K585,'ESO dumped WayshrineInfo'!$K$3:$N$9993,4,FALSE),"")))</f>
        <v>High Isle</v>
      </c>
      <c r="S585" s="65" t="s">
        <v>3462</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constants'!$B$4:$C$1003,2,FALSE),"")</f>
        <v>Lost Depths</v>
      </c>
      <c r="V585" s="33" t="s">
        <v>1544</v>
      </c>
      <c r="W585" s="3" t="s">
        <v>3469</v>
      </c>
      <c r="X585" s="3" t="s">
        <v>3482</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59"/>
        <v>[666] = {wayshrines={520,520,520,}, dlcId=DLC_LOST_DEPTHS</v>
      </c>
      <c r="BD585" s="21" t="str">
        <f t="shared" si="58"/>
        <v>, zoneIds={1318,1318,1318}, veteran={[EQUIP_TYPE_HEAD]=true, [EQUIP_TYPE_SHOULDERS]=false}</v>
      </c>
      <c r="BE585" s="21" t="str">
        <f t="shared" si="61"/>
        <v>, setType=LIBSETS_SETTYPE_MONSTER, undauntedChestId=3</v>
      </c>
      <c r="BF585" s="21" t="str">
        <f t="shared" si="62"/>
        <v>, dropMechanic={LIBSETS_DROP_MECHANIC_MONSTER_NAME}, dropMechanicDropLocationNames={['en']={'Archdruid Devyric','','','','','',},['de']={'Erzdruide Devyric','','','','','',},}</v>
      </c>
      <c r="BG585" s="21" t="str">
        <f t="shared" si="63"/>
        <v>}, --Archdruid Devyric / Erzdruide Devyric   [High Isle, High Isle, High Isle]</v>
      </c>
    </row>
    <row r="586" spans="1:59" x14ac:dyDescent="0.25">
      <c r="A586" s="102">
        <v>667</v>
      </c>
      <c r="B586" t="s">
        <v>3481</v>
      </c>
      <c r="C586" t="s">
        <v>3473</v>
      </c>
      <c r="D586" s="3">
        <f t="shared" si="60"/>
        <v>667</v>
      </c>
      <c r="G586" s="8" t="s">
        <v>1479</v>
      </c>
      <c r="H586">
        <v>3</v>
      </c>
      <c r="I586" t="s">
        <v>1466</v>
      </c>
      <c r="J586" t="s">
        <v>91</v>
      </c>
      <c r="K586">
        <v>521</v>
      </c>
      <c r="L586">
        <v>521</v>
      </c>
      <c r="M586">
        <v>521</v>
      </c>
      <c r="Q586" s="3">
        <f>IF(AND(G586&lt;&gt;"LIBSETS_SETTYPE_BATTLEGROUND",G586&lt;&gt;"LIBSETS_SETTYPE_SPECIAL"), IF(R586&lt;&gt;"",VLOOKUP(R586,'ESO zone constants'!$D$3:$H$10001,5,FALSE),""),"")</f>
        <v>1318</v>
      </c>
      <c r="R586" t="str">
        <f>IF(AND(O586&lt;&gt;"",NOT(ISERROR(O586))),O586,
IF(AND(P586&lt;&gt;"",ISNUMBER(P586),P586&gt;0,NOT(ISNA(P586))),VLOOKUP(P586,'ESO zone constants'!$A$3:$D$9999,4,FALSE),
IF(AND(K586&lt;&gt;"",K586&gt;0,NOT(ISERROR(K586))),VLOOKUP(K586,'ESO dumped WayshrineInfo'!$K$3:$N$9993,4,FALSE),"")))</f>
        <v>High Isle</v>
      </c>
      <c r="S586" s="65" t="s">
        <v>3462</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constants'!$B$4:$C$1003,2,FALSE),"")</f>
        <v>Lost Depths</v>
      </c>
      <c r="V586" s="33" t="s">
        <v>1544</v>
      </c>
      <c r="W586" s="3" t="s">
        <v>3473</v>
      </c>
      <c r="X586" s="3" t="s">
        <v>3481</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59"/>
        <v>[667] = {wayshrines={521,521,521,}, dlcId=DLC_LOST_DEPTHS</v>
      </c>
      <c r="BD586" s="21" t="str">
        <f t="shared" si="58"/>
        <v>, zoneIds={1318,1318,1318}, veteran={[EQUIP_TYPE_HEAD]=true, [EQUIP_TYPE_SHOULDERS]=false}</v>
      </c>
      <c r="BE586" s="21" t="str">
        <f t="shared" si="61"/>
        <v>, setType=LIBSETS_SETTYPE_MONSTER, undauntedChestId=3</v>
      </c>
      <c r="BF586" s="21" t="str">
        <f t="shared" si="62"/>
        <v>, dropMechanic={LIBSETS_DROP_MECHANIC_MONSTER_NAME}, dropMechanicDropLocationNames={['en']={'Euphotic Gatekeeper','','','','','',},['de']={'Euphotischer Torhüter','','','','','',},}</v>
      </c>
      <c r="BG586" s="21" t="str">
        <f t="shared" si="63"/>
        <v>}, --Euphotic Gatekeeper / Euphotischer Torhüter   [High Isle, High Isle, High Isle]</v>
      </c>
    </row>
    <row r="587" spans="1:59" x14ac:dyDescent="0.25">
      <c r="A587" s="102">
        <v>668</v>
      </c>
      <c r="B587" t="s">
        <v>3485</v>
      </c>
      <c r="C587" t="s">
        <v>3474</v>
      </c>
      <c r="D587" s="3">
        <f t="shared" si="60"/>
        <v>668</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5" t="s">
        <v>3462</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constants'!$B$4:$C$1003,2,FALSE),"")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si="59"/>
        <v>[668] = {wayshrines={-1,-1,-1,}, dlcId=DLC_LOST_DEPTHS</v>
      </c>
      <c r="BD587" s="21" t="str">
        <f t="shared" si="58"/>
        <v>, zoneIds={181}, veteran=false</v>
      </c>
      <c r="BE587" s="21" t="str">
        <f t="shared" si="61"/>
        <v>, setType=LIBSETS_SETTYPE_CYRODIIL</v>
      </c>
      <c r="BF587" s="21" t="str">
        <f t="shared" si="62"/>
        <v>, dropMechanic={LIBSETS_DROP_MECHANIC_MAIL_PVP_REWARDS_FOR_THE_WORTHY}</v>
      </c>
      <c r="BG587" s="21" t="str">
        <f t="shared" si="63"/>
        <v>}, --Langour of Peryite / Peryites Entkräftung   [Cyrodiil]</v>
      </c>
    </row>
    <row r="588" spans="1:59" x14ac:dyDescent="0.25">
      <c r="A588" s="102">
        <v>669</v>
      </c>
      <c r="B588" t="s">
        <v>3483</v>
      </c>
      <c r="C588" t="s">
        <v>3475</v>
      </c>
      <c r="D588" s="3">
        <f t="shared" si="60"/>
        <v>669</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5" t="s">
        <v>3462</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constants'!$B$4:$C$1003,2,FALSE),"")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si="59"/>
        <v>[669] = {wayshrines={-1,-1,-1,}, dlcId=DLC_LOST_DEPTHS</v>
      </c>
      <c r="BD588" s="21" t="str">
        <f t="shared" si="58"/>
        <v>, zoneIds={181}, veteran=false</v>
      </c>
      <c r="BE588" s="21" t="str">
        <f t="shared" si="61"/>
        <v>, setType=LIBSETS_SETTYPE_CYRODIIL</v>
      </c>
      <c r="BF588" s="21" t="str">
        <f t="shared" si="62"/>
        <v>, dropMechanic={LIBSETS_DROP_MECHANIC_MAIL_PVP_REWARDS_FOR_THE_WORTHY}</v>
      </c>
      <c r="BG588" s="21" t="str">
        <f t="shared" si="63"/>
        <v>}, --Nocturnal\’s Ploy  / Nocturnals List   [Cyrodiil]</v>
      </c>
    </row>
    <row r="589" spans="1:59" x14ac:dyDescent="0.25">
      <c r="A589" s="102">
        <v>670</v>
      </c>
      <c r="B589" t="s">
        <v>3484</v>
      </c>
      <c r="C589" t="s">
        <v>3476</v>
      </c>
      <c r="D589" s="3">
        <f t="shared" si="60"/>
        <v>670</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5" t="s">
        <v>3462</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constants'!$B$4:$C$1003,2,FALSE),"")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59"/>
        <v>[670] = {wayshrines={-1,-1,-1,}, dlcId=DLC_LOST_DEPTHS</v>
      </c>
      <c r="BD589" s="21" t="str">
        <f t="shared" si="58"/>
        <v>, zoneIds={181}, veteran=false</v>
      </c>
      <c r="BE589" s="21" t="str">
        <f t="shared" si="61"/>
        <v>, setType=LIBSETS_SETTYPE_CYRODIIL</v>
      </c>
      <c r="BF589" s="21" t="str">
        <f t="shared" si="62"/>
        <v>, dropMechanic={LIBSETS_DROP_MECHANIC_MAIL_PVP_REWARDS_FOR_THE_WORTHY}</v>
      </c>
      <c r="BG589" s="21" t="str">
        <f t="shared" si="63"/>
        <v>}, --Mara\’s Balm / Maras Trost   [Cyrodiil]</v>
      </c>
    </row>
    <row r="590" spans="1:59" x14ac:dyDescent="0.25">
      <c r="A590" s="76">
        <v>671</v>
      </c>
      <c r="B590" t="s">
        <v>3533</v>
      </c>
      <c r="C590" t="s">
        <v>3503</v>
      </c>
      <c r="D590" s="3">
        <f t="shared" ref="D590:D598" si="64">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S590" s="65" t="s">
        <v>3506</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constants'!$B$4:$C$1003,2,FALSE),"")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4" t="s">
        <v>1563</v>
      </c>
      <c r="AK590" s="3" t="str">
        <f>IF(AND(G590&lt;&gt;"LIBSETS_SETTYPE_BATTLEGROUND",G590&lt;&gt;"LIBSETS_SETTYPE_SPECIAL"),IF(AL590&lt;&gt;"",VLOOKUP(AL590,'ESO zone constants'!$D$3:$H$4953,5,FALSE),""),"")</f>
        <v/>
      </c>
      <c r="AM590" s="44" t="s">
        <v>1562</v>
      </c>
      <c r="AP590" s="3" t="str">
        <f>IF(AND(G590&lt;&gt;"LIBSETS_SETTYPE_BATTLEGROUND",G590&lt;&gt;"LIBSETS_SETTYPE_SPECIAL"),IF(AQ590&lt;&gt;"",VLOOKUP(AQ590,'ESO zone constants'!$D$3:$H$4953,5,FALSE),""),"")</f>
        <v/>
      </c>
      <c r="AR590" s="44" t="s">
        <v>3291</v>
      </c>
      <c r="AU590" s="3" t="str">
        <f>IF(AND(G590&lt;&gt;"LIBSETS_SETTYPE_BATTLEGROUND",G590&lt;&gt;"LIBSETS_SETTYPE_SPECIAL"),IF(AV590&lt;&gt;"",VLOOKUP(AV590,'ESO zone constants'!$D$3:$H$4953,5,FALSE),""),"")</f>
        <v/>
      </c>
      <c r="BC590" s="21" t="str">
        <f t="shared" ref="BC590:BC598" si="65">IF(A590="???","--","")&amp;IF(F590&lt;&gt;"Not in the game (anymore)",IF(A590&lt;&gt;"",CONCATENATE("[",A590,"] = {wayshrines={")&amp;IF(K590&lt;&gt;"",CONCATENATE(K590,","),"")&amp;IF(L590&lt;&gt;"",CONCATENATE(L590,","),"")&amp;IF(M590&lt;&gt;"",CONCATENATE(M590,","),"")&amp;CONCATENATE("}")&amp;IF(VALUE(N590)&gt;0,CONCATENATE(", traitsNeeded=",N590),"")&amp;CONCATENATE(", dlcId=",IF(T590&lt;&gt;"",T590,"DLC_BASE_GAME")),""),"")</f>
        <v>[671] = {wayshrines={524,524,524,}, dlcId=DLC_FIRESONG</v>
      </c>
      <c r="BD590" s="21" t="str">
        <f t="shared" ref="BD590:BD598" si="66">IF(F590&lt;&gt;"Not in the game (anymore)",IF(A590&lt;&gt;"",IF(Q590&lt;&gt;"",CONCATENATE(", zoneIds={",Q590),"")&amp;IF(Z590&lt;&gt;"",CONCATENATE(",",Z590),"")&amp;IF(AF590&lt;&gt;"",CONCATENATE(",",AF590),"")&amp;IF(AK590&lt;&gt;"",CONCATENATE(",",AK590),"")&amp;IF(AP590&lt;&gt;"",CONCATENATE(",",AP590),"")&amp;IF(AU590&lt;&gt;"",CONCATENATE(",",AU590),"")&amp;IF(Q590&lt;&gt;"",CONCATENATE("}",""),"")&amp;IF(OR(I590="true",I590="false",I590&lt;&gt;""), CONCATENATE(", veteran=", I590), ""),""),"")</f>
        <v>, zoneIds={1383,1383,1383}, veteran=false</v>
      </c>
      <c r="BE590" s="21" t="str">
        <f t="shared" ref="BE590:BE598" si="67">IF(A590&lt;&gt;"",IF(F590&lt;&gt;"Not in the game (anymore)",IF(A590&lt;&gt;"",", setType="&amp;G590,"")&amp;IF(J590="true",", multiTrialSet=true",""),"")
&amp; IF(AND(H590&lt;&gt;"",ISNUMBER(H590)),", undauntedChestId=" &amp; H590,""),"")</f>
        <v>, setType=LIBSETS_SETTYPE_OVERLAND</v>
      </c>
      <c r="BF590" s="21" t="str">
        <f t="shared" ref="BF590:BF598" si="68">IF(A590&lt;&gt;"",IF(F590&lt;&gt;"Not in the game (anymore)",IF(AZ590&lt;&gt;"",", isProcSetAllowedInPvP="&amp; AZ590,"")
&amp; IF(F590&lt;&gt;"Not in the game (anymore)",
  IF(V590&lt;&gt;"",", dropMechanic={"&amp;V590&amp;IF(AB590&lt;&gt;"",","&amp;AB590,"")&amp;IF(AH590&lt;&gt;"",","&amp;AH590,"")&amp;IF(AM590&lt;&gt;"",","&amp;AM590,"")&amp;IF(AR590&lt;&gt;"",","&amp;AR590,"")&amp;IF(AW590&lt;&gt;"",","&amp;AW590,"")&amp;"}"
     &amp;IF(OR(W590&lt;&gt;"",AC590&lt;&gt;"",AI590&lt;&gt;"",AN590&lt;&gt;"",AS590&lt;&gt;"",AX590&lt;&gt;"",X590&lt;&gt;"",AD590&lt;&gt;"",AJ590&lt;&gt;"",AO590&lt;&gt;"",AT590&lt;&gt;"",AY590&lt;&gt;""),", dropMechanicDropLocationNames={"
        &amp; IF(OR(W590&lt;&gt;"",AC590&lt;&gt;"",AI590&lt;&gt;"",AN590&lt;&gt;"",AS590&lt;&gt;"",AX590&lt;&gt;""),"['en']={"&amp;IF(W590&lt;&gt;"","'"&amp;W590&amp;"',","'',")&amp;IF(AC590&lt;&gt;"","'"&amp;AC590&amp;"',","'',")&amp;IF(AI590&lt;&gt;"","'"&amp;AI590&amp;"',","'',")&amp;IF(AN590&lt;&gt;"","'"&amp;AN590&amp;"',","'',")&amp;IF(AS590&lt;&gt;"","'"&amp;AS590&amp;"',","'',")&amp;IF(AX590&lt;&gt;"","'"&amp;AX590&amp;"',","'',")&amp;"},","")
        &amp; IF(OR(X590&lt;&gt;"",AD590&lt;&gt;"",AJ590&lt;&gt;"",AO590&lt;&gt;"",AT590&lt;&gt;"",AY590&lt;&gt;""),"['de']={"&amp;IF(X590&lt;&gt;"","'"&amp;X590&amp;"',","'',")&amp;IF(AD590&lt;&gt;"","'"&amp;AD590&amp;"',","'',")&amp;IF(AJ590&lt;&gt;"","'"&amp;AJ590&amp;"',","'',")&amp;IF(AO590&lt;&gt;"","'"&amp;AO590&amp;"',","'',")&amp;IF(AT590&lt;&gt;"","'"&amp;AT590&amp;"',","'',")&amp;IF(AY590&lt;&gt;"","'"&amp;AY590&amp;"',","'',")&amp;"},","")
     &amp; "}",""),"")),""),"")</f>
        <v>, dropMechanic={LIBSETS_DROP_MECHANIC_OVERLAND_WORLDBOSS,LIBSETS_DROP_MECHANIC_OVERLAND_BOSS_DELVE,LIBSETS_DROP_MECHANIC_OVERLAND_CHEST,LIBSETS_DROP_MECHANIC_OVERLAND_BOSS_PUBLIC_DUNGEON,LIBSETS_DROP_MECHANIC_OVERLAND_LOOT}</v>
      </c>
      <c r="BG590" s="21" t="str">
        <f t="shared" ref="BG590:BG598" si="69">IF(A590&lt;&gt;"",IF(F590&lt;&gt;"Not in the game (anymore)",
IF(OR(BA590&lt;&gt;"",BB590&lt;&gt;""),", addTooltip={" &amp; IF(BA590&lt;&gt;"","['en']='"&amp; BA590 &amp; "',","")  &amp; IF(AND(BA590&lt;&gt;"",BA590&lt;&gt;BB590), IF(BB590&lt;&gt;"","['de']='"&amp; BB590 &amp; "',",""),"") &amp; "},","")
&amp; "},"
&amp; IF(C590&lt;&gt;"",CONCATENATE(" --",C590," / ",B590,"   [",IF(R590&lt;&gt;"",R590,""),IF(AA590&lt;&gt;"",", "&amp;AA590,""),IF(AG590&lt;&gt;"",", "&amp;AG590,""),IF(AL590&lt;&gt;"",", "&amp;AL590,""),IF(AQ590&lt;&gt;"",", "&amp;AQ590,""),IF(AV590&lt;&gt;"",", "&amp;AV590,""),"]")),""),"")</f>
        <v>}, --Back-Alley Gourmand / Hinterhof-Gourmet   [Galen, Galen, Galen]</v>
      </c>
    </row>
    <row r="591" spans="1:59" x14ac:dyDescent="0.25">
      <c r="A591" s="76">
        <v>672</v>
      </c>
      <c r="B591" t="s">
        <v>3534</v>
      </c>
      <c r="C591" t="s">
        <v>3504</v>
      </c>
      <c r="D591" s="3">
        <f t="shared" si="64"/>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S591" s="65" t="s">
        <v>3506</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constants'!$B$4:$C$1003,2,FALSE),"")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4" t="s">
        <v>1563</v>
      </c>
      <c r="AK591" s="3" t="str">
        <f>IF(AND(G591&lt;&gt;"LIBSETS_SETTYPE_BATTLEGROUND",G591&lt;&gt;"LIBSETS_SETTYPE_SPECIAL"),IF(AL591&lt;&gt;"",VLOOKUP(AL591,'ESO zone constants'!$D$3:$H$4953,5,FALSE),""),"")</f>
        <v/>
      </c>
      <c r="AM591" s="44" t="s">
        <v>1562</v>
      </c>
      <c r="AP591" s="3" t="str">
        <f>IF(AND(G591&lt;&gt;"LIBSETS_SETTYPE_BATTLEGROUND",G591&lt;&gt;"LIBSETS_SETTYPE_SPECIAL"),IF(AQ591&lt;&gt;"",VLOOKUP(AQ591,'ESO zone constants'!$D$3:$H$4953,5,FALSE),""),"")</f>
        <v/>
      </c>
      <c r="AR591" s="44" t="s">
        <v>3291</v>
      </c>
      <c r="AU591" s="3" t="str">
        <f>IF(AND(G591&lt;&gt;"LIBSETS_SETTYPE_BATTLEGROUND",G591&lt;&gt;"LIBSETS_SETTYPE_SPECIAL"),IF(AV591&lt;&gt;"",VLOOKUP(AV591,'ESO zone constants'!$D$3:$H$4953,5,FALSE),""),"")</f>
        <v/>
      </c>
      <c r="BC591" s="21" t="str">
        <f t="shared" si="65"/>
        <v>[672] = {wayshrines={524,524,524,}, dlcId=DLC_FIRESONG</v>
      </c>
      <c r="BD591" s="21" t="str">
        <f t="shared" si="66"/>
        <v>, zoneIds={1383,1383,1383}, veteran=false</v>
      </c>
      <c r="BE591" s="21" t="str">
        <f t="shared" si="67"/>
        <v>, setType=LIBSETS_SETTYPE_OVERLAND</v>
      </c>
      <c r="BF591" s="21" t="str">
        <f t="shared" si="68"/>
        <v>, dropMechanic={LIBSETS_DROP_MECHANIC_OVERLAND_WORLDBOSS,LIBSETS_DROP_MECHANIC_OVERLAND_BOSS_DELVE,LIBSETS_DROP_MECHANIC_OVERLAND_CHEST,LIBSETS_DROP_MECHANIC_OVERLAND_BOSS_PUBLIC_DUNGEON,LIBSETS_DROP_MECHANIC_OVERLAND_LOOT}</v>
      </c>
      <c r="BG591" s="21" t="str">
        <f t="shared" si="69"/>
        <v>}, --Phoenix Moth Theurge / Phönixmotten-Theurg   [Galen, Galen, Galen]</v>
      </c>
    </row>
    <row r="592" spans="1:59" x14ac:dyDescent="0.25">
      <c r="A592" s="76">
        <v>673</v>
      </c>
      <c r="B592" t="s">
        <v>3535</v>
      </c>
      <c r="C592" t="s">
        <v>3505</v>
      </c>
      <c r="D592" s="3">
        <f t="shared" si="64"/>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S592" s="65" t="s">
        <v>3506</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constants'!$B$4:$C$1003,2,FALSE),"")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4" t="s">
        <v>1563</v>
      </c>
      <c r="AK592" s="3" t="str">
        <f>IF(AND(G592&lt;&gt;"LIBSETS_SETTYPE_BATTLEGROUND",G592&lt;&gt;"LIBSETS_SETTYPE_SPECIAL"),IF(AL592&lt;&gt;"",VLOOKUP(AL592,'ESO zone constants'!$D$3:$H$4953,5,FALSE),""),"")</f>
        <v/>
      </c>
      <c r="AM592" s="44" t="s">
        <v>1562</v>
      </c>
      <c r="AP592" s="3" t="str">
        <f>IF(AND(G592&lt;&gt;"LIBSETS_SETTYPE_BATTLEGROUND",G592&lt;&gt;"LIBSETS_SETTYPE_SPECIAL"),IF(AQ592&lt;&gt;"",VLOOKUP(AQ592,'ESO zone constants'!$D$3:$H$4953,5,FALSE),""),"")</f>
        <v/>
      </c>
      <c r="AR592" s="44" t="s">
        <v>3291</v>
      </c>
      <c r="AU592" s="3" t="str">
        <f>IF(AND(G592&lt;&gt;"LIBSETS_SETTYPE_BATTLEGROUND",G592&lt;&gt;"LIBSETS_SETTYPE_SPECIAL"),IF(AV592&lt;&gt;"",VLOOKUP(AV592,'ESO zone constants'!$D$3:$H$4953,5,FALSE),""),"")</f>
        <v/>
      </c>
      <c r="BC592" s="21" t="str">
        <f t="shared" si="65"/>
        <v>[673] = {wayshrines={524,524,524,}, dlcId=DLC_FIRESONG</v>
      </c>
      <c r="BD592" s="21" t="str">
        <f t="shared" si="66"/>
        <v>, zoneIds={1383,1383,1383}, veteran=false</v>
      </c>
      <c r="BE592" s="21" t="str">
        <f t="shared" si="67"/>
        <v>, setType=LIBSETS_SETTYPE_OVERLAND</v>
      </c>
      <c r="BF592" s="21" t="str">
        <f t="shared" si="68"/>
        <v>, dropMechanic={LIBSETS_DROP_MECHANIC_OVERLAND_WORLDBOSS,LIBSETS_DROP_MECHANIC_OVERLAND_BOSS_DELVE,LIBSETS_DROP_MECHANIC_OVERLAND_CHEST,LIBSETS_DROP_MECHANIC_OVERLAND_BOSS_PUBLIC_DUNGEON,LIBSETS_DROP_MECHANIC_OVERLAND_LOOT}</v>
      </c>
      <c r="BG592" s="21" t="str">
        <f t="shared" si="69"/>
        <v>}, --Bastion of Draoife / Bastion des Draoife   [Galen, Galen, Galen]</v>
      </c>
    </row>
    <row r="593" spans="1:59" x14ac:dyDescent="0.25">
      <c r="A593" s="76">
        <v>674</v>
      </c>
      <c r="B593" t="s">
        <v>3536</v>
      </c>
      <c r="C593" t="s">
        <v>3511</v>
      </c>
      <c r="D593" s="3">
        <f t="shared" si="64"/>
        <v>674</v>
      </c>
      <c r="G593" s="3" t="s">
        <v>1474</v>
      </c>
      <c r="I593" t="s">
        <v>91</v>
      </c>
      <c r="J593" t="s">
        <v>91</v>
      </c>
      <c r="K593">
        <v>528</v>
      </c>
      <c r="L593">
        <v>528</v>
      </c>
      <c r="M593">
        <v>528</v>
      </c>
      <c r="N593" s="57">
        <v>3</v>
      </c>
      <c r="Q593" s="3">
        <f>IF(AND(G593&lt;&gt;"LIBSETS_SETTYPE_BATTLEGROUND",G593&lt;&gt;"LIBSETS_SETTYPE_SPECIAL"), IF(R593&lt;&gt;"",VLOOKUP(R593,'ESO zone constants'!$D$3:$H$10001,5,FALSE),""),"")</f>
        <v>1383</v>
      </c>
      <c r="R593" t="str">
        <f>IF(AND(O593&lt;&gt;"",NOT(ISERROR(O593))),O593,
IF(AND(P593&lt;&gt;"",ISNUMBER(P593),P593&gt;0,NOT(ISNA(P593))),VLOOKUP(P593,'ESO zone constants'!$A$3:$D$9999,4,FALSE),
IF(AND(K593&lt;&gt;"",K593&gt;0,NOT(ISERROR(K593))),VLOOKUP(K593,'ESO dumped WayshrineInfo'!$K$3:$N$9993,4,FALSE),"")))</f>
        <v>Galen</v>
      </c>
      <c r="S593" s="65" t="s">
        <v>3506</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constants'!$B$4:$C$1003,2,FALSE),"")</f>
        <v>Firesong</v>
      </c>
      <c r="V593" s="33" t="s">
        <v>3359</v>
      </c>
      <c r="Z593" s="3">
        <f>IF(AND(G593&lt;&gt;"LIBSETS_SETTYPE_BATTLEGROUND",G593&lt;&gt;"LIBSETS_SETTYPE_SPECIAL"),
IF(AND(Y593&lt;&gt;"",ISNUMBER(Y593),NOT(ISNA(Y593))),Y593,
   IF(AND(L593&lt;&gt;"",ISNUMBER(L593),L593&gt;0,NOT(ISNA(L593))),VLOOKUP(L593,'ESO dumped WayshrineInfo'!$K$3:$L$9993,2,FALSE),"")
),"")</f>
        <v>1383</v>
      </c>
      <c r="AA593" t="str">
        <f>IF(AND(Z593&lt;&gt;"",ISNUMBER(Z593),NOT(ISNA(Z593))),VLOOKUP(Z593,'ESO zone constants'!$A$3:$D$9999,4,FALSE),"")</f>
        <v>Galen</v>
      </c>
      <c r="AF593" s="3">
        <f>IF(AND(G593&lt;&gt;"LIBSETS_SETTYPE_BATTLEGROUND",G593&lt;&gt;"LIBSETS_SETTYPE_SPECIAL"),
IF(AND(AE593&lt;&gt;"",ISNUMBER(AE593),NOT(ISNA(AE593))),AE593,
   IF(AND(M593&lt;&gt;"",ISNUMBER(M593),M593&gt;0,NOT(ISNA(M593))),VLOOKUP(M593,'ESO dumped WayshrineInfo'!$K$3:$L$9993,2,FALSE),"")
),"")</f>
        <v>1383</v>
      </c>
      <c r="AG593" t="str">
        <f>IF(AND(AF593&lt;&gt;"",ISNUMBER(AF593),NOT(ISNA(AF593))),VLOOKUP(AF593,'ESO zone constants'!$A$3:$D$9999,4,FALSE),"")</f>
        <v>Galen</v>
      </c>
      <c r="AH593" s="44"/>
      <c r="AK593" s="3" t="str">
        <f>IF(AND(G593&lt;&gt;"LIBSETS_SETTYPE_BATTLEGROUND",G593&lt;&gt;"LIBSETS_SETTYPE_SPECIAL"),IF(AL593&lt;&gt;"",VLOOKUP(AL593,'ESO zone constants'!$D$3:$H$4953,5,FALSE),""),"")</f>
        <v/>
      </c>
      <c r="AM593" s="44"/>
      <c r="AP593" s="3" t="str">
        <f>IF(AND(G593&lt;&gt;"LIBSETS_SETTYPE_BATTLEGROUND",G593&lt;&gt;"LIBSETS_SETTYPE_SPECIAL"),IF(AQ593&lt;&gt;"",VLOOKUP(AQ593,'ESO zone constants'!$D$3:$H$4953,5,FALSE),""),"")</f>
        <v/>
      </c>
      <c r="AR593" s="44"/>
      <c r="AU593" s="3" t="str">
        <f>IF(AND(G593&lt;&gt;"LIBSETS_SETTYPE_BATTLEGROUND",G593&lt;&gt;"LIBSETS_SETTYPE_SPECIAL"),IF(AV593&lt;&gt;"",VLOOKUP(AV593,'ESO zone constants'!$D$3:$H$4953,5,FALSE),""),"")</f>
        <v/>
      </c>
      <c r="BC593" s="21" t="str">
        <f t="shared" si="65"/>
        <v>[674] = {wayshrines={528,528,528,}, traitsNeeded=3, dlcId=DLC_FIRESONG</v>
      </c>
      <c r="BD593" s="21" t="str">
        <f t="shared" si="66"/>
        <v>, zoneIds={1383,1383,1383}, veteran=false</v>
      </c>
      <c r="BE593" s="21" t="str">
        <f t="shared" si="67"/>
        <v>, setType=LIBSETS_SETTYPE_CRAFTED</v>
      </c>
      <c r="BF593" s="21" t="str">
        <f t="shared" si="68"/>
        <v>, dropMechanic={LIBSETS_DROP_MECHANIC_CRAFTED}</v>
      </c>
      <c r="BG593" s="21" t="str">
        <f t="shared" si="69"/>
        <v>}, --Faun\'s Lark Cladding / Faunstreich   [Galen, Galen, Galen]</v>
      </c>
    </row>
    <row r="594" spans="1:59" x14ac:dyDescent="0.25">
      <c r="A594" s="76">
        <v>675</v>
      </c>
      <c r="B594" t="s">
        <v>3537</v>
      </c>
      <c r="C594" t="s">
        <v>3512</v>
      </c>
      <c r="D594" s="3">
        <f t="shared" si="64"/>
        <v>675</v>
      </c>
      <c r="G594" s="3" t="s">
        <v>1474</v>
      </c>
      <c r="I594" t="s">
        <v>91</v>
      </c>
      <c r="J594" t="s">
        <v>91</v>
      </c>
      <c r="K594">
        <v>530</v>
      </c>
      <c r="L594">
        <v>530</v>
      </c>
      <c r="M594">
        <v>530</v>
      </c>
      <c r="N594" s="57">
        <v>3</v>
      </c>
      <c r="Q594" s="3">
        <f>IF(AND(G594&lt;&gt;"LIBSETS_SETTYPE_BATTLEGROUND",G594&lt;&gt;"LIBSETS_SETTYPE_SPECIAL"), IF(R594&lt;&gt;"",VLOOKUP(R594,'ESO zone constants'!$D$3:$H$10001,5,FALSE),""),"")</f>
        <v>1383</v>
      </c>
      <c r="R594" t="str">
        <f>IF(AND(O594&lt;&gt;"",NOT(ISERROR(O594))),O594,
IF(AND(P594&lt;&gt;"",ISNUMBER(P594),P594&gt;0,NOT(ISNA(P594))),VLOOKUP(P594,'ESO zone constants'!$A$3:$D$9999,4,FALSE),
IF(AND(K594&lt;&gt;"",K594&gt;0,NOT(ISERROR(K594))),VLOOKUP(K594,'ESO dumped WayshrineInfo'!$K$3:$N$9993,4,FALSE),"")))</f>
        <v>Galen</v>
      </c>
      <c r="S594" s="65" t="s">
        <v>3506</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constants'!$B$4:$C$1003,2,FALSE),"")</f>
        <v>Firesong</v>
      </c>
      <c r="V594" s="33" t="s">
        <v>3359</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44"/>
      <c r="AK594" s="3" t="str">
        <f>IF(AND(G594&lt;&gt;"LIBSETS_SETTYPE_BATTLEGROUND",G594&lt;&gt;"LIBSETS_SETTYPE_SPECIAL"),IF(AL594&lt;&gt;"",VLOOKUP(AL594,'ESO zone constants'!$D$3:$H$4953,5,FALSE),""),"")</f>
        <v/>
      </c>
      <c r="AM594" s="44"/>
      <c r="AP594" s="3" t="str">
        <f>IF(AND(G594&lt;&gt;"LIBSETS_SETTYPE_BATTLEGROUND",G594&lt;&gt;"LIBSETS_SETTYPE_SPECIAL"),IF(AQ594&lt;&gt;"",VLOOKUP(AQ594,'ESO zone constants'!$D$3:$H$4953,5,FALSE),""),"")</f>
        <v/>
      </c>
      <c r="AR594" s="44"/>
      <c r="AU594" s="3" t="str">
        <f>IF(AND(G594&lt;&gt;"LIBSETS_SETTYPE_BATTLEGROUND",G594&lt;&gt;"LIBSETS_SETTYPE_SPECIAL"),IF(AV594&lt;&gt;"",VLOOKUP(AV594,'ESO zone constants'!$D$3:$H$4953,5,FALSE),""),"")</f>
        <v/>
      </c>
      <c r="BC594" s="21" t="str">
        <f t="shared" si="65"/>
        <v>[675] = {wayshrines={530,530,530,}, traitsNeeded=3, dlcId=DLC_FIRESONG</v>
      </c>
      <c r="BD594" s="21" t="str">
        <f t="shared" si="66"/>
        <v>, zoneIds={1383,1383,1383}, veteran=false</v>
      </c>
      <c r="BE594" s="21" t="str">
        <f t="shared" si="67"/>
        <v>, setType=LIBSETS_SETTYPE_CRAFTED</v>
      </c>
      <c r="BF594" s="21" t="str">
        <f t="shared" si="68"/>
        <v>, dropMechanic={LIBSETS_DROP_MECHANIC_CRAFTED}</v>
      </c>
      <c r="BG594" s="21" t="str">
        <f t="shared" si="69"/>
        <v>}, --Stormweaver\'s Cavort / Sturmwebertollen   [Galen, Galen, Galen]</v>
      </c>
    </row>
    <row r="595" spans="1:59" x14ac:dyDescent="0.25">
      <c r="A595" s="76">
        <v>676</v>
      </c>
      <c r="B595" t="s">
        <v>3538</v>
      </c>
      <c r="C595" t="s">
        <v>3513</v>
      </c>
      <c r="D595" s="3">
        <f t="shared" si="64"/>
        <v>676</v>
      </c>
      <c r="G595" s="3" t="s">
        <v>1474</v>
      </c>
      <c r="I595" t="s">
        <v>91</v>
      </c>
      <c r="J595" t="s">
        <v>91</v>
      </c>
      <c r="K595">
        <v>527</v>
      </c>
      <c r="L595">
        <v>527</v>
      </c>
      <c r="M595">
        <v>527</v>
      </c>
      <c r="N595" s="57">
        <v>3</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5" t="s">
        <v>3506</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constants'!$B$4:$C$1003,2,FALSE),"")</f>
        <v>Firesong</v>
      </c>
      <c r="V595" s="33" t="s">
        <v>3359</v>
      </c>
      <c r="Z595" s="3">
        <f>IF(AND(G595&lt;&gt;"LIBSETS_SETTYPE_BATTLEGROUND",G595&lt;&gt;"LIBSETS_SETTYPE_SPECIAL"),
IF(AND(Y595&lt;&gt;"",ISNUMBER(Y595),NOT(ISNA(Y595))),Y595,
   IF(AND(L595&lt;&gt;"",ISNUMBER(L595),L595&gt;0,NOT(ISNA(L595))),VLOOKUP(L595,'ESO dumped WayshrineInfo'!$K$3:$L$9993,2,FALSE),"")
),"")</f>
        <v>1383</v>
      </c>
      <c r="AA595" t="str">
        <f>IF(AND(Z595&lt;&gt;"",ISNUMBER(Z595),NOT(ISNA(Z595))),VLOOKUP(Z595,'ESO zone constants'!$A$3:$D$9999,4,FALSE),"")</f>
        <v>Galen</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44"/>
      <c r="AK595" s="3" t="str">
        <f>IF(AND(G595&lt;&gt;"LIBSETS_SETTYPE_BATTLEGROUND",G595&lt;&gt;"LIBSETS_SETTYPE_SPECIAL"),IF(AL595&lt;&gt;"",VLOOKUP(AL595,'ESO zone constants'!$D$3:$H$4953,5,FALSE),""),"")</f>
        <v/>
      </c>
      <c r="AM595" s="44"/>
      <c r="AP595" s="3" t="str">
        <f>IF(AND(G595&lt;&gt;"LIBSETS_SETTYPE_BATTLEGROUND",G595&lt;&gt;"LIBSETS_SETTYPE_SPECIAL"),IF(AQ595&lt;&gt;"",VLOOKUP(AQ595,'ESO zone constants'!$D$3:$H$4953,5,FALSE),""),"")</f>
        <v/>
      </c>
      <c r="AR595" s="44"/>
      <c r="AU595" s="3" t="str">
        <f>IF(AND(G595&lt;&gt;"LIBSETS_SETTYPE_BATTLEGROUND",G595&lt;&gt;"LIBSETS_SETTYPE_SPECIAL"),IF(AV595&lt;&gt;"",VLOOKUP(AV595,'ESO zone constants'!$D$3:$H$4953,5,FALSE),""),"")</f>
        <v/>
      </c>
      <c r="BC595" s="21" t="str">
        <f t="shared" si="65"/>
        <v>[676] = {wayshrines={527,527,527,}, traitsNeeded=3, dlcId=DLC_FIRESONG</v>
      </c>
      <c r="BD595" s="21" t="str">
        <f t="shared" si="66"/>
        <v>, zoneIds={1383,1383,1383}, veteran=false</v>
      </c>
      <c r="BE595" s="21" t="str">
        <f t="shared" si="67"/>
        <v>, setType=LIBSETS_SETTYPE_CRAFTED</v>
      </c>
      <c r="BF595" s="21" t="str">
        <f t="shared" si="68"/>
        <v>, dropMechanic={LIBSETS_DROP_MECHANIC_CRAFTED}</v>
      </c>
      <c r="BG595" s="21" t="str">
        <f t="shared" si="69"/>
        <v>}, --Syrabane\'s Ward / Syrabanns Schutz   [Galen, Galen, Galen]</v>
      </c>
    </row>
    <row r="596" spans="1:59" x14ac:dyDescent="0.25">
      <c r="A596" s="105">
        <v>677</v>
      </c>
      <c r="B596" t="s">
        <v>3539</v>
      </c>
      <c r="C596" t="s">
        <v>3510</v>
      </c>
      <c r="D596" s="3">
        <f t="shared" si="64"/>
        <v>677</v>
      </c>
      <c r="G596" s="101" t="s">
        <v>1687</v>
      </c>
      <c r="I596" t="s">
        <v>91</v>
      </c>
      <c r="J596" t="s">
        <v>91</v>
      </c>
      <c r="K596" s="57">
        <v>-1</v>
      </c>
      <c r="L596" s="57">
        <v>-1</v>
      </c>
      <c r="M596" s="57">
        <v>-1</v>
      </c>
      <c r="O596" s="65" t="s">
        <v>3557</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S596" s="65" t="s">
        <v>3506</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constants'!$B$4:$C$1003,2,FALSE),"")</f>
        <v>Firesong</v>
      </c>
      <c r="V596" s="33" t="s">
        <v>1561</v>
      </c>
      <c r="Z596" s="3" t="str">
        <f>IF(AND(G596&lt;&gt;"LIBSETS_SETTYPE_BATTLEGROUND",G596&lt;&gt;"LIBSETS_SETTYPE_SPECIAL"),
IF(AND(Y596&lt;&gt;"",ISNUMBER(Y596),NOT(ISNA(Y596))),Y596,
   IF(AND(L596&lt;&gt;"",ISNUMBER(L596),L596&gt;0,NOT(ISNA(L596))),VLOOKUP(L596,'ESO dumped WayshrineInfo'!$K$3:$L$9993,2,FALSE),"")
),"")</f>
        <v/>
      </c>
      <c r="AA596" t="str">
        <f>IF(AND(Z596&lt;&gt;"",ISNUMBER(Z596),NOT(ISNA(Z596))),VLOOKUP(Z596,'ESO zone constants'!$A$3:$D$9999,4,FALSE),"")</f>
        <v/>
      </c>
      <c r="AF596" s="3" t="str">
        <f>IF(AND(G596&lt;&gt;"LIBSETS_SETTYPE_BATTLEGROUND",G596&lt;&gt;"LIBSETS_SETTYPE_SPECIAL"),
IF(AND(AE596&lt;&gt;"",ISNUMBER(AE596),NOT(ISNA(AE596))),AE596,
   IF(AND(M596&lt;&gt;"",ISNUMBER(M596),M596&gt;0,NOT(ISNA(M596))),VLOOKUP(M596,'ESO dumped WayshrineInfo'!$K$3:$L$9993,2,FALSE),"")
),"")</f>
        <v/>
      </c>
      <c r="AG596" t="str">
        <f>IF(AND(AF596&lt;&gt;"",ISNUMBER(AF596),NOT(ISNA(AF596))),VLOOKUP(AF596,'ESO zone constants'!$A$3:$D$9999,4,FALSE),"")</f>
        <v/>
      </c>
      <c r="AH596" s="44"/>
      <c r="AK596" s="3" t="str">
        <f>IF(AND(G596&lt;&gt;"LIBSETS_SETTYPE_BATTLEGROUND",G596&lt;&gt;"LIBSETS_SETTYPE_SPECIAL"),IF(AL596&lt;&gt;"",VLOOKUP(AL596,'ESO zone constants'!$D$3:$H$4953,5,FALSE),""),"")</f>
        <v/>
      </c>
      <c r="AM596" s="44"/>
      <c r="AP596" s="3" t="str">
        <f>IF(AND(G596&lt;&gt;"LIBSETS_SETTYPE_BATTLEGROUND",G596&lt;&gt;"LIBSETS_SETTYPE_SPECIAL"),IF(AQ596&lt;&gt;"",VLOOKUP(AQ596,'ESO zone constants'!$D$3:$H$4953,5,FALSE),""),"")</f>
        <v/>
      </c>
      <c r="AR596" s="44"/>
      <c r="AU596" s="3" t="str">
        <f>IF(AND(G596&lt;&gt;"LIBSETS_SETTYPE_BATTLEGROUND",G596&lt;&gt;"LIBSETS_SETTYPE_SPECIAL"),IF(AV596&lt;&gt;"",VLOOKUP(AV596,'ESO zone constants'!$D$3:$H$4953,5,FALSE),""),"")</f>
        <v/>
      </c>
      <c r="BC596" s="21" t="str">
        <f t="shared" si="65"/>
        <v>[677] = {wayshrines={-1,-1,-1,}, dlcId=DLC_FIRESONG</v>
      </c>
      <c r="BD596" s="21" t="str">
        <f t="shared" si="66"/>
        <v>, zoneIds={1383}, veteran=false</v>
      </c>
      <c r="BE596" s="21" t="str">
        <f t="shared" si="67"/>
        <v>, setType=LIBSETS_SETTYPE_MYTHIC</v>
      </c>
      <c r="BF596" s="21" t="str">
        <f t="shared" si="68"/>
        <v>, dropMechanic={LIBSETS_DROP_MECHANIC_OVERLAND_WORLDBOSS}</v>
      </c>
      <c r="BG596" s="21" t="str">
        <f t="shared" si="69"/>
        <v>}, --Chimera\'s Rebuke / Zurechtweisung der Schimäre   [Galen]</v>
      </c>
    </row>
    <row r="597" spans="1:59" x14ac:dyDescent="0.25">
      <c r="A597" s="105">
        <v>678</v>
      </c>
      <c r="B597" t="s">
        <v>3540</v>
      </c>
      <c r="C597" t="s">
        <v>3508</v>
      </c>
      <c r="D597" s="3">
        <f t="shared" si="64"/>
        <v>678</v>
      </c>
      <c r="G597" s="101" t="s">
        <v>1687</v>
      </c>
      <c r="I597" t="s">
        <v>91</v>
      </c>
      <c r="J597" t="s">
        <v>91</v>
      </c>
      <c r="K597" s="57">
        <v>-1</v>
      </c>
      <c r="L597" s="57">
        <v>-1</v>
      </c>
      <c r="M597" s="57">
        <v>-1</v>
      </c>
      <c r="O597" s="65" t="s">
        <v>3557</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S597" s="65" t="s">
        <v>3506</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constants'!$B$4:$C$1003,2,FALSE),"")</f>
        <v>Firesong</v>
      </c>
      <c r="V597" s="33" t="s">
        <v>1561</v>
      </c>
      <c r="Z597" s="3" t="str">
        <f>IF(AND(G597&lt;&gt;"LIBSETS_SETTYPE_BATTLEGROUND",G597&lt;&gt;"LIBSETS_SETTYPE_SPECIAL"),
IF(AND(Y597&lt;&gt;"",ISNUMBER(Y597),NOT(ISNA(Y597))),Y597,
   IF(AND(L597&lt;&gt;"",ISNUMBER(L597),L597&gt;0,NOT(ISNA(L597))),VLOOKUP(L597,'ESO dumped WayshrineInfo'!$K$3:$L$9993,2,FALSE),"")
),"")</f>
        <v/>
      </c>
      <c r="AA597" t="str">
        <f>IF(AND(Z597&lt;&gt;"",ISNUMBER(Z597),NOT(ISNA(Z597))),VLOOKUP(Z597,'ESO zone constants'!$A$3:$D$9999,4,FALSE),"")</f>
        <v/>
      </c>
      <c r="AF597" s="3" t="str">
        <f>IF(AND(G597&lt;&gt;"LIBSETS_SETTYPE_BATTLEGROUND",G597&lt;&gt;"LIBSETS_SETTYPE_SPECIAL"),
IF(AND(AE597&lt;&gt;"",ISNUMBER(AE597),NOT(ISNA(AE597))),AE597,
   IF(AND(M597&lt;&gt;"",ISNUMBER(M597),M597&gt;0,NOT(ISNA(M597))),VLOOKUP(M597,'ESO dumped WayshrineInfo'!$K$3:$L$9993,2,FALSE),"")
),"")</f>
        <v/>
      </c>
      <c r="AG597" t="str">
        <f>IF(AND(AF597&lt;&gt;"",ISNUMBER(AF597),NOT(ISNA(AF597))),VLOOKUP(AF597,'ESO zone constants'!$A$3:$D$9999,4,FALSE),"")</f>
        <v/>
      </c>
      <c r="AH597" s="44"/>
      <c r="AK597" s="3" t="str">
        <f>IF(AND(G597&lt;&gt;"LIBSETS_SETTYPE_BATTLEGROUND",G597&lt;&gt;"LIBSETS_SETTYPE_SPECIAL"),IF(AL597&lt;&gt;"",VLOOKUP(AL597,'ESO zone constants'!$D$3:$H$4953,5,FALSE),""),"")</f>
        <v/>
      </c>
      <c r="AM597" s="44"/>
      <c r="AP597" s="3" t="str">
        <f>IF(AND(G597&lt;&gt;"LIBSETS_SETTYPE_BATTLEGROUND",G597&lt;&gt;"LIBSETS_SETTYPE_SPECIAL"),IF(AQ597&lt;&gt;"",VLOOKUP(AQ597,'ESO zone constants'!$D$3:$H$4953,5,FALSE),""),"")</f>
        <v/>
      </c>
      <c r="AR597" s="44"/>
      <c r="AU597" s="3" t="str">
        <f>IF(AND(G597&lt;&gt;"LIBSETS_SETTYPE_BATTLEGROUND",G597&lt;&gt;"LIBSETS_SETTYPE_SPECIAL"),IF(AV597&lt;&gt;"",VLOOKUP(AV597,'ESO zone constants'!$D$3:$H$4953,5,FALSE),""),"")</f>
        <v/>
      </c>
      <c r="BC597" s="21" t="str">
        <f t="shared" si="65"/>
        <v>[678] = {wayshrines={-1,-1,-1,}, dlcId=DLC_FIRESONG</v>
      </c>
      <c r="BD597" s="21" t="str">
        <f t="shared" si="66"/>
        <v>, zoneIds={1383}, veteran=false</v>
      </c>
      <c r="BE597" s="21" t="str">
        <f t="shared" si="67"/>
        <v>, setType=LIBSETS_SETTYPE_MYTHIC</v>
      </c>
      <c r="BF597" s="21" t="str">
        <f t="shared" si="68"/>
        <v>, dropMechanic={LIBSETS_DROP_MECHANIC_OVERLAND_WORLDBOSS}</v>
      </c>
      <c r="BG597" s="21" t="str">
        <f t="shared" si="69"/>
        <v>}, --Old Growth Brewer / Altwuchs-Brauer   [Galen]</v>
      </c>
    </row>
    <row r="598" spans="1:59" x14ac:dyDescent="0.25">
      <c r="A598" s="105">
        <v>679</v>
      </c>
      <c r="B598" t="s">
        <v>3541</v>
      </c>
      <c r="C598" t="s">
        <v>3509</v>
      </c>
      <c r="D598" s="3">
        <f t="shared" si="64"/>
        <v>679</v>
      </c>
      <c r="G598" s="101" t="s">
        <v>1687</v>
      </c>
      <c r="I598" t="s">
        <v>91</v>
      </c>
      <c r="J598" t="s">
        <v>91</v>
      </c>
      <c r="K598" s="57">
        <v>-1</v>
      </c>
      <c r="L598" s="57">
        <v>-1</v>
      </c>
      <c r="M598" s="57">
        <v>-1</v>
      </c>
      <c r="O598" s="65" t="s">
        <v>3557</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S598" s="65" t="s">
        <v>3506</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constants'!$B$4:$C$1003,2,FALSE),"")</f>
        <v>Firesong</v>
      </c>
      <c r="V598" s="33" t="s">
        <v>1561</v>
      </c>
      <c r="Z598" s="3" t="str">
        <f>IF(AND(G598&lt;&gt;"LIBSETS_SETTYPE_BATTLEGROUND",G598&lt;&gt;"LIBSETS_SETTYPE_SPECIAL"),
IF(AND(Y598&lt;&gt;"",ISNUMBER(Y598),NOT(ISNA(Y598))),Y598,
   IF(AND(L598&lt;&gt;"",ISNUMBER(L598),L598&gt;0,NOT(ISNA(L598))),VLOOKUP(L598,'ESO dumped WayshrineInfo'!$K$3:$L$9993,2,FALSE),"")
),"")</f>
        <v/>
      </c>
      <c r="AA598" t="str">
        <f>IF(AND(Z598&lt;&gt;"",ISNUMBER(Z598),NOT(ISNA(Z598))),VLOOKUP(Z598,'ESO zone constants'!$A$3:$D$9999,4,FALSE),"")</f>
        <v/>
      </c>
      <c r="AF598" s="3" t="str">
        <f>IF(AND(G598&lt;&gt;"LIBSETS_SETTYPE_BATTLEGROUND",G598&lt;&gt;"LIBSETS_SETTYPE_SPECIAL"),
IF(AND(AE598&lt;&gt;"",ISNUMBER(AE598),NOT(ISNA(AE598))),AE598,
   IF(AND(M598&lt;&gt;"",ISNUMBER(M598),M598&gt;0,NOT(ISNA(M598))),VLOOKUP(M598,'ESO dumped WayshrineInfo'!$K$3:$L$9993,2,FALSE),"")
),"")</f>
        <v/>
      </c>
      <c r="AG598" t="str">
        <f>IF(AND(AF598&lt;&gt;"",ISNUMBER(AF598),NOT(ISNA(AF598))),VLOOKUP(AF598,'ESO zone constants'!$A$3:$D$9999,4,FALSE),"")</f>
        <v/>
      </c>
      <c r="AH598" s="44"/>
      <c r="AK598" s="3" t="str">
        <f>IF(AND(G598&lt;&gt;"LIBSETS_SETTYPE_BATTLEGROUND",G598&lt;&gt;"LIBSETS_SETTYPE_SPECIAL"),IF(AL598&lt;&gt;"",VLOOKUP(AL598,'ESO zone constants'!$D$3:$H$4953,5,FALSE),""),"")</f>
        <v/>
      </c>
      <c r="AM598" s="44"/>
      <c r="AP598" s="3" t="str">
        <f>IF(AND(G598&lt;&gt;"LIBSETS_SETTYPE_BATTLEGROUND",G598&lt;&gt;"LIBSETS_SETTYPE_SPECIAL"),IF(AQ598&lt;&gt;"",VLOOKUP(AQ598,'ESO zone constants'!$D$3:$H$4953,5,FALSE),""),"")</f>
        <v/>
      </c>
      <c r="AR598" s="44"/>
      <c r="AU598" s="3" t="str">
        <f>IF(AND(G598&lt;&gt;"LIBSETS_SETTYPE_BATTLEGROUND",G598&lt;&gt;"LIBSETS_SETTYPE_SPECIAL"),IF(AV598&lt;&gt;"",VLOOKUP(AV598,'ESO zone constants'!$D$3:$H$4953,5,FALSE),""),"")</f>
        <v/>
      </c>
      <c r="BC598" s="21" t="str">
        <f t="shared" si="65"/>
        <v>[679] = {wayshrines={-1,-1,-1,}, dlcId=DLC_FIRESONG</v>
      </c>
      <c r="BD598" s="21" t="str">
        <f t="shared" si="66"/>
        <v>, zoneIds={1383}, veteran=false</v>
      </c>
      <c r="BE598" s="21" t="str">
        <f t="shared" si="67"/>
        <v>, setType=LIBSETS_SETTYPE_MYTHIC</v>
      </c>
      <c r="BF598" s="21" t="str">
        <f t="shared" si="68"/>
        <v>, dropMechanic={LIBSETS_DROP_MECHANIC_OVERLAND_WORLDBOSS}</v>
      </c>
      <c r="BG598" s="21" t="str">
        <f t="shared" si="69"/>
        <v>}, --Claw of the Forest Wraith / Kralle des Waldgespensts   [Galen]</v>
      </c>
    </row>
  </sheetData>
  <autoFilter ref="A2:BG598"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06"/>
  <sheetViews>
    <sheetView zoomScale="70" zoomScaleNormal="70" workbookViewId="0">
      <pane xSplit="3" ySplit="2" topLeftCell="D572" activePane="bottomRight" state="frozen"/>
      <selection pane="topRight" activeCell="D1" sqref="D1"/>
      <selection pane="bottomLeft" activeCell="A3" sqref="A3"/>
      <selection pane="bottomRight" activeCell="A603" sqref="A603:C606"/>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7" t="s">
        <v>1681</v>
      </c>
      <c r="B1" s="107"/>
      <c r="C1" s="107"/>
      <c r="D1" s="47" t="s">
        <v>1682</v>
      </c>
    </row>
    <row r="2" spans="1:4" x14ac:dyDescent="0.25">
      <c r="A2" s="6" t="s">
        <v>83</v>
      </c>
      <c r="B2" s="7" t="s">
        <v>1679</v>
      </c>
      <c r="C2" s="7" t="s">
        <v>1680</v>
      </c>
      <c r="D2" s="1" t="s">
        <v>1678</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12">
        <v>622</v>
      </c>
      <c r="B554" s="8" t="str">
        <f>VLOOKUP(A554,'Sets data'!$A$3:$C$9968,3,FALSE)</f>
        <v>Turning Tide</v>
      </c>
      <c r="C554" s="8" t="str">
        <f>VLOOKUP(A554,'Sets data'!$A$3:$C$9968,2,FALSE)</f>
        <v>Gezeitenwechsel</v>
      </c>
    </row>
    <row r="555" spans="1:3" x14ac:dyDescent="0.25">
      <c r="A555" s="12">
        <v>623</v>
      </c>
      <c r="B555" s="8" t="str">
        <f>VLOOKUP(A555,'Sets data'!$A$3:$C$9968,3,FALSE)</f>
        <v>Storm-Cursed\’s Revenge</v>
      </c>
      <c r="C555" s="8" t="str">
        <f>VLOOKUP(A555,'Sets data'!$A$3:$C$9968,2,FALSE)</f>
        <v>Rache des Sturmverfluchten</v>
      </c>
    </row>
    <row r="556" spans="1:3" x14ac:dyDescent="0.25">
      <c r="A556" s="12">
        <v>624</v>
      </c>
      <c r="B556" s="8" t="str">
        <f>VLOOKUP(A556,'Sets data'!$A$3:$C$9968,3,FALSE)</f>
        <v>Spriggan\’s Vigor</v>
      </c>
      <c r="C556" s="8" t="str">
        <f>VLOOKUP(A556,'Sets data'!$A$3:$C$9968,2,FALSE)</f>
        <v>Elan des Zweiglings</v>
      </c>
    </row>
    <row r="557" spans="1:3" x14ac:dyDescent="0.25">
      <c r="A557" s="12">
        <v>625</v>
      </c>
      <c r="B557" s="8" t="str">
        <f>VLOOKUP(A557,'Sets data'!$A$3:$C$9968,3,FALSE)</f>
        <v>Markyn Ring of Majesty</v>
      </c>
      <c r="C557" s="8" t="str">
        <f>VLOOKUP(A557,'Sets data'!$A$3:$C$9968,2,FALSE)</f>
        <v>Markyn-Ring der Erhabenheit</v>
      </c>
    </row>
    <row r="558" spans="1:3" x14ac:dyDescent="0.25">
      <c r="A558" s="12">
        <v>626</v>
      </c>
      <c r="B558" s="8" t="str">
        <f>VLOOKUP(A558,'Sets data'!$A$3:$C$9968,3,FALSE)</f>
        <v>Belharza's Band</v>
      </c>
      <c r="C558" s="8" t="str">
        <f>VLOOKUP(A558,'Sets data'!$A$3:$C$9968,2,FALSE)</f>
        <v>Belharzas Band</v>
      </c>
    </row>
    <row r="559" spans="1:3" x14ac:dyDescent="0.25">
      <c r="A559" s="12">
        <v>627</v>
      </c>
      <c r="B559" s="8" t="str">
        <f>VLOOKUP(A559,'Sets data'!$A$3:$C$9968,3,FALSE)</f>
        <v>Spaulder of Ruin</v>
      </c>
      <c r="C559" s="8" t="str">
        <f>VLOOKUP(A559,'Sets data'!$A$3:$C$9968,2,FALSE)</f>
        <v>Schulterbänder des Untergangs</v>
      </c>
    </row>
    <row r="560" spans="1:3" x14ac:dyDescent="0.25">
      <c r="A560" s="12">
        <v>629</v>
      </c>
      <c r="B560" s="8" t="str">
        <f>VLOOKUP(A560,'Sets data'!$A$3:$C$9968,3,FALSE)</f>
        <v>Rallying Cry</v>
      </c>
      <c r="C560" s="8" t="str">
        <f>VLOOKUP(A560,'Sets data'!$A$3:$C$9968,2,FALSE)</f>
        <v>Schlachtruf</v>
      </c>
    </row>
    <row r="561" spans="1:3" x14ac:dyDescent="0.25">
      <c r="A561" s="12">
        <v>630</v>
      </c>
      <c r="B561" s="8" t="str">
        <f>VLOOKUP(A561,'Sets data'!$A$3:$C$9968,3,FALSE)</f>
        <v>Hew and Sunder </v>
      </c>
      <c r="C561" s="8" t="str">
        <f>VLOOKUP(A561,'Sets data'!$A$3:$C$9968,2,FALSE)</f>
        <v>Kappspalter</v>
      </c>
    </row>
    <row r="562" spans="1:3" x14ac:dyDescent="0.25">
      <c r="A562" s="12">
        <v>631</v>
      </c>
      <c r="B562" s="8" t="str">
        <f>VLOOKUP(A562,'Sets data'!$A$3:$C$9968,3,FALSE)</f>
        <v>Enervating Aura </v>
      </c>
      <c r="C562" s="8" t="str">
        <f>VLOOKUP(A562,'Sets data'!$A$3:$C$9968,2,FALSE)</f>
        <v>Enervierende Aura</v>
      </c>
    </row>
    <row r="563" spans="1:3" x14ac:dyDescent="0.25">
      <c r="A563" s="12">
        <v>632</v>
      </c>
      <c r="B563" s="8" t="str">
        <f>VLOOKUP(A563,'Sets data'!$A$3:$C$9968,3,FALSE)</f>
        <v>Kargaeda</v>
      </c>
      <c r="C563" s="8" t="str">
        <f>VLOOKUP(A563,'Sets data'!$A$3:$C$9968,2,FALSE)</f>
        <v>Kargaeda</v>
      </c>
    </row>
    <row r="564" spans="1:3" x14ac:dyDescent="0.25">
      <c r="A564" s="12">
        <v>633</v>
      </c>
      <c r="B564" s="8" t="str">
        <f>VLOOKUP(A564,'Sets data'!$A$3:$C$9968,3,FALSE)</f>
        <v>Nazaray </v>
      </c>
      <c r="C564" s="8" t="str">
        <f>VLOOKUP(A564,'Sets data'!$A$3:$C$9968,2,FALSE)</f>
        <v>Nazaray </v>
      </c>
    </row>
    <row r="565" spans="1:3" x14ac:dyDescent="0.25">
      <c r="A565" s="12">
        <v>634</v>
      </c>
      <c r="B565" s="8" t="str">
        <f>VLOOKUP(A565,'Sets data'!$A$3:$C$9968,3,FALSE)</f>
        <v>Nunatak</v>
      </c>
      <c r="C565" s="8" t="str">
        <f>VLOOKUP(A565,'Sets data'!$A$3:$C$9968,2,FALSE)</f>
        <v>Nunatak</v>
      </c>
    </row>
    <row r="566" spans="1:3" x14ac:dyDescent="0.25">
      <c r="A566" s="12">
        <v>635</v>
      </c>
      <c r="B566" s="8" t="str">
        <f>VLOOKUP(A566,'Sets data'!$A$3:$C$9968,3,FALSE)</f>
        <v>Lady Malydga</v>
      </c>
      <c r="C566" s="8" t="str">
        <f>VLOOKUP(A566,'Sets data'!$A$3:$C$9968,2,FALSE)</f>
        <v>Fürstin Malygda</v>
      </c>
    </row>
    <row r="567" spans="1:3" x14ac:dyDescent="0.25">
      <c r="A567" s="12">
        <v>636</v>
      </c>
      <c r="B567" s="8" t="str">
        <f>VLOOKUP(A567,'Sets data'!$A$3:$C$9968,3,FALSE)</f>
        <v>Baron Thirsk</v>
      </c>
      <c r="C567" s="8" t="str">
        <f>VLOOKUP(A567,'Sets data'!$A$3:$C$9968,2,FALSE)</f>
        <v>Baron Thirsk</v>
      </c>
    </row>
    <row r="568" spans="1:3" x14ac:dyDescent="0.25">
      <c r="A568" s="12">
        <v>640</v>
      </c>
      <c r="B568" s="8" t="str">
        <f>VLOOKUP(A568,'Sets data'!$A$3:$C$9968,3,FALSE)</f>
        <v>Order\'s Wrath</v>
      </c>
      <c r="C568" s="8" t="str">
        <f>VLOOKUP(A568,'Sets data'!$A$3:$C$9968,2,FALSE)</f>
        <v>Zorn des Ordens</v>
      </c>
    </row>
    <row r="569" spans="1:3" x14ac:dyDescent="0.25">
      <c r="A569" s="12">
        <v>641</v>
      </c>
      <c r="B569" s="8" t="str">
        <f>VLOOKUP(A569,'Sets data'!$A$3:$C$9968,3,FALSE)</f>
        <v>Serpent\'s Disdain</v>
      </c>
      <c r="C569" s="8" t="str">
        <f>VLOOKUP(A569,'Sets data'!$A$3:$C$9968,2,FALSE)</f>
        <v>Verachtung der Schlange</v>
      </c>
    </row>
    <row r="570" spans="1:3" x14ac:dyDescent="0.25">
      <c r="A570" s="12">
        <v>642</v>
      </c>
      <c r="B570" s="8" t="str">
        <f>VLOOKUP(A570,'Sets data'!$A$3:$C$9968,3,FALSE)</f>
        <v>Druid\'s Braid</v>
      </c>
      <c r="C570" s="8" t="str">
        <f>VLOOKUP(A570,'Sets data'!$A$3:$C$9968,2,FALSE)</f>
        <v>Druidenflechte</v>
      </c>
    </row>
    <row r="571" spans="1:3" x14ac:dyDescent="0.25">
      <c r="A571" s="12">
        <v>643</v>
      </c>
      <c r="B571" s="8" t="str">
        <f>VLOOKUP(A571,'Sets data'!$A$3:$C$9968,3,FALSE)</f>
        <v>Blessing of High Isle</v>
      </c>
      <c r="C571" s="8" t="str">
        <f>VLOOKUP(A571,'Sets data'!$A$3:$C$9968,2,FALSE)</f>
        <v>Segen von Hochinsel</v>
      </c>
    </row>
    <row r="572" spans="1:3" x14ac:dyDescent="0.25">
      <c r="A572" s="12">
        <v>644</v>
      </c>
      <c r="B572" s="8" t="str">
        <f>VLOOKUP(A572,'Sets data'!$A$3:$C$9968,3,FALSE)</f>
        <v>Steadfast\'s Mettle</v>
      </c>
      <c r="C572" s="8" t="str">
        <f>VLOOKUP(A572,'Sets data'!$A$3:$C$9968,2,FALSE)</f>
        <v>Mut der Standhaften</v>
      </c>
    </row>
    <row r="573" spans="1:3" x14ac:dyDescent="0.25">
      <c r="A573" s="12">
        <v>645</v>
      </c>
      <c r="B573" s="8" t="str">
        <f>VLOOKUP(A573,'Sets data'!$A$3:$C$9968,3,FALSE)</f>
        <v>Systres\' Scowl</v>
      </c>
      <c r="C573" s="8" t="str">
        <f>VLOOKUP(A573,'Sets data'!$A$3:$C$9968,2,FALSE)</f>
        <v>Blick der Systren</v>
      </c>
    </row>
    <row r="574" spans="1:3" x14ac:dyDescent="0.25">
      <c r="A574" s="12">
        <v>646</v>
      </c>
      <c r="B574" s="8" t="str">
        <f>VLOOKUP(A574,'Sets data'!$A$3:$C$9968,3,FALSE)</f>
        <v>Whorl of the Depths</v>
      </c>
      <c r="C574" s="8" t="str">
        <f>VLOOKUP(A574,'Sets data'!$A$3:$C$9968,2,FALSE)</f>
        <v>Wirbel der Tiefen</v>
      </c>
    </row>
    <row r="575" spans="1:3" x14ac:dyDescent="0.25">
      <c r="A575" s="12">
        <v>647</v>
      </c>
      <c r="B575" s="8" t="str">
        <f>VLOOKUP(A575,'Sets data'!$A$3:$C$9968,3,FALSE)</f>
        <v>Coral Riptide</v>
      </c>
      <c r="C575" s="8" t="str">
        <f>VLOOKUP(A575,'Sets data'!$A$3:$C$9968,2,FALSE)</f>
        <v>Korallenbrandung</v>
      </c>
    </row>
    <row r="576" spans="1:3" x14ac:dyDescent="0.25">
      <c r="A576" s="12">
        <v>648</v>
      </c>
      <c r="B576" s="8" t="str">
        <f>VLOOKUP(A576,'Sets data'!$A$3:$C$9968,3,FALSE)</f>
        <v>Pearlescent Ward</v>
      </c>
      <c r="C576" s="8" t="str">
        <f>VLOOKUP(A576,'Sets data'!$A$3:$C$9968,2,FALSE)</f>
        <v>Perlenglanz-Schutz</v>
      </c>
    </row>
    <row r="577" spans="1:3" x14ac:dyDescent="0.25">
      <c r="A577" s="12">
        <v>649</v>
      </c>
      <c r="B577" s="8" t="str">
        <f>VLOOKUP(A577,'Sets data'!$A$3:$C$9968,3,FALSE)</f>
        <v>Pillager\'s Profit</v>
      </c>
      <c r="C577" s="8" t="str">
        <f>VLOOKUP(A577,'Sets data'!$A$3:$C$9968,2,FALSE)</f>
        <v>Profit des Brandschatzers</v>
      </c>
    </row>
    <row r="578" spans="1:3" x14ac:dyDescent="0.25">
      <c r="A578" s="12">
        <v>650</v>
      </c>
      <c r="B578" s="8" t="str">
        <f>VLOOKUP(A578,'Sets data'!$A$3:$C$9968,3,FALSE)</f>
        <v>Perfected Pillager\'s Profit</v>
      </c>
      <c r="C578" s="8" t="str">
        <f>VLOOKUP(A578,'Sets data'!$A$3:$C$9968,2,FALSE)</f>
        <v>Perfektionierter Profit des Brandschatzers</v>
      </c>
    </row>
    <row r="579" spans="1:3" x14ac:dyDescent="0.25">
      <c r="A579" s="12">
        <v>651</v>
      </c>
      <c r="B579" s="8" t="str">
        <f>VLOOKUP(A579,'Sets data'!$A$3:$C$9968,3,FALSE)</f>
        <v>Perfected Pearlescent Ward</v>
      </c>
      <c r="C579" s="8" t="str">
        <f>VLOOKUP(A579,'Sets data'!$A$3:$C$9968,2,FALSE)</f>
        <v>Perfektionierter Perlenglanz-Schutz</v>
      </c>
    </row>
    <row r="580" spans="1:3" x14ac:dyDescent="0.25">
      <c r="A580" s="12">
        <v>652</v>
      </c>
      <c r="B580" s="8" t="str">
        <f>VLOOKUP(A580,'Sets data'!$A$3:$C$9968,3,FALSE)</f>
        <v>Perfected Coral Riptide</v>
      </c>
      <c r="C580" s="8" t="str">
        <f>VLOOKUP(A580,'Sets data'!$A$3:$C$9968,2,FALSE)</f>
        <v>Perfektionierte Korallenbrandung</v>
      </c>
    </row>
    <row r="581" spans="1:3" x14ac:dyDescent="0.25">
      <c r="A581" s="12">
        <v>653</v>
      </c>
      <c r="B581" s="8" t="str">
        <f>VLOOKUP(A581,'Sets data'!$A$3:$C$9968,3,FALSE)</f>
        <v>Perfected Whorl of the Depths</v>
      </c>
      <c r="C581" s="8" t="str">
        <f>VLOOKUP(A581,'Sets data'!$A$3:$C$9968,2,FALSE)</f>
        <v>Perfektionierter Wirbel der Tiefen</v>
      </c>
    </row>
    <row r="582" spans="1:3" x14ac:dyDescent="0.25">
      <c r="A582" s="12">
        <v>654</v>
      </c>
      <c r="B582" s="8" t="str">
        <f>VLOOKUP(A582,'Sets data'!$A$3:$C$9968,3,FALSE)</f>
        <v>Mora\'s Whispers</v>
      </c>
      <c r="C582" s="8" t="str">
        <f>VLOOKUP(A582,'Sets data'!$A$3:$C$9968,2,FALSE)</f>
        <v>Moras Flüstern</v>
      </c>
    </row>
    <row r="583" spans="1:3" x14ac:dyDescent="0.25">
      <c r="A583" s="12">
        <v>655</v>
      </c>
      <c r="B583" s="8" t="str">
        <f>VLOOKUP(A583,'Sets data'!$A$3:$C$9968,3,FALSE)</f>
        <v>Dov-rha Sabatons</v>
      </c>
      <c r="C583" s="8" t="str">
        <f>VLOOKUP(A583,'Sets data'!$A$3:$C$9968,2,FALSE)</f>
        <v>Dov-rha-Panzerschuhe</v>
      </c>
    </row>
    <row r="584" spans="1:3" x14ac:dyDescent="0.25">
      <c r="A584" s="12">
        <v>656</v>
      </c>
      <c r="B584" s="8" t="str">
        <f>VLOOKUP(A584,'Sets data'!$A$3:$C$9968,3,FALSE)</f>
        <v>Lefthander\'s War Girdle</v>
      </c>
      <c r="C584" s="8" t="str">
        <f>VLOOKUP(A584,'Sets data'!$A$3:$C$9968,2,FALSE)</f>
        <v>Ägisriemen der Linkshänder</v>
      </c>
    </row>
    <row r="585" spans="1:3" x14ac:dyDescent="0.25">
      <c r="A585" s="12">
        <v>657</v>
      </c>
      <c r="B585" s="8" t="str">
        <f>VLOOKUP(A585,'Sets data'!$A$3:$C$9968,3,FALSE)</f>
        <v>Sea-Serpent\'s Coil</v>
      </c>
      <c r="C585" s="8" t="str">
        <f>VLOOKUP(A585,'Sets data'!$A$3:$C$9968,2,FALSE)</f>
        <v>Wicklung der Seeschlange</v>
      </c>
    </row>
    <row r="586" spans="1:3" x14ac:dyDescent="0.25">
      <c r="A586" s="12">
        <v>658</v>
      </c>
      <c r="B586" s="8" t="str">
        <f>VLOOKUP(A586,'Sets data'!$A$3:$C$9968,3,FALSE)</f>
        <v>Oakensoul Ring</v>
      </c>
      <c r="C586" s="8" t="str">
        <f>VLOOKUP(A586,'Sets data'!$A$3:$C$9968,2,FALSE)</f>
        <v>Eichenseelenring</v>
      </c>
    </row>
    <row r="587" spans="1:3" x14ac:dyDescent="0.25">
      <c r="A587" s="76">
        <v>660</v>
      </c>
      <c r="B587" s="8" t="str">
        <f>VLOOKUP(A587,'Sets data'!$A$3:$C$9968,3,FALSE)</f>
        <v>Deeproot Zeal</v>
      </c>
      <c r="C587" s="8" t="str">
        <f>VLOOKUP(A587,'Sets data'!$A$3:$C$9968,2,FALSE)</f>
        <v>Tiefwurz-Eifer</v>
      </c>
    </row>
    <row r="588" spans="1:3" x14ac:dyDescent="0.25">
      <c r="A588" s="76">
        <v>661</v>
      </c>
      <c r="B588" s="8" t="str">
        <f>VLOOKUP(A588,'Sets data'!$A$3:$C$9968,3,FALSE)</f>
        <v>Stone\'s Accord</v>
      </c>
      <c r="C588" s="8" t="str">
        <f>VLOOKUP(A588,'Sets data'!$A$3:$C$9968,2,FALSE)</f>
        <v>Steinabkommen</v>
      </c>
    </row>
    <row r="589" spans="1:3" x14ac:dyDescent="0.25">
      <c r="A589" s="76">
        <v>662</v>
      </c>
      <c r="B589" s="8" t="str">
        <f>VLOOKUP(A589,'Sets data'!$A$3:$C$9968,3,FALSE)</f>
        <v>Rage of the Ursauk </v>
      </c>
      <c r="C589" s="8" t="str">
        <f>VLOOKUP(A589,'Sets data'!$A$3:$C$9968,2,FALSE)</f>
        <v>Zorns des Ursauk</v>
      </c>
    </row>
    <row r="590" spans="1:3" x14ac:dyDescent="0.25">
      <c r="A590" s="76">
        <v>663</v>
      </c>
      <c r="B590" s="8" t="str">
        <f>VLOOKUP(A590,'Sets data'!$A$3:$C$9968,3,FALSE)</f>
        <v>Pangrit Denmother</v>
      </c>
      <c r="C590" s="8" t="str">
        <f>VLOOKUP(A590,'Sets data'!$A$3:$C$9968,2,FALSE)</f>
        <v>Pangrit-Baumutter</v>
      </c>
    </row>
    <row r="591" spans="1:3" x14ac:dyDescent="0.25">
      <c r="A591" s="76">
        <v>664</v>
      </c>
      <c r="B591" s="8" t="str">
        <f>VLOOKUP(A591,'Sets data'!$A$3:$C$9968,3,FALSE)</f>
        <v>Grave Inevitability</v>
      </c>
      <c r="C591" s="8" t="str">
        <f>VLOOKUP(A591,'Sets data'!$A$3:$C$9968,2,FALSE)</f>
        <v>Unvermeidlichkeit des Grabs</v>
      </c>
    </row>
    <row r="592" spans="1:3" x14ac:dyDescent="0.25">
      <c r="A592" s="76">
        <v>665</v>
      </c>
      <c r="B592" s="8" t="str">
        <f>VLOOKUP(A592,'Sets data'!$A$3:$C$9968,3,FALSE)</f>
        <v>Phylactery\’s Grasp</v>
      </c>
      <c r="C592" s="8" t="str">
        <f>VLOOKUP(A592,'Sets data'!$A$3:$C$9968,2,FALSE)</f>
        <v>Phylakteriumsgriff</v>
      </c>
    </row>
    <row r="593" spans="1:3" x14ac:dyDescent="0.25">
      <c r="A593" s="76">
        <v>666</v>
      </c>
      <c r="B593" s="8" t="str">
        <f>VLOOKUP(A593,'Sets data'!$A$3:$C$9968,3,FALSE)</f>
        <v>Archdruid Devyric</v>
      </c>
      <c r="C593" s="8" t="str">
        <f>VLOOKUP(A593,'Sets data'!$A$3:$C$9968,2,FALSE)</f>
        <v>Erzdruide Devyric</v>
      </c>
    </row>
    <row r="594" spans="1:3" x14ac:dyDescent="0.25">
      <c r="A594" s="76">
        <v>667</v>
      </c>
      <c r="B594" s="8" t="str">
        <f>VLOOKUP(A594,'Sets data'!$A$3:$C$9968,3,FALSE)</f>
        <v>Euphotic Gatekeeper</v>
      </c>
      <c r="C594" s="8" t="str">
        <f>VLOOKUP(A594,'Sets data'!$A$3:$C$9968,2,FALSE)</f>
        <v>Euphotischer Torhüter</v>
      </c>
    </row>
    <row r="595" spans="1:3" x14ac:dyDescent="0.25">
      <c r="A595" s="76">
        <v>668</v>
      </c>
      <c r="B595" s="8" t="str">
        <f>VLOOKUP(A595,'Sets data'!$A$3:$C$9968,3,FALSE)</f>
        <v>Langour of Peryite</v>
      </c>
      <c r="C595" s="8" t="str">
        <f>VLOOKUP(A595,'Sets data'!$A$3:$C$9968,2,FALSE)</f>
        <v>Peryites Entkräftung</v>
      </c>
    </row>
    <row r="596" spans="1:3" x14ac:dyDescent="0.25">
      <c r="A596" s="76">
        <v>669</v>
      </c>
      <c r="B596" s="8" t="str">
        <f>VLOOKUP(A596,'Sets data'!$A$3:$C$9968,3,FALSE)</f>
        <v>Nocturnal\’s Ploy </v>
      </c>
      <c r="C596" s="8" t="str">
        <f>VLOOKUP(A596,'Sets data'!$A$3:$C$9968,2,FALSE)</f>
        <v>Nocturnals List</v>
      </c>
    </row>
    <row r="597" spans="1:3" x14ac:dyDescent="0.25">
      <c r="A597" s="76">
        <v>670</v>
      </c>
      <c r="B597" s="8" t="str">
        <f>VLOOKUP(A597,'Sets data'!$A$3:$C$9968,3,FALSE)</f>
        <v>Mara\’s Balm</v>
      </c>
      <c r="C597" s="8" t="str">
        <f>VLOOKUP(A597,'Sets data'!$A$3:$C$9968,2,FALSE)</f>
        <v>Maras Trost</v>
      </c>
    </row>
    <row r="598" spans="1:3" x14ac:dyDescent="0.25">
      <c r="A598" s="76">
        <v>671</v>
      </c>
      <c r="B598" s="8" t="str">
        <f>VLOOKUP(A598,'Sets data'!$A$3:$C$9968,3,FALSE)</f>
        <v>Back-Alley Gourmand</v>
      </c>
      <c r="C598" s="8" t="str">
        <f>VLOOKUP(A598,'Sets data'!$A$3:$C$9968,2,FALSE)</f>
        <v>Hinterhof-Gourmet</v>
      </c>
    </row>
    <row r="599" spans="1:3" x14ac:dyDescent="0.25">
      <c r="A599" s="76">
        <v>672</v>
      </c>
      <c r="B599" s="8" t="str">
        <f>VLOOKUP(A599,'Sets data'!$A$3:$C$9968,3,FALSE)</f>
        <v>Phoenix Moth Theurge</v>
      </c>
      <c r="C599" s="8" t="str">
        <f>VLOOKUP(A599,'Sets data'!$A$3:$C$9968,2,FALSE)</f>
        <v>Phönixmotten-Theurg</v>
      </c>
    </row>
    <row r="600" spans="1:3" x14ac:dyDescent="0.25">
      <c r="A600" s="76">
        <v>673</v>
      </c>
      <c r="B600" s="8" t="str">
        <f>VLOOKUP(A600,'Sets data'!$A$3:$C$9968,3,FALSE)</f>
        <v>Bastion of Draoife</v>
      </c>
      <c r="C600" s="8" t="str">
        <f>VLOOKUP(A600,'Sets data'!$A$3:$C$9968,2,FALSE)</f>
        <v>Bastion des Draoife</v>
      </c>
    </row>
    <row r="601" spans="1:3" x14ac:dyDescent="0.25">
      <c r="A601" s="76">
        <v>674</v>
      </c>
      <c r="B601" s="8" t="str">
        <f>VLOOKUP(A601,'Sets data'!$A$3:$C$9968,3,FALSE)</f>
        <v>Faun\'s Lark Cladding</v>
      </c>
      <c r="C601" s="8" t="str">
        <f>VLOOKUP(A601,'Sets data'!$A$3:$C$9968,2,FALSE)</f>
        <v>Faunstreich</v>
      </c>
    </row>
    <row r="602" spans="1:3" x14ac:dyDescent="0.25">
      <c r="A602" s="76">
        <v>675</v>
      </c>
      <c r="B602" s="8" t="str">
        <f>VLOOKUP(A602,'Sets data'!$A$3:$C$9968,3,FALSE)</f>
        <v>Stormweaver\'s Cavort</v>
      </c>
      <c r="C602" s="8" t="str">
        <f>VLOOKUP(A602,'Sets data'!$A$3:$C$9968,2,FALSE)</f>
        <v>Sturmwebertollen</v>
      </c>
    </row>
    <row r="603" spans="1:3" x14ac:dyDescent="0.25">
      <c r="A603" s="76">
        <v>676</v>
      </c>
      <c r="B603" s="8" t="str">
        <f>VLOOKUP(A603,'Sets data'!$A$3:$C$9968,3,FALSE)</f>
        <v>Syrabane\'s Ward</v>
      </c>
      <c r="C603" s="8" t="str">
        <f>VLOOKUP(A603,'Sets data'!$A$3:$C$9968,2,FALSE)</f>
        <v>Syrabanns Schutz</v>
      </c>
    </row>
    <row r="604" spans="1:3" x14ac:dyDescent="0.25">
      <c r="A604" s="76">
        <v>677</v>
      </c>
      <c r="B604" s="8" t="str">
        <f>VLOOKUP(A604,'Sets data'!$A$3:$C$9968,3,FALSE)</f>
        <v>Chimera\'s Rebuke</v>
      </c>
      <c r="C604" s="8" t="str">
        <f>VLOOKUP(A604,'Sets data'!$A$3:$C$9968,2,FALSE)</f>
        <v>Zurechtweisung der Schimäre</v>
      </c>
    </row>
    <row r="605" spans="1:3" x14ac:dyDescent="0.25">
      <c r="A605" s="76">
        <v>678</v>
      </c>
      <c r="B605" s="8" t="str">
        <f>VLOOKUP(A605,'Sets data'!$A$3:$C$9968,3,FALSE)</f>
        <v>Old Growth Brewer</v>
      </c>
      <c r="C605" s="8" t="str">
        <f>VLOOKUP(A605,'Sets data'!$A$3:$C$9968,2,FALSE)</f>
        <v>Altwuchs-Brauer</v>
      </c>
    </row>
    <row r="606" spans="1:3" x14ac:dyDescent="0.25">
      <c r="A606" s="76">
        <v>679</v>
      </c>
      <c r="B606" s="8" t="str">
        <f>VLOOKUP(A606,'Sets data'!$A$3:$C$9968,3,FALSE)</f>
        <v>Claw of the Forest Wraith</v>
      </c>
      <c r="C606" s="8" t="str">
        <f>VLOOKUP(A606,'Sets data'!$A$3:$C$9968,2,FALSE)</f>
        <v>Kralle des Waldgespensts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2"/>
  <sheetViews>
    <sheetView workbookViewId="0">
      <pane xSplit="3" ySplit="2" topLeftCell="D103" activePane="bottomRight" state="frozen"/>
      <selection pane="topRight" activeCell="D1" sqref="D1"/>
      <selection pane="bottomLeft" activeCell="A3" sqref="A3"/>
      <selection pane="bottomRight" activeCell="A119" sqref="A119"/>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8" t="s">
        <v>3492</v>
      </c>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9"/>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1713</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1713</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1810</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1810</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1815</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1815</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2404</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2404</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2405</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2405</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2505</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2505</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2508</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2508</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88" t="s">
        <v>2728</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88" t="s">
        <v>2728</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88" t="s">
        <v>2729</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88" t="s">
        <v>2729</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t="s">
        <v>3421</v>
      </c>
      <c r="B117" s="9" t="s">
        <v>91</v>
      </c>
      <c r="C117" s="29" t="s">
        <v>92</v>
      </c>
      <c r="D117" s="3">
        <v>1318</v>
      </c>
      <c r="E117" s="3" t="str">
        <f>VLOOKUP(D117,'ESO zone constants'!$A$3:$D$9987,4,FALSE)</f>
        <v>High Isle</v>
      </c>
      <c r="F117" s="3">
        <f>VLOOKUP(D117,'ESO zone constants'!$A$3:$C$9952,3,FALSE)</f>
        <v>1318</v>
      </c>
      <c r="G117" s="3" t="str">
        <f>VLOOKUP(F117,'ESO zone constants'!$A$3:$D$9987,4,FALSE)</f>
        <v>High Isle</v>
      </c>
      <c r="H117" s="4">
        <v>26</v>
      </c>
      <c r="I117" s="17" t="str">
        <f>VLOOKUP(H117,'LibSets constants'!$A$4:$B$1003,2,FALSE)</f>
        <v>DLC_HIGH_ISLE</v>
      </c>
      <c r="J117" s="17" t="str">
        <f>VLOOKUP(H117,'LibSets constants'!$A$4:$C$1003,3,FALSE)</f>
        <v>High Isle</v>
      </c>
    </row>
    <row r="118" spans="1:10" x14ac:dyDescent="0.25">
      <c r="A118" t="s">
        <v>3421</v>
      </c>
      <c r="B118" s="9" t="s">
        <v>92</v>
      </c>
      <c r="C118" s="29" t="s">
        <v>92</v>
      </c>
      <c r="D118" s="3">
        <v>1318</v>
      </c>
      <c r="E118" s="3" t="str">
        <f>VLOOKUP(D118,'ESO zone constants'!$A$3:$D$9987,4,FALSE)</f>
        <v>High Isle</v>
      </c>
      <c r="F118" s="3">
        <f>VLOOKUP(D118,'ESO zone constants'!$A$3:$C$9952,3,FALSE)</f>
        <v>1318</v>
      </c>
      <c r="G118" s="3" t="str">
        <f>VLOOKUP(F118,'ESO zone constants'!$A$3:$D$9987,4,FALSE)</f>
        <v>High Isle</v>
      </c>
      <c r="H118" s="4">
        <v>26</v>
      </c>
      <c r="I118" s="17" t="str">
        <f>VLOOKUP(H118,'LibSets constants'!$A$4:$B$1003,2,FALSE)</f>
        <v>DLC_HIGH_ISLE</v>
      </c>
      <c r="J118" s="17" t="str">
        <f>VLOOKUP(H118,'LibSets constants'!$A$4:$C$1003,3,FALSE)</f>
        <v>High Isle</v>
      </c>
    </row>
    <row r="119" spans="1:10" x14ac:dyDescent="0.25">
      <c r="A119" s="100" t="s">
        <v>3464</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constants'!$A$4:$B$1003,2,FALSE)</f>
        <v>DLC_LOST_DEPTHS</v>
      </c>
      <c r="J119" s="17" t="str">
        <f>VLOOKUP(H119,'LibSets constants'!$A$4:$C$1003,3,FALSE)</f>
        <v>Lost Depths</v>
      </c>
    </row>
    <row r="120" spans="1:10" x14ac:dyDescent="0.25">
      <c r="A120" s="100" t="s">
        <v>3464</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constants'!$A$4:$B$1003,2,FALSE)</f>
        <v>DLC_LOST_DEPTHS</v>
      </c>
      <c r="J120" s="17" t="str">
        <f>VLOOKUP(H120,'LibSets constants'!$A$4:$C$1003,3,FALSE)</f>
        <v>Lost Depths</v>
      </c>
    </row>
    <row r="121" spans="1:10" x14ac:dyDescent="0.25">
      <c r="A121" s="100" t="s">
        <v>3465</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constants'!$A$4:$B$1003,2,FALSE)</f>
        <v>DLC_LOST_DEPTHS</v>
      </c>
      <c r="J121" s="17" t="str">
        <f>VLOOKUP(H121,'LibSets constants'!$A$4:$C$1003,3,FALSE)</f>
        <v>Lost Depths</v>
      </c>
    </row>
    <row r="122" spans="1:10" x14ac:dyDescent="0.25">
      <c r="A122" s="100" t="s">
        <v>3465</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constants'!$A$4:$B$1003,2,FALSE)</f>
        <v>DLC_LOST_DEPTHS</v>
      </c>
      <c r="J122" s="17" t="str">
        <f>VLOOKUP(H122,'LibSets constants'!$A$4:$C$1003,3,FALSE)</f>
        <v>Lost Depths</v>
      </c>
    </row>
  </sheetData>
  <autoFilter ref="A2:J116"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934"/>
  <sheetViews>
    <sheetView workbookViewId="0">
      <pane ySplit="2" topLeftCell="A3" activePane="bottomLeft" state="frozen"/>
      <selection pane="bottomLeft" activeCell="A908" sqref="A908:D934"/>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0" t="s">
        <v>3493</v>
      </c>
      <c r="B1" s="110"/>
      <c r="C1" s="110"/>
      <c r="D1" s="110"/>
      <c r="E1" s="110"/>
      <c r="F1" s="110"/>
      <c r="G1" s="110"/>
      <c r="H1" s="110"/>
      <c r="I1" s="110"/>
      <c r="J1" s="110"/>
      <c r="K1" s="110"/>
      <c r="L1" s="110"/>
      <c r="M1" s="110"/>
      <c r="N1" s="110"/>
    </row>
    <row r="2" spans="1:14" x14ac:dyDescent="0.25">
      <c r="A2" s="1" t="s">
        <v>1372</v>
      </c>
      <c r="B2" s="1" t="s">
        <v>1384</v>
      </c>
      <c r="C2" s="1" t="s">
        <v>1492</v>
      </c>
      <c r="D2" s="1" t="s">
        <v>1493</v>
      </c>
      <c r="E2" s="1" t="s">
        <v>1602</v>
      </c>
    </row>
    <row r="3" spans="1:14" hidden="1" x14ac:dyDescent="0.25">
      <c r="A3" s="77">
        <v>2</v>
      </c>
      <c r="B3">
        <v>1</v>
      </c>
      <c r="C3">
        <v>2</v>
      </c>
      <c r="D3" t="s">
        <v>102</v>
      </c>
      <c r="E3" t="str">
        <f>IF(ISNA(MATCH(A3,'ESO zone constants'!$A$3:$A$9952,0)),"","X")</f>
        <v>X</v>
      </c>
    </row>
    <row r="4" spans="1:14" hidden="1" x14ac:dyDescent="0.25">
      <c r="A4" s="77">
        <v>3</v>
      </c>
      <c r="B4">
        <v>2</v>
      </c>
      <c r="C4">
        <v>3</v>
      </c>
      <c r="D4" t="s">
        <v>103</v>
      </c>
      <c r="E4" t="str">
        <f>IF(ISNA(MATCH(A4,'ESO zone constants'!$A$3:$A$9952,0)),"","X")</f>
        <v>X</v>
      </c>
    </row>
    <row r="5" spans="1:14" hidden="1" x14ac:dyDescent="0.25">
      <c r="A5" s="77">
        <v>11</v>
      </c>
      <c r="B5">
        <v>3</v>
      </c>
      <c r="C5">
        <v>347</v>
      </c>
      <c r="D5" t="s">
        <v>47</v>
      </c>
      <c r="E5" t="str">
        <f>IF(ISNA(MATCH(A5,'ESO zone constants'!$A$3:$A$9952,0)),"","X")</f>
        <v>X</v>
      </c>
    </row>
    <row r="6" spans="1:14" hidden="1" x14ac:dyDescent="0.25">
      <c r="A6" s="78">
        <v>19</v>
      </c>
      <c r="B6">
        <v>4</v>
      </c>
      <c r="C6">
        <v>19</v>
      </c>
      <c r="D6" t="s">
        <v>104</v>
      </c>
      <c r="E6" t="str">
        <f>IF(ISNA(MATCH(A6,'ESO zone constants'!$A$3:$A$9952,0)),"","X")</f>
        <v>X</v>
      </c>
    </row>
    <row r="7" spans="1:14" hidden="1" x14ac:dyDescent="0.25">
      <c r="A7" s="78">
        <v>20</v>
      </c>
      <c r="B7">
        <v>5</v>
      </c>
      <c r="C7">
        <v>20</v>
      </c>
      <c r="D7" t="s">
        <v>105</v>
      </c>
      <c r="E7" t="str">
        <f>IF(ISNA(MATCH(A7,'ESO zone constants'!$A$3:$A$9952,0)),"","X")</f>
        <v>X</v>
      </c>
    </row>
    <row r="8" spans="1:14" hidden="1" x14ac:dyDescent="0.25">
      <c r="A8" s="78">
        <v>22</v>
      </c>
      <c r="B8">
        <v>6</v>
      </c>
      <c r="C8">
        <v>104</v>
      </c>
      <c r="D8" t="s">
        <v>68</v>
      </c>
      <c r="E8" t="str">
        <f>IF(ISNA(MATCH(A8,'ESO zone constants'!$A$3:$A$9952,0)),"","X")</f>
        <v>X</v>
      </c>
    </row>
    <row r="9" spans="1:14" hidden="1" x14ac:dyDescent="0.25">
      <c r="A9" s="78">
        <v>31</v>
      </c>
      <c r="B9">
        <v>7</v>
      </c>
      <c r="C9">
        <v>382</v>
      </c>
      <c r="D9" t="s">
        <v>59</v>
      </c>
      <c r="E9" t="str">
        <f>IF(ISNA(MATCH(A9,'ESO zone constants'!$A$3:$A$9952,0)),"","X")</f>
        <v>X</v>
      </c>
    </row>
    <row r="10" spans="1:14" hidden="1" x14ac:dyDescent="0.25">
      <c r="A10" s="79">
        <v>38</v>
      </c>
      <c r="B10">
        <v>8</v>
      </c>
      <c r="C10">
        <v>92</v>
      </c>
      <c r="D10" t="s">
        <v>57</v>
      </c>
      <c r="E10" t="str">
        <f>IF(ISNA(MATCH(A10,'ESO zone constants'!$A$3:$A$9952,0)),"","X")</f>
        <v>X</v>
      </c>
    </row>
    <row r="11" spans="1:14" hidden="1" x14ac:dyDescent="0.25">
      <c r="A11" s="78">
        <v>41</v>
      </c>
      <c r="B11">
        <v>9</v>
      </c>
      <c r="C11">
        <v>41</v>
      </c>
      <c r="D11" t="s">
        <v>106</v>
      </c>
      <c r="E11" t="str">
        <f>IF(ISNA(MATCH(A11,'ESO zone constants'!$A$3:$A$9952,0)),"","X")</f>
        <v>X</v>
      </c>
    </row>
    <row r="12" spans="1:14" hidden="1" x14ac:dyDescent="0.25">
      <c r="A12" s="78">
        <v>57</v>
      </c>
      <c r="B12">
        <v>10</v>
      </c>
      <c r="C12">
        <v>57</v>
      </c>
      <c r="D12" t="s">
        <v>107</v>
      </c>
      <c r="E12" t="str">
        <f>IF(ISNA(MATCH(A12,'ESO zone constants'!$A$3:$A$9952,0)),"","X")</f>
        <v>X</v>
      </c>
    </row>
    <row r="13" spans="1:14" hidden="1" x14ac:dyDescent="0.25">
      <c r="A13" s="78">
        <v>58</v>
      </c>
      <c r="B13">
        <v>11</v>
      </c>
      <c r="C13">
        <v>58</v>
      </c>
      <c r="D13" t="s">
        <v>108</v>
      </c>
      <c r="E13" t="str">
        <f>IF(ISNA(MATCH(A13,'ESO zone constants'!$A$3:$A$9952,0)),"","X")</f>
        <v>X</v>
      </c>
    </row>
    <row r="14" spans="1:14" hidden="1" x14ac:dyDescent="0.25">
      <c r="A14" s="78">
        <v>63</v>
      </c>
      <c r="B14">
        <v>12</v>
      </c>
      <c r="C14">
        <v>57</v>
      </c>
      <c r="D14" t="s">
        <v>61</v>
      </c>
      <c r="E14" t="str">
        <f>IF(ISNA(MATCH(A14,'ESO zone constants'!$A$3:$A$9952,0)),"","X")</f>
        <v>X</v>
      </c>
    </row>
    <row r="15" spans="1:14" hidden="1" x14ac:dyDescent="0.25">
      <c r="A15" s="78">
        <v>64</v>
      </c>
      <c r="B15">
        <v>13</v>
      </c>
      <c r="C15">
        <v>103</v>
      </c>
      <c r="D15" t="s">
        <v>70</v>
      </c>
      <c r="E15" t="str">
        <f>IF(ISNA(MATCH(A15,'ESO zone constants'!$A$3:$A$9952,0)),"","X")</f>
        <v>X</v>
      </c>
    </row>
    <row r="16" spans="1:14" hidden="1" x14ac:dyDescent="0.25">
      <c r="A16" s="79">
        <v>92</v>
      </c>
      <c r="B16">
        <v>14</v>
      </c>
      <c r="C16">
        <v>92</v>
      </c>
      <c r="D16" t="s">
        <v>109</v>
      </c>
      <c r="E16" t="str">
        <f>IF(ISNA(MATCH(A16,'ESO zone constants'!$A$3:$A$9952,0)),"","X")</f>
        <v>X</v>
      </c>
    </row>
    <row r="17" spans="1:5" hidden="1" x14ac:dyDescent="0.25">
      <c r="A17" s="79">
        <v>101</v>
      </c>
      <c r="B17">
        <v>15</v>
      </c>
      <c r="C17">
        <v>101</v>
      </c>
      <c r="D17" t="s">
        <v>110</v>
      </c>
      <c r="E17" t="str">
        <f>IF(ISNA(MATCH(A17,'ESO zone constants'!$A$3:$A$9952,0)),"","X")</f>
        <v>X</v>
      </c>
    </row>
    <row r="18" spans="1:5" hidden="1" x14ac:dyDescent="0.25">
      <c r="A18" s="79">
        <v>103</v>
      </c>
      <c r="B18">
        <v>16</v>
      </c>
      <c r="C18">
        <v>103</v>
      </c>
      <c r="D18" t="s">
        <v>111</v>
      </c>
      <c r="E18" t="str">
        <f>IF(ISNA(MATCH(A18,'ESO zone constants'!$A$3:$A$9952,0)),"","X")</f>
        <v>X</v>
      </c>
    </row>
    <row r="19" spans="1:5" hidden="1" x14ac:dyDescent="0.25">
      <c r="A19" s="79">
        <v>104</v>
      </c>
      <c r="B19">
        <v>17</v>
      </c>
      <c r="C19">
        <v>104</v>
      </c>
      <c r="D19" t="s">
        <v>112</v>
      </c>
      <c r="E19" t="str">
        <f>IF(ISNA(MATCH(A19,'ESO zone constants'!$A$3:$A$9952,0)),"","X")</f>
        <v>X</v>
      </c>
    </row>
    <row r="20" spans="1:5" hidden="1" x14ac:dyDescent="0.25">
      <c r="A20" s="79">
        <v>108</v>
      </c>
      <c r="B20">
        <v>18</v>
      </c>
      <c r="C20">
        <v>108</v>
      </c>
      <c r="D20" t="s">
        <v>113</v>
      </c>
      <c r="E20" t="str">
        <f>IF(ISNA(MATCH(A20,'ESO zone constants'!$A$3:$A$9952,0)),"","X")</f>
        <v>X</v>
      </c>
    </row>
    <row r="21" spans="1:5" hidden="1" x14ac:dyDescent="0.25">
      <c r="A21" s="78">
        <v>117</v>
      </c>
      <c r="B21">
        <v>19</v>
      </c>
      <c r="C21">
        <v>117</v>
      </c>
      <c r="D21" t="s">
        <v>114</v>
      </c>
      <c r="E21" t="str">
        <f>IF(ISNA(MATCH(A21,'ESO zone constants'!$A$3:$A$9952,0)),"","X")</f>
        <v>X</v>
      </c>
    </row>
    <row r="22" spans="1:5" hidden="1" x14ac:dyDescent="0.25">
      <c r="A22" s="78">
        <v>124</v>
      </c>
      <c r="B22">
        <v>20</v>
      </c>
      <c r="C22">
        <v>383</v>
      </c>
      <c r="D22" t="s">
        <v>115</v>
      </c>
      <c r="E22" t="str">
        <f>IF(ISNA(MATCH(A22,'ESO zone constants'!$A$3:$A$9952,0)),"","X")</f>
        <v>X</v>
      </c>
    </row>
    <row r="23" spans="1:5" hidden="1" x14ac:dyDescent="0.25">
      <c r="A23" s="78">
        <v>126</v>
      </c>
      <c r="B23">
        <v>21</v>
      </c>
      <c r="C23">
        <v>383</v>
      </c>
      <c r="D23" t="s">
        <v>43</v>
      </c>
      <c r="E23" t="str">
        <f>IF(ISNA(MATCH(A23,'ESO zone constants'!$A$3:$A$9952,0)),"","X")</f>
        <v>X</v>
      </c>
    </row>
    <row r="24" spans="1:5" hidden="1" x14ac:dyDescent="0.25">
      <c r="A24" s="78">
        <v>130</v>
      </c>
      <c r="B24">
        <v>22</v>
      </c>
      <c r="C24">
        <v>20</v>
      </c>
      <c r="D24" t="s">
        <v>49</v>
      </c>
      <c r="E24" t="str">
        <f>IF(ISNA(MATCH(A24,'ESO zone constants'!$A$3:$A$9952,0)),"","X")</f>
        <v>X</v>
      </c>
    </row>
    <row r="25" spans="1:5" hidden="1" x14ac:dyDescent="0.25">
      <c r="A25" s="78">
        <v>131</v>
      </c>
      <c r="B25">
        <v>23</v>
      </c>
      <c r="C25">
        <v>58</v>
      </c>
      <c r="D25" t="s">
        <v>65</v>
      </c>
      <c r="E25" t="str">
        <f>IF(ISNA(MATCH(A25,'ESO zone constants'!$A$3:$A$9952,0)),"","X")</f>
        <v>X</v>
      </c>
    </row>
    <row r="26" spans="1:5" hidden="1" x14ac:dyDescent="0.25">
      <c r="A26" s="78">
        <v>134</v>
      </c>
      <c r="B26">
        <v>24</v>
      </c>
      <c r="C26">
        <v>117</v>
      </c>
      <c r="D26" t="s">
        <v>116</v>
      </c>
      <c r="E26" t="str">
        <f>IF(ISNA(MATCH(A26,'ESO zone constants'!$A$3:$A$9952,0)),"","X")</f>
        <v>X</v>
      </c>
    </row>
    <row r="27" spans="1:5" hidden="1" x14ac:dyDescent="0.25">
      <c r="A27" s="79">
        <v>137</v>
      </c>
      <c r="B27">
        <v>25</v>
      </c>
      <c r="C27">
        <v>108</v>
      </c>
      <c r="D27" t="s">
        <v>117</v>
      </c>
      <c r="E27" t="str">
        <f>IF(ISNA(MATCH(A27,'ESO zone constants'!$A$3:$A$9952,0)),"","X")</f>
        <v>X</v>
      </c>
    </row>
    <row r="28" spans="1:5" hidden="1" x14ac:dyDescent="0.25">
      <c r="A28" s="78">
        <v>138</v>
      </c>
      <c r="B28">
        <v>26</v>
      </c>
      <c r="C28">
        <v>58</v>
      </c>
      <c r="D28" t="s">
        <v>118</v>
      </c>
      <c r="E28" t="str">
        <f>IF(ISNA(MATCH(A28,'ESO zone constants'!$A$3:$A$9952,0)),"","X")</f>
        <v>X</v>
      </c>
    </row>
    <row r="29" spans="1:5" hidden="1" x14ac:dyDescent="0.25">
      <c r="A29" s="78">
        <v>142</v>
      </c>
      <c r="B29">
        <v>27</v>
      </c>
      <c r="C29">
        <v>19</v>
      </c>
      <c r="D29" t="s">
        <v>119</v>
      </c>
      <c r="E29" t="str">
        <f>IF(ISNA(MATCH(A29,'ESO zone constants'!$A$3:$A$9952,0)),"","X")</f>
        <v>X</v>
      </c>
    </row>
    <row r="30" spans="1:5" hidden="1" x14ac:dyDescent="0.25">
      <c r="A30" s="78">
        <v>144</v>
      </c>
      <c r="B30">
        <v>28</v>
      </c>
      <c r="C30">
        <v>3</v>
      </c>
      <c r="D30" t="s">
        <v>66</v>
      </c>
      <c r="E30" t="str">
        <f>IF(ISNA(MATCH(A30,'ESO zone constants'!$A$3:$A$9952,0)),"","X")</f>
        <v>X</v>
      </c>
    </row>
    <row r="31" spans="1:5" hidden="1" x14ac:dyDescent="0.25">
      <c r="A31" s="78">
        <v>146</v>
      </c>
      <c r="B31">
        <v>29</v>
      </c>
      <c r="C31">
        <v>19</v>
      </c>
      <c r="D31" t="s">
        <v>62</v>
      </c>
      <c r="E31" t="str">
        <f>IF(ISNA(MATCH(A31,'ESO zone constants'!$A$3:$A$9952,0)),"","X")</f>
        <v>X</v>
      </c>
    </row>
    <row r="32" spans="1:5" hidden="1" x14ac:dyDescent="0.25">
      <c r="A32" s="78">
        <v>148</v>
      </c>
      <c r="B32">
        <v>30</v>
      </c>
      <c r="C32">
        <v>117</v>
      </c>
      <c r="D32" t="s">
        <v>60</v>
      </c>
      <c r="E32" t="str">
        <f>IF(ISNA(MATCH(A32,'ESO zone constants'!$A$3:$A$9952,0)),"","X")</f>
        <v>X</v>
      </c>
    </row>
    <row r="33" spans="1:5" hidden="1" x14ac:dyDescent="0.25">
      <c r="A33" s="78">
        <v>159</v>
      </c>
      <c r="B33">
        <v>31</v>
      </c>
      <c r="C33">
        <v>19</v>
      </c>
      <c r="D33" t="s">
        <v>120</v>
      </c>
      <c r="E33" t="str">
        <f>IF(ISNA(MATCH(A33,'ESO zone constants'!$A$3:$A$9952,0)),"","X")</f>
        <v>X</v>
      </c>
    </row>
    <row r="34" spans="1:5" hidden="1" x14ac:dyDescent="0.25">
      <c r="A34" s="79">
        <v>162</v>
      </c>
      <c r="B34">
        <v>32</v>
      </c>
      <c r="C34">
        <v>20</v>
      </c>
      <c r="D34" t="s">
        <v>121</v>
      </c>
      <c r="E34" t="str">
        <f>IF(ISNA(MATCH(A34,'ESO zone constants'!$A$3:$A$9952,0)),"","X")</f>
        <v>X</v>
      </c>
    </row>
    <row r="35" spans="1:5" hidden="1" x14ac:dyDescent="0.25">
      <c r="A35" s="79">
        <v>166</v>
      </c>
      <c r="B35">
        <v>33</v>
      </c>
      <c r="C35">
        <v>3</v>
      </c>
      <c r="D35" t="s">
        <v>122</v>
      </c>
      <c r="E35" t="str">
        <f>IF(ISNA(MATCH(A35,'ESO zone constants'!$A$3:$A$9952,0)),"","X")</f>
        <v>X</v>
      </c>
    </row>
    <row r="36" spans="1:5" hidden="1" x14ac:dyDescent="0.25">
      <c r="A36" s="79">
        <v>168</v>
      </c>
      <c r="B36">
        <v>34</v>
      </c>
      <c r="C36">
        <v>92</v>
      </c>
      <c r="D36" t="s">
        <v>123</v>
      </c>
      <c r="E36" t="str">
        <f>IF(ISNA(MATCH(A36,'ESO zone constants'!$A$3:$A$9952,0)),"","X")</f>
        <v>X</v>
      </c>
    </row>
    <row r="37" spans="1:5" hidden="1" x14ac:dyDescent="0.25">
      <c r="A37" s="79">
        <v>169</v>
      </c>
      <c r="B37">
        <v>35</v>
      </c>
      <c r="C37">
        <v>92</v>
      </c>
      <c r="D37" t="s">
        <v>124</v>
      </c>
      <c r="E37" t="str">
        <f>IF(ISNA(MATCH(A37,'ESO zone constants'!$A$3:$A$9952,0)),"","X")</f>
        <v>X</v>
      </c>
    </row>
    <row r="38" spans="1:5" hidden="1" x14ac:dyDescent="0.25">
      <c r="A38" s="79">
        <v>176</v>
      </c>
      <c r="B38">
        <v>36</v>
      </c>
      <c r="C38">
        <v>108</v>
      </c>
      <c r="D38" t="s">
        <v>50</v>
      </c>
      <c r="E38" t="str">
        <f>IF(ISNA(MATCH(A38,'ESO zone constants'!$A$3:$A$9952,0)),"","X")</f>
        <v>X</v>
      </c>
    </row>
    <row r="39" spans="1:5" hidden="1" x14ac:dyDescent="0.25">
      <c r="A39" s="79">
        <v>181</v>
      </c>
      <c r="B39">
        <v>37</v>
      </c>
      <c r="C39">
        <v>181</v>
      </c>
      <c r="D39" t="s">
        <v>125</v>
      </c>
      <c r="E39" t="str">
        <f>IF(ISNA(MATCH(A39,'ESO zone constants'!$A$3:$A$9952,0)),"","X")</f>
        <v>X</v>
      </c>
    </row>
    <row r="40" spans="1:5" hidden="1" x14ac:dyDescent="0.25">
      <c r="A40" s="79">
        <v>187</v>
      </c>
      <c r="B40">
        <v>38</v>
      </c>
      <c r="C40">
        <v>117</v>
      </c>
      <c r="D40" t="s">
        <v>126</v>
      </c>
      <c r="E40" t="str">
        <f>IF(ISNA(MATCH(A40,'ESO zone constants'!$A$3:$A$9952,0)),"","X")</f>
        <v>X</v>
      </c>
    </row>
    <row r="41" spans="1:5" hidden="1" x14ac:dyDescent="0.25">
      <c r="A41" s="79">
        <v>188</v>
      </c>
      <c r="B41">
        <v>39</v>
      </c>
      <c r="C41">
        <v>57</v>
      </c>
      <c r="D41" t="s">
        <v>127</v>
      </c>
      <c r="E41" t="str">
        <f>IF(ISNA(MATCH(A41,'ESO zone constants'!$A$3:$A$9952,0)),"","X")</f>
        <v>X</v>
      </c>
    </row>
    <row r="42" spans="1:5" hidden="1" x14ac:dyDescent="0.25">
      <c r="A42" s="79">
        <v>189</v>
      </c>
      <c r="B42">
        <v>40</v>
      </c>
      <c r="C42">
        <v>57</v>
      </c>
      <c r="D42" t="s">
        <v>128</v>
      </c>
      <c r="E42" t="str">
        <f>IF(ISNA(MATCH(A42,'ESO zone constants'!$A$3:$A$9952,0)),"","X")</f>
        <v>X</v>
      </c>
    </row>
    <row r="43" spans="1:5" hidden="1" x14ac:dyDescent="0.25">
      <c r="A43" s="79">
        <v>190</v>
      </c>
      <c r="B43">
        <v>41</v>
      </c>
      <c r="C43">
        <v>57</v>
      </c>
      <c r="D43" t="s">
        <v>129</v>
      </c>
      <c r="E43" t="str">
        <f>IF(ISNA(MATCH(A43,'ESO zone constants'!$A$3:$A$9952,0)),"","X")</f>
        <v>X</v>
      </c>
    </row>
    <row r="44" spans="1:5" hidden="1" x14ac:dyDescent="0.25">
      <c r="A44" s="79">
        <v>191</v>
      </c>
      <c r="B44">
        <v>42</v>
      </c>
      <c r="C44">
        <v>41</v>
      </c>
      <c r="D44" t="s">
        <v>130</v>
      </c>
      <c r="E44" t="str">
        <f>IF(ISNA(MATCH(A44,'ESO zone constants'!$A$3:$A$9952,0)),"","X")</f>
        <v>X</v>
      </c>
    </row>
    <row r="45" spans="1:5" hidden="1" x14ac:dyDescent="0.25">
      <c r="A45" s="79">
        <v>192</v>
      </c>
      <c r="B45">
        <v>43</v>
      </c>
      <c r="C45">
        <v>41</v>
      </c>
      <c r="D45" t="s">
        <v>131</v>
      </c>
      <c r="E45" t="str">
        <f>IF(ISNA(MATCH(A45,'ESO zone constants'!$A$3:$A$9952,0)),"","X")</f>
        <v>X</v>
      </c>
    </row>
    <row r="46" spans="1:5" hidden="1" x14ac:dyDescent="0.25">
      <c r="A46" s="79">
        <v>193</v>
      </c>
      <c r="B46">
        <v>44</v>
      </c>
      <c r="C46">
        <v>41</v>
      </c>
      <c r="D46" t="s">
        <v>132</v>
      </c>
      <c r="E46" t="str">
        <f>IF(ISNA(MATCH(A46,'ESO zone constants'!$A$3:$A$9952,0)),"","X")</f>
        <v>X</v>
      </c>
    </row>
    <row r="47" spans="1:5" hidden="1" x14ac:dyDescent="0.25">
      <c r="A47" s="79">
        <v>199</v>
      </c>
      <c r="B47">
        <v>45</v>
      </c>
      <c r="C47">
        <v>199</v>
      </c>
      <c r="D47" t="s">
        <v>133</v>
      </c>
      <c r="E47" t="str">
        <f>IF(ISNA(MATCH(A47,'ESO zone constants'!$A$3:$A$9952,0)),"","X")</f>
        <v>X</v>
      </c>
    </row>
    <row r="48" spans="1:5" hidden="1" x14ac:dyDescent="0.25">
      <c r="A48" s="79">
        <v>200</v>
      </c>
      <c r="B48">
        <v>46</v>
      </c>
      <c r="C48">
        <v>199</v>
      </c>
      <c r="D48" t="s">
        <v>134</v>
      </c>
      <c r="E48" t="str">
        <f>IF(ISNA(MATCH(A48,'ESO zone constants'!$A$3:$A$9952,0)),"","X")</f>
        <v>X</v>
      </c>
    </row>
    <row r="49" spans="1:5" hidden="1" x14ac:dyDescent="0.25">
      <c r="A49" s="79">
        <v>201</v>
      </c>
      <c r="B49">
        <v>47</v>
      </c>
      <c r="C49">
        <v>199</v>
      </c>
      <c r="D49" t="s">
        <v>135</v>
      </c>
      <c r="E49" t="str">
        <f>IF(ISNA(MATCH(A49,'ESO zone constants'!$A$3:$A$9952,0)),"","X")</f>
        <v>X</v>
      </c>
    </row>
    <row r="50" spans="1:5" hidden="1" x14ac:dyDescent="0.25">
      <c r="A50" s="79">
        <v>203</v>
      </c>
      <c r="B50">
        <v>48</v>
      </c>
      <c r="C50">
        <v>267</v>
      </c>
      <c r="D50" t="s">
        <v>136</v>
      </c>
      <c r="E50" t="str">
        <f>IF(ISNA(MATCH(A50,'ESO zone constants'!$A$3:$A$9952,0)),"","X")</f>
        <v>X</v>
      </c>
    </row>
    <row r="51" spans="1:5" hidden="1" x14ac:dyDescent="0.25">
      <c r="A51" s="78">
        <v>207</v>
      </c>
      <c r="B51">
        <v>49</v>
      </c>
      <c r="C51">
        <v>208</v>
      </c>
      <c r="D51" t="s">
        <v>137</v>
      </c>
      <c r="E51" t="str">
        <f>IF(ISNA(MATCH(A51,'ESO zone constants'!$A$3:$A$9952,0)),"","X")</f>
        <v>X</v>
      </c>
    </row>
    <row r="52" spans="1:5" hidden="1" x14ac:dyDescent="0.25">
      <c r="A52" s="78">
        <v>208</v>
      </c>
      <c r="B52">
        <v>50</v>
      </c>
      <c r="C52">
        <v>208</v>
      </c>
      <c r="D52" t="s">
        <v>138</v>
      </c>
      <c r="E52" t="str">
        <f>IF(ISNA(MATCH(A52,'ESO zone constants'!$A$3:$A$9952,0)),"","X")</f>
        <v>X</v>
      </c>
    </row>
    <row r="53" spans="1:5" hidden="1" x14ac:dyDescent="0.25">
      <c r="A53" s="78">
        <v>209</v>
      </c>
      <c r="B53">
        <v>51</v>
      </c>
      <c r="C53">
        <v>208</v>
      </c>
      <c r="D53" t="s">
        <v>139</v>
      </c>
      <c r="E53" t="str">
        <f>IF(ISNA(MATCH(A53,'ESO zone constants'!$A$3:$A$9952,0)),"","X")</f>
        <v>X</v>
      </c>
    </row>
    <row r="54" spans="1:5" hidden="1" x14ac:dyDescent="0.25">
      <c r="A54" s="78">
        <v>212</v>
      </c>
      <c r="B54">
        <v>52</v>
      </c>
      <c r="C54">
        <v>57</v>
      </c>
      <c r="D54" t="s">
        <v>140</v>
      </c>
      <c r="E54" t="str">
        <f>IF(ISNA(MATCH(A54,'ESO zone constants'!$A$3:$A$9952,0)),"","X")</f>
        <v>X</v>
      </c>
    </row>
    <row r="55" spans="1:5" hidden="1" x14ac:dyDescent="0.25">
      <c r="A55" s="78">
        <v>213</v>
      </c>
      <c r="B55">
        <v>53</v>
      </c>
      <c r="C55">
        <v>117</v>
      </c>
      <c r="D55" t="s">
        <v>141</v>
      </c>
      <c r="E55" t="str">
        <f>IF(ISNA(MATCH(A55,'ESO zone constants'!$A$3:$A$9952,0)),"","X")</f>
        <v>X</v>
      </c>
    </row>
    <row r="56" spans="1:5" hidden="1" x14ac:dyDescent="0.25">
      <c r="A56" s="78">
        <v>214</v>
      </c>
      <c r="B56">
        <v>54</v>
      </c>
      <c r="C56">
        <v>117</v>
      </c>
      <c r="D56" t="s">
        <v>142</v>
      </c>
      <c r="E56" t="str">
        <f>IF(ISNA(MATCH(A56,'ESO zone constants'!$A$3:$A$9952,0)),"","X")</f>
        <v>X</v>
      </c>
    </row>
    <row r="57" spans="1:5" hidden="1" x14ac:dyDescent="0.25">
      <c r="A57" s="78">
        <v>215</v>
      </c>
      <c r="B57">
        <v>55</v>
      </c>
      <c r="C57">
        <v>117</v>
      </c>
      <c r="D57" t="s">
        <v>143</v>
      </c>
      <c r="E57" t="str">
        <f>IF(ISNA(MATCH(A57,'ESO zone constants'!$A$3:$A$9952,0)),"","X")</f>
        <v>X</v>
      </c>
    </row>
    <row r="58" spans="1:5" hidden="1" x14ac:dyDescent="0.25">
      <c r="A58" s="78">
        <v>216</v>
      </c>
      <c r="B58">
        <v>56</v>
      </c>
      <c r="C58">
        <v>41</v>
      </c>
      <c r="D58" t="s">
        <v>144</v>
      </c>
      <c r="E58" t="str">
        <f>IF(ISNA(MATCH(A58,'ESO zone constants'!$A$3:$A$9952,0)),"","X")</f>
        <v>X</v>
      </c>
    </row>
    <row r="59" spans="1:5" hidden="1" x14ac:dyDescent="0.25">
      <c r="A59" s="79">
        <v>217</v>
      </c>
      <c r="B59">
        <v>57</v>
      </c>
      <c r="C59">
        <v>199</v>
      </c>
      <c r="D59" t="s">
        <v>145</v>
      </c>
      <c r="E59" t="str">
        <f>IF(ISNA(MATCH(A59,'ESO zone constants'!$A$3:$A$9952,0)),"","X")</f>
        <v>X</v>
      </c>
    </row>
    <row r="60" spans="1:5" hidden="1" x14ac:dyDescent="0.25">
      <c r="A60" s="79">
        <v>218</v>
      </c>
      <c r="B60">
        <v>58</v>
      </c>
      <c r="C60">
        <v>267</v>
      </c>
      <c r="D60" t="s">
        <v>146</v>
      </c>
      <c r="E60" t="str">
        <f>IF(ISNA(MATCH(A60,'ESO zone constants'!$A$3:$A$9952,0)),"","X")</f>
        <v>X</v>
      </c>
    </row>
    <row r="61" spans="1:5" hidden="1" x14ac:dyDescent="0.25">
      <c r="A61" s="79">
        <v>219</v>
      </c>
      <c r="B61">
        <v>59</v>
      </c>
      <c r="C61">
        <v>267</v>
      </c>
      <c r="D61" t="s">
        <v>147</v>
      </c>
      <c r="E61" t="str">
        <f>IF(ISNA(MATCH(A61,'ESO zone constants'!$A$3:$A$9952,0)),"","X")</f>
        <v>X</v>
      </c>
    </row>
    <row r="62" spans="1:5" hidden="1" x14ac:dyDescent="0.25">
      <c r="A62" s="79">
        <v>222</v>
      </c>
      <c r="B62">
        <v>60</v>
      </c>
      <c r="C62">
        <v>3</v>
      </c>
      <c r="D62" t="s">
        <v>148</v>
      </c>
      <c r="E62" t="str">
        <f>IF(ISNA(MATCH(A62,'ESO zone constants'!$A$3:$A$9952,0)),"","X")</f>
        <v>X</v>
      </c>
    </row>
    <row r="63" spans="1:5" hidden="1" x14ac:dyDescent="0.25">
      <c r="A63" s="79">
        <v>223</v>
      </c>
      <c r="B63">
        <v>61</v>
      </c>
      <c r="C63">
        <v>3</v>
      </c>
      <c r="D63" t="s">
        <v>149</v>
      </c>
      <c r="E63" t="str">
        <f>IF(ISNA(MATCH(A63,'ESO zone constants'!$A$3:$A$9952,0)),"","X")</f>
        <v>X</v>
      </c>
    </row>
    <row r="64" spans="1:5" hidden="1" x14ac:dyDescent="0.25">
      <c r="A64" s="79">
        <v>224</v>
      </c>
      <c r="B64">
        <v>62</v>
      </c>
      <c r="C64">
        <v>20</v>
      </c>
      <c r="D64" t="s">
        <v>150</v>
      </c>
      <c r="E64" t="str">
        <f>IF(ISNA(MATCH(A64,'ESO zone constants'!$A$3:$A$9952,0)),"","X")</f>
        <v>X</v>
      </c>
    </row>
    <row r="65" spans="1:5" hidden="1" x14ac:dyDescent="0.25">
      <c r="A65" s="79">
        <v>227</v>
      </c>
      <c r="B65">
        <v>63</v>
      </c>
      <c r="C65">
        <v>92</v>
      </c>
      <c r="D65" t="s">
        <v>3542</v>
      </c>
      <c r="E65" t="str">
        <f>IF(ISNA(MATCH(A65,'ESO zone constants'!$A$3:$A$9952,0)),"","X")</f>
        <v>X</v>
      </c>
    </row>
    <row r="66" spans="1:5" hidden="1" x14ac:dyDescent="0.25">
      <c r="A66" s="79">
        <v>228</v>
      </c>
      <c r="B66">
        <v>64</v>
      </c>
      <c r="C66">
        <v>92</v>
      </c>
      <c r="D66" t="s">
        <v>152</v>
      </c>
      <c r="E66" t="str">
        <f>IF(ISNA(MATCH(A66,'ESO zone constants'!$A$3:$A$9952,0)),"","X")</f>
        <v>X</v>
      </c>
    </row>
    <row r="67" spans="1:5" hidden="1" x14ac:dyDescent="0.25">
      <c r="A67" s="79">
        <v>229</v>
      </c>
      <c r="B67">
        <v>65</v>
      </c>
      <c r="C67">
        <v>92</v>
      </c>
      <c r="D67" t="s">
        <v>153</v>
      </c>
      <c r="E67" t="str">
        <f>IF(ISNA(MATCH(A67,'ESO zone constants'!$A$3:$A$9952,0)),"","X")</f>
        <v>X</v>
      </c>
    </row>
    <row r="68" spans="1:5" hidden="1" x14ac:dyDescent="0.25">
      <c r="A68" s="79">
        <v>231</v>
      </c>
      <c r="B68">
        <v>66</v>
      </c>
      <c r="C68">
        <v>92</v>
      </c>
      <c r="D68" t="s">
        <v>154</v>
      </c>
      <c r="E68" t="str">
        <f>IF(ISNA(MATCH(A68,'ESO zone constants'!$A$3:$A$9952,0)),"","X")</f>
        <v>X</v>
      </c>
    </row>
    <row r="69" spans="1:5" hidden="1" x14ac:dyDescent="0.25">
      <c r="A69" s="79">
        <v>232</v>
      </c>
      <c r="B69">
        <v>67</v>
      </c>
      <c r="C69">
        <v>117</v>
      </c>
      <c r="D69" t="s">
        <v>155</v>
      </c>
      <c r="E69" t="str">
        <f>IF(ISNA(MATCH(A69,'ESO zone constants'!$A$3:$A$9952,0)),"","X")</f>
        <v>X</v>
      </c>
    </row>
    <row r="70" spans="1:5" hidden="1" x14ac:dyDescent="0.25">
      <c r="A70" s="79">
        <v>233</v>
      </c>
      <c r="B70">
        <v>68</v>
      </c>
      <c r="C70">
        <v>117</v>
      </c>
      <c r="D70" t="s">
        <v>156</v>
      </c>
      <c r="E70" t="str">
        <f>IF(ISNA(MATCH(A70,'ESO zone constants'!$A$3:$A$9952,0)),"","X")</f>
        <v>X</v>
      </c>
    </row>
    <row r="71" spans="1:5" hidden="1" x14ac:dyDescent="0.25">
      <c r="A71" s="79">
        <v>234</v>
      </c>
      <c r="B71">
        <v>69</v>
      </c>
      <c r="C71">
        <v>117</v>
      </c>
      <c r="D71" t="s">
        <v>157</v>
      </c>
      <c r="E71" t="str">
        <f>IF(ISNA(MATCH(A71,'ESO zone constants'!$A$3:$A$9952,0)),"","X")</f>
        <v>X</v>
      </c>
    </row>
    <row r="72" spans="1:5" hidden="1" x14ac:dyDescent="0.25">
      <c r="A72" s="79">
        <v>235</v>
      </c>
      <c r="B72">
        <v>70</v>
      </c>
      <c r="C72">
        <v>117</v>
      </c>
      <c r="D72" t="s">
        <v>158</v>
      </c>
      <c r="E72" t="str">
        <f>IF(ISNA(MATCH(A72,'ESO zone constants'!$A$3:$A$9952,0)),"","X")</f>
        <v>X</v>
      </c>
    </row>
    <row r="73" spans="1:5" hidden="1" x14ac:dyDescent="0.25">
      <c r="A73" s="79">
        <v>236</v>
      </c>
      <c r="B73">
        <v>71</v>
      </c>
      <c r="C73">
        <v>117</v>
      </c>
      <c r="D73" t="s">
        <v>159</v>
      </c>
      <c r="E73" t="str">
        <f>IF(ISNA(MATCH(A73,'ESO zone constants'!$A$3:$A$9952,0)),"","X")</f>
        <v>X</v>
      </c>
    </row>
    <row r="74" spans="1:5" hidden="1" x14ac:dyDescent="0.25">
      <c r="A74" s="79">
        <v>237</v>
      </c>
      <c r="B74">
        <v>72</v>
      </c>
      <c r="C74">
        <v>104</v>
      </c>
      <c r="D74" t="s">
        <v>160</v>
      </c>
      <c r="E74" t="str">
        <f>IF(ISNA(MATCH(A74,'ESO zone constants'!$A$3:$A$9952,0)),"","X")</f>
        <v>X</v>
      </c>
    </row>
    <row r="75" spans="1:5" hidden="1" x14ac:dyDescent="0.25">
      <c r="A75" s="79">
        <v>238</v>
      </c>
      <c r="B75">
        <v>73</v>
      </c>
      <c r="C75">
        <v>104</v>
      </c>
      <c r="D75" t="s">
        <v>161</v>
      </c>
      <c r="E75" t="str">
        <f>IF(ISNA(MATCH(A75,'ESO zone constants'!$A$3:$A$9952,0)),"","X")</f>
        <v>X</v>
      </c>
    </row>
    <row r="76" spans="1:5" hidden="1" x14ac:dyDescent="0.25">
      <c r="A76" s="79">
        <v>239</v>
      </c>
      <c r="B76">
        <v>74</v>
      </c>
      <c r="C76">
        <v>104</v>
      </c>
      <c r="D76" t="s">
        <v>162</v>
      </c>
      <c r="E76" t="str">
        <f>IF(ISNA(MATCH(A76,'ESO zone constants'!$A$3:$A$9952,0)),"","X")</f>
        <v>X</v>
      </c>
    </row>
    <row r="77" spans="1:5" hidden="1" x14ac:dyDescent="0.25">
      <c r="A77" s="79">
        <v>241</v>
      </c>
      <c r="B77">
        <v>75</v>
      </c>
      <c r="C77">
        <v>41</v>
      </c>
      <c r="D77" t="s">
        <v>163</v>
      </c>
      <c r="E77" t="str">
        <f>IF(ISNA(MATCH(A77,'ESO zone constants'!$A$3:$A$9952,0)),"","X")</f>
        <v>X</v>
      </c>
    </row>
    <row r="78" spans="1:5" hidden="1" x14ac:dyDescent="0.25">
      <c r="A78" s="79">
        <v>242</v>
      </c>
      <c r="B78">
        <v>76</v>
      </c>
      <c r="C78">
        <v>41</v>
      </c>
      <c r="D78" t="s">
        <v>164</v>
      </c>
      <c r="E78" t="str">
        <f>IF(ISNA(MATCH(A78,'ESO zone constants'!$A$3:$A$9952,0)),"","X")</f>
        <v>X</v>
      </c>
    </row>
    <row r="79" spans="1:5" hidden="1" x14ac:dyDescent="0.25">
      <c r="A79" s="79">
        <v>243</v>
      </c>
      <c r="B79">
        <v>77</v>
      </c>
      <c r="C79">
        <v>41</v>
      </c>
      <c r="D79" t="s">
        <v>165</v>
      </c>
      <c r="E79" t="str">
        <f>IF(ISNA(MATCH(A79,'ESO zone constants'!$A$3:$A$9952,0)),"","X")</f>
        <v>X</v>
      </c>
    </row>
    <row r="80" spans="1:5" hidden="1" x14ac:dyDescent="0.25">
      <c r="A80" s="79">
        <v>245</v>
      </c>
      <c r="B80">
        <v>78</v>
      </c>
      <c r="C80">
        <v>41</v>
      </c>
      <c r="D80" t="s">
        <v>166</v>
      </c>
      <c r="E80" t="str">
        <f>IF(ISNA(MATCH(A80,'ESO zone constants'!$A$3:$A$9952,0)),"","X")</f>
        <v>X</v>
      </c>
    </row>
    <row r="81" spans="1:5" hidden="1" x14ac:dyDescent="0.25">
      <c r="A81" s="79">
        <v>246</v>
      </c>
      <c r="B81">
        <v>79</v>
      </c>
      <c r="C81">
        <v>41</v>
      </c>
      <c r="D81" t="s">
        <v>167</v>
      </c>
      <c r="E81" t="str">
        <f>IF(ISNA(MATCH(A81,'ESO zone constants'!$A$3:$A$9952,0)),"","X")</f>
        <v>X</v>
      </c>
    </row>
    <row r="82" spans="1:5" hidden="1" x14ac:dyDescent="0.25">
      <c r="A82" s="79">
        <v>247</v>
      </c>
      <c r="B82">
        <v>80</v>
      </c>
      <c r="C82">
        <v>41</v>
      </c>
      <c r="D82" t="s">
        <v>168</v>
      </c>
      <c r="E82" t="str">
        <f>IF(ISNA(MATCH(A82,'ESO zone constants'!$A$3:$A$9952,0)),"","X")</f>
        <v>X</v>
      </c>
    </row>
    <row r="83" spans="1:5" hidden="1" x14ac:dyDescent="0.25">
      <c r="A83" s="79">
        <v>248</v>
      </c>
      <c r="B83">
        <v>81</v>
      </c>
      <c r="C83">
        <v>57</v>
      </c>
      <c r="D83" t="s">
        <v>169</v>
      </c>
      <c r="E83" t="str">
        <f>IF(ISNA(MATCH(A83,'ESO zone constants'!$A$3:$A$9952,0)),"","X")</f>
        <v>X</v>
      </c>
    </row>
    <row r="84" spans="1:5" hidden="1" x14ac:dyDescent="0.25">
      <c r="A84" s="79">
        <v>249</v>
      </c>
      <c r="B84">
        <v>82</v>
      </c>
      <c r="C84">
        <v>57</v>
      </c>
      <c r="D84" t="s">
        <v>170</v>
      </c>
      <c r="E84" t="str">
        <f>IF(ISNA(MATCH(A84,'ESO zone constants'!$A$3:$A$9952,0)),"","X")</f>
        <v>X</v>
      </c>
    </row>
    <row r="85" spans="1:5" hidden="1" x14ac:dyDescent="0.25">
      <c r="A85" s="78">
        <v>250</v>
      </c>
      <c r="B85">
        <v>83</v>
      </c>
      <c r="C85">
        <v>57</v>
      </c>
      <c r="D85" t="s">
        <v>171</v>
      </c>
      <c r="E85" t="str">
        <f>IF(ISNA(MATCH(A85,'ESO zone constants'!$A$3:$A$9952,0)),"","X")</f>
        <v>X</v>
      </c>
    </row>
    <row r="86" spans="1:5" hidden="1" x14ac:dyDescent="0.25">
      <c r="A86" s="79">
        <v>252</v>
      </c>
      <c r="B86">
        <v>84</v>
      </c>
      <c r="C86">
        <v>57</v>
      </c>
      <c r="D86" t="s">
        <v>172</v>
      </c>
      <c r="E86" t="str">
        <f>IF(ISNA(MATCH(A86,'ESO zone constants'!$A$3:$A$9952,0)),"","X")</f>
        <v>X</v>
      </c>
    </row>
    <row r="87" spans="1:5" hidden="1" x14ac:dyDescent="0.25">
      <c r="A87" s="79">
        <v>253</v>
      </c>
      <c r="B87">
        <v>85</v>
      </c>
      <c r="C87">
        <v>57</v>
      </c>
      <c r="D87" t="s">
        <v>173</v>
      </c>
      <c r="E87" t="str">
        <f>IF(ISNA(MATCH(A87,'ESO zone constants'!$A$3:$A$9952,0)),"","X")</f>
        <v>X</v>
      </c>
    </row>
    <row r="88" spans="1:5" hidden="1" x14ac:dyDescent="0.25">
      <c r="A88" s="79">
        <v>254</v>
      </c>
      <c r="B88">
        <v>86</v>
      </c>
      <c r="C88">
        <v>57</v>
      </c>
      <c r="D88" t="s">
        <v>174</v>
      </c>
      <c r="E88" t="str">
        <f>IF(ISNA(MATCH(A88,'ESO zone constants'!$A$3:$A$9952,0)),"","X")</f>
        <v>X</v>
      </c>
    </row>
    <row r="89" spans="1:5" hidden="1" x14ac:dyDescent="0.25">
      <c r="A89" s="79">
        <v>255</v>
      </c>
      <c r="B89">
        <v>87</v>
      </c>
      <c r="C89">
        <v>57</v>
      </c>
      <c r="D89" t="s">
        <v>175</v>
      </c>
      <c r="E89" t="str">
        <f>IF(ISNA(MATCH(A89,'ESO zone constants'!$A$3:$A$9952,0)),"","X")</f>
        <v>X</v>
      </c>
    </row>
    <row r="90" spans="1:5" hidden="1" x14ac:dyDescent="0.25">
      <c r="A90" s="79">
        <v>256</v>
      </c>
      <c r="B90">
        <v>88</v>
      </c>
      <c r="C90">
        <v>3</v>
      </c>
      <c r="D90" t="s">
        <v>176</v>
      </c>
      <c r="E90" t="str">
        <f>IF(ISNA(MATCH(A90,'ESO zone constants'!$A$3:$A$9952,0)),"","X")</f>
        <v>X</v>
      </c>
    </row>
    <row r="91" spans="1:5" hidden="1" x14ac:dyDescent="0.25">
      <c r="A91" s="79">
        <v>257</v>
      </c>
      <c r="B91">
        <v>89</v>
      </c>
      <c r="C91">
        <v>103</v>
      </c>
      <c r="D91" t="s">
        <v>177</v>
      </c>
      <c r="E91" t="str">
        <f>IF(ISNA(MATCH(A91,'ESO zone constants'!$A$3:$A$9952,0)),"","X")</f>
        <v>X</v>
      </c>
    </row>
    <row r="92" spans="1:5" hidden="1" x14ac:dyDescent="0.25">
      <c r="A92" s="79">
        <v>258</v>
      </c>
      <c r="B92">
        <v>90</v>
      </c>
      <c r="C92">
        <v>103</v>
      </c>
      <c r="D92" t="s">
        <v>178</v>
      </c>
      <c r="E92" t="str">
        <f>IF(ISNA(MATCH(A92,'ESO zone constants'!$A$3:$A$9952,0)),"","X")</f>
        <v>X</v>
      </c>
    </row>
    <row r="93" spans="1:5" hidden="1" x14ac:dyDescent="0.25">
      <c r="A93" s="79">
        <v>259</v>
      </c>
      <c r="B93">
        <v>91</v>
      </c>
      <c r="C93">
        <v>103</v>
      </c>
      <c r="D93" t="s">
        <v>179</v>
      </c>
      <c r="E93" t="str">
        <f>IF(ISNA(MATCH(A93,'ESO zone constants'!$A$3:$A$9952,0)),"","X")</f>
        <v>X</v>
      </c>
    </row>
    <row r="94" spans="1:5" hidden="1" x14ac:dyDescent="0.25">
      <c r="A94" s="79">
        <v>260</v>
      </c>
      <c r="B94">
        <v>92</v>
      </c>
      <c r="C94">
        <v>101</v>
      </c>
      <c r="D94" t="s">
        <v>180</v>
      </c>
      <c r="E94" t="str">
        <f>IF(ISNA(MATCH(A94,'ESO zone constants'!$A$3:$A$9952,0)),"","X")</f>
        <v>X</v>
      </c>
    </row>
    <row r="95" spans="1:5" hidden="1" x14ac:dyDescent="0.25">
      <c r="A95" s="79">
        <v>261</v>
      </c>
      <c r="B95">
        <v>93</v>
      </c>
      <c r="C95">
        <v>101</v>
      </c>
      <c r="D95" t="s">
        <v>181</v>
      </c>
      <c r="E95" t="str">
        <f>IF(ISNA(MATCH(A95,'ESO zone constants'!$A$3:$A$9952,0)),"","X")</f>
        <v>X</v>
      </c>
    </row>
    <row r="96" spans="1:5" hidden="1" x14ac:dyDescent="0.25">
      <c r="A96" s="79">
        <v>262</v>
      </c>
      <c r="B96">
        <v>94</v>
      </c>
      <c r="C96">
        <v>101</v>
      </c>
      <c r="D96" t="s">
        <v>182</v>
      </c>
      <c r="E96" t="str">
        <f>IF(ISNA(MATCH(A96,'ESO zone constants'!$A$3:$A$9952,0)),"","X")</f>
        <v>X</v>
      </c>
    </row>
    <row r="97" spans="1:5" hidden="1" x14ac:dyDescent="0.25">
      <c r="A97" s="79">
        <v>263</v>
      </c>
      <c r="B97">
        <v>95</v>
      </c>
      <c r="C97">
        <v>101</v>
      </c>
      <c r="D97" t="s">
        <v>183</v>
      </c>
      <c r="E97" t="str">
        <f>IF(ISNA(MATCH(A97,'ESO zone constants'!$A$3:$A$9952,0)),"","X")</f>
        <v>X</v>
      </c>
    </row>
    <row r="98" spans="1:5" hidden="1" x14ac:dyDescent="0.25">
      <c r="A98" s="79">
        <v>264</v>
      </c>
      <c r="B98">
        <v>96</v>
      </c>
      <c r="C98">
        <v>101</v>
      </c>
      <c r="D98" t="s">
        <v>184</v>
      </c>
      <c r="E98" t="str">
        <f>IF(ISNA(MATCH(A98,'ESO zone constants'!$A$3:$A$9952,0)),"","X")</f>
        <v>X</v>
      </c>
    </row>
    <row r="99" spans="1:5" hidden="1" x14ac:dyDescent="0.25">
      <c r="A99" s="79">
        <v>265</v>
      </c>
      <c r="B99">
        <v>97</v>
      </c>
      <c r="C99">
        <v>101</v>
      </c>
      <c r="D99" t="s">
        <v>185</v>
      </c>
      <c r="E99" t="str">
        <f>IF(ISNA(MATCH(A99,'ESO zone constants'!$A$3:$A$9952,0)),"","X")</f>
        <v>X</v>
      </c>
    </row>
    <row r="100" spans="1:5" hidden="1" x14ac:dyDescent="0.25">
      <c r="A100" s="79">
        <v>266</v>
      </c>
      <c r="B100">
        <v>98</v>
      </c>
      <c r="C100">
        <v>101</v>
      </c>
      <c r="D100" t="s">
        <v>186</v>
      </c>
      <c r="E100" t="str">
        <f>IF(ISNA(MATCH(A100,'ESO zone constants'!$A$3:$A$9952,0)),"","X")</f>
        <v>X</v>
      </c>
    </row>
    <row r="101" spans="1:5" hidden="1" x14ac:dyDescent="0.25">
      <c r="A101" s="79">
        <v>267</v>
      </c>
      <c r="B101">
        <v>99</v>
      </c>
      <c r="C101">
        <v>267</v>
      </c>
      <c r="D101" t="s">
        <v>187</v>
      </c>
      <c r="E101" t="str">
        <f>IF(ISNA(MATCH(A101,'ESO zone constants'!$A$3:$A$9952,0)),"","X")</f>
        <v>X</v>
      </c>
    </row>
    <row r="102" spans="1:5" hidden="1" x14ac:dyDescent="0.25">
      <c r="A102" s="79">
        <v>268</v>
      </c>
      <c r="B102">
        <v>100</v>
      </c>
      <c r="C102">
        <v>58</v>
      </c>
      <c r="D102" t="s">
        <v>188</v>
      </c>
      <c r="E102" t="str">
        <f>IF(ISNA(MATCH(A102,'ESO zone constants'!$A$3:$A$9952,0)),"","X")</f>
        <v>X</v>
      </c>
    </row>
    <row r="103" spans="1:5" hidden="1" x14ac:dyDescent="0.25">
      <c r="A103" s="79">
        <v>269</v>
      </c>
      <c r="B103">
        <v>101</v>
      </c>
      <c r="C103">
        <v>58</v>
      </c>
      <c r="D103" t="s">
        <v>189</v>
      </c>
      <c r="E103" t="str">
        <f>IF(ISNA(MATCH(A103,'ESO zone constants'!$A$3:$A$9952,0)),"","X")</f>
        <v>X</v>
      </c>
    </row>
    <row r="104" spans="1:5" hidden="1" x14ac:dyDescent="0.25">
      <c r="A104" s="79">
        <v>270</v>
      </c>
      <c r="B104">
        <v>102</v>
      </c>
      <c r="C104">
        <v>117</v>
      </c>
      <c r="D104" t="s">
        <v>190</v>
      </c>
      <c r="E104" t="str">
        <f>IF(ISNA(MATCH(A104,'ESO zone constants'!$A$3:$A$9952,0)),"","X")</f>
        <v>X</v>
      </c>
    </row>
    <row r="105" spans="1:5" hidden="1" x14ac:dyDescent="0.25">
      <c r="A105" s="79">
        <v>271</v>
      </c>
      <c r="B105">
        <v>103</v>
      </c>
      <c r="C105">
        <v>117</v>
      </c>
      <c r="D105" t="s">
        <v>191</v>
      </c>
      <c r="E105" t="str">
        <f>IF(ISNA(MATCH(A105,'ESO zone constants'!$A$3:$A$9952,0)),"","X")</f>
        <v>X</v>
      </c>
    </row>
    <row r="106" spans="1:5" hidden="1" x14ac:dyDescent="0.25">
      <c r="A106" s="79">
        <v>272</v>
      </c>
      <c r="B106">
        <v>104</v>
      </c>
      <c r="C106">
        <v>117</v>
      </c>
      <c r="D106" t="s">
        <v>192</v>
      </c>
      <c r="E106" t="str">
        <f>IF(ISNA(MATCH(A106,'ESO zone constants'!$A$3:$A$9952,0)),"","X")</f>
        <v>X</v>
      </c>
    </row>
    <row r="107" spans="1:5" hidden="1" x14ac:dyDescent="0.25">
      <c r="A107" s="79">
        <v>273</v>
      </c>
      <c r="B107">
        <v>105</v>
      </c>
      <c r="C107">
        <v>117</v>
      </c>
      <c r="D107" t="s">
        <v>193</v>
      </c>
      <c r="E107" t="str">
        <f>IF(ISNA(MATCH(A107,'ESO zone constants'!$A$3:$A$9952,0)),"","X")</f>
        <v>X</v>
      </c>
    </row>
    <row r="108" spans="1:5" hidden="1" x14ac:dyDescent="0.25">
      <c r="A108" s="79">
        <v>274</v>
      </c>
      <c r="B108">
        <v>106</v>
      </c>
      <c r="C108">
        <v>117</v>
      </c>
      <c r="D108" t="s">
        <v>194</v>
      </c>
      <c r="E108" t="str">
        <f>IF(ISNA(MATCH(A108,'ESO zone constants'!$A$3:$A$9952,0)),"","X")</f>
        <v>X</v>
      </c>
    </row>
    <row r="109" spans="1:5" hidden="1" x14ac:dyDescent="0.25">
      <c r="A109" s="79">
        <v>275</v>
      </c>
      <c r="B109">
        <v>107</v>
      </c>
      <c r="C109">
        <v>117</v>
      </c>
      <c r="D109" t="s">
        <v>195</v>
      </c>
      <c r="E109" t="str">
        <f>IF(ISNA(MATCH(A109,'ESO zone constants'!$A$3:$A$9952,0)),"","X")</f>
        <v>X</v>
      </c>
    </row>
    <row r="110" spans="1:5" hidden="1" x14ac:dyDescent="0.25">
      <c r="A110" s="78">
        <v>279</v>
      </c>
      <c r="B110">
        <v>108</v>
      </c>
      <c r="C110">
        <v>279</v>
      </c>
      <c r="D110" t="s">
        <v>196</v>
      </c>
      <c r="E110" t="str">
        <f>IF(ISNA(MATCH(A110,'ESO zone constants'!$A$3:$A$9952,0)),"","X")</f>
        <v>X</v>
      </c>
    </row>
    <row r="111" spans="1:5" hidden="1" x14ac:dyDescent="0.25">
      <c r="A111" s="78">
        <v>280</v>
      </c>
      <c r="B111">
        <v>109</v>
      </c>
      <c r="C111">
        <v>280</v>
      </c>
      <c r="D111" t="s">
        <v>197</v>
      </c>
      <c r="E111" t="str">
        <f>IF(ISNA(MATCH(A111,'ESO zone constants'!$A$3:$A$9952,0)),"","X")</f>
        <v>X</v>
      </c>
    </row>
    <row r="112" spans="1:5" hidden="1" x14ac:dyDescent="0.25">
      <c r="A112" s="78">
        <v>281</v>
      </c>
      <c r="B112">
        <v>110</v>
      </c>
      <c r="C112">
        <v>281</v>
      </c>
      <c r="D112" t="s">
        <v>198</v>
      </c>
      <c r="E112" t="str">
        <f>IF(ISNA(MATCH(A112,'ESO zone constants'!$A$3:$A$9952,0)),"","X")</f>
        <v>X</v>
      </c>
    </row>
    <row r="113" spans="1:5" hidden="1" x14ac:dyDescent="0.25">
      <c r="A113" s="78">
        <v>283</v>
      </c>
      <c r="B113">
        <v>111</v>
      </c>
      <c r="C113">
        <v>41</v>
      </c>
      <c r="D113" t="s">
        <v>51</v>
      </c>
      <c r="E113" t="str">
        <f>IF(ISNA(MATCH(A113,'ESO zone constants'!$A$3:$A$9952,0)),"","X")</f>
        <v>X</v>
      </c>
    </row>
    <row r="114" spans="1:5" hidden="1" x14ac:dyDescent="0.25">
      <c r="A114" s="78">
        <v>284</v>
      </c>
      <c r="B114">
        <v>112</v>
      </c>
      <c r="C114">
        <v>3</v>
      </c>
      <c r="D114" t="s">
        <v>199</v>
      </c>
      <c r="E114" t="str">
        <f>IF(ISNA(MATCH(A114,'ESO zone constants'!$A$3:$A$9952,0)),"","X")</f>
        <v>X</v>
      </c>
    </row>
    <row r="115" spans="1:5" hidden="1" x14ac:dyDescent="0.25">
      <c r="A115" s="79">
        <v>287</v>
      </c>
      <c r="B115">
        <v>113</v>
      </c>
      <c r="C115">
        <v>41</v>
      </c>
      <c r="D115" t="s">
        <v>200</v>
      </c>
      <c r="E115" t="str">
        <f>IF(ISNA(MATCH(A115,'ESO zone constants'!$A$3:$A$9952,0)),"","X")</f>
        <v>X</v>
      </c>
    </row>
    <row r="116" spans="1:5" hidden="1" x14ac:dyDescent="0.25">
      <c r="A116" s="79">
        <v>288</v>
      </c>
      <c r="B116">
        <v>114</v>
      </c>
      <c r="C116">
        <v>41</v>
      </c>
      <c r="D116" t="s">
        <v>201</v>
      </c>
      <c r="E116" t="str">
        <f>IF(ISNA(MATCH(A116,'ESO zone constants'!$A$3:$A$9952,0)),"","X")</f>
        <v>X</v>
      </c>
    </row>
    <row r="117" spans="1:5" hidden="1" x14ac:dyDescent="0.25">
      <c r="A117" s="78">
        <v>289</v>
      </c>
      <c r="B117">
        <v>115</v>
      </c>
      <c r="C117">
        <v>41</v>
      </c>
      <c r="D117" t="s">
        <v>202</v>
      </c>
      <c r="E117" t="str">
        <f>IF(ISNA(MATCH(A117,'ESO zone constants'!$A$3:$A$9952,0)),"","X")</f>
        <v>X</v>
      </c>
    </row>
    <row r="118" spans="1:5" hidden="1" x14ac:dyDescent="0.25">
      <c r="A118" s="78">
        <v>290</v>
      </c>
      <c r="B118">
        <v>116</v>
      </c>
      <c r="C118">
        <v>41</v>
      </c>
      <c r="D118" t="s">
        <v>203</v>
      </c>
      <c r="E118" t="str">
        <f>IF(ISNA(MATCH(A118,'ESO zone constants'!$A$3:$A$9952,0)),"","X")</f>
        <v>X</v>
      </c>
    </row>
    <row r="119" spans="1:5" hidden="1" x14ac:dyDescent="0.25">
      <c r="A119" s="78">
        <v>291</v>
      </c>
      <c r="B119">
        <v>117</v>
      </c>
      <c r="C119">
        <v>41</v>
      </c>
      <c r="D119" t="s">
        <v>204</v>
      </c>
      <c r="E119" t="str">
        <f>IF(ISNA(MATCH(A119,'ESO zone constants'!$A$3:$A$9952,0)),"","X")</f>
        <v>X</v>
      </c>
    </row>
    <row r="120" spans="1:5" hidden="1" x14ac:dyDescent="0.25">
      <c r="A120" s="79">
        <v>296</v>
      </c>
      <c r="B120">
        <v>118</v>
      </c>
      <c r="C120">
        <v>41</v>
      </c>
      <c r="D120" t="s">
        <v>205</v>
      </c>
      <c r="E120" t="str">
        <f>IF(ISNA(MATCH(A120,'ESO zone constants'!$A$3:$A$9952,0)),"","X")</f>
        <v>X</v>
      </c>
    </row>
    <row r="121" spans="1:5" hidden="1" x14ac:dyDescent="0.25">
      <c r="A121" s="78">
        <v>306</v>
      </c>
      <c r="B121">
        <v>119</v>
      </c>
      <c r="C121">
        <v>57</v>
      </c>
      <c r="D121" t="s">
        <v>206</v>
      </c>
      <c r="E121" t="str">
        <f>IF(ISNA(MATCH(A121,'ESO zone constants'!$A$3:$A$9952,0)),"","X")</f>
        <v>X</v>
      </c>
    </row>
    <row r="122" spans="1:5" hidden="1" x14ac:dyDescent="0.25">
      <c r="A122" s="79">
        <v>308</v>
      </c>
      <c r="B122">
        <v>120</v>
      </c>
      <c r="C122">
        <v>104</v>
      </c>
      <c r="D122" t="s">
        <v>207</v>
      </c>
      <c r="E122" t="str">
        <f>IF(ISNA(MATCH(A122,'ESO zone constants'!$A$3:$A$9952,0)),"","X")</f>
        <v>X</v>
      </c>
    </row>
    <row r="123" spans="1:5" hidden="1" x14ac:dyDescent="0.25">
      <c r="A123" s="79">
        <v>309</v>
      </c>
      <c r="B123">
        <v>121</v>
      </c>
      <c r="C123">
        <v>3</v>
      </c>
      <c r="D123" t="s">
        <v>208</v>
      </c>
      <c r="E123" t="str">
        <f>IF(ISNA(MATCH(A123,'ESO zone constants'!$A$3:$A$9952,0)),"","X")</f>
        <v>X</v>
      </c>
    </row>
    <row r="124" spans="1:5" hidden="1" x14ac:dyDescent="0.25">
      <c r="A124" s="79">
        <v>310</v>
      </c>
      <c r="B124">
        <v>122</v>
      </c>
      <c r="C124">
        <v>3</v>
      </c>
      <c r="D124" t="s">
        <v>209</v>
      </c>
      <c r="E124" t="str">
        <f>IF(ISNA(MATCH(A124,'ESO zone constants'!$A$3:$A$9952,0)),"","X")</f>
        <v>X</v>
      </c>
    </row>
    <row r="125" spans="1:5" hidden="1" x14ac:dyDescent="0.25">
      <c r="A125" s="79">
        <v>311</v>
      </c>
      <c r="B125">
        <v>123</v>
      </c>
      <c r="C125">
        <v>3</v>
      </c>
      <c r="D125" t="s">
        <v>210</v>
      </c>
      <c r="E125" t="str">
        <f>IF(ISNA(MATCH(A125,'ESO zone constants'!$A$3:$A$9952,0)),"","X")</f>
        <v>X</v>
      </c>
    </row>
    <row r="126" spans="1:5" hidden="1" x14ac:dyDescent="0.25">
      <c r="A126" s="79">
        <v>312</v>
      </c>
      <c r="B126">
        <v>124</v>
      </c>
      <c r="C126">
        <v>3</v>
      </c>
      <c r="D126" t="s">
        <v>211</v>
      </c>
      <c r="E126" t="str">
        <f>IF(ISNA(MATCH(A126,'ESO zone constants'!$A$3:$A$9952,0)),"","X")</f>
        <v>X</v>
      </c>
    </row>
    <row r="127" spans="1:5" hidden="1" x14ac:dyDescent="0.25">
      <c r="A127" s="79">
        <v>313</v>
      </c>
      <c r="B127">
        <v>125</v>
      </c>
      <c r="C127">
        <v>3</v>
      </c>
      <c r="D127" t="s">
        <v>212</v>
      </c>
      <c r="E127" t="str">
        <f>IF(ISNA(MATCH(A127,'ESO zone constants'!$A$3:$A$9952,0)),"","X")</f>
        <v>X</v>
      </c>
    </row>
    <row r="128" spans="1:5" hidden="1" x14ac:dyDescent="0.25">
      <c r="A128" s="79">
        <v>314</v>
      </c>
      <c r="B128">
        <v>126</v>
      </c>
      <c r="C128">
        <v>3</v>
      </c>
      <c r="D128" t="s">
        <v>213</v>
      </c>
      <c r="E128" t="str">
        <f>IF(ISNA(MATCH(A128,'ESO zone constants'!$A$3:$A$9952,0)),"","X")</f>
        <v>X</v>
      </c>
    </row>
    <row r="129" spans="1:5" hidden="1" x14ac:dyDescent="0.25">
      <c r="A129" s="79">
        <v>315</v>
      </c>
      <c r="B129">
        <v>127</v>
      </c>
      <c r="C129">
        <v>19</v>
      </c>
      <c r="D129" t="s">
        <v>214</v>
      </c>
      <c r="E129" t="str">
        <f>IF(ISNA(MATCH(A129,'ESO zone constants'!$A$3:$A$9952,0)),"","X")</f>
        <v>X</v>
      </c>
    </row>
    <row r="130" spans="1:5" hidden="1" x14ac:dyDescent="0.25">
      <c r="A130" s="79">
        <v>316</v>
      </c>
      <c r="B130">
        <v>128</v>
      </c>
      <c r="C130">
        <v>19</v>
      </c>
      <c r="D130" t="s">
        <v>215</v>
      </c>
      <c r="E130" t="str">
        <f>IF(ISNA(MATCH(A130,'ESO zone constants'!$A$3:$A$9952,0)),"","X")</f>
        <v>X</v>
      </c>
    </row>
    <row r="131" spans="1:5" hidden="1" x14ac:dyDescent="0.25">
      <c r="A131" s="79">
        <v>317</v>
      </c>
      <c r="B131">
        <v>129</v>
      </c>
      <c r="C131">
        <v>19</v>
      </c>
      <c r="D131" t="s">
        <v>216</v>
      </c>
      <c r="E131" t="str">
        <f>IF(ISNA(MATCH(A131,'ESO zone constants'!$A$3:$A$9952,0)),"","X")</f>
        <v>X</v>
      </c>
    </row>
    <row r="132" spans="1:5" hidden="1" x14ac:dyDescent="0.25">
      <c r="A132" s="79">
        <v>318</v>
      </c>
      <c r="B132">
        <v>130</v>
      </c>
      <c r="C132">
        <v>19</v>
      </c>
      <c r="D132" t="s">
        <v>217</v>
      </c>
      <c r="E132" t="str">
        <f>IF(ISNA(MATCH(A132,'ESO zone constants'!$A$3:$A$9952,0)),"","X")</f>
        <v>X</v>
      </c>
    </row>
    <row r="133" spans="1:5" hidden="1" x14ac:dyDescent="0.25">
      <c r="A133" s="78">
        <v>319</v>
      </c>
      <c r="B133">
        <v>131</v>
      </c>
      <c r="C133">
        <v>19</v>
      </c>
      <c r="D133" t="s">
        <v>218</v>
      </c>
      <c r="E133" t="str">
        <f>IF(ISNA(MATCH(A133,'ESO zone constants'!$A$3:$A$9952,0)),"","X")</f>
        <v>X</v>
      </c>
    </row>
    <row r="134" spans="1:5" hidden="1" x14ac:dyDescent="0.25">
      <c r="A134" s="78">
        <v>320</v>
      </c>
      <c r="B134">
        <v>132</v>
      </c>
      <c r="C134">
        <v>19</v>
      </c>
      <c r="D134" t="s">
        <v>219</v>
      </c>
      <c r="E134" t="str">
        <f>IF(ISNA(MATCH(A134,'ESO zone constants'!$A$3:$A$9952,0)),"","X")</f>
        <v>X</v>
      </c>
    </row>
    <row r="135" spans="1:5" hidden="1" x14ac:dyDescent="0.25">
      <c r="A135" s="78">
        <v>321</v>
      </c>
      <c r="B135">
        <v>133</v>
      </c>
      <c r="C135">
        <v>20</v>
      </c>
      <c r="D135" t="s">
        <v>220</v>
      </c>
      <c r="E135" t="str">
        <f>IF(ISNA(MATCH(A135,'ESO zone constants'!$A$3:$A$9952,0)),"","X")</f>
        <v>X</v>
      </c>
    </row>
    <row r="136" spans="1:5" hidden="1" x14ac:dyDescent="0.25">
      <c r="A136" s="78">
        <v>322</v>
      </c>
      <c r="B136">
        <v>134</v>
      </c>
      <c r="C136">
        <v>20</v>
      </c>
      <c r="D136" t="s">
        <v>221</v>
      </c>
      <c r="E136" t="str">
        <f>IF(ISNA(MATCH(A136,'ESO zone constants'!$A$3:$A$9952,0)),"","X")</f>
        <v>X</v>
      </c>
    </row>
    <row r="137" spans="1:5" hidden="1" x14ac:dyDescent="0.25">
      <c r="A137" s="78">
        <v>323</v>
      </c>
      <c r="B137">
        <v>135</v>
      </c>
      <c r="C137">
        <v>20</v>
      </c>
      <c r="D137" t="s">
        <v>222</v>
      </c>
      <c r="E137" t="str">
        <f>IF(ISNA(MATCH(A137,'ESO zone constants'!$A$3:$A$9952,0)),"","X")</f>
        <v>X</v>
      </c>
    </row>
    <row r="138" spans="1:5" hidden="1" x14ac:dyDescent="0.25">
      <c r="A138" s="78">
        <v>324</v>
      </c>
      <c r="B138">
        <v>136</v>
      </c>
      <c r="C138">
        <v>20</v>
      </c>
      <c r="D138" t="s">
        <v>223</v>
      </c>
      <c r="E138" t="str">
        <f>IF(ISNA(MATCH(A138,'ESO zone constants'!$A$3:$A$9952,0)),"","X")</f>
        <v>X</v>
      </c>
    </row>
    <row r="139" spans="1:5" hidden="1" x14ac:dyDescent="0.25">
      <c r="A139" s="79">
        <v>325</v>
      </c>
      <c r="B139">
        <v>137</v>
      </c>
      <c r="C139">
        <v>20</v>
      </c>
      <c r="D139" t="s">
        <v>224</v>
      </c>
      <c r="E139" t="str">
        <f>IF(ISNA(MATCH(A139,'ESO zone constants'!$A$3:$A$9952,0)),"","X")</f>
        <v>X</v>
      </c>
    </row>
    <row r="140" spans="1:5" hidden="1" x14ac:dyDescent="0.25">
      <c r="A140" s="79">
        <v>326</v>
      </c>
      <c r="B140">
        <v>138</v>
      </c>
      <c r="C140">
        <v>20</v>
      </c>
      <c r="D140" t="s">
        <v>225</v>
      </c>
      <c r="E140" t="str">
        <f>IF(ISNA(MATCH(A140,'ESO zone constants'!$A$3:$A$9952,0)),"","X")</f>
        <v>X</v>
      </c>
    </row>
    <row r="141" spans="1:5" hidden="1" x14ac:dyDescent="0.25">
      <c r="A141" s="78">
        <v>327</v>
      </c>
      <c r="B141">
        <v>139</v>
      </c>
      <c r="C141">
        <v>104</v>
      </c>
      <c r="D141" t="s">
        <v>226</v>
      </c>
      <c r="E141" t="str">
        <f>IF(ISNA(MATCH(A141,'ESO zone constants'!$A$3:$A$9952,0)),"","X")</f>
        <v>X</v>
      </c>
    </row>
    <row r="142" spans="1:5" hidden="1" x14ac:dyDescent="0.25">
      <c r="A142" s="78">
        <v>328</v>
      </c>
      <c r="B142">
        <v>140</v>
      </c>
      <c r="C142">
        <v>104</v>
      </c>
      <c r="D142" t="s">
        <v>227</v>
      </c>
      <c r="E142" t="str">
        <f>IF(ISNA(MATCH(A142,'ESO zone constants'!$A$3:$A$9952,0)),"","X")</f>
        <v>X</v>
      </c>
    </row>
    <row r="143" spans="1:5" hidden="1" x14ac:dyDescent="0.25">
      <c r="A143" s="79">
        <v>329</v>
      </c>
      <c r="B143">
        <v>141</v>
      </c>
      <c r="C143">
        <v>104</v>
      </c>
      <c r="D143" t="s">
        <v>228</v>
      </c>
      <c r="E143" t="str">
        <f>IF(ISNA(MATCH(A143,'ESO zone constants'!$A$3:$A$9952,0)),"","X")</f>
        <v>X</v>
      </c>
    </row>
    <row r="144" spans="1:5" hidden="1" x14ac:dyDescent="0.25">
      <c r="A144" s="79">
        <v>330</v>
      </c>
      <c r="B144">
        <v>142</v>
      </c>
      <c r="C144">
        <v>104</v>
      </c>
      <c r="D144" t="s">
        <v>229</v>
      </c>
      <c r="E144" t="str">
        <f>IF(ISNA(MATCH(A144,'ESO zone constants'!$A$3:$A$9952,0)),"","X")</f>
        <v>X</v>
      </c>
    </row>
    <row r="145" spans="1:5" hidden="1" x14ac:dyDescent="0.25">
      <c r="A145" s="79">
        <v>331</v>
      </c>
      <c r="B145">
        <v>143</v>
      </c>
      <c r="C145">
        <v>104</v>
      </c>
      <c r="D145" t="s">
        <v>230</v>
      </c>
      <c r="E145" t="str">
        <f>IF(ISNA(MATCH(A145,'ESO zone constants'!$A$3:$A$9952,0)),"","X")</f>
        <v>X</v>
      </c>
    </row>
    <row r="146" spans="1:5" hidden="1" x14ac:dyDescent="0.25">
      <c r="A146" s="79">
        <v>332</v>
      </c>
      <c r="B146">
        <v>144</v>
      </c>
      <c r="C146">
        <v>104</v>
      </c>
      <c r="D146" t="s">
        <v>231</v>
      </c>
      <c r="E146" t="str">
        <f>IF(ISNA(MATCH(A146,'ESO zone constants'!$A$3:$A$9952,0)),"","X")</f>
        <v>X</v>
      </c>
    </row>
    <row r="147" spans="1:5" hidden="1" x14ac:dyDescent="0.25">
      <c r="A147" s="79">
        <v>333</v>
      </c>
      <c r="B147">
        <v>145</v>
      </c>
      <c r="C147">
        <v>92</v>
      </c>
      <c r="D147" t="s">
        <v>232</v>
      </c>
      <c r="E147" t="str">
        <f>IF(ISNA(MATCH(A147,'ESO zone constants'!$A$3:$A$9952,0)),"","X")</f>
        <v>X</v>
      </c>
    </row>
    <row r="148" spans="1:5" hidden="1" x14ac:dyDescent="0.25">
      <c r="A148" s="78">
        <v>334</v>
      </c>
      <c r="B148">
        <v>146</v>
      </c>
      <c r="C148">
        <v>92</v>
      </c>
      <c r="D148" t="s">
        <v>233</v>
      </c>
      <c r="E148" t="str">
        <f>IF(ISNA(MATCH(A148,'ESO zone constants'!$A$3:$A$9952,0)),"","X")</f>
        <v>X</v>
      </c>
    </row>
    <row r="149" spans="1:5" hidden="1" x14ac:dyDescent="0.25">
      <c r="A149" s="79">
        <v>335</v>
      </c>
      <c r="B149">
        <v>147</v>
      </c>
      <c r="C149">
        <v>92</v>
      </c>
      <c r="D149" t="s">
        <v>234</v>
      </c>
      <c r="E149" t="str">
        <f>IF(ISNA(MATCH(A149,'ESO zone constants'!$A$3:$A$9952,0)),"","X")</f>
        <v>X</v>
      </c>
    </row>
    <row r="150" spans="1:5" hidden="1" x14ac:dyDescent="0.25">
      <c r="A150" s="79">
        <v>336</v>
      </c>
      <c r="B150">
        <v>148</v>
      </c>
      <c r="C150">
        <v>92</v>
      </c>
      <c r="D150" t="s">
        <v>235</v>
      </c>
      <c r="E150" t="str">
        <f>IF(ISNA(MATCH(A150,'ESO zone constants'!$A$3:$A$9952,0)),"","X")</f>
        <v>X</v>
      </c>
    </row>
    <row r="151" spans="1:5" hidden="1" x14ac:dyDescent="0.25">
      <c r="A151" s="79">
        <v>337</v>
      </c>
      <c r="B151">
        <v>149</v>
      </c>
      <c r="C151">
        <v>92</v>
      </c>
      <c r="D151" t="s">
        <v>236</v>
      </c>
      <c r="E151" t="str">
        <f>IF(ISNA(MATCH(A151,'ESO zone constants'!$A$3:$A$9952,0)),"","X")</f>
        <v>X</v>
      </c>
    </row>
    <row r="152" spans="1:5" hidden="1" x14ac:dyDescent="0.25">
      <c r="A152" s="79">
        <v>338</v>
      </c>
      <c r="B152">
        <v>150</v>
      </c>
      <c r="C152">
        <v>92</v>
      </c>
      <c r="D152" t="s">
        <v>237</v>
      </c>
      <c r="E152" t="str">
        <f>IF(ISNA(MATCH(A152,'ESO zone constants'!$A$3:$A$9952,0)),"","X")</f>
        <v>X</v>
      </c>
    </row>
    <row r="153" spans="1:5" hidden="1" x14ac:dyDescent="0.25">
      <c r="A153" s="79">
        <v>339</v>
      </c>
      <c r="B153">
        <v>151</v>
      </c>
      <c r="C153">
        <v>101</v>
      </c>
      <c r="D153" t="s">
        <v>238</v>
      </c>
      <c r="E153" t="str">
        <f>IF(ISNA(MATCH(A153,'ESO zone constants'!$A$3:$A$9952,0)),"","X")</f>
        <v>X</v>
      </c>
    </row>
    <row r="154" spans="1:5" hidden="1" x14ac:dyDescent="0.25">
      <c r="A154" s="79">
        <v>341</v>
      </c>
      <c r="B154">
        <v>152</v>
      </c>
      <c r="C154">
        <v>103</v>
      </c>
      <c r="D154" t="s">
        <v>239</v>
      </c>
      <c r="E154" t="str">
        <f>IF(ISNA(MATCH(A154,'ESO zone constants'!$A$3:$A$9952,0)),"","X")</f>
        <v>X</v>
      </c>
    </row>
    <row r="155" spans="1:5" hidden="1" x14ac:dyDescent="0.25">
      <c r="A155" s="78">
        <v>346</v>
      </c>
      <c r="B155">
        <v>153</v>
      </c>
      <c r="C155">
        <v>101</v>
      </c>
      <c r="D155" t="s">
        <v>240</v>
      </c>
      <c r="E155" t="str">
        <f>IF(ISNA(MATCH(A155,'ESO zone constants'!$A$3:$A$9952,0)),"","X")</f>
        <v>X</v>
      </c>
    </row>
    <row r="156" spans="1:5" hidden="1" x14ac:dyDescent="0.25">
      <c r="A156" s="78">
        <v>347</v>
      </c>
      <c r="B156">
        <v>154</v>
      </c>
      <c r="C156">
        <v>347</v>
      </c>
      <c r="D156" t="s">
        <v>241</v>
      </c>
      <c r="E156" t="str">
        <f>IF(ISNA(MATCH(A156,'ESO zone constants'!$A$3:$A$9952,0)),"","X")</f>
        <v>X</v>
      </c>
    </row>
    <row r="157" spans="1:5" hidden="1" x14ac:dyDescent="0.25">
      <c r="A157" s="78">
        <v>353</v>
      </c>
      <c r="B157">
        <v>155</v>
      </c>
      <c r="C157">
        <v>101</v>
      </c>
      <c r="D157" t="s">
        <v>242</v>
      </c>
      <c r="E157" t="str">
        <f>IF(ISNA(MATCH(A157,'ESO zone constants'!$A$3:$A$9952,0)),"","X")</f>
        <v>X</v>
      </c>
    </row>
    <row r="158" spans="1:5" hidden="1" x14ac:dyDescent="0.25">
      <c r="A158" s="78">
        <v>354</v>
      </c>
      <c r="B158">
        <v>156</v>
      </c>
      <c r="C158">
        <v>101</v>
      </c>
      <c r="D158" t="s">
        <v>243</v>
      </c>
      <c r="E158" t="str">
        <f>IF(ISNA(MATCH(A158,'ESO zone constants'!$A$3:$A$9952,0)),"","X")</f>
        <v>X</v>
      </c>
    </row>
    <row r="159" spans="1:5" hidden="1" x14ac:dyDescent="0.25">
      <c r="A159" s="79">
        <v>359</v>
      </c>
      <c r="B159">
        <v>157</v>
      </c>
      <c r="C159">
        <v>101</v>
      </c>
      <c r="D159" t="s">
        <v>244</v>
      </c>
      <c r="E159" t="str">
        <f>IF(ISNA(MATCH(A159,'ESO zone constants'!$A$3:$A$9952,0)),"","X")</f>
        <v>X</v>
      </c>
    </row>
    <row r="160" spans="1:5" hidden="1" x14ac:dyDescent="0.25">
      <c r="A160" s="79">
        <v>360</v>
      </c>
      <c r="B160">
        <v>158</v>
      </c>
      <c r="C160">
        <v>101</v>
      </c>
      <c r="D160" t="s">
        <v>245</v>
      </c>
      <c r="E160" t="str">
        <f>IF(ISNA(MATCH(A160,'ESO zone constants'!$A$3:$A$9952,0)),"","X")</f>
        <v>X</v>
      </c>
    </row>
    <row r="161" spans="1:5" hidden="1" x14ac:dyDescent="0.25">
      <c r="A161" s="78">
        <v>361</v>
      </c>
      <c r="B161">
        <v>159</v>
      </c>
      <c r="C161">
        <v>101</v>
      </c>
      <c r="D161" t="s">
        <v>246</v>
      </c>
      <c r="E161" t="str">
        <f>IF(ISNA(MATCH(A161,'ESO zone constants'!$A$3:$A$9952,0)),"","X")</f>
        <v>X</v>
      </c>
    </row>
    <row r="162" spans="1:5" hidden="1" x14ac:dyDescent="0.25">
      <c r="A162" s="79">
        <v>362</v>
      </c>
      <c r="B162">
        <v>160</v>
      </c>
      <c r="C162">
        <v>101</v>
      </c>
      <c r="D162" t="s">
        <v>247</v>
      </c>
      <c r="E162" t="str">
        <f>IF(ISNA(MATCH(A162,'ESO zone constants'!$A$3:$A$9952,0)),"","X")</f>
        <v>X</v>
      </c>
    </row>
    <row r="163" spans="1:5" hidden="1" x14ac:dyDescent="0.25">
      <c r="A163" s="79">
        <v>363</v>
      </c>
      <c r="B163">
        <v>161</v>
      </c>
      <c r="C163">
        <v>101</v>
      </c>
      <c r="D163" t="s">
        <v>248</v>
      </c>
      <c r="E163" t="str">
        <f>IF(ISNA(MATCH(A163,'ESO zone constants'!$A$3:$A$9952,0)),"","X")</f>
        <v>X</v>
      </c>
    </row>
    <row r="164" spans="1:5" hidden="1" x14ac:dyDescent="0.25">
      <c r="A164" s="79">
        <v>364</v>
      </c>
      <c r="B164">
        <v>162</v>
      </c>
      <c r="C164">
        <v>101</v>
      </c>
      <c r="D164" t="s">
        <v>249</v>
      </c>
      <c r="E164" t="str">
        <f>IF(ISNA(MATCH(A164,'ESO zone constants'!$A$3:$A$9952,0)),"","X")</f>
        <v>X</v>
      </c>
    </row>
    <row r="165" spans="1:5" hidden="1" x14ac:dyDescent="0.25">
      <c r="A165" s="78">
        <v>365</v>
      </c>
      <c r="B165">
        <v>163</v>
      </c>
      <c r="C165">
        <v>347</v>
      </c>
      <c r="D165" t="s">
        <v>250</v>
      </c>
      <c r="E165" t="str">
        <f>IF(ISNA(MATCH(A165,'ESO zone constants'!$A$3:$A$9952,0)),"","X")</f>
        <v>X</v>
      </c>
    </row>
    <row r="166" spans="1:5" hidden="1" x14ac:dyDescent="0.25">
      <c r="A166" s="78">
        <v>366</v>
      </c>
      <c r="B166">
        <v>164</v>
      </c>
      <c r="C166">
        <v>347</v>
      </c>
      <c r="D166" t="s">
        <v>251</v>
      </c>
      <c r="E166" t="str">
        <f>IF(ISNA(MATCH(A166,'ESO zone constants'!$A$3:$A$9952,0)),"","X")</f>
        <v>X</v>
      </c>
    </row>
    <row r="167" spans="1:5" hidden="1" x14ac:dyDescent="0.25">
      <c r="A167" s="78">
        <v>367</v>
      </c>
      <c r="B167">
        <v>165</v>
      </c>
      <c r="C167">
        <v>347</v>
      </c>
      <c r="D167" t="s">
        <v>252</v>
      </c>
      <c r="E167" t="str">
        <f>IF(ISNA(MATCH(A167,'ESO zone constants'!$A$3:$A$9952,0)),"","X")</f>
        <v>X</v>
      </c>
    </row>
    <row r="168" spans="1:5" hidden="1" x14ac:dyDescent="0.25">
      <c r="A168" s="78">
        <v>368</v>
      </c>
      <c r="B168">
        <v>166</v>
      </c>
      <c r="C168">
        <v>347</v>
      </c>
      <c r="D168" t="s">
        <v>253</v>
      </c>
      <c r="E168" t="str">
        <f>IF(ISNA(MATCH(A168,'ESO zone constants'!$A$3:$A$9952,0)),"","X")</f>
        <v>X</v>
      </c>
    </row>
    <row r="169" spans="1:5" hidden="1" x14ac:dyDescent="0.25">
      <c r="A169" s="78">
        <v>369</v>
      </c>
      <c r="B169">
        <v>167</v>
      </c>
      <c r="C169">
        <v>347</v>
      </c>
      <c r="D169" t="s">
        <v>254</v>
      </c>
      <c r="E169" t="str">
        <f>IF(ISNA(MATCH(A169,'ESO zone constants'!$A$3:$A$9952,0)),"","X")</f>
        <v>X</v>
      </c>
    </row>
    <row r="170" spans="1:5" hidden="1" x14ac:dyDescent="0.25">
      <c r="A170" s="78">
        <v>370</v>
      </c>
      <c r="B170">
        <v>168</v>
      </c>
      <c r="C170">
        <v>347</v>
      </c>
      <c r="D170" t="s">
        <v>255</v>
      </c>
      <c r="E170" t="str">
        <f>IF(ISNA(MATCH(A170,'ESO zone constants'!$A$3:$A$9952,0)),"","X")</f>
        <v>X</v>
      </c>
    </row>
    <row r="171" spans="1:5" hidden="1" x14ac:dyDescent="0.25">
      <c r="A171" s="78">
        <v>371</v>
      </c>
      <c r="B171">
        <v>169</v>
      </c>
      <c r="C171">
        <v>347</v>
      </c>
      <c r="D171" t="s">
        <v>256</v>
      </c>
      <c r="E171" t="str">
        <f>IF(ISNA(MATCH(A171,'ESO zone constants'!$A$3:$A$9952,0)),"","X")</f>
        <v>X</v>
      </c>
    </row>
    <row r="172" spans="1:5" hidden="1" x14ac:dyDescent="0.25">
      <c r="A172" s="78">
        <v>372</v>
      </c>
      <c r="B172">
        <v>170</v>
      </c>
      <c r="C172">
        <v>347</v>
      </c>
      <c r="D172" t="s">
        <v>257</v>
      </c>
      <c r="E172" t="str">
        <f>IF(ISNA(MATCH(A172,'ESO zone constants'!$A$3:$A$9952,0)),"","X")</f>
        <v>X</v>
      </c>
    </row>
    <row r="173" spans="1:5" hidden="1" x14ac:dyDescent="0.25">
      <c r="A173" s="78">
        <v>374</v>
      </c>
      <c r="B173">
        <v>171</v>
      </c>
      <c r="C173">
        <v>347</v>
      </c>
      <c r="D173" t="s">
        <v>258</v>
      </c>
      <c r="E173" t="str">
        <f>IF(ISNA(MATCH(A173,'ESO zone constants'!$A$3:$A$9952,0)),"","X")</f>
        <v>X</v>
      </c>
    </row>
    <row r="174" spans="1:5" hidden="1" x14ac:dyDescent="0.25">
      <c r="A174" s="78">
        <v>375</v>
      </c>
      <c r="B174">
        <v>172</v>
      </c>
      <c r="C174">
        <v>347</v>
      </c>
      <c r="D174" t="s">
        <v>259</v>
      </c>
      <c r="E174" t="str">
        <f>IF(ISNA(MATCH(A174,'ESO zone constants'!$A$3:$A$9952,0)),"","X")</f>
        <v>X</v>
      </c>
    </row>
    <row r="175" spans="1:5" hidden="1" x14ac:dyDescent="0.25">
      <c r="A175" s="78">
        <v>376</v>
      </c>
      <c r="B175">
        <v>173</v>
      </c>
      <c r="C175">
        <v>347</v>
      </c>
      <c r="D175" t="s">
        <v>260</v>
      </c>
      <c r="E175" t="str">
        <f>IF(ISNA(MATCH(A175,'ESO zone constants'!$A$3:$A$9952,0)),"","X")</f>
        <v>X</v>
      </c>
    </row>
    <row r="176" spans="1:5" hidden="1" x14ac:dyDescent="0.25">
      <c r="A176" s="79">
        <v>377</v>
      </c>
      <c r="B176">
        <v>174</v>
      </c>
      <c r="C176">
        <v>58</v>
      </c>
      <c r="D176" t="s">
        <v>261</v>
      </c>
      <c r="E176" t="str">
        <f>IF(ISNA(MATCH(A176,'ESO zone constants'!$A$3:$A$9952,0)),"","X")</f>
        <v>X</v>
      </c>
    </row>
    <row r="177" spans="1:5" hidden="1" x14ac:dyDescent="0.25">
      <c r="A177" s="78">
        <v>378</v>
      </c>
      <c r="B177">
        <v>175</v>
      </c>
      <c r="C177">
        <v>58</v>
      </c>
      <c r="D177" t="s">
        <v>262</v>
      </c>
      <c r="E177" t="str">
        <f>IF(ISNA(MATCH(A177,'ESO zone constants'!$A$3:$A$9952,0)),"","X")</f>
        <v>X</v>
      </c>
    </row>
    <row r="178" spans="1:5" hidden="1" x14ac:dyDescent="0.25">
      <c r="A178" s="78">
        <v>379</v>
      </c>
      <c r="B178">
        <v>176</v>
      </c>
      <c r="C178">
        <v>58</v>
      </c>
      <c r="D178" t="s">
        <v>263</v>
      </c>
      <c r="E178" t="str">
        <f>IF(ISNA(MATCH(A178,'ESO zone constants'!$A$3:$A$9952,0)),"","X")</f>
        <v>X</v>
      </c>
    </row>
    <row r="179" spans="1:5" hidden="1" x14ac:dyDescent="0.25">
      <c r="A179" s="79">
        <v>380</v>
      </c>
      <c r="B179">
        <v>177</v>
      </c>
      <c r="C179">
        <v>381</v>
      </c>
      <c r="D179" t="s">
        <v>96</v>
      </c>
      <c r="E179" t="str">
        <f>IF(ISNA(MATCH(A179,'ESO zone constants'!$A$3:$A$9952,0)),"","X")</f>
        <v>X</v>
      </c>
    </row>
    <row r="180" spans="1:5" hidden="1" x14ac:dyDescent="0.25">
      <c r="A180" s="79">
        <v>381</v>
      </c>
      <c r="B180">
        <v>178</v>
      </c>
      <c r="C180">
        <v>381</v>
      </c>
      <c r="D180" t="s">
        <v>264</v>
      </c>
      <c r="E180" t="str">
        <f>IF(ISNA(MATCH(A180,'ESO zone constants'!$A$3:$A$9952,0)),"","X")</f>
        <v>X</v>
      </c>
    </row>
    <row r="181" spans="1:5" hidden="1" x14ac:dyDescent="0.25">
      <c r="A181" s="79">
        <v>382</v>
      </c>
      <c r="B181">
        <v>179</v>
      </c>
      <c r="C181">
        <v>382</v>
      </c>
      <c r="D181" t="s">
        <v>265</v>
      </c>
      <c r="E181" t="str">
        <f>IF(ISNA(MATCH(A181,'ESO zone constants'!$A$3:$A$9952,0)),"","X")</f>
        <v>X</v>
      </c>
    </row>
    <row r="182" spans="1:5" hidden="1" x14ac:dyDescent="0.25">
      <c r="A182" s="78">
        <v>383</v>
      </c>
      <c r="B182">
        <v>180</v>
      </c>
      <c r="C182">
        <v>383</v>
      </c>
      <c r="D182" t="s">
        <v>266</v>
      </c>
      <c r="E182" t="str">
        <f>IF(ISNA(MATCH(A182,'ESO zone constants'!$A$3:$A$9952,0)),"","X")</f>
        <v>X</v>
      </c>
    </row>
    <row r="183" spans="1:5" hidden="1" x14ac:dyDescent="0.25">
      <c r="A183" s="78">
        <v>385</v>
      </c>
      <c r="B183">
        <v>181</v>
      </c>
      <c r="C183">
        <v>208</v>
      </c>
      <c r="D183" t="s">
        <v>267</v>
      </c>
      <c r="E183" t="str">
        <f>IF(ISNA(MATCH(A183,'ESO zone constants'!$A$3:$A$9952,0)),"","X")</f>
        <v>X</v>
      </c>
    </row>
    <row r="184" spans="1:5" hidden="1" x14ac:dyDescent="0.25">
      <c r="A184" s="78">
        <v>386</v>
      </c>
      <c r="B184">
        <v>182</v>
      </c>
      <c r="C184">
        <v>41</v>
      </c>
      <c r="D184" t="s">
        <v>268</v>
      </c>
      <c r="E184" t="str">
        <f>IF(ISNA(MATCH(A184,'ESO zone constants'!$A$3:$A$9952,0)),"","X")</f>
        <v>X</v>
      </c>
    </row>
    <row r="185" spans="1:5" hidden="1" x14ac:dyDescent="0.25">
      <c r="A185" s="78">
        <v>387</v>
      </c>
      <c r="B185">
        <v>183</v>
      </c>
      <c r="C185">
        <v>381</v>
      </c>
      <c r="D185" t="s">
        <v>269</v>
      </c>
      <c r="E185" t="str">
        <f>IF(ISNA(MATCH(A185,'ESO zone constants'!$A$3:$A$9952,0)),"","X")</f>
        <v>X</v>
      </c>
    </row>
    <row r="186" spans="1:5" hidden="1" x14ac:dyDescent="0.25">
      <c r="A186" s="78">
        <v>388</v>
      </c>
      <c r="B186">
        <v>184</v>
      </c>
      <c r="C186">
        <v>381</v>
      </c>
      <c r="D186" t="s">
        <v>270</v>
      </c>
      <c r="E186" t="str">
        <f>IF(ISNA(MATCH(A186,'ESO zone constants'!$A$3:$A$9952,0)),"","X")</f>
        <v>X</v>
      </c>
    </row>
    <row r="187" spans="1:5" hidden="1" x14ac:dyDescent="0.25">
      <c r="A187" s="78">
        <v>389</v>
      </c>
      <c r="B187">
        <v>185</v>
      </c>
      <c r="C187">
        <v>383</v>
      </c>
      <c r="D187" t="s">
        <v>271</v>
      </c>
      <c r="E187" t="str">
        <f>IF(ISNA(MATCH(A187,'ESO zone constants'!$A$3:$A$9952,0)),"","X")</f>
        <v>X</v>
      </c>
    </row>
    <row r="188" spans="1:5" hidden="1" x14ac:dyDescent="0.25">
      <c r="A188" s="78">
        <v>390</v>
      </c>
      <c r="B188">
        <v>186</v>
      </c>
      <c r="C188">
        <v>381</v>
      </c>
      <c r="D188" t="s">
        <v>272</v>
      </c>
      <c r="E188" t="str">
        <f>IF(ISNA(MATCH(A188,'ESO zone constants'!$A$3:$A$9952,0)),"","X")</f>
        <v>X</v>
      </c>
    </row>
    <row r="189" spans="1:5" hidden="1" x14ac:dyDescent="0.25">
      <c r="A189" s="78">
        <v>392</v>
      </c>
      <c r="B189">
        <v>187</v>
      </c>
      <c r="C189">
        <v>381</v>
      </c>
      <c r="D189" t="s">
        <v>273</v>
      </c>
      <c r="E189" t="str">
        <f>IF(ISNA(MATCH(A189,'ESO zone constants'!$A$3:$A$9952,0)),"","X")</f>
        <v>X</v>
      </c>
    </row>
    <row r="190" spans="1:5" hidden="1" x14ac:dyDescent="0.25">
      <c r="A190" s="78">
        <v>393</v>
      </c>
      <c r="B190">
        <v>188</v>
      </c>
      <c r="C190">
        <v>381</v>
      </c>
      <c r="D190" t="s">
        <v>274</v>
      </c>
      <c r="E190" t="str">
        <f>IF(ISNA(MATCH(A190,'ESO zone constants'!$A$3:$A$9952,0)),"","X")</f>
        <v>X</v>
      </c>
    </row>
    <row r="191" spans="1:5" hidden="1" x14ac:dyDescent="0.25">
      <c r="A191" s="78">
        <v>394</v>
      </c>
      <c r="B191">
        <v>189</v>
      </c>
      <c r="C191">
        <v>381</v>
      </c>
      <c r="D191" t="s">
        <v>275</v>
      </c>
      <c r="E191" t="str">
        <f>IF(ISNA(MATCH(A191,'ESO zone constants'!$A$3:$A$9952,0)),"","X")</f>
        <v>X</v>
      </c>
    </row>
    <row r="192" spans="1:5" hidden="1" x14ac:dyDescent="0.25">
      <c r="A192" s="78">
        <v>395</v>
      </c>
      <c r="B192">
        <v>190</v>
      </c>
      <c r="C192">
        <v>381</v>
      </c>
      <c r="D192" t="s">
        <v>276</v>
      </c>
      <c r="E192" t="str">
        <f>IF(ISNA(MATCH(A192,'ESO zone constants'!$A$3:$A$9952,0)),"","X")</f>
        <v>X</v>
      </c>
    </row>
    <row r="193" spans="1:5" hidden="1" x14ac:dyDescent="0.25">
      <c r="A193" s="78">
        <v>396</v>
      </c>
      <c r="B193">
        <v>191</v>
      </c>
      <c r="C193">
        <v>381</v>
      </c>
      <c r="D193" t="s">
        <v>277</v>
      </c>
      <c r="E193" t="str">
        <f>IF(ISNA(MATCH(A193,'ESO zone constants'!$A$3:$A$9952,0)),"","X")</f>
        <v>X</v>
      </c>
    </row>
    <row r="194" spans="1:5" hidden="1" x14ac:dyDescent="0.25">
      <c r="A194" s="78">
        <v>397</v>
      </c>
      <c r="B194">
        <v>192</v>
      </c>
      <c r="C194">
        <v>381</v>
      </c>
      <c r="D194" t="s">
        <v>278</v>
      </c>
      <c r="E194" t="str">
        <f>IF(ISNA(MATCH(A194,'ESO zone constants'!$A$3:$A$9952,0)),"","X")</f>
        <v>X</v>
      </c>
    </row>
    <row r="195" spans="1:5" hidden="1" x14ac:dyDescent="0.25">
      <c r="A195" s="79">
        <v>398</v>
      </c>
      <c r="B195">
        <v>193</v>
      </c>
      <c r="C195">
        <v>381</v>
      </c>
      <c r="D195" t="s">
        <v>279</v>
      </c>
      <c r="E195" t="str">
        <f>IF(ISNA(MATCH(A195,'ESO zone constants'!$A$3:$A$9952,0)),"","X")</f>
        <v>X</v>
      </c>
    </row>
    <row r="196" spans="1:5" hidden="1" x14ac:dyDescent="0.25">
      <c r="A196" s="78">
        <v>399</v>
      </c>
      <c r="B196">
        <v>194</v>
      </c>
      <c r="C196">
        <v>381</v>
      </c>
      <c r="D196" t="s">
        <v>280</v>
      </c>
      <c r="E196" t="str">
        <f>IF(ISNA(MATCH(A196,'ESO zone constants'!$A$3:$A$9952,0)),"","X")</f>
        <v>X</v>
      </c>
    </row>
    <row r="197" spans="1:5" hidden="1" x14ac:dyDescent="0.25">
      <c r="A197" s="78">
        <v>400</v>
      </c>
      <c r="B197">
        <v>195</v>
      </c>
      <c r="C197">
        <v>381</v>
      </c>
      <c r="D197" t="s">
        <v>281</v>
      </c>
      <c r="E197" t="str">
        <f>IF(ISNA(MATCH(A197,'ESO zone constants'!$A$3:$A$9952,0)),"","X")</f>
        <v>X</v>
      </c>
    </row>
    <row r="198" spans="1:5" hidden="1" x14ac:dyDescent="0.25">
      <c r="A198" s="79">
        <v>401</v>
      </c>
      <c r="B198">
        <v>196</v>
      </c>
      <c r="C198">
        <v>381</v>
      </c>
      <c r="D198" t="s">
        <v>282</v>
      </c>
      <c r="E198" t="str">
        <f>IF(ISNA(MATCH(A198,'ESO zone constants'!$A$3:$A$9952,0)),"","X")</f>
        <v>X</v>
      </c>
    </row>
    <row r="199" spans="1:5" hidden="1" x14ac:dyDescent="0.25">
      <c r="A199" s="79">
        <v>402</v>
      </c>
      <c r="B199">
        <v>197</v>
      </c>
      <c r="C199">
        <v>103</v>
      </c>
      <c r="D199" t="s">
        <v>283</v>
      </c>
      <c r="E199" t="str">
        <f>IF(ISNA(MATCH(A199,'ESO zone constants'!$A$3:$A$9952,0)),"","X")</f>
        <v>X</v>
      </c>
    </row>
    <row r="200" spans="1:5" hidden="1" x14ac:dyDescent="0.25">
      <c r="A200" s="78">
        <v>403</v>
      </c>
      <c r="B200">
        <v>198</v>
      </c>
      <c r="C200">
        <v>103</v>
      </c>
      <c r="D200" t="s">
        <v>284</v>
      </c>
      <c r="E200" t="str">
        <f>IF(ISNA(MATCH(A200,'ESO zone constants'!$A$3:$A$9952,0)),"","X")</f>
        <v>X</v>
      </c>
    </row>
    <row r="201" spans="1:5" hidden="1" x14ac:dyDescent="0.25">
      <c r="A201" s="78">
        <v>404</v>
      </c>
      <c r="B201">
        <v>199</v>
      </c>
      <c r="C201">
        <v>103</v>
      </c>
      <c r="D201" t="s">
        <v>285</v>
      </c>
      <c r="E201" t="str">
        <f>IF(ISNA(MATCH(A201,'ESO zone constants'!$A$3:$A$9952,0)),"","X")</f>
        <v>X</v>
      </c>
    </row>
    <row r="202" spans="1:5" hidden="1" x14ac:dyDescent="0.25">
      <c r="A202" s="78">
        <v>405</v>
      </c>
      <c r="B202">
        <v>200</v>
      </c>
      <c r="C202">
        <v>57</v>
      </c>
      <c r="D202" t="s">
        <v>286</v>
      </c>
      <c r="E202" t="str">
        <f>IF(ISNA(MATCH(A202,'ESO zone constants'!$A$3:$A$9952,0)),"","X")</f>
        <v>X</v>
      </c>
    </row>
    <row r="203" spans="1:5" hidden="1" x14ac:dyDescent="0.25">
      <c r="A203" s="79">
        <v>406</v>
      </c>
      <c r="B203">
        <v>201</v>
      </c>
      <c r="C203">
        <v>57</v>
      </c>
      <c r="D203" t="s">
        <v>287</v>
      </c>
      <c r="E203" t="str">
        <f>IF(ISNA(MATCH(A203,'ESO zone constants'!$A$3:$A$9952,0)),"","X")</f>
        <v>X</v>
      </c>
    </row>
    <row r="204" spans="1:5" hidden="1" x14ac:dyDescent="0.25">
      <c r="A204" s="79">
        <v>407</v>
      </c>
      <c r="B204">
        <v>202</v>
      </c>
      <c r="C204">
        <v>57</v>
      </c>
      <c r="D204" t="s">
        <v>288</v>
      </c>
      <c r="E204" t="str">
        <f>IF(ISNA(MATCH(A204,'ESO zone constants'!$A$3:$A$9952,0)),"","X")</f>
        <v>X</v>
      </c>
    </row>
    <row r="205" spans="1:5" hidden="1" x14ac:dyDescent="0.25">
      <c r="A205" s="79">
        <v>408</v>
      </c>
      <c r="B205">
        <v>203</v>
      </c>
      <c r="C205">
        <v>57</v>
      </c>
      <c r="D205" t="s">
        <v>289</v>
      </c>
      <c r="E205" t="str">
        <f>IF(ISNA(MATCH(A205,'ESO zone constants'!$A$3:$A$9952,0)),"","X")</f>
        <v>X</v>
      </c>
    </row>
    <row r="206" spans="1:5" hidden="1" x14ac:dyDescent="0.25">
      <c r="A206" s="78">
        <v>409</v>
      </c>
      <c r="B206">
        <v>204</v>
      </c>
      <c r="C206">
        <v>57</v>
      </c>
      <c r="D206" t="s">
        <v>290</v>
      </c>
      <c r="E206" t="str">
        <f>IF(ISNA(MATCH(A206,'ESO zone constants'!$A$3:$A$9952,0)),"","X")</f>
        <v>X</v>
      </c>
    </row>
    <row r="207" spans="1:5" hidden="1" x14ac:dyDescent="0.25">
      <c r="A207" s="78">
        <v>410</v>
      </c>
      <c r="B207">
        <v>205</v>
      </c>
      <c r="C207">
        <v>57</v>
      </c>
      <c r="D207" t="s">
        <v>291</v>
      </c>
      <c r="E207" t="str">
        <f>IF(ISNA(MATCH(A207,'ESO zone constants'!$A$3:$A$9952,0)),"","X")</f>
        <v>X</v>
      </c>
    </row>
    <row r="208" spans="1:5" hidden="1" x14ac:dyDescent="0.25">
      <c r="A208" s="78">
        <v>411</v>
      </c>
      <c r="B208">
        <v>206</v>
      </c>
      <c r="C208">
        <v>58</v>
      </c>
      <c r="D208" t="s">
        <v>292</v>
      </c>
      <c r="E208" t="str">
        <f>IF(ISNA(MATCH(A208,'ESO zone constants'!$A$3:$A$9952,0)),"","X")</f>
        <v>X</v>
      </c>
    </row>
    <row r="209" spans="1:5" hidden="1" x14ac:dyDescent="0.25">
      <c r="A209" s="78">
        <v>412</v>
      </c>
      <c r="B209">
        <v>207</v>
      </c>
      <c r="C209">
        <v>103</v>
      </c>
      <c r="D209" t="s">
        <v>293</v>
      </c>
      <c r="E209" t="str">
        <f>IF(ISNA(MATCH(A209,'ESO zone constants'!$A$3:$A$9952,0)),"","X")</f>
        <v>X</v>
      </c>
    </row>
    <row r="210" spans="1:5" hidden="1" x14ac:dyDescent="0.25">
      <c r="A210" s="78">
        <v>413</v>
      </c>
      <c r="B210">
        <v>208</v>
      </c>
      <c r="C210">
        <v>103</v>
      </c>
      <c r="D210" t="s">
        <v>294</v>
      </c>
      <c r="E210" t="str">
        <f>IF(ISNA(MATCH(A210,'ESO zone constants'!$A$3:$A$9952,0)),"","X")</f>
        <v>X</v>
      </c>
    </row>
    <row r="211" spans="1:5" hidden="1" x14ac:dyDescent="0.25">
      <c r="A211" s="78">
        <v>414</v>
      </c>
      <c r="B211">
        <v>209</v>
      </c>
      <c r="C211">
        <v>103</v>
      </c>
      <c r="D211" t="s">
        <v>295</v>
      </c>
      <c r="E211" t="str">
        <f>IF(ISNA(MATCH(A211,'ESO zone constants'!$A$3:$A$9952,0)),"","X")</f>
        <v>X</v>
      </c>
    </row>
    <row r="212" spans="1:5" hidden="1" x14ac:dyDescent="0.25">
      <c r="A212" s="78">
        <v>415</v>
      </c>
      <c r="B212">
        <v>210</v>
      </c>
      <c r="C212">
        <v>103</v>
      </c>
      <c r="D212" t="s">
        <v>296</v>
      </c>
      <c r="E212" t="str">
        <f>IF(ISNA(MATCH(A212,'ESO zone constants'!$A$3:$A$9952,0)),"","X")</f>
        <v>X</v>
      </c>
    </row>
    <row r="213" spans="1:5" hidden="1" x14ac:dyDescent="0.25">
      <c r="A213" s="78">
        <v>416</v>
      </c>
      <c r="B213">
        <v>211</v>
      </c>
      <c r="C213">
        <v>381</v>
      </c>
      <c r="D213" t="s">
        <v>297</v>
      </c>
      <c r="E213" t="str">
        <f>IF(ISNA(MATCH(A213,'ESO zone constants'!$A$3:$A$9952,0)),"","X")</f>
        <v>X</v>
      </c>
    </row>
    <row r="214" spans="1:5" hidden="1" x14ac:dyDescent="0.25">
      <c r="A214" s="78">
        <v>417</v>
      </c>
      <c r="B214">
        <v>212</v>
      </c>
      <c r="C214">
        <v>347</v>
      </c>
      <c r="D214" t="s">
        <v>298</v>
      </c>
      <c r="E214" t="str">
        <f>IF(ISNA(MATCH(A214,'ESO zone constants'!$A$3:$A$9952,0)),"","X")</f>
        <v>X</v>
      </c>
    </row>
    <row r="215" spans="1:5" hidden="1" x14ac:dyDescent="0.25">
      <c r="A215" s="78">
        <v>418</v>
      </c>
      <c r="B215">
        <v>213</v>
      </c>
      <c r="C215">
        <v>347</v>
      </c>
      <c r="D215" t="s">
        <v>299</v>
      </c>
      <c r="E215" t="str">
        <f>IF(ISNA(MATCH(A215,'ESO zone constants'!$A$3:$A$9952,0)),"","X")</f>
        <v>X</v>
      </c>
    </row>
    <row r="216" spans="1:5" hidden="1" x14ac:dyDescent="0.25">
      <c r="A216" s="78">
        <v>419</v>
      </c>
      <c r="B216">
        <v>214</v>
      </c>
      <c r="C216">
        <v>347</v>
      </c>
      <c r="D216" t="s">
        <v>300</v>
      </c>
      <c r="E216" t="str">
        <f>IF(ISNA(MATCH(A216,'ESO zone constants'!$A$3:$A$9952,0)),"","X")</f>
        <v>X</v>
      </c>
    </row>
    <row r="217" spans="1:5" hidden="1" x14ac:dyDescent="0.25">
      <c r="A217" s="78">
        <v>420</v>
      </c>
      <c r="B217">
        <v>215</v>
      </c>
      <c r="C217">
        <v>347</v>
      </c>
      <c r="D217" t="s">
        <v>301</v>
      </c>
      <c r="E217" t="str">
        <f>IF(ISNA(MATCH(A217,'ESO zone constants'!$A$3:$A$9952,0)),"","X")</f>
        <v>X</v>
      </c>
    </row>
    <row r="218" spans="1:5" hidden="1" x14ac:dyDescent="0.25">
      <c r="A218" s="78">
        <v>421</v>
      </c>
      <c r="B218">
        <v>216</v>
      </c>
      <c r="C218">
        <v>347</v>
      </c>
      <c r="D218" t="s">
        <v>302</v>
      </c>
      <c r="E218" t="str">
        <f>IF(ISNA(MATCH(A218,'ESO zone constants'!$A$3:$A$9952,0)),"","X")</f>
        <v>X</v>
      </c>
    </row>
    <row r="219" spans="1:5" hidden="1" x14ac:dyDescent="0.25">
      <c r="A219" s="79">
        <v>422</v>
      </c>
      <c r="B219">
        <v>217</v>
      </c>
      <c r="C219">
        <v>347</v>
      </c>
      <c r="D219" t="s">
        <v>303</v>
      </c>
      <c r="E219" t="str">
        <f>IF(ISNA(MATCH(A219,'ESO zone constants'!$A$3:$A$9952,0)),"","X")</f>
        <v>X</v>
      </c>
    </row>
    <row r="220" spans="1:5" hidden="1" x14ac:dyDescent="0.25">
      <c r="A220" s="79">
        <v>424</v>
      </c>
      <c r="B220">
        <v>218</v>
      </c>
      <c r="C220">
        <v>3</v>
      </c>
      <c r="D220" t="s">
        <v>304</v>
      </c>
      <c r="E220" t="str">
        <f>IF(ISNA(MATCH(A220,'ESO zone constants'!$A$3:$A$9952,0)),"","X")</f>
        <v>X</v>
      </c>
    </row>
    <row r="221" spans="1:5" hidden="1" x14ac:dyDescent="0.25">
      <c r="A221" s="79">
        <v>425</v>
      </c>
      <c r="B221">
        <v>219</v>
      </c>
      <c r="C221">
        <v>3</v>
      </c>
      <c r="D221" t="s">
        <v>305</v>
      </c>
      <c r="E221" t="str">
        <f>IF(ISNA(MATCH(A221,'ESO zone constants'!$A$3:$A$9952,0)),"","X")</f>
        <v>X</v>
      </c>
    </row>
    <row r="222" spans="1:5" hidden="1" x14ac:dyDescent="0.25">
      <c r="A222" s="79">
        <v>426</v>
      </c>
      <c r="B222">
        <v>220</v>
      </c>
      <c r="C222">
        <v>3</v>
      </c>
      <c r="D222" t="s">
        <v>306</v>
      </c>
      <c r="E222" t="str">
        <f>IF(ISNA(MATCH(A222,'ESO zone constants'!$A$3:$A$9952,0)),"","X")</f>
        <v>X</v>
      </c>
    </row>
    <row r="223" spans="1:5" hidden="1" x14ac:dyDescent="0.25">
      <c r="A223" s="78">
        <v>429</v>
      </c>
      <c r="B223">
        <v>221</v>
      </c>
      <c r="C223">
        <v>3</v>
      </c>
      <c r="D223" t="s">
        <v>307</v>
      </c>
      <c r="E223" t="str">
        <f>IF(ISNA(MATCH(A223,'ESO zone constants'!$A$3:$A$9952,0)),"","X")</f>
        <v>X</v>
      </c>
    </row>
    <row r="224" spans="1:5" hidden="1" x14ac:dyDescent="0.25">
      <c r="A224" s="78">
        <v>430</v>
      </c>
      <c r="B224">
        <v>222</v>
      </c>
      <c r="C224">
        <v>19</v>
      </c>
      <c r="D224" t="s">
        <v>308</v>
      </c>
      <c r="E224" t="str">
        <f>IF(ISNA(MATCH(A224,'ESO zone constants'!$A$3:$A$9952,0)),"","X")</f>
        <v>X</v>
      </c>
    </row>
    <row r="225" spans="1:5" hidden="1" x14ac:dyDescent="0.25">
      <c r="A225" s="79">
        <v>431</v>
      </c>
      <c r="B225">
        <v>223</v>
      </c>
      <c r="C225">
        <v>103</v>
      </c>
      <c r="D225" t="s">
        <v>309</v>
      </c>
      <c r="E225" t="str">
        <f>IF(ISNA(MATCH(A225,'ESO zone constants'!$A$3:$A$9952,0)),"","X")</f>
        <v>X</v>
      </c>
    </row>
    <row r="226" spans="1:5" hidden="1" x14ac:dyDescent="0.25">
      <c r="A226" s="79">
        <v>433</v>
      </c>
      <c r="B226">
        <v>224</v>
      </c>
      <c r="C226">
        <v>383</v>
      </c>
      <c r="D226" t="s">
        <v>310</v>
      </c>
      <c r="E226" t="str">
        <f>IF(ISNA(MATCH(A226,'ESO zone constants'!$A$3:$A$9952,0)),"","X")</f>
        <v>X</v>
      </c>
    </row>
    <row r="227" spans="1:5" hidden="1" x14ac:dyDescent="0.25">
      <c r="A227" s="78">
        <v>434</v>
      </c>
      <c r="B227">
        <v>225</v>
      </c>
      <c r="C227">
        <v>383</v>
      </c>
      <c r="D227" t="s">
        <v>311</v>
      </c>
      <c r="E227" t="str">
        <f>IF(ISNA(MATCH(A227,'ESO zone constants'!$A$3:$A$9952,0)),"","X")</f>
        <v>X</v>
      </c>
    </row>
    <row r="228" spans="1:5" hidden="1" x14ac:dyDescent="0.25">
      <c r="A228" s="78">
        <v>435</v>
      </c>
      <c r="B228">
        <v>226</v>
      </c>
      <c r="C228">
        <v>383</v>
      </c>
      <c r="D228" t="s">
        <v>312</v>
      </c>
      <c r="E228" t="str">
        <f>IF(ISNA(MATCH(A228,'ESO zone constants'!$A$3:$A$9952,0)),"","X")</f>
        <v>X</v>
      </c>
    </row>
    <row r="229" spans="1:5" hidden="1" x14ac:dyDescent="0.25">
      <c r="A229" s="78">
        <v>436</v>
      </c>
      <c r="B229">
        <v>227</v>
      </c>
      <c r="C229">
        <v>383</v>
      </c>
      <c r="D229" t="s">
        <v>313</v>
      </c>
      <c r="E229" t="str">
        <f>IF(ISNA(MATCH(A229,'ESO zone constants'!$A$3:$A$9952,0)),"","X")</f>
        <v>X</v>
      </c>
    </row>
    <row r="230" spans="1:5" hidden="1" x14ac:dyDescent="0.25">
      <c r="A230" s="78">
        <v>437</v>
      </c>
      <c r="B230">
        <v>228</v>
      </c>
      <c r="C230">
        <v>383</v>
      </c>
      <c r="D230" t="s">
        <v>314</v>
      </c>
      <c r="E230" t="str">
        <f>IF(ISNA(MATCH(A230,'ESO zone constants'!$A$3:$A$9952,0)),"","X")</f>
        <v>X</v>
      </c>
    </row>
    <row r="231" spans="1:5" hidden="1" x14ac:dyDescent="0.25">
      <c r="A231" s="78">
        <v>438</v>
      </c>
      <c r="B231">
        <v>229</v>
      </c>
      <c r="C231">
        <v>383</v>
      </c>
      <c r="D231" t="s">
        <v>315</v>
      </c>
      <c r="E231" t="str">
        <f>IF(ISNA(MATCH(A231,'ESO zone constants'!$A$3:$A$9952,0)),"","X")</f>
        <v>X</v>
      </c>
    </row>
    <row r="232" spans="1:5" hidden="1" x14ac:dyDescent="0.25">
      <c r="A232" s="78">
        <v>439</v>
      </c>
      <c r="B232">
        <v>230</v>
      </c>
      <c r="C232">
        <v>383</v>
      </c>
      <c r="D232" t="s">
        <v>316</v>
      </c>
      <c r="E232" t="str">
        <f>IF(ISNA(MATCH(A232,'ESO zone constants'!$A$3:$A$9952,0)),"","X")</f>
        <v>X</v>
      </c>
    </row>
    <row r="233" spans="1:5" hidden="1" x14ac:dyDescent="0.25">
      <c r="A233" s="78">
        <v>440</v>
      </c>
      <c r="B233">
        <v>231</v>
      </c>
      <c r="C233">
        <v>383</v>
      </c>
      <c r="D233" t="s">
        <v>317</v>
      </c>
      <c r="E233" t="str">
        <f>IF(ISNA(MATCH(A233,'ESO zone constants'!$A$3:$A$9952,0)),"","X")</f>
        <v>X</v>
      </c>
    </row>
    <row r="234" spans="1:5" hidden="1" x14ac:dyDescent="0.25">
      <c r="A234" s="78">
        <v>442</v>
      </c>
      <c r="B234">
        <v>232</v>
      </c>
      <c r="C234">
        <v>383</v>
      </c>
      <c r="D234" t="s">
        <v>318</v>
      </c>
      <c r="E234" t="str">
        <f>IF(ISNA(MATCH(A234,'ESO zone constants'!$A$3:$A$9952,0)),"","X")</f>
        <v>X</v>
      </c>
    </row>
    <row r="235" spans="1:5" hidden="1" x14ac:dyDescent="0.25">
      <c r="A235" s="78">
        <v>444</v>
      </c>
      <c r="B235">
        <v>233</v>
      </c>
      <c r="C235">
        <v>383</v>
      </c>
      <c r="D235" t="s">
        <v>319</v>
      </c>
      <c r="E235" t="str">
        <f>IF(ISNA(MATCH(A235,'ESO zone constants'!$A$3:$A$9952,0)),"","X")</f>
        <v>X</v>
      </c>
    </row>
    <row r="236" spans="1:5" hidden="1" x14ac:dyDescent="0.25">
      <c r="A236" s="78">
        <v>447</v>
      </c>
      <c r="B236">
        <v>234</v>
      </c>
      <c r="C236">
        <v>383</v>
      </c>
      <c r="D236" t="s">
        <v>320</v>
      </c>
      <c r="E236" t="str">
        <f>IF(ISNA(MATCH(A236,'ESO zone constants'!$A$3:$A$9952,0)),"","X")</f>
        <v>X</v>
      </c>
    </row>
    <row r="237" spans="1:5" hidden="1" x14ac:dyDescent="0.25">
      <c r="A237" s="78">
        <v>449</v>
      </c>
      <c r="B237">
        <v>235</v>
      </c>
      <c r="C237">
        <v>101</v>
      </c>
      <c r="D237" t="s">
        <v>48</v>
      </c>
      <c r="E237" t="str">
        <f>IF(ISNA(MATCH(A237,'ESO zone constants'!$A$3:$A$9952,0)),"","X")</f>
        <v>X</v>
      </c>
    </row>
    <row r="238" spans="1:5" hidden="1" x14ac:dyDescent="0.25">
      <c r="A238" s="78">
        <v>451</v>
      </c>
      <c r="B238">
        <v>236</v>
      </c>
      <c r="C238">
        <v>382</v>
      </c>
      <c r="D238" t="s">
        <v>321</v>
      </c>
      <c r="E238" t="str">
        <f>IF(ISNA(MATCH(A238,'ESO zone constants'!$A$3:$A$9952,0)),"","X")</f>
        <v>X</v>
      </c>
    </row>
    <row r="239" spans="1:5" hidden="1" x14ac:dyDescent="0.25">
      <c r="A239" s="78">
        <v>452</v>
      </c>
      <c r="B239">
        <v>237</v>
      </c>
      <c r="C239">
        <v>382</v>
      </c>
      <c r="D239" t="s">
        <v>322</v>
      </c>
      <c r="E239" t="str">
        <f>IF(ISNA(MATCH(A239,'ESO zone constants'!$A$3:$A$9952,0)),"","X")</f>
        <v>X</v>
      </c>
    </row>
    <row r="240" spans="1:5" hidden="1" x14ac:dyDescent="0.25">
      <c r="A240" s="78">
        <v>453</v>
      </c>
      <c r="B240">
        <v>238</v>
      </c>
      <c r="C240">
        <v>382</v>
      </c>
      <c r="D240" t="s">
        <v>323</v>
      </c>
      <c r="E240" t="str">
        <f>IF(ISNA(MATCH(A240,'ESO zone constants'!$A$3:$A$9952,0)),"","X")</f>
        <v>X</v>
      </c>
    </row>
    <row r="241" spans="1:5" hidden="1" x14ac:dyDescent="0.25">
      <c r="A241" s="78">
        <v>454</v>
      </c>
      <c r="B241">
        <v>239</v>
      </c>
      <c r="C241">
        <v>382</v>
      </c>
      <c r="D241" t="s">
        <v>324</v>
      </c>
      <c r="E241" t="str">
        <f>IF(ISNA(MATCH(A241,'ESO zone constants'!$A$3:$A$9952,0)),"","X")</f>
        <v>X</v>
      </c>
    </row>
    <row r="242" spans="1:5" hidden="1" x14ac:dyDescent="0.25">
      <c r="A242" s="79">
        <v>455</v>
      </c>
      <c r="B242">
        <v>240</v>
      </c>
      <c r="C242">
        <v>382</v>
      </c>
      <c r="D242" t="s">
        <v>325</v>
      </c>
      <c r="E242" t="str">
        <f>IF(ISNA(MATCH(A242,'ESO zone constants'!$A$3:$A$9952,0)),"","X")</f>
        <v>X</v>
      </c>
    </row>
    <row r="243" spans="1:5" hidden="1" x14ac:dyDescent="0.25">
      <c r="A243" s="78">
        <v>456</v>
      </c>
      <c r="B243">
        <v>241</v>
      </c>
      <c r="C243">
        <v>382</v>
      </c>
      <c r="D243" t="s">
        <v>326</v>
      </c>
      <c r="E243" t="str">
        <f>IF(ISNA(MATCH(A243,'ESO zone constants'!$A$3:$A$9952,0)),"","X")</f>
        <v>X</v>
      </c>
    </row>
    <row r="244" spans="1:5" hidden="1" x14ac:dyDescent="0.25">
      <c r="A244" s="78">
        <v>457</v>
      </c>
      <c r="B244">
        <v>242</v>
      </c>
      <c r="C244">
        <v>382</v>
      </c>
      <c r="D244" t="s">
        <v>327</v>
      </c>
      <c r="E244" t="str">
        <f>IF(ISNA(MATCH(A244,'ESO zone constants'!$A$3:$A$9952,0)),"","X")</f>
        <v>X</v>
      </c>
    </row>
    <row r="245" spans="1:5" hidden="1" x14ac:dyDescent="0.25">
      <c r="A245" s="78">
        <v>458</v>
      </c>
      <c r="B245">
        <v>243</v>
      </c>
      <c r="C245">
        <v>382</v>
      </c>
      <c r="D245" t="s">
        <v>328</v>
      </c>
      <c r="E245" t="str">
        <f>IF(ISNA(MATCH(A245,'ESO zone constants'!$A$3:$A$9952,0)),"","X")</f>
        <v>X</v>
      </c>
    </row>
    <row r="246" spans="1:5" hidden="1" x14ac:dyDescent="0.25">
      <c r="A246" s="78">
        <v>459</v>
      </c>
      <c r="B246">
        <v>244</v>
      </c>
      <c r="C246">
        <v>382</v>
      </c>
      <c r="D246" t="s">
        <v>329</v>
      </c>
      <c r="E246" t="str">
        <f>IF(ISNA(MATCH(A246,'ESO zone constants'!$A$3:$A$9952,0)),"","X")</f>
        <v>X</v>
      </c>
    </row>
    <row r="247" spans="1:5" hidden="1" x14ac:dyDescent="0.25">
      <c r="A247" s="78">
        <v>460</v>
      </c>
      <c r="B247">
        <v>245</v>
      </c>
      <c r="C247">
        <v>382</v>
      </c>
      <c r="D247" t="s">
        <v>330</v>
      </c>
      <c r="E247" t="str">
        <f>IF(ISNA(MATCH(A247,'ESO zone constants'!$A$3:$A$9952,0)),"","X")</f>
        <v>X</v>
      </c>
    </row>
    <row r="248" spans="1:5" hidden="1" x14ac:dyDescent="0.25">
      <c r="A248" s="78">
        <v>461</v>
      </c>
      <c r="B248">
        <v>246</v>
      </c>
      <c r="C248">
        <v>382</v>
      </c>
      <c r="D248" t="s">
        <v>331</v>
      </c>
      <c r="E248" t="str">
        <f>IF(ISNA(MATCH(A248,'ESO zone constants'!$A$3:$A$9952,0)),"","X")</f>
        <v>X</v>
      </c>
    </row>
    <row r="249" spans="1:5" hidden="1" x14ac:dyDescent="0.25">
      <c r="A249" s="78">
        <v>462</v>
      </c>
      <c r="B249">
        <v>247</v>
      </c>
      <c r="C249">
        <v>382</v>
      </c>
      <c r="D249" t="s">
        <v>332</v>
      </c>
      <c r="E249" t="str">
        <f>IF(ISNA(MATCH(A249,'ESO zone constants'!$A$3:$A$9952,0)),"","X")</f>
        <v>X</v>
      </c>
    </row>
    <row r="250" spans="1:5" hidden="1" x14ac:dyDescent="0.25">
      <c r="A250" s="79">
        <v>463</v>
      </c>
      <c r="B250">
        <v>248</v>
      </c>
      <c r="C250">
        <v>382</v>
      </c>
      <c r="D250" t="s">
        <v>333</v>
      </c>
      <c r="E250" t="str">
        <f>IF(ISNA(MATCH(A250,'ESO zone constants'!$A$3:$A$9952,0)),"","X")</f>
        <v>X</v>
      </c>
    </row>
    <row r="251" spans="1:5" hidden="1" x14ac:dyDescent="0.25">
      <c r="A251" s="78">
        <v>464</v>
      </c>
      <c r="B251">
        <v>249</v>
      </c>
      <c r="C251">
        <v>382</v>
      </c>
      <c r="D251" t="s">
        <v>334</v>
      </c>
      <c r="E251" t="str">
        <f>IF(ISNA(MATCH(A251,'ESO zone constants'!$A$3:$A$9952,0)),"","X")</f>
        <v>X</v>
      </c>
    </row>
    <row r="252" spans="1:5" hidden="1" x14ac:dyDescent="0.25">
      <c r="A252" s="79">
        <v>465</v>
      </c>
      <c r="B252">
        <v>250</v>
      </c>
      <c r="C252">
        <v>382</v>
      </c>
      <c r="D252" t="s">
        <v>335</v>
      </c>
      <c r="E252" t="str">
        <f>IF(ISNA(MATCH(A252,'ESO zone constants'!$A$3:$A$9952,0)),"","X")</f>
        <v>X</v>
      </c>
    </row>
    <row r="253" spans="1:5" hidden="1" x14ac:dyDescent="0.25">
      <c r="A253" s="78">
        <v>466</v>
      </c>
      <c r="B253">
        <v>251</v>
      </c>
      <c r="C253">
        <v>382</v>
      </c>
      <c r="D253" t="s">
        <v>336</v>
      </c>
      <c r="E253" t="str">
        <f>IF(ISNA(MATCH(A253,'ESO zone constants'!$A$3:$A$9952,0)),"","X")</f>
        <v>X</v>
      </c>
    </row>
    <row r="254" spans="1:5" hidden="1" x14ac:dyDescent="0.25">
      <c r="A254" s="78">
        <v>467</v>
      </c>
      <c r="B254">
        <v>252</v>
      </c>
      <c r="C254">
        <v>382</v>
      </c>
      <c r="D254" t="s">
        <v>337</v>
      </c>
      <c r="E254" t="str">
        <f>IF(ISNA(MATCH(A254,'ESO zone constants'!$A$3:$A$9952,0)),"","X")</f>
        <v>X</v>
      </c>
    </row>
    <row r="255" spans="1:5" hidden="1" x14ac:dyDescent="0.25">
      <c r="A255" s="79">
        <v>468</v>
      </c>
      <c r="B255">
        <v>253</v>
      </c>
      <c r="C255">
        <v>58</v>
      </c>
      <c r="D255" t="s">
        <v>338</v>
      </c>
      <c r="E255" t="str">
        <f>IF(ISNA(MATCH(A255,'ESO zone constants'!$A$3:$A$9952,0)),"","X")</f>
        <v>X</v>
      </c>
    </row>
    <row r="256" spans="1:5" hidden="1" x14ac:dyDescent="0.25">
      <c r="A256" s="78">
        <v>469</v>
      </c>
      <c r="B256">
        <v>254</v>
      </c>
      <c r="C256">
        <v>58</v>
      </c>
      <c r="D256" t="s">
        <v>339</v>
      </c>
      <c r="E256" t="str">
        <f>IF(ISNA(MATCH(A256,'ESO zone constants'!$A$3:$A$9952,0)),"","X")</f>
        <v>X</v>
      </c>
    </row>
    <row r="257" spans="1:5" hidden="1" x14ac:dyDescent="0.25">
      <c r="A257" s="78">
        <v>470</v>
      </c>
      <c r="B257">
        <v>255</v>
      </c>
      <c r="C257">
        <v>58</v>
      </c>
      <c r="D257" t="s">
        <v>340</v>
      </c>
      <c r="E257" t="str">
        <f>IF(ISNA(MATCH(A257,'ESO zone constants'!$A$3:$A$9952,0)),"","X")</f>
        <v>X</v>
      </c>
    </row>
    <row r="258" spans="1:5" hidden="1" x14ac:dyDescent="0.25">
      <c r="A258" s="78">
        <v>471</v>
      </c>
      <c r="B258">
        <v>256</v>
      </c>
      <c r="C258">
        <v>58</v>
      </c>
      <c r="D258" t="s">
        <v>341</v>
      </c>
      <c r="E258" t="str">
        <f>IF(ISNA(MATCH(A258,'ESO zone constants'!$A$3:$A$9952,0)),"","X")</f>
        <v>X</v>
      </c>
    </row>
    <row r="259" spans="1:5" hidden="1" x14ac:dyDescent="0.25">
      <c r="A259" s="78">
        <v>472</v>
      </c>
      <c r="B259">
        <v>257</v>
      </c>
      <c r="C259">
        <v>58</v>
      </c>
      <c r="D259" t="s">
        <v>342</v>
      </c>
      <c r="E259" t="str">
        <f>IF(ISNA(MATCH(A259,'ESO zone constants'!$A$3:$A$9952,0)),"","X")</f>
        <v>X</v>
      </c>
    </row>
    <row r="260" spans="1:5" hidden="1" x14ac:dyDescent="0.25">
      <c r="A260" s="78">
        <v>473</v>
      </c>
      <c r="B260">
        <v>258</v>
      </c>
      <c r="C260">
        <v>58</v>
      </c>
      <c r="D260" t="s">
        <v>343</v>
      </c>
      <c r="E260" t="str">
        <f>IF(ISNA(MATCH(A260,'ESO zone constants'!$A$3:$A$9952,0)),"","X")</f>
        <v>X</v>
      </c>
    </row>
    <row r="261" spans="1:5" hidden="1" x14ac:dyDescent="0.25">
      <c r="A261" s="78">
        <v>475</v>
      </c>
      <c r="B261">
        <v>259</v>
      </c>
      <c r="C261">
        <v>383</v>
      </c>
      <c r="D261" t="s">
        <v>344</v>
      </c>
      <c r="E261" t="str">
        <f>IF(ISNA(MATCH(A261,'ESO zone constants'!$A$3:$A$9952,0)),"","X")</f>
        <v>X</v>
      </c>
    </row>
    <row r="262" spans="1:5" hidden="1" x14ac:dyDescent="0.25">
      <c r="A262" s="78">
        <v>477</v>
      </c>
      <c r="B262">
        <v>260</v>
      </c>
      <c r="C262">
        <v>383</v>
      </c>
      <c r="D262" t="s">
        <v>345</v>
      </c>
      <c r="E262" t="str">
        <f>IF(ISNA(MATCH(A262,'ESO zone constants'!$A$3:$A$9952,0)),"","X")</f>
        <v>X</v>
      </c>
    </row>
    <row r="263" spans="1:5" hidden="1" x14ac:dyDescent="0.25">
      <c r="A263" s="78">
        <v>478</v>
      </c>
      <c r="B263">
        <v>261</v>
      </c>
      <c r="C263">
        <v>383</v>
      </c>
      <c r="D263" t="s">
        <v>346</v>
      </c>
      <c r="E263" t="str">
        <f>IF(ISNA(MATCH(A263,'ESO zone constants'!$A$3:$A$9952,0)),"","X")</f>
        <v>X</v>
      </c>
    </row>
    <row r="264" spans="1:5" hidden="1" x14ac:dyDescent="0.25">
      <c r="A264" s="78">
        <v>480</v>
      </c>
      <c r="B264">
        <v>262</v>
      </c>
      <c r="C264">
        <v>103</v>
      </c>
      <c r="D264" t="s">
        <v>347</v>
      </c>
      <c r="E264" t="str">
        <f>IF(ISNA(MATCH(A264,'ESO zone constants'!$A$3:$A$9952,0)),"","X")</f>
        <v>X</v>
      </c>
    </row>
    <row r="265" spans="1:5" hidden="1" x14ac:dyDescent="0.25">
      <c r="A265" s="78">
        <v>481</v>
      </c>
      <c r="B265">
        <v>263</v>
      </c>
      <c r="C265">
        <v>103</v>
      </c>
      <c r="D265" t="s">
        <v>348</v>
      </c>
      <c r="E265" t="str">
        <f>IF(ISNA(MATCH(A265,'ESO zone constants'!$A$3:$A$9952,0)),"","X")</f>
        <v>X</v>
      </c>
    </row>
    <row r="266" spans="1:5" hidden="1" x14ac:dyDescent="0.25">
      <c r="A266" s="78">
        <v>482</v>
      </c>
      <c r="B266">
        <v>264</v>
      </c>
      <c r="C266">
        <v>103</v>
      </c>
      <c r="D266" t="s">
        <v>349</v>
      </c>
      <c r="E266" t="str">
        <f>IF(ISNA(MATCH(A266,'ESO zone constants'!$A$3:$A$9952,0)),"","X")</f>
        <v>X</v>
      </c>
    </row>
    <row r="267" spans="1:5" hidden="1" x14ac:dyDescent="0.25">
      <c r="A267" s="78">
        <v>484</v>
      </c>
      <c r="B267">
        <v>265</v>
      </c>
      <c r="C267">
        <v>103</v>
      </c>
      <c r="D267" t="s">
        <v>350</v>
      </c>
      <c r="E267" t="str">
        <f>IF(ISNA(MATCH(A267,'ESO zone constants'!$A$3:$A$9952,0)),"","X")</f>
        <v>X</v>
      </c>
    </row>
    <row r="268" spans="1:5" hidden="1" x14ac:dyDescent="0.25">
      <c r="A268" s="79">
        <v>485</v>
      </c>
      <c r="B268">
        <v>266</v>
      </c>
      <c r="C268">
        <v>103</v>
      </c>
      <c r="D268" t="s">
        <v>351</v>
      </c>
      <c r="E268" t="str">
        <f>IF(ISNA(MATCH(A268,'ESO zone constants'!$A$3:$A$9952,0)),"","X")</f>
        <v>X</v>
      </c>
    </row>
    <row r="269" spans="1:5" hidden="1" x14ac:dyDescent="0.25">
      <c r="A269" s="79">
        <v>486</v>
      </c>
      <c r="B269">
        <v>267</v>
      </c>
      <c r="C269">
        <v>381</v>
      </c>
      <c r="D269" t="s">
        <v>352</v>
      </c>
      <c r="E269" t="str">
        <f>IF(ISNA(MATCH(A269,'ESO zone constants'!$A$3:$A$9952,0)),"","X")</f>
        <v>X</v>
      </c>
    </row>
    <row r="270" spans="1:5" hidden="1" x14ac:dyDescent="0.25">
      <c r="A270" s="79">
        <v>487</v>
      </c>
      <c r="B270">
        <v>268</v>
      </c>
      <c r="C270">
        <v>382</v>
      </c>
      <c r="D270" t="s">
        <v>353</v>
      </c>
      <c r="E270" t="str">
        <f>IF(ISNA(MATCH(A270,'ESO zone constants'!$A$3:$A$9952,0)),"","X")</f>
        <v>X</v>
      </c>
    </row>
    <row r="271" spans="1:5" hidden="1" x14ac:dyDescent="0.25">
      <c r="A271" s="79">
        <v>492</v>
      </c>
      <c r="B271">
        <v>269</v>
      </c>
      <c r="C271">
        <v>41</v>
      </c>
      <c r="D271" t="s">
        <v>354</v>
      </c>
      <c r="E271" t="str">
        <f>IF(ISNA(MATCH(A271,'ESO zone constants'!$A$3:$A$9952,0)),"","X")</f>
        <v>X</v>
      </c>
    </row>
    <row r="272" spans="1:5" hidden="1" x14ac:dyDescent="0.25">
      <c r="A272" s="79">
        <v>493</v>
      </c>
      <c r="B272">
        <v>270</v>
      </c>
      <c r="C272">
        <v>181</v>
      </c>
      <c r="D272" t="s">
        <v>355</v>
      </c>
      <c r="E272" t="str">
        <f>IF(ISNA(MATCH(A272,'ESO zone constants'!$A$3:$A$9952,0)),"","X")</f>
        <v>X</v>
      </c>
    </row>
    <row r="273" spans="1:5" hidden="1" x14ac:dyDescent="0.25">
      <c r="A273" s="79">
        <v>494</v>
      </c>
      <c r="B273">
        <v>271</v>
      </c>
      <c r="C273">
        <v>181</v>
      </c>
      <c r="D273" t="s">
        <v>356</v>
      </c>
      <c r="E273" t="str">
        <f>IF(ISNA(MATCH(A273,'ESO zone constants'!$A$3:$A$9952,0)),"","X")</f>
        <v>X</v>
      </c>
    </row>
    <row r="274" spans="1:5" hidden="1" x14ac:dyDescent="0.25">
      <c r="A274" s="79">
        <v>495</v>
      </c>
      <c r="B274">
        <v>272</v>
      </c>
      <c r="C274">
        <v>181</v>
      </c>
      <c r="D274" t="s">
        <v>357</v>
      </c>
      <c r="E274" t="str">
        <f>IF(ISNA(MATCH(A274,'ESO zone constants'!$A$3:$A$9952,0)),"","X")</f>
        <v>X</v>
      </c>
    </row>
    <row r="275" spans="1:5" hidden="1" x14ac:dyDescent="0.25">
      <c r="A275" s="79">
        <v>496</v>
      </c>
      <c r="B275">
        <v>273</v>
      </c>
      <c r="C275">
        <v>181</v>
      </c>
      <c r="D275" t="s">
        <v>358</v>
      </c>
      <c r="E275" t="str">
        <f>IF(ISNA(MATCH(A275,'ESO zone constants'!$A$3:$A$9952,0)),"","X")</f>
        <v>X</v>
      </c>
    </row>
    <row r="276" spans="1:5" hidden="1" x14ac:dyDescent="0.25">
      <c r="A276" s="79">
        <v>497</v>
      </c>
      <c r="B276">
        <v>274</v>
      </c>
      <c r="C276">
        <v>181</v>
      </c>
      <c r="D276" t="s">
        <v>359</v>
      </c>
      <c r="E276" t="str">
        <f>IF(ISNA(MATCH(A276,'ESO zone constants'!$A$3:$A$9952,0)),"","X")</f>
        <v>X</v>
      </c>
    </row>
    <row r="277" spans="1:5" hidden="1" x14ac:dyDescent="0.25">
      <c r="A277" s="79">
        <v>498</v>
      </c>
      <c r="B277">
        <v>275</v>
      </c>
      <c r="C277">
        <v>181</v>
      </c>
      <c r="D277" t="s">
        <v>360</v>
      </c>
      <c r="E277" t="str">
        <f>IF(ISNA(MATCH(A277,'ESO zone constants'!$A$3:$A$9952,0)),"","X")</f>
        <v>X</v>
      </c>
    </row>
    <row r="278" spans="1:5" hidden="1" x14ac:dyDescent="0.25">
      <c r="A278" s="79">
        <v>499</v>
      </c>
      <c r="B278">
        <v>276</v>
      </c>
      <c r="C278">
        <v>181</v>
      </c>
      <c r="D278" t="s">
        <v>361</v>
      </c>
      <c r="E278" t="str">
        <f>IF(ISNA(MATCH(A278,'ESO zone constants'!$A$3:$A$9952,0)),"","X")</f>
        <v>X</v>
      </c>
    </row>
    <row r="279" spans="1:5" hidden="1" x14ac:dyDescent="0.25">
      <c r="A279" s="79">
        <v>500</v>
      </c>
      <c r="B279">
        <v>277</v>
      </c>
      <c r="C279">
        <v>181</v>
      </c>
      <c r="D279" t="s">
        <v>362</v>
      </c>
      <c r="E279" t="str">
        <f>IF(ISNA(MATCH(A279,'ESO zone constants'!$A$3:$A$9952,0)),"","X")</f>
        <v>X</v>
      </c>
    </row>
    <row r="280" spans="1:5" hidden="1" x14ac:dyDescent="0.25">
      <c r="A280" s="79">
        <v>501</v>
      </c>
      <c r="B280">
        <v>278</v>
      </c>
      <c r="C280">
        <v>181</v>
      </c>
      <c r="D280" t="s">
        <v>363</v>
      </c>
      <c r="E280" t="str">
        <f>IF(ISNA(MATCH(A280,'ESO zone constants'!$A$3:$A$9952,0)),"","X")</f>
        <v>X</v>
      </c>
    </row>
    <row r="281" spans="1:5" hidden="1" x14ac:dyDescent="0.25">
      <c r="A281" s="79">
        <v>502</v>
      </c>
      <c r="B281">
        <v>279</v>
      </c>
      <c r="C281">
        <v>181</v>
      </c>
      <c r="D281" t="s">
        <v>364</v>
      </c>
      <c r="E281" t="str">
        <f>IF(ISNA(MATCH(A281,'ESO zone constants'!$A$3:$A$9952,0)),"","X")</f>
        <v>X</v>
      </c>
    </row>
    <row r="282" spans="1:5" hidden="1" x14ac:dyDescent="0.25">
      <c r="A282" s="79">
        <v>503</v>
      </c>
      <c r="B282">
        <v>280</v>
      </c>
      <c r="C282">
        <v>181</v>
      </c>
      <c r="D282" t="s">
        <v>365</v>
      </c>
      <c r="E282" t="str">
        <f>IF(ISNA(MATCH(A282,'ESO zone constants'!$A$3:$A$9952,0)),"","X")</f>
        <v>X</v>
      </c>
    </row>
    <row r="283" spans="1:5" hidden="1" x14ac:dyDescent="0.25">
      <c r="A283" s="79">
        <v>504</v>
      </c>
      <c r="B283">
        <v>281</v>
      </c>
      <c r="C283">
        <v>181</v>
      </c>
      <c r="D283" t="s">
        <v>366</v>
      </c>
      <c r="E283" t="str">
        <f>IF(ISNA(MATCH(A283,'ESO zone constants'!$A$3:$A$9952,0)),"","X")</f>
        <v>X</v>
      </c>
    </row>
    <row r="284" spans="1:5" hidden="1" x14ac:dyDescent="0.25">
      <c r="A284" s="79">
        <v>505</v>
      </c>
      <c r="B284">
        <v>282</v>
      </c>
      <c r="C284">
        <v>181</v>
      </c>
      <c r="D284" t="s">
        <v>367</v>
      </c>
      <c r="E284" t="str">
        <f>IF(ISNA(MATCH(A284,'ESO zone constants'!$A$3:$A$9952,0)),"","X")</f>
        <v>X</v>
      </c>
    </row>
    <row r="285" spans="1:5" hidden="1" x14ac:dyDescent="0.25">
      <c r="A285" s="79">
        <v>506</v>
      </c>
      <c r="B285">
        <v>283</v>
      </c>
      <c r="C285">
        <v>181</v>
      </c>
      <c r="D285" t="s">
        <v>368</v>
      </c>
      <c r="E285" t="str">
        <f>IF(ISNA(MATCH(A285,'ESO zone constants'!$A$3:$A$9952,0)),"","X")</f>
        <v>X</v>
      </c>
    </row>
    <row r="286" spans="1:5" hidden="1" x14ac:dyDescent="0.25">
      <c r="A286" s="79">
        <v>507</v>
      </c>
      <c r="B286">
        <v>284</v>
      </c>
      <c r="C286">
        <v>181</v>
      </c>
      <c r="D286" t="s">
        <v>369</v>
      </c>
      <c r="E286" t="str">
        <f>IF(ISNA(MATCH(A286,'ESO zone constants'!$A$3:$A$9952,0)),"","X")</f>
        <v>X</v>
      </c>
    </row>
    <row r="287" spans="1:5" hidden="1" x14ac:dyDescent="0.25">
      <c r="A287" s="79">
        <v>508</v>
      </c>
      <c r="B287">
        <v>285</v>
      </c>
      <c r="C287">
        <v>849</v>
      </c>
      <c r="D287" t="s">
        <v>370</v>
      </c>
      <c r="E287" t="str">
        <f>IF(ISNA(MATCH(A287,'ESO zone constants'!$A$3:$A$9952,0)),"","X")</f>
        <v>X</v>
      </c>
    </row>
    <row r="288" spans="1:5" hidden="1" x14ac:dyDescent="0.25">
      <c r="A288" s="79">
        <v>509</v>
      </c>
      <c r="B288">
        <v>286</v>
      </c>
      <c r="C288">
        <v>849</v>
      </c>
      <c r="D288" t="s">
        <v>371</v>
      </c>
      <c r="E288" t="str">
        <f>IF(ISNA(MATCH(A288,'ESO zone constants'!$A$3:$A$9952,0)),"","X")</f>
        <v>X</v>
      </c>
    </row>
    <row r="289" spans="1:5" hidden="1" x14ac:dyDescent="0.25">
      <c r="A289" s="79">
        <v>510</v>
      </c>
      <c r="B289">
        <v>287</v>
      </c>
      <c r="C289">
        <v>849</v>
      </c>
      <c r="D289" t="s">
        <v>372</v>
      </c>
      <c r="E289" t="str">
        <f>IF(ISNA(MATCH(A289,'ESO zone constants'!$A$3:$A$9952,0)),"","X")</f>
        <v>X</v>
      </c>
    </row>
    <row r="290" spans="1:5" hidden="1" x14ac:dyDescent="0.25">
      <c r="A290" s="79">
        <v>511</v>
      </c>
      <c r="B290">
        <v>288</v>
      </c>
      <c r="C290">
        <v>511</v>
      </c>
      <c r="D290" t="s">
        <v>373</v>
      </c>
      <c r="E290" t="str">
        <f>IF(ISNA(MATCH(A290,'ESO zone constants'!$A$3:$A$9952,0)),"","X")</f>
        <v>X</v>
      </c>
    </row>
    <row r="291" spans="1:5" hidden="1" x14ac:dyDescent="0.25">
      <c r="A291" s="79">
        <v>512</v>
      </c>
      <c r="B291">
        <v>289</v>
      </c>
      <c r="C291">
        <v>512</v>
      </c>
      <c r="D291" t="s">
        <v>374</v>
      </c>
      <c r="E291" t="str">
        <f>IF(ISNA(MATCH(A291,'ESO zone constants'!$A$3:$A$9952,0)),"","X")</f>
        <v>X</v>
      </c>
    </row>
    <row r="292" spans="1:5" hidden="1" x14ac:dyDescent="0.25">
      <c r="A292" s="79">
        <v>513</v>
      </c>
      <c r="B292">
        <v>290</v>
      </c>
      <c r="C292">
        <v>513</v>
      </c>
      <c r="D292" t="s">
        <v>375</v>
      </c>
      <c r="E292" t="str">
        <f>IF(ISNA(MATCH(A292,'ESO zone constants'!$A$3:$A$9952,0)),"","X")</f>
        <v>X</v>
      </c>
    </row>
    <row r="293" spans="1:5" hidden="1" x14ac:dyDescent="0.25">
      <c r="A293" s="79">
        <v>514</v>
      </c>
      <c r="B293">
        <v>291</v>
      </c>
      <c r="C293">
        <v>514</v>
      </c>
      <c r="D293" t="s">
        <v>376</v>
      </c>
      <c r="E293" t="str">
        <f>IF(ISNA(MATCH(A293,'ESO zone constants'!$A$3:$A$9952,0)),"","X")</f>
        <v>X</v>
      </c>
    </row>
    <row r="294" spans="1:5" hidden="1" x14ac:dyDescent="0.25">
      <c r="A294" s="79">
        <v>515</v>
      </c>
      <c r="B294">
        <v>292</v>
      </c>
      <c r="C294">
        <v>515</v>
      </c>
      <c r="D294" t="s">
        <v>1497</v>
      </c>
      <c r="E294" t="str">
        <f>IF(ISNA(MATCH(A294,'ESO zone constants'!$A$3:$A$9952,0)),"","X")</f>
        <v>X</v>
      </c>
    </row>
    <row r="295" spans="1:5" hidden="1" x14ac:dyDescent="0.25">
      <c r="A295" s="79">
        <v>516</v>
      </c>
      <c r="B295">
        <v>293</v>
      </c>
      <c r="C295">
        <v>516</v>
      </c>
      <c r="D295" t="s">
        <v>371</v>
      </c>
      <c r="E295" t="str">
        <f>IF(ISNA(MATCH(A295,'ESO zone constants'!$A$3:$A$9952,0)),"","X")</f>
        <v>X</v>
      </c>
    </row>
    <row r="296" spans="1:5" hidden="1" x14ac:dyDescent="0.25">
      <c r="A296" s="79">
        <v>517</v>
      </c>
      <c r="B296">
        <v>294</v>
      </c>
      <c r="C296">
        <v>517</v>
      </c>
      <c r="D296" t="s">
        <v>377</v>
      </c>
      <c r="E296" t="str">
        <f>IF(ISNA(MATCH(A296,'ESO zone constants'!$A$3:$A$9952,0)),"","X")</f>
        <v>X</v>
      </c>
    </row>
    <row r="297" spans="1:5" hidden="1" x14ac:dyDescent="0.25">
      <c r="A297" s="79">
        <v>518</v>
      </c>
      <c r="B297">
        <v>295</v>
      </c>
      <c r="C297">
        <v>518</v>
      </c>
      <c r="D297" t="s">
        <v>377</v>
      </c>
      <c r="E297" t="str">
        <f>IF(ISNA(MATCH(A297,'ESO zone constants'!$A$3:$A$9952,0)),"","X")</f>
        <v>X</v>
      </c>
    </row>
    <row r="298" spans="1:5" hidden="1" x14ac:dyDescent="0.25">
      <c r="A298" s="79">
        <v>525</v>
      </c>
      <c r="B298">
        <v>296</v>
      </c>
      <c r="C298">
        <v>181</v>
      </c>
      <c r="D298" t="s">
        <v>1415</v>
      </c>
      <c r="E298" t="str">
        <f>IF(ISNA(MATCH(A298,'ESO zone constants'!$A$3:$A$9952,0)),"","X")</f>
        <v>X</v>
      </c>
    </row>
    <row r="299" spans="1:5" hidden="1" x14ac:dyDescent="0.25">
      <c r="A299" s="79">
        <v>526</v>
      </c>
      <c r="B299">
        <v>297</v>
      </c>
      <c r="C299">
        <v>382</v>
      </c>
      <c r="D299" t="s">
        <v>378</v>
      </c>
      <c r="E299" t="str">
        <f>IF(ISNA(MATCH(A299,'ESO zone constants'!$A$3:$A$9952,0)),"","X")</f>
        <v>X</v>
      </c>
    </row>
    <row r="300" spans="1:5" hidden="1" x14ac:dyDescent="0.25">
      <c r="A300" s="79">
        <v>527</v>
      </c>
      <c r="B300">
        <v>298</v>
      </c>
      <c r="C300">
        <v>199</v>
      </c>
      <c r="D300" t="s">
        <v>379</v>
      </c>
      <c r="E300" t="str">
        <f>IF(ISNA(MATCH(A300,'ESO zone constants'!$A$3:$A$9952,0)),"","X")</f>
        <v>X</v>
      </c>
    </row>
    <row r="301" spans="1:5" hidden="1" x14ac:dyDescent="0.25">
      <c r="A301" s="79">
        <v>529</v>
      </c>
      <c r="B301">
        <v>299</v>
      </c>
      <c r="C301">
        <v>267</v>
      </c>
      <c r="D301" t="s">
        <v>380</v>
      </c>
      <c r="E301" t="str">
        <f>IF(ISNA(MATCH(A301,'ESO zone constants'!$A$3:$A$9952,0)),"","X")</f>
        <v>X</v>
      </c>
    </row>
    <row r="302" spans="1:5" hidden="1" x14ac:dyDescent="0.25">
      <c r="A302" s="79">
        <v>530</v>
      </c>
      <c r="B302">
        <v>300</v>
      </c>
      <c r="C302">
        <v>347</v>
      </c>
      <c r="D302" t="s">
        <v>381</v>
      </c>
      <c r="E302" t="str">
        <f>IF(ISNA(MATCH(A302,'ESO zone constants'!$A$3:$A$9952,0)),"","X")</f>
        <v>X</v>
      </c>
    </row>
    <row r="303" spans="1:5" hidden="1" x14ac:dyDescent="0.25">
      <c r="A303" s="79">
        <v>531</v>
      </c>
      <c r="B303">
        <v>301</v>
      </c>
      <c r="C303">
        <v>181</v>
      </c>
      <c r="D303" t="s">
        <v>382</v>
      </c>
      <c r="E303" t="str">
        <f>IF(ISNA(MATCH(A303,'ESO zone constants'!$A$3:$A$9952,0)),"","X")</f>
        <v>X</v>
      </c>
    </row>
    <row r="304" spans="1:5" hidden="1" x14ac:dyDescent="0.25">
      <c r="A304" s="79">
        <v>532</v>
      </c>
      <c r="B304">
        <v>302</v>
      </c>
      <c r="C304">
        <v>181</v>
      </c>
      <c r="D304" t="s">
        <v>383</v>
      </c>
      <c r="E304" t="str">
        <f>IF(ISNA(MATCH(A304,'ESO zone constants'!$A$3:$A$9952,0)),"","X")</f>
        <v>X</v>
      </c>
    </row>
    <row r="305" spans="1:5" hidden="1" x14ac:dyDescent="0.25">
      <c r="A305" s="79">
        <v>533</v>
      </c>
      <c r="B305">
        <v>303</v>
      </c>
      <c r="C305">
        <v>181</v>
      </c>
      <c r="D305" t="s">
        <v>384</v>
      </c>
      <c r="E305" t="str">
        <f>IF(ISNA(MATCH(A305,'ESO zone constants'!$A$3:$A$9952,0)),"","X")</f>
        <v>X</v>
      </c>
    </row>
    <row r="306" spans="1:5" hidden="1" x14ac:dyDescent="0.25">
      <c r="A306" s="79">
        <v>534</v>
      </c>
      <c r="B306">
        <v>304</v>
      </c>
      <c r="C306">
        <v>534</v>
      </c>
      <c r="D306" t="s">
        <v>385</v>
      </c>
      <c r="E306" t="str">
        <f>IF(ISNA(MATCH(A306,'ESO zone constants'!$A$3:$A$9952,0)),"","X")</f>
        <v>X</v>
      </c>
    </row>
    <row r="307" spans="1:5" hidden="1" x14ac:dyDescent="0.25">
      <c r="A307" s="78">
        <v>535</v>
      </c>
      <c r="B307">
        <v>305</v>
      </c>
      <c r="C307">
        <v>535</v>
      </c>
      <c r="D307" t="s">
        <v>386</v>
      </c>
      <c r="E307" t="str">
        <f>IF(ISNA(MATCH(A307,'ESO zone constants'!$A$3:$A$9952,0)),"","X")</f>
        <v>X</v>
      </c>
    </row>
    <row r="308" spans="1:5" hidden="1" x14ac:dyDescent="0.25">
      <c r="A308" s="78">
        <v>537</v>
      </c>
      <c r="B308">
        <v>306</v>
      </c>
      <c r="C308">
        <v>537</v>
      </c>
      <c r="D308" t="s">
        <v>387</v>
      </c>
      <c r="E308" t="str">
        <f>IF(ISNA(MATCH(A308,'ESO zone constants'!$A$3:$A$9952,0)),"","X")</f>
        <v>X</v>
      </c>
    </row>
    <row r="309" spans="1:5" hidden="1" x14ac:dyDescent="0.25">
      <c r="A309" s="79">
        <v>539</v>
      </c>
      <c r="B309">
        <v>307</v>
      </c>
      <c r="C309">
        <v>535</v>
      </c>
      <c r="D309" t="s">
        <v>388</v>
      </c>
      <c r="E309" t="str">
        <f>IF(ISNA(MATCH(A309,'ESO zone constants'!$A$3:$A$9952,0)),"","X")</f>
        <v>X</v>
      </c>
    </row>
    <row r="310" spans="1:5" hidden="1" x14ac:dyDescent="0.25">
      <c r="A310" s="78">
        <v>541</v>
      </c>
      <c r="B310">
        <v>308</v>
      </c>
      <c r="C310">
        <v>267</v>
      </c>
      <c r="D310" t="s">
        <v>389</v>
      </c>
      <c r="E310" t="str">
        <f>IF(ISNA(MATCH(A310,'ESO zone constants'!$A$3:$A$9952,0)),"","X")</f>
        <v>X</v>
      </c>
    </row>
    <row r="311" spans="1:5" hidden="1" x14ac:dyDescent="0.25">
      <c r="A311" s="78">
        <v>542</v>
      </c>
      <c r="B311">
        <v>309</v>
      </c>
      <c r="C311">
        <v>208</v>
      </c>
      <c r="D311" t="s">
        <v>390</v>
      </c>
      <c r="E311" t="str">
        <f>IF(ISNA(MATCH(A311,'ESO zone constants'!$A$3:$A$9952,0)),"","X")</f>
        <v>X</v>
      </c>
    </row>
    <row r="312" spans="1:5" hidden="1" x14ac:dyDescent="0.25">
      <c r="A312" s="78">
        <v>543</v>
      </c>
      <c r="B312">
        <v>310</v>
      </c>
      <c r="C312">
        <v>208</v>
      </c>
      <c r="D312" t="s">
        <v>391</v>
      </c>
      <c r="E312" t="str">
        <f>IF(ISNA(MATCH(A312,'ESO zone constants'!$A$3:$A$9952,0)),"","X")</f>
        <v>X</v>
      </c>
    </row>
    <row r="313" spans="1:5" hidden="1" x14ac:dyDescent="0.25">
      <c r="A313" s="78">
        <v>544</v>
      </c>
      <c r="B313">
        <v>311</v>
      </c>
      <c r="C313">
        <v>208</v>
      </c>
      <c r="D313" t="s">
        <v>392</v>
      </c>
      <c r="E313" t="str">
        <f>IF(ISNA(MATCH(A313,'ESO zone constants'!$A$3:$A$9952,0)),"","X")</f>
        <v>X</v>
      </c>
    </row>
    <row r="314" spans="1:5" hidden="1" x14ac:dyDescent="0.25">
      <c r="A314" s="78">
        <v>545</v>
      </c>
      <c r="B314">
        <v>312</v>
      </c>
      <c r="C314">
        <v>19</v>
      </c>
      <c r="D314" t="s">
        <v>393</v>
      </c>
      <c r="E314" t="str">
        <f>IF(ISNA(MATCH(A314,'ESO zone constants'!$A$3:$A$9952,0)),"","X")</f>
        <v>X</v>
      </c>
    </row>
    <row r="315" spans="1:5" hidden="1" x14ac:dyDescent="0.25">
      <c r="A315" s="78">
        <v>546</v>
      </c>
      <c r="B315">
        <v>313</v>
      </c>
      <c r="C315">
        <v>19</v>
      </c>
      <c r="D315" t="s">
        <v>394</v>
      </c>
      <c r="E315" t="str">
        <f>IF(ISNA(MATCH(A315,'ESO zone constants'!$A$3:$A$9952,0)),"","X")</f>
        <v>X</v>
      </c>
    </row>
    <row r="316" spans="1:5" hidden="1" x14ac:dyDescent="0.25">
      <c r="A316" s="78">
        <v>547</v>
      </c>
      <c r="B316">
        <v>314</v>
      </c>
      <c r="C316">
        <v>108</v>
      </c>
      <c r="D316" t="s">
        <v>395</v>
      </c>
      <c r="E316" t="str">
        <f>IF(ISNA(MATCH(A316,'ESO zone constants'!$A$3:$A$9952,0)),"","X")</f>
        <v>X</v>
      </c>
    </row>
    <row r="317" spans="1:5" hidden="1" x14ac:dyDescent="0.25">
      <c r="A317" s="78">
        <v>548</v>
      </c>
      <c r="B317">
        <v>315</v>
      </c>
      <c r="C317">
        <v>108</v>
      </c>
      <c r="D317" t="s">
        <v>396</v>
      </c>
      <c r="E317" t="str">
        <f>IF(ISNA(MATCH(A317,'ESO zone constants'!$A$3:$A$9952,0)),"","X")</f>
        <v>X</v>
      </c>
    </row>
    <row r="318" spans="1:5" hidden="1" x14ac:dyDescent="0.25">
      <c r="A318" s="78">
        <v>549</v>
      </c>
      <c r="B318">
        <v>316</v>
      </c>
      <c r="C318">
        <v>383</v>
      </c>
      <c r="D318" t="s">
        <v>397</v>
      </c>
      <c r="E318" t="str">
        <f>IF(ISNA(MATCH(A318,'ESO zone constants'!$A$3:$A$9952,0)),"","X")</f>
        <v>X</v>
      </c>
    </row>
    <row r="319" spans="1:5" hidden="1" x14ac:dyDescent="0.25">
      <c r="A319" s="78">
        <v>551</v>
      </c>
      <c r="B319">
        <v>317</v>
      </c>
      <c r="C319">
        <v>108</v>
      </c>
      <c r="D319" t="s">
        <v>398</v>
      </c>
      <c r="E319" t="str">
        <f>IF(ISNA(MATCH(A319,'ESO zone constants'!$A$3:$A$9952,0)),"","X")</f>
        <v>X</v>
      </c>
    </row>
    <row r="320" spans="1:5" hidden="1" x14ac:dyDescent="0.25">
      <c r="A320" s="78">
        <v>552</v>
      </c>
      <c r="B320">
        <v>318</v>
      </c>
      <c r="C320">
        <v>108</v>
      </c>
      <c r="D320" t="s">
        <v>399</v>
      </c>
      <c r="E320" t="str">
        <f>IF(ISNA(MATCH(A320,'ESO zone constants'!$A$3:$A$9952,0)),"","X")</f>
        <v>X</v>
      </c>
    </row>
    <row r="321" spans="1:5" hidden="1" x14ac:dyDescent="0.25">
      <c r="A321" s="78">
        <v>553</v>
      </c>
      <c r="B321">
        <v>319</v>
      </c>
      <c r="C321">
        <v>108</v>
      </c>
      <c r="D321" t="s">
        <v>400</v>
      </c>
      <c r="E321" t="str">
        <f>IF(ISNA(MATCH(A321,'ESO zone constants'!$A$3:$A$9952,0)),"","X")</f>
        <v>X</v>
      </c>
    </row>
    <row r="322" spans="1:5" hidden="1" x14ac:dyDescent="0.25">
      <c r="A322" s="78">
        <v>554</v>
      </c>
      <c r="B322">
        <v>320</v>
      </c>
      <c r="C322">
        <v>108</v>
      </c>
      <c r="D322" t="s">
        <v>401</v>
      </c>
      <c r="E322" t="str">
        <f>IF(ISNA(MATCH(A322,'ESO zone constants'!$A$3:$A$9952,0)),"","X")</f>
        <v>X</v>
      </c>
    </row>
    <row r="323" spans="1:5" hidden="1" x14ac:dyDescent="0.25">
      <c r="A323" s="79">
        <v>555</v>
      </c>
      <c r="B323">
        <v>321</v>
      </c>
      <c r="C323">
        <v>108</v>
      </c>
      <c r="D323" t="s">
        <v>402</v>
      </c>
      <c r="E323" t="str">
        <f>IF(ISNA(MATCH(A323,'ESO zone constants'!$A$3:$A$9952,0)),"","X")</f>
        <v>X</v>
      </c>
    </row>
    <row r="324" spans="1:5" hidden="1" x14ac:dyDescent="0.25">
      <c r="A324" s="79">
        <v>556</v>
      </c>
      <c r="B324">
        <v>322</v>
      </c>
      <c r="C324">
        <v>108</v>
      </c>
      <c r="D324" t="s">
        <v>403</v>
      </c>
      <c r="E324" t="str">
        <f>IF(ISNA(MATCH(A324,'ESO zone constants'!$A$3:$A$9952,0)),"","X")</f>
        <v>X</v>
      </c>
    </row>
    <row r="325" spans="1:5" hidden="1" x14ac:dyDescent="0.25">
      <c r="A325" s="79">
        <v>557</v>
      </c>
      <c r="B325">
        <v>323</v>
      </c>
      <c r="C325">
        <v>347</v>
      </c>
      <c r="D325" t="s">
        <v>404</v>
      </c>
      <c r="E325" t="str">
        <f>IF(ISNA(MATCH(A325,'ESO zone constants'!$A$3:$A$9952,0)),"","X")</f>
        <v>X</v>
      </c>
    </row>
    <row r="326" spans="1:5" hidden="1" x14ac:dyDescent="0.25">
      <c r="A326" s="79">
        <v>558</v>
      </c>
      <c r="B326">
        <v>324</v>
      </c>
      <c r="C326">
        <v>108</v>
      </c>
      <c r="D326" t="s">
        <v>405</v>
      </c>
      <c r="E326" t="str">
        <f>IF(ISNA(MATCH(A326,'ESO zone constants'!$A$3:$A$9952,0)),"","X")</f>
        <v>X</v>
      </c>
    </row>
    <row r="327" spans="1:5" hidden="1" x14ac:dyDescent="0.25">
      <c r="A327" s="79">
        <v>559</v>
      </c>
      <c r="B327">
        <v>325</v>
      </c>
      <c r="C327">
        <v>108</v>
      </c>
      <c r="D327" t="s">
        <v>406</v>
      </c>
      <c r="E327" t="str">
        <f>IF(ISNA(MATCH(A327,'ESO zone constants'!$A$3:$A$9952,0)),"","X")</f>
        <v>X</v>
      </c>
    </row>
    <row r="328" spans="1:5" hidden="1" x14ac:dyDescent="0.25">
      <c r="A328" s="79">
        <v>560</v>
      </c>
      <c r="B328">
        <v>326</v>
      </c>
      <c r="C328">
        <v>103</v>
      </c>
      <c r="D328" t="s">
        <v>293</v>
      </c>
      <c r="E328" t="str">
        <f>IF(ISNA(MATCH(A328,'ESO zone constants'!$A$3:$A$9952,0)),"","X")</f>
        <v>X</v>
      </c>
    </row>
    <row r="329" spans="1:5" hidden="1" x14ac:dyDescent="0.25">
      <c r="A329" s="79">
        <v>561</v>
      </c>
      <c r="B329">
        <v>327</v>
      </c>
      <c r="C329">
        <v>108</v>
      </c>
      <c r="D329" t="s">
        <v>407</v>
      </c>
      <c r="E329" t="str">
        <f>IF(ISNA(MATCH(A329,'ESO zone constants'!$A$3:$A$9952,0)),"","X")</f>
        <v>X</v>
      </c>
    </row>
    <row r="330" spans="1:5" hidden="1" x14ac:dyDescent="0.25">
      <c r="A330" s="79">
        <v>562</v>
      </c>
      <c r="B330">
        <v>328</v>
      </c>
      <c r="C330">
        <v>382</v>
      </c>
      <c r="D330" t="s">
        <v>408</v>
      </c>
      <c r="E330" t="str">
        <f>IF(ISNA(MATCH(A330,'ESO zone constants'!$A$3:$A$9952,0)),"","X")</f>
        <v>X</v>
      </c>
    </row>
    <row r="331" spans="1:5" hidden="1" x14ac:dyDescent="0.25">
      <c r="A331" s="79">
        <v>565</v>
      </c>
      <c r="B331">
        <v>329</v>
      </c>
      <c r="C331">
        <v>382</v>
      </c>
      <c r="D331" t="s">
        <v>409</v>
      </c>
      <c r="E331" t="str">
        <f>IF(ISNA(MATCH(A331,'ESO zone constants'!$A$3:$A$9952,0)),"","X")</f>
        <v>X</v>
      </c>
    </row>
    <row r="332" spans="1:5" hidden="1" x14ac:dyDescent="0.25">
      <c r="A332" s="79">
        <v>566</v>
      </c>
      <c r="B332">
        <v>330</v>
      </c>
      <c r="C332">
        <v>3</v>
      </c>
      <c r="D332" t="s">
        <v>410</v>
      </c>
      <c r="E332" t="str">
        <f>IF(ISNA(MATCH(A332,'ESO zone constants'!$A$3:$A$9952,0)),"","X")</f>
        <v>X</v>
      </c>
    </row>
    <row r="333" spans="1:5" hidden="1" x14ac:dyDescent="0.25">
      <c r="A333" s="79">
        <v>567</v>
      </c>
      <c r="B333">
        <v>331</v>
      </c>
      <c r="C333">
        <v>103</v>
      </c>
      <c r="D333" t="s">
        <v>292</v>
      </c>
      <c r="E333" t="str">
        <f>IF(ISNA(MATCH(A333,'ESO zone constants'!$A$3:$A$9952,0)),"","X")</f>
        <v>X</v>
      </c>
    </row>
    <row r="334" spans="1:5" hidden="1" x14ac:dyDescent="0.25">
      <c r="A334" s="79">
        <v>569</v>
      </c>
      <c r="B334">
        <v>332</v>
      </c>
      <c r="C334">
        <v>104</v>
      </c>
      <c r="D334" t="s">
        <v>411</v>
      </c>
      <c r="E334" t="str">
        <f>IF(ISNA(MATCH(A334,'ESO zone constants'!$A$3:$A$9952,0)),"","X")</f>
        <v>X</v>
      </c>
    </row>
    <row r="335" spans="1:5" hidden="1" x14ac:dyDescent="0.25">
      <c r="A335" s="78">
        <v>570</v>
      </c>
      <c r="B335">
        <v>333</v>
      </c>
      <c r="C335">
        <v>104</v>
      </c>
      <c r="D335" t="s">
        <v>412</v>
      </c>
      <c r="E335" t="str">
        <f>IF(ISNA(MATCH(A335,'ESO zone constants'!$A$3:$A$9952,0)),"","X")</f>
        <v>X</v>
      </c>
    </row>
    <row r="336" spans="1:5" hidden="1" x14ac:dyDescent="0.25">
      <c r="A336" s="78">
        <v>571</v>
      </c>
      <c r="B336">
        <v>334</v>
      </c>
      <c r="C336">
        <v>104</v>
      </c>
      <c r="D336" t="s">
        <v>413</v>
      </c>
      <c r="E336" t="str">
        <f>IF(ISNA(MATCH(A336,'ESO zone constants'!$A$3:$A$9952,0)),"","X")</f>
        <v>X</v>
      </c>
    </row>
    <row r="337" spans="1:5" hidden="1" x14ac:dyDescent="0.25">
      <c r="A337" s="79">
        <v>572</v>
      </c>
      <c r="B337">
        <v>335</v>
      </c>
      <c r="C337">
        <v>572</v>
      </c>
      <c r="D337" t="s">
        <v>414</v>
      </c>
      <c r="E337" t="str">
        <f>IF(ISNA(MATCH(A337,'ESO zone constants'!$A$3:$A$9952,0)),"","X")</f>
        <v>X</v>
      </c>
    </row>
    <row r="338" spans="1:5" hidden="1" x14ac:dyDescent="0.25">
      <c r="A338" s="79">
        <v>573</v>
      </c>
      <c r="B338">
        <v>336</v>
      </c>
      <c r="C338">
        <v>199</v>
      </c>
      <c r="D338" t="s">
        <v>415</v>
      </c>
      <c r="E338" t="str">
        <f>IF(ISNA(MATCH(A338,'ESO zone constants'!$A$3:$A$9952,0)),"","X")</f>
        <v>X</v>
      </c>
    </row>
    <row r="339" spans="1:5" hidden="1" x14ac:dyDescent="0.25">
      <c r="A339" s="78">
        <v>574</v>
      </c>
      <c r="B339">
        <v>337</v>
      </c>
      <c r="C339">
        <v>199</v>
      </c>
      <c r="D339" t="s">
        <v>416</v>
      </c>
      <c r="E339" t="str">
        <f>IF(ISNA(MATCH(A339,'ESO zone constants'!$A$3:$A$9952,0)),"","X")</f>
        <v>X</v>
      </c>
    </row>
    <row r="340" spans="1:5" hidden="1" x14ac:dyDescent="0.25">
      <c r="A340" s="78">
        <v>575</v>
      </c>
      <c r="B340">
        <v>338</v>
      </c>
      <c r="C340">
        <v>108</v>
      </c>
      <c r="D340" t="s">
        <v>417</v>
      </c>
      <c r="E340" t="str">
        <f>IF(ISNA(MATCH(A340,'ESO zone constants'!$A$3:$A$9952,0)),"","X")</f>
        <v>X</v>
      </c>
    </row>
    <row r="341" spans="1:5" hidden="1" x14ac:dyDescent="0.25">
      <c r="A341" s="78">
        <v>576</v>
      </c>
      <c r="B341">
        <v>339</v>
      </c>
      <c r="C341">
        <v>108</v>
      </c>
      <c r="D341" t="s">
        <v>418</v>
      </c>
      <c r="E341" t="str">
        <f>IF(ISNA(MATCH(A341,'ESO zone constants'!$A$3:$A$9952,0)),"","X")</f>
        <v>X</v>
      </c>
    </row>
    <row r="342" spans="1:5" hidden="1" x14ac:dyDescent="0.25">
      <c r="A342" s="79">
        <v>577</v>
      </c>
      <c r="B342">
        <v>340</v>
      </c>
      <c r="C342">
        <v>108</v>
      </c>
      <c r="D342" t="s">
        <v>419</v>
      </c>
      <c r="E342" t="str">
        <f>IF(ISNA(MATCH(A342,'ESO zone constants'!$A$3:$A$9952,0)),"","X")</f>
        <v>X</v>
      </c>
    </row>
    <row r="343" spans="1:5" hidden="1" x14ac:dyDescent="0.25">
      <c r="A343" s="79">
        <v>578</v>
      </c>
      <c r="B343">
        <v>341</v>
      </c>
      <c r="C343">
        <v>108</v>
      </c>
      <c r="D343" t="s">
        <v>420</v>
      </c>
      <c r="E343" t="str">
        <f>IF(ISNA(MATCH(A343,'ESO zone constants'!$A$3:$A$9952,0)),"","X")</f>
        <v>X</v>
      </c>
    </row>
    <row r="344" spans="1:5" hidden="1" x14ac:dyDescent="0.25">
      <c r="A344" s="79">
        <v>579</v>
      </c>
      <c r="B344">
        <v>342</v>
      </c>
      <c r="C344">
        <v>108</v>
      </c>
      <c r="D344" t="s">
        <v>421</v>
      </c>
      <c r="E344" t="str">
        <f>IF(ISNA(MATCH(A344,'ESO zone constants'!$A$3:$A$9952,0)),"","X")</f>
        <v>X</v>
      </c>
    </row>
    <row r="345" spans="1:5" hidden="1" x14ac:dyDescent="0.25">
      <c r="A345" s="78">
        <v>580</v>
      </c>
      <c r="B345">
        <v>343</v>
      </c>
      <c r="C345">
        <v>108</v>
      </c>
      <c r="D345" t="s">
        <v>422</v>
      </c>
      <c r="E345" t="str">
        <f>IF(ISNA(MATCH(A345,'ESO zone constants'!$A$3:$A$9952,0)),"","X")</f>
        <v>X</v>
      </c>
    </row>
    <row r="346" spans="1:5" hidden="1" x14ac:dyDescent="0.25">
      <c r="A346" s="78">
        <v>581</v>
      </c>
      <c r="B346">
        <v>344</v>
      </c>
      <c r="C346">
        <v>199</v>
      </c>
      <c r="D346" t="s">
        <v>423</v>
      </c>
      <c r="E346" t="str">
        <f>IF(ISNA(MATCH(A346,'ESO zone constants'!$A$3:$A$9952,0)),"","X")</f>
        <v>X</v>
      </c>
    </row>
    <row r="347" spans="1:5" hidden="1" x14ac:dyDescent="0.25">
      <c r="A347" s="79">
        <v>582</v>
      </c>
      <c r="B347">
        <v>345</v>
      </c>
      <c r="C347">
        <v>381</v>
      </c>
      <c r="D347" t="s">
        <v>424</v>
      </c>
      <c r="E347" t="str">
        <f>IF(ISNA(MATCH(A347,'ESO zone constants'!$A$3:$A$9952,0)),"","X")</f>
        <v>X</v>
      </c>
    </row>
    <row r="348" spans="1:5" hidden="1" x14ac:dyDescent="0.25">
      <c r="A348" s="79">
        <v>584</v>
      </c>
      <c r="B348">
        <v>346</v>
      </c>
      <c r="C348">
        <v>584</v>
      </c>
      <c r="D348" t="s">
        <v>39</v>
      </c>
      <c r="E348" t="str">
        <f>IF(ISNA(MATCH(A348,'ESO zone constants'!$A$3:$A$9952,0)),"","X")</f>
        <v>X</v>
      </c>
    </row>
    <row r="349" spans="1:5" hidden="1" x14ac:dyDescent="0.25">
      <c r="A349" s="79">
        <v>585</v>
      </c>
      <c r="B349">
        <v>347</v>
      </c>
      <c r="C349">
        <v>92</v>
      </c>
      <c r="D349" t="s">
        <v>425</v>
      </c>
      <c r="E349" t="str">
        <f>IF(ISNA(MATCH(A349,'ESO zone constants'!$A$3:$A$9952,0)),"","X")</f>
        <v>X</v>
      </c>
    </row>
    <row r="350" spans="1:5" hidden="1" x14ac:dyDescent="0.25">
      <c r="A350" s="79">
        <v>586</v>
      </c>
      <c r="B350">
        <v>348</v>
      </c>
      <c r="C350">
        <v>586</v>
      </c>
      <c r="D350" t="s">
        <v>426</v>
      </c>
      <c r="E350" t="str">
        <f>IF(ISNA(MATCH(A350,'ESO zone constants'!$A$3:$A$9952,0)),"","X")</f>
        <v>X</v>
      </c>
    </row>
    <row r="351" spans="1:5" hidden="1" x14ac:dyDescent="0.25">
      <c r="A351" s="79">
        <v>587</v>
      </c>
      <c r="B351">
        <v>349</v>
      </c>
      <c r="C351">
        <v>20</v>
      </c>
      <c r="D351" t="s">
        <v>427</v>
      </c>
      <c r="E351" t="str">
        <f>IF(ISNA(MATCH(A351,'ESO zone constants'!$A$3:$A$9952,0)),"","X")</f>
        <v>X</v>
      </c>
    </row>
    <row r="352" spans="1:5" hidden="1" x14ac:dyDescent="0.25">
      <c r="A352" s="79">
        <v>588</v>
      </c>
      <c r="B352">
        <v>350</v>
      </c>
      <c r="C352">
        <v>20</v>
      </c>
      <c r="D352" t="s">
        <v>428</v>
      </c>
      <c r="E352" t="str">
        <f>IF(ISNA(MATCH(A352,'ESO zone constants'!$A$3:$A$9952,0)),"","X")</f>
        <v>X</v>
      </c>
    </row>
    <row r="353" spans="1:5" hidden="1" x14ac:dyDescent="0.25">
      <c r="A353" s="79">
        <v>589</v>
      </c>
      <c r="B353">
        <v>351</v>
      </c>
      <c r="C353">
        <v>20</v>
      </c>
      <c r="D353" t="s">
        <v>429</v>
      </c>
      <c r="E353" t="str">
        <f>IF(ISNA(MATCH(A353,'ESO zone constants'!$A$3:$A$9952,0)),"","X")</f>
        <v>X</v>
      </c>
    </row>
    <row r="354" spans="1:5" hidden="1" x14ac:dyDescent="0.25">
      <c r="A354" s="79">
        <v>590</v>
      </c>
      <c r="B354">
        <v>352</v>
      </c>
      <c r="C354">
        <v>20</v>
      </c>
      <c r="D354" t="s">
        <v>430</v>
      </c>
      <c r="E354" t="str">
        <f>IF(ISNA(MATCH(A354,'ESO zone constants'!$A$3:$A$9952,0)),"","X")</f>
        <v>X</v>
      </c>
    </row>
    <row r="355" spans="1:5" hidden="1" x14ac:dyDescent="0.25">
      <c r="A355" s="79">
        <v>591</v>
      </c>
      <c r="B355">
        <v>353</v>
      </c>
      <c r="C355">
        <v>20</v>
      </c>
      <c r="D355" t="s">
        <v>431</v>
      </c>
      <c r="E355" t="str">
        <f>IF(ISNA(MATCH(A355,'ESO zone constants'!$A$3:$A$9952,0)),"","X")</f>
        <v>X</v>
      </c>
    </row>
    <row r="356" spans="1:5" hidden="1" x14ac:dyDescent="0.25">
      <c r="A356" s="79">
        <v>592</v>
      </c>
      <c r="B356">
        <v>354</v>
      </c>
      <c r="C356">
        <v>20</v>
      </c>
      <c r="D356" t="s">
        <v>432</v>
      </c>
      <c r="E356" t="str">
        <f>IF(ISNA(MATCH(A356,'ESO zone constants'!$A$3:$A$9952,0)),"","X")</f>
        <v>X</v>
      </c>
    </row>
    <row r="357" spans="1:5" hidden="1" x14ac:dyDescent="0.25">
      <c r="A357" s="79">
        <v>593</v>
      </c>
      <c r="B357">
        <v>355</v>
      </c>
      <c r="C357">
        <v>92</v>
      </c>
      <c r="D357" t="s">
        <v>152</v>
      </c>
      <c r="E357" t="str">
        <f>IF(ISNA(MATCH(A357,'ESO zone constants'!$A$3:$A$9952,0)),"","X")</f>
        <v>X</v>
      </c>
    </row>
    <row r="358" spans="1:5" hidden="1" x14ac:dyDescent="0.25">
      <c r="A358" s="79">
        <v>594</v>
      </c>
      <c r="B358">
        <v>356</v>
      </c>
      <c r="C358">
        <v>92</v>
      </c>
      <c r="D358" t="s">
        <v>433</v>
      </c>
      <c r="E358" t="str">
        <f>IF(ISNA(MATCH(A358,'ESO zone constants'!$A$3:$A$9952,0)),"","X")</f>
        <v>X</v>
      </c>
    </row>
    <row r="359" spans="1:5" hidden="1" x14ac:dyDescent="0.25">
      <c r="A359" s="79">
        <v>595</v>
      </c>
      <c r="B359">
        <v>357</v>
      </c>
      <c r="C359">
        <v>208</v>
      </c>
      <c r="D359" t="s">
        <v>434</v>
      </c>
      <c r="E359" t="str">
        <f>IF(ISNA(MATCH(A359,'ESO zone constants'!$A$3:$A$9952,0)),"","X")</f>
        <v>X</v>
      </c>
    </row>
    <row r="360" spans="1:5" hidden="1" x14ac:dyDescent="0.25">
      <c r="A360" s="79">
        <v>596</v>
      </c>
      <c r="B360">
        <v>358</v>
      </c>
      <c r="C360">
        <v>103</v>
      </c>
      <c r="D360" t="s">
        <v>435</v>
      </c>
      <c r="E360" t="str">
        <f>IF(ISNA(MATCH(A360,'ESO zone constants'!$A$3:$A$9952,0)),"","X")</f>
        <v>X</v>
      </c>
    </row>
    <row r="361" spans="1:5" hidden="1" x14ac:dyDescent="0.25">
      <c r="A361" s="78">
        <v>598</v>
      </c>
      <c r="B361">
        <v>359</v>
      </c>
      <c r="C361">
        <v>199</v>
      </c>
      <c r="D361" t="s">
        <v>436</v>
      </c>
      <c r="E361" t="str">
        <f>IF(ISNA(MATCH(A361,'ESO zone constants'!$A$3:$A$9952,0)),"","X")</f>
        <v>X</v>
      </c>
    </row>
    <row r="362" spans="1:5" hidden="1" x14ac:dyDescent="0.25">
      <c r="A362" s="78">
        <v>599</v>
      </c>
      <c r="B362">
        <v>360</v>
      </c>
      <c r="C362">
        <v>572</v>
      </c>
      <c r="D362" t="s">
        <v>437</v>
      </c>
      <c r="E362" t="str">
        <f>IF(ISNA(MATCH(A362,'ESO zone constants'!$A$3:$A$9952,0)),"","X")</f>
        <v>X</v>
      </c>
    </row>
    <row r="363" spans="1:5" hidden="1" x14ac:dyDescent="0.25">
      <c r="A363" s="78">
        <v>600</v>
      </c>
      <c r="B363">
        <v>361</v>
      </c>
      <c r="C363">
        <v>572</v>
      </c>
      <c r="D363" t="s">
        <v>438</v>
      </c>
      <c r="E363" t="str">
        <f>IF(ISNA(MATCH(A363,'ESO zone constants'!$A$3:$A$9952,0)),"","X")</f>
        <v>X</v>
      </c>
    </row>
    <row r="364" spans="1:5" hidden="1" x14ac:dyDescent="0.25">
      <c r="A364" s="78">
        <v>601</v>
      </c>
      <c r="B364">
        <v>362</v>
      </c>
      <c r="C364">
        <v>572</v>
      </c>
      <c r="D364" t="s">
        <v>439</v>
      </c>
      <c r="E364" t="str">
        <f>IF(ISNA(MATCH(A364,'ESO zone constants'!$A$3:$A$9952,0)),"","X")</f>
        <v>X</v>
      </c>
    </row>
    <row r="365" spans="1:5" hidden="1" x14ac:dyDescent="0.25">
      <c r="A365" s="78">
        <v>628</v>
      </c>
      <c r="B365">
        <v>363</v>
      </c>
      <c r="C365">
        <v>20</v>
      </c>
      <c r="D365" t="s">
        <v>428</v>
      </c>
      <c r="E365" t="str">
        <f>IF(ISNA(MATCH(A365,'ESO zone constants'!$A$3:$A$9952,0)),"","X")</f>
        <v>X</v>
      </c>
    </row>
    <row r="366" spans="1:5" hidden="1" x14ac:dyDescent="0.25">
      <c r="A366" s="78">
        <v>632</v>
      </c>
      <c r="B366">
        <v>364</v>
      </c>
      <c r="C366">
        <v>888</v>
      </c>
      <c r="D366" t="s">
        <v>440</v>
      </c>
      <c r="E366" t="str">
        <f>IF(ISNA(MATCH(A366,'ESO zone constants'!$A$3:$A$9952,0)),"","X")</f>
        <v>X</v>
      </c>
    </row>
    <row r="367" spans="1:5" hidden="1" x14ac:dyDescent="0.25">
      <c r="A367" s="79">
        <v>635</v>
      </c>
      <c r="B367">
        <v>365</v>
      </c>
      <c r="C367">
        <v>888</v>
      </c>
      <c r="D367" t="s">
        <v>441</v>
      </c>
      <c r="E367" t="str">
        <f>IF(ISNA(MATCH(A367,'ESO zone constants'!$A$3:$A$9952,0)),"","X")</f>
        <v>X</v>
      </c>
    </row>
    <row r="368" spans="1:5" hidden="1" x14ac:dyDescent="0.25">
      <c r="A368" s="79">
        <v>636</v>
      </c>
      <c r="B368">
        <v>366</v>
      </c>
      <c r="C368">
        <v>888</v>
      </c>
      <c r="D368" t="s">
        <v>442</v>
      </c>
      <c r="E368" t="str">
        <f>IF(ISNA(MATCH(A368,'ESO zone constants'!$A$3:$A$9952,0)),"","X")</f>
        <v>X</v>
      </c>
    </row>
    <row r="369" spans="1:5" hidden="1" x14ac:dyDescent="0.25">
      <c r="A369" s="79">
        <v>637</v>
      </c>
      <c r="B369">
        <v>367</v>
      </c>
      <c r="C369">
        <v>57</v>
      </c>
      <c r="D369" t="s">
        <v>443</v>
      </c>
      <c r="E369" t="str">
        <f>IF(ISNA(MATCH(A369,'ESO zone constants'!$A$3:$A$9952,0)),"","X")</f>
        <v>X</v>
      </c>
    </row>
    <row r="370" spans="1:5" hidden="1" x14ac:dyDescent="0.25">
      <c r="A370" s="79">
        <v>638</v>
      </c>
      <c r="B370">
        <v>368</v>
      </c>
      <c r="C370">
        <v>888</v>
      </c>
      <c r="D370" t="s">
        <v>444</v>
      </c>
      <c r="E370" t="str">
        <f>IF(ISNA(MATCH(A370,'ESO zone constants'!$A$3:$A$9952,0)),"","X")</f>
        <v>X</v>
      </c>
    </row>
    <row r="371" spans="1:5" hidden="1" x14ac:dyDescent="0.25">
      <c r="A371" s="79">
        <v>639</v>
      </c>
      <c r="B371">
        <v>369</v>
      </c>
      <c r="C371">
        <v>888</v>
      </c>
      <c r="D371" t="s">
        <v>445</v>
      </c>
      <c r="E371" t="str">
        <f>IF(ISNA(MATCH(A371,'ESO zone constants'!$A$3:$A$9952,0)),"","X")</f>
        <v>X</v>
      </c>
    </row>
    <row r="372" spans="1:5" hidden="1" x14ac:dyDescent="0.25">
      <c r="A372" s="79">
        <v>640</v>
      </c>
      <c r="B372">
        <v>370</v>
      </c>
      <c r="C372">
        <v>19</v>
      </c>
      <c r="D372" t="s">
        <v>446</v>
      </c>
      <c r="E372" t="str">
        <f>IF(ISNA(MATCH(A372,'ESO zone constants'!$A$3:$A$9952,0)),"","X")</f>
        <v>X</v>
      </c>
    </row>
    <row r="373" spans="1:5" hidden="1" x14ac:dyDescent="0.25">
      <c r="A373" s="78">
        <v>641</v>
      </c>
      <c r="B373">
        <v>371</v>
      </c>
      <c r="C373">
        <v>3</v>
      </c>
      <c r="D373" t="s">
        <v>447</v>
      </c>
      <c r="E373" t="str">
        <f>IF(ISNA(MATCH(A373,'ESO zone constants'!$A$3:$A$9952,0)),"","X")</f>
        <v>X</v>
      </c>
    </row>
    <row r="374" spans="1:5" hidden="1" x14ac:dyDescent="0.25">
      <c r="A374" s="78">
        <v>642</v>
      </c>
      <c r="B374">
        <v>372</v>
      </c>
      <c r="C374">
        <v>642</v>
      </c>
      <c r="D374" t="s">
        <v>138</v>
      </c>
      <c r="E374" t="str">
        <f>IF(ISNA(MATCH(A374,'ESO zone constants'!$A$3:$A$9952,0)),"","X")</f>
        <v>X</v>
      </c>
    </row>
    <row r="375" spans="1:5" hidden="1" x14ac:dyDescent="0.25">
      <c r="A375" s="78">
        <v>643</v>
      </c>
      <c r="B375">
        <v>373</v>
      </c>
      <c r="C375">
        <v>584</v>
      </c>
      <c r="D375" t="s">
        <v>448</v>
      </c>
      <c r="E375" t="str">
        <f>IF(ISNA(MATCH(A375,'ESO zone constants'!$A$3:$A$9952,0)),"","X")</f>
        <v>X</v>
      </c>
    </row>
    <row r="376" spans="1:5" hidden="1" x14ac:dyDescent="0.25">
      <c r="A376" s="78">
        <v>649</v>
      </c>
      <c r="B376">
        <v>374</v>
      </c>
      <c r="C376">
        <v>584</v>
      </c>
      <c r="D376" t="s">
        <v>449</v>
      </c>
      <c r="E376" t="str">
        <f>IF(ISNA(MATCH(A376,'ESO zone constants'!$A$3:$A$9952,0)),"","X")</f>
        <v>X</v>
      </c>
    </row>
    <row r="377" spans="1:5" hidden="1" x14ac:dyDescent="0.25">
      <c r="A377" s="78">
        <v>676</v>
      </c>
      <c r="B377">
        <v>375</v>
      </c>
      <c r="C377">
        <v>816</v>
      </c>
      <c r="D377" t="s">
        <v>450</v>
      </c>
      <c r="E377" t="str">
        <f>IF(ISNA(MATCH(A377,'ESO zone constants'!$A$3:$A$9952,0)),"","X")</f>
        <v>X</v>
      </c>
    </row>
    <row r="378" spans="1:5" hidden="1" x14ac:dyDescent="0.25">
      <c r="A378" s="79">
        <v>677</v>
      </c>
      <c r="B378">
        <v>376</v>
      </c>
      <c r="C378">
        <v>684</v>
      </c>
      <c r="D378" t="s">
        <v>451</v>
      </c>
      <c r="E378" t="str">
        <f>IF(ISNA(MATCH(A378,'ESO zone constants'!$A$3:$A$9952,0)),"","X")</f>
        <v>X</v>
      </c>
    </row>
    <row r="379" spans="1:5" hidden="1" x14ac:dyDescent="0.25">
      <c r="A379" s="79">
        <v>678</v>
      </c>
      <c r="B379">
        <v>377</v>
      </c>
      <c r="C379">
        <v>584</v>
      </c>
      <c r="D379" t="s">
        <v>52</v>
      </c>
      <c r="E379" t="str">
        <f>IF(ISNA(MATCH(A379,'ESO zone constants'!$A$3:$A$9952,0)),"","X")</f>
        <v>X</v>
      </c>
    </row>
    <row r="380" spans="1:5" hidden="1" x14ac:dyDescent="0.25">
      <c r="A380" s="79">
        <v>681</v>
      </c>
      <c r="B380">
        <v>378</v>
      </c>
      <c r="C380">
        <v>108</v>
      </c>
      <c r="D380" t="s">
        <v>71</v>
      </c>
      <c r="E380" t="str">
        <f>IF(ISNA(MATCH(A380,'ESO zone constants'!$A$3:$A$9952,0)),"","X")</f>
        <v>X</v>
      </c>
    </row>
    <row r="381" spans="1:5" hidden="1" x14ac:dyDescent="0.25">
      <c r="A381" s="78">
        <v>684</v>
      </c>
      <c r="B381">
        <v>379</v>
      </c>
      <c r="C381">
        <v>684</v>
      </c>
      <c r="D381" t="s">
        <v>452</v>
      </c>
      <c r="E381" t="str">
        <f>IF(ISNA(MATCH(A381,'ESO zone constants'!$A$3:$A$9952,0)),"","X")</f>
        <v>X</v>
      </c>
    </row>
    <row r="382" spans="1:5" hidden="1" x14ac:dyDescent="0.25">
      <c r="A382" s="78">
        <v>688</v>
      </c>
      <c r="B382">
        <v>380</v>
      </c>
      <c r="C382">
        <v>584</v>
      </c>
      <c r="D382" t="s">
        <v>54</v>
      </c>
      <c r="E382" t="str">
        <f>IF(ISNA(MATCH(A382,'ESO zone constants'!$A$3:$A$9952,0)),"","X")</f>
        <v>X</v>
      </c>
    </row>
    <row r="383" spans="1:5" hidden="1" x14ac:dyDescent="0.25">
      <c r="A383" s="78">
        <v>689</v>
      </c>
      <c r="B383">
        <v>381</v>
      </c>
      <c r="C383">
        <v>684</v>
      </c>
      <c r="D383" t="s">
        <v>453</v>
      </c>
      <c r="E383" t="str">
        <f>IF(ISNA(MATCH(A383,'ESO zone constants'!$A$3:$A$9952,0)),"","X")</f>
        <v>X</v>
      </c>
    </row>
    <row r="384" spans="1:5" hidden="1" x14ac:dyDescent="0.25">
      <c r="A384" s="79">
        <v>691</v>
      </c>
      <c r="B384">
        <v>382</v>
      </c>
      <c r="C384">
        <v>684</v>
      </c>
      <c r="D384" t="s">
        <v>454</v>
      </c>
      <c r="E384" t="str">
        <f>IF(ISNA(MATCH(A384,'ESO zone constants'!$A$3:$A$9952,0)),"","X")</f>
        <v>X</v>
      </c>
    </row>
    <row r="385" spans="1:5" hidden="1" x14ac:dyDescent="0.25">
      <c r="A385" s="78">
        <v>692</v>
      </c>
      <c r="B385">
        <v>383</v>
      </c>
      <c r="C385">
        <v>684</v>
      </c>
      <c r="D385" t="s">
        <v>455</v>
      </c>
      <c r="E385" t="str">
        <f>IF(ISNA(MATCH(A385,'ESO zone constants'!$A$3:$A$9952,0)),"","X")</f>
        <v>X</v>
      </c>
    </row>
    <row r="386" spans="1:5" hidden="1" x14ac:dyDescent="0.25">
      <c r="A386" s="79">
        <v>693</v>
      </c>
      <c r="B386">
        <v>384</v>
      </c>
      <c r="C386">
        <v>684</v>
      </c>
      <c r="D386" t="s">
        <v>456</v>
      </c>
      <c r="E386" t="str">
        <f>IF(ISNA(MATCH(A386,'ESO zone constants'!$A$3:$A$9952,0)),"","X")</f>
        <v>X</v>
      </c>
    </row>
    <row r="387" spans="1:5" hidden="1" x14ac:dyDescent="0.25">
      <c r="A387" s="79">
        <v>694</v>
      </c>
      <c r="B387">
        <v>385</v>
      </c>
      <c r="C387">
        <v>684</v>
      </c>
      <c r="D387" t="s">
        <v>457</v>
      </c>
      <c r="E387" t="str">
        <f>IF(ISNA(MATCH(A387,'ESO zone constants'!$A$3:$A$9952,0)),"","X")</f>
        <v>X</v>
      </c>
    </row>
    <row r="388" spans="1:5" hidden="1" x14ac:dyDescent="0.25">
      <c r="A388" s="79">
        <v>695</v>
      </c>
      <c r="B388">
        <v>386</v>
      </c>
      <c r="C388">
        <v>684</v>
      </c>
      <c r="D388" t="s">
        <v>458</v>
      </c>
      <c r="E388" t="str">
        <f>IF(ISNA(MATCH(A388,'ESO zone constants'!$A$3:$A$9952,0)),"","X")</f>
        <v>X</v>
      </c>
    </row>
    <row r="389" spans="1:5" hidden="1" x14ac:dyDescent="0.25">
      <c r="A389" s="78">
        <v>697</v>
      </c>
      <c r="B389">
        <v>387</v>
      </c>
      <c r="C389">
        <v>684</v>
      </c>
      <c r="D389" t="s">
        <v>459</v>
      </c>
      <c r="E389" t="str">
        <f>IF(ISNA(MATCH(A389,'ESO zone constants'!$A$3:$A$9952,0)),"","X")</f>
        <v>X</v>
      </c>
    </row>
    <row r="390" spans="1:5" hidden="1" x14ac:dyDescent="0.25">
      <c r="A390" s="78">
        <v>698</v>
      </c>
      <c r="B390">
        <v>388</v>
      </c>
      <c r="C390">
        <v>684</v>
      </c>
      <c r="D390" t="s">
        <v>460</v>
      </c>
      <c r="E390" t="str">
        <f>IF(ISNA(MATCH(A390,'ESO zone constants'!$A$3:$A$9952,0)),"","X")</f>
        <v>X</v>
      </c>
    </row>
    <row r="391" spans="1:5" hidden="1" x14ac:dyDescent="0.25">
      <c r="A391" s="78">
        <v>699</v>
      </c>
      <c r="B391">
        <v>389</v>
      </c>
      <c r="C391">
        <v>684</v>
      </c>
      <c r="D391" t="s">
        <v>461</v>
      </c>
      <c r="E391" t="str">
        <f>IF(ISNA(MATCH(A391,'ESO zone constants'!$A$3:$A$9952,0)),"","X")</f>
        <v>X</v>
      </c>
    </row>
    <row r="392" spans="1:5" hidden="1" x14ac:dyDescent="0.25">
      <c r="A392" s="79">
        <v>700</v>
      </c>
      <c r="B392">
        <v>390</v>
      </c>
      <c r="C392">
        <v>684</v>
      </c>
      <c r="D392" t="s">
        <v>462</v>
      </c>
      <c r="E392" t="str">
        <f>IF(ISNA(MATCH(A392,'ESO zone constants'!$A$3:$A$9952,0)),"","X")</f>
        <v>X</v>
      </c>
    </row>
    <row r="393" spans="1:5" hidden="1" x14ac:dyDescent="0.25">
      <c r="A393" s="78">
        <v>701</v>
      </c>
      <c r="B393">
        <v>391</v>
      </c>
      <c r="C393">
        <v>684</v>
      </c>
      <c r="D393" t="s">
        <v>463</v>
      </c>
      <c r="E393" t="str">
        <f>IF(ISNA(MATCH(A393,'ESO zone constants'!$A$3:$A$9952,0)),"","X")</f>
        <v>X</v>
      </c>
    </row>
    <row r="394" spans="1:5" hidden="1" x14ac:dyDescent="0.25">
      <c r="A394" s="78">
        <v>702</v>
      </c>
      <c r="B394">
        <v>392</v>
      </c>
      <c r="C394">
        <v>684</v>
      </c>
      <c r="D394" t="s">
        <v>464</v>
      </c>
      <c r="E394" t="str">
        <f>IF(ISNA(MATCH(A394,'ESO zone constants'!$A$3:$A$9952,0)),"","X")</f>
        <v>X</v>
      </c>
    </row>
    <row r="395" spans="1:5" hidden="1" x14ac:dyDescent="0.25">
      <c r="A395" s="78">
        <v>703</v>
      </c>
      <c r="B395">
        <v>393</v>
      </c>
      <c r="C395">
        <v>684</v>
      </c>
      <c r="D395" t="s">
        <v>465</v>
      </c>
      <c r="E395" t="str">
        <f>IF(ISNA(MATCH(A395,'ESO zone constants'!$A$3:$A$9952,0)),"","X")</f>
        <v>X</v>
      </c>
    </row>
    <row r="396" spans="1:5" hidden="1" x14ac:dyDescent="0.25">
      <c r="A396" s="79">
        <v>704</v>
      </c>
      <c r="B396">
        <v>394</v>
      </c>
      <c r="C396">
        <v>684</v>
      </c>
      <c r="D396" t="s">
        <v>466</v>
      </c>
      <c r="E396" t="str">
        <f>IF(ISNA(MATCH(A396,'ESO zone constants'!$A$3:$A$9952,0)),"","X")</f>
        <v>X</v>
      </c>
    </row>
    <row r="397" spans="1:5" hidden="1" x14ac:dyDescent="0.25">
      <c r="A397" s="79">
        <v>705</v>
      </c>
      <c r="B397">
        <v>395</v>
      </c>
      <c r="C397">
        <v>684</v>
      </c>
      <c r="D397" t="s">
        <v>467</v>
      </c>
      <c r="E397" t="str">
        <f>IF(ISNA(MATCH(A397,'ESO zone constants'!$A$3:$A$9952,0)),"","X")</f>
        <v>X</v>
      </c>
    </row>
    <row r="398" spans="1:5" hidden="1" x14ac:dyDescent="0.25">
      <c r="A398" s="79">
        <v>706</v>
      </c>
      <c r="B398">
        <v>396</v>
      </c>
      <c r="C398">
        <v>684</v>
      </c>
      <c r="D398" t="s">
        <v>468</v>
      </c>
      <c r="E398" t="str">
        <f>IF(ISNA(MATCH(A398,'ESO zone constants'!$A$3:$A$9952,0)),"","X")</f>
        <v>X</v>
      </c>
    </row>
    <row r="399" spans="1:5" hidden="1" x14ac:dyDescent="0.25">
      <c r="A399" s="79">
        <v>707</v>
      </c>
      <c r="B399">
        <v>397</v>
      </c>
      <c r="C399">
        <v>684</v>
      </c>
      <c r="D399" t="s">
        <v>469</v>
      </c>
      <c r="E399" t="str">
        <f>IF(ISNA(MATCH(A399,'ESO zone constants'!$A$3:$A$9952,0)),"","X")</f>
        <v>X</v>
      </c>
    </row>
    <row r="400" spans="1:5" hidden="1" x14ac:dyDescent="0.25">
      <c r="A400" s="78">
        <v>708</v>
      </c>
      <c r="B400">
        <v>398</v>
      </c>
      <c r="C400">
        <v>684</v>
      </c>
      <c r="D400" t="s">
        <v>470</v>
      </c>
      <c r="E400" t="str">
        <f>IF(ISNA(MATCH(A400,'ESO zone constants'!$A$3:$A$9952,0)),"","X")</f>
        <v>X</v>
      </c>
    </row>
    <row r="401" spans="1:5" hidden="1" x14ac:dyDescent="0.25">
      <c r="A401" s="78">
        <v>710</v>
      </c>
      <c r="B401">
        <v>399</v>
      </c>
      <c r="C401">
        <v>684</v>
      </c>
      <c r="D401" t="s">
        <v>471</v>
      </c>
      <c r="E401" t="str">
        <f>IF(ISNA(MATCH(A401,'ESO zone constants'!$A$3:$A$9952,0)),"","X")</f>
        <v>X</v>
      </c>
    </row>
    <row r="402" spans="1:5" hidden="1" x14ac:dyDescent="0.25">
      <c r="A402" s="78">
        <v>711</v>
      </c>
      <c r="B402">
        <v>400</v>
      </c>
      <c r="C402">
        <v>684</v>
      </c>
      <c r="D402" t="s">
        <v>472</v>
      </c>
      <c r="E402" t="str">
        <f>IF(ISNA(MATCH(A402,'ESO zone constants'!$A$3:$A$9952,0)),"","X")</f>
        <v>X</v>
      </c>
    </row>
    <row r="403" spans="1:5" hidden="1" x14ac:dyDescent="0.25">
      <c r="A403" s="78">
        <v>712</v>
      </c>
      <c r="B403">
        <v>401</v>
      </c>
      <c r="C403">
        <v>684</v>
      </c>
      <c r="D403" t="s">
        <v>473</v>
      </c>
      <c r="E403" t="str">
        <f>IF(ISNA(MATCH(A403,'ESO zone constants'!$A$3:$A$9952,0)),"","X")</f>
        <v>X</v>
      </c>
    </row>
    <row r="404" spans="1:5" hidden="1" x14ac:dyDescent="0.25">
      <c r="A404" s="78">
        <v>715</v>
      </c>
      <c r="B404">
        <v>402</v>
      </c>
      <c r="C404">
        <v>684</v>
      </c>
      <c r="D404" t="s">
        <v>474</v>
      </c>
      <c r="E404" t="str">
        <f>IF(ISNA(MATCH(A404,'ESO zone constants'!$A$3:$A$9952,0)),"","X")</f>
        <v>X</v>
      </c>
    </row>
    <row r="405" spans="1:5" hidden="1" x14ac:dyDescent="0.25">
      <c r="A405" s="79">
        <v>719</v>
      </c>
      <c r="B405">
        <v>403</v>
      </c>
      <c r="C405">
        <v>1011</v>
      </c>
      <c r="D405" t="s">
        <v>475</v>
      </c>
      <c r="E405" t="str">
        <f>IF(ISNA(MATCH(A405,'ESO zone constants'!$A$3:$A$9952,0)),"","X")</f>
        <v>X</v>
      </c>
    </row>
    <row r="406" spans="1:5" hidden="1" x14ac:dyDescent="0.25">
      <c r="A406" s="79">
        <v>723</v>
      </c>
      <c r="B406">
        <v>404</v>
      </c>
      <c r="C406">
        <v>199</v>
      </c>
      <c r="D406" t="s">
        <v>423</v>
      </c>
      <c r="E406" t="str">
        <f>IF(ISNA(MATCH(A406,'ESO zone constants'!$A$3:$A$9952,0)),"","X")</f>
        <v>X</v>
      </c>
    </row>
    <row r="407" spans="1:5" hidden="1" x14ac:dyDescent="0.25">
      <c r="A407" s="78">
        <v>724</v>
      </c>
      <c r="B407">
        <v>405</v>
      </c>
      <c r="C407">
        <v>684</v>
      </c>
      <c r="D407" t="s">
        <v>476</v>
      </c>
      <c r="E407" t="str">
        <f>IF(ISNA(MATCH(A407,'ESO zone constants'!$A$3:$A$9952,0)),"","X")</f>
        <v>X</v>
      </c>
    </row>
    <row r="408" spans="1:5" hidden="1" x14ac:dyDescent="0.25">
      <c r="A408" s="78">
        <v>725</v>
      </c>
      <c r="B408">
        <v>406</v>
      </c>
      <c r="C408">
        <v>816</v>
      </c>
      <c r="D408" t="s">
        <v>477</v>
      </c>
      <c r="E408" t="str">
        <f>IF(ISNA(MATCH(A408,'ESO zone constants'!$A$3:$A$9952,0)),"","X")</f>
        <v>X</v>
      </c>
    </row>
    <row r="409" spans="1:5" hidden="1" x14ac:dyDescent="0.25">
      <c r="A409" s="78">
        <v>726</v>
      </c>
      <c r="B409">
        <v>407</v>
      </c>
      <c r="C409">
        <v>726</v>
      </c>
      <c r="D409" t="s">
        <v>80</v>
      </c>
      <c r="E409" t="str">
        <f>IF(ISNA(MATCH(A409,'ESO zone constants'!$A$3:$A$9952,0)),"","X")</f>
        <v>X</v>
      </c>
    </row>
    <row r="410" spans="1:5" hidden="1" x14ac:dyDescent="0.25">
      <c r="A410" s="78">
        <v>745</v>
      </c>
      <c r="B410">
        <v>408</v>
      </c>
      <c r="C410">
        <v>41</v>
      </c>
      <c r="D410" t="s">
        <v>478</v>
      </c>
      <c r="E410" t="str">
        <f>IF(ISNA(MATCH(A410,'ESO zone constants'!$A$3:$A$9952,0)),"","X")</f>
        <v>X</v>
      </c>
    </row>
    <row r="411" spans="1:5" hidden="1" x14ac:dyDescent="0.25">
      <c r="A411" s="78">
        <v>746</v>
      </c>
      <c r="B411">
        <v>409</v>
      </c>
      <c r="C411">
        <v>381</v>
      </c>
      <c r="D411" t="s">
        <v>479</v>
      </c>
      <c r="E411" t="str">
        <f>IF(ISNA(MATCH(A411,'ESO zone constants'!$A$3:$A$9952,0)),"","X")</f>
        <v>X</v>
      </c>
    </row>
    <row r="412" spans="1:5" hidden="1" x14ac:dyDescent="0.25">
      <c r="A412" s="78">
        <v>747</v>
      </c>
      <c r="B412">
        <v>410</v>
      </c>
      <c r="C412">
        <v>383</v>
      </c>
      <c r="D412" t="s">
        <v>480</v>
      </c>
      <c r="E412" t="str">
        <f>IF(ISNA(MATCH(A412,'ESO zone constants'!$A$3:$A$9952,0)),"","X")</f>
        <v>X</v>
      </c>
    </row>
    <row r="413" spans="1:5" hidden="1" x14ac:dyDescent="0.25">
      <c r="A413" s="78">
        <v>748</v>
      </c>
      <c r="B413">
        <v>411</v>
      </c>
      <c r="C413">
        <v>108</v>
      </c>
      <c r="D413" t="s">
        <v>481</v>
      </c>
      <c r="E413" t="str">
        <f>IF(ISNA(MATCH(A413,'ESO zone constants'!$A$3:$A$9952,0)),"","X")</f>
        <v>X</v>
      </c>
    </row>
    <row r="414" spans="1:5" hidden="1" x14ac:dyDescent="0.25">
      <c r="A414" s="78">
        <v>749</v>
      </c>
      <c r="B414">
        <v>412</v>
      </c>
      <c r="C414">
        <v>58</v>
      </c>
      <c r="D414" t="s">
        <v>482</v>
      </c>
      <c r="E414" t="str">
        <f>IF(ISNA(MATCH(A414,'ESO zone constants'!$A$3:$A$9952,0)),"","X")</f>
        <v>X</v>
      </c>
    </row>
    <row r="415" spans="1:5" hidden="1" x14ac:dyDescent="0.25">
      <c r="A415" s="78">
        <v>750</v>
      </c>
      <c r="B415">
        <v>413</v>
      </c>
      <c r="C415">
        <v>382</v>
      </c>
      <c r="D415" t="s">
        <v>483</v>
      </c>
      <c r="E415" t="str">
        <f>IF(ISNA(MATCH(A415,'ESO zone constants'!$A$3:$A$9952,0)),"","X")</f>
        <v>X</v>
      </c>
    </row>
    <row r="416" spans="1:5" hidden="1" x14ac:dyDescent="0.25">
      <c r="A416" s="79">
        <v>751</v>
      </c>
      <c r="B416">
        <v>414</v>
      </c>
      <c r="C416">
        <v>888</v>
      </c>
      <c r="D416" t="s">
        <v>484</v>
      </c>
      <c r="E416" t="str">
        <f>IF(ISNA(MATCH(A416,'ESO zone constants'!$A$3:$A$9952,0)),"","X")</f>
        <v>X</v>
      </c>
    </row>
    <row r="417" spans="1:5" hidden="1" x14ac:dyDescent="0.25">
      <c r="A417" s="79">
        <v>752</v>
      </c>
      <c r="B417">
        <v>415</v>
      </c>
      <c r="C417">
        <v>19</v>
      </c>
      <c r="D417" t="s">
        <v>485</v>
      </c>
      <c r="E417" t="str">
        <f>IF(ISNA(MATCH(A417,'ESO zone constants'!$A$3:$A$9952,0)),"","X")</f>
        <v>X</v>
      </c>
    </row>
    <row r="418" spans="1:5" hidden="1" x14ac:dyDescent="0.25">
      <c r="A418" s="79">
        <v>753</v>
      </c>
      <c r="B418">
        <v>416</v>
      </c>
      <c r="C418">
        <v>3</v>
      </c>
      <c r="D418" t="s">
        <v>486</v>
      </c>
      <c r="E418" t="str">
        <f>IF(ISNA(MATCH(A418,'ESO zone constants'!$A$3:$A$9952,0)),"","X")</f>
        <v>X</v>
      </c>
    </row>
    <row r="419" spans="1:5" hidden="1" x14ac:dyDescent="0.25">
      <c r="A419" s="79">
        <v>754</v>
      </c>
      <c r="B419">
        <v>417</v>
      </c>
      <c r="C419">
        <v>92</v>
      </c>
      <c r="D419" t="s">
        <v>487</v>
      </c>
      <c r="E419" t="str">
        <f>IF(ISNA(MATCH(A419,'ESO zone constants'!$A$3:$A$9952,0)),"","X")</f>
        <v>X</v>
      </c>
    </row>
    <row r="420" spans="1:5" hidden="1" x14ac:dyDescent="0.25">
      <c r="A420" s="79">
        <v>755</v>
      </c>
      <c r="B420">
        <v>418</v>
      </c>
      <c r="C420">
        <v>20</v>
      </c>
      <c r="D420" t="s">
        <v>488</v>
      </c>
      <c r="E420" t="str">
        <f>IF(ISNA(MATCH(A420,'ESO zone constants'!$A$3:$A$9952,0)),"","X")</f>
        <v>X</v>
      </c>
    </row>
    <row r="421" spans="1:5" hidden="1" x14ac:dyDescent="0.25">
      <c r="A421" s="79">
        <v>756</v>
      </c>
      <c r="B421">
        <v>419</v>
      </c>
      <c r="C421">
        <v>104</v>
      </c>
      <c r="D421" t="s">
        <v>489</v>
      </c>
      <c r="E421" t="str">
        <f>IF(ISNA(MATCH(A421,'ESO zone constants'!$A$3:$A$9952,0)),"","X")</f>
        <v>X</v>
      </c>
    </row>
    <row r="422" spans="1:5" hidden="1" x14ac:dyDescent="0.25">
      <c r="A422" s="79">
        <v>757</v>
      </c>
      <c r="B422">
        <v>420</v>
      </c>
      <c r="C422">
        <v>41</v>
      </c>
      <c r="D422" t="s">
        <v>490</v>
      </c>
      <c r="E422" t="str">
        <f>IF(ISNA(MATCH(A422,'ESO zone constants'!$A$3:$A$9952,0)),"","X")</f>
        <v>X</v>
      </c>
    </row>
    <row r="423" spans="1:5" hidden="1" x14ac:dyDescent="0.25">
      <c r="A423" s="78">
        <v>758</v>
      </c>
      <c r="B423">
        <v>421</v>
      </c>
      <c r="C423">
        <v>101</v>
      </c>
      <c r="D423" t="s">
        <v>491</v>
      </c>
      <c r="E423" t="str">
        <f>IF(ISNA(MATCH(A423,'ESO zone constants'!$A$3:$A$9952,0)),"","X")</f>
        <v>X</v>
      </c>
    </row>
    <row r="424" spans="1:5" hidden="1" x14ac:dyDescent="0.25">
      <c r="A424" s="78">
        <v>759</v>
      </c>
      <c r="B424">
        <v>422</v>
      </c>
      <c r="C424">
        <v>117</v>
      </c>
      <c r="D424" t="s">
        <v>492</v>
      </c>
      <c r="E424" t="str">
        <f>IF(ISNA(MATCH(A424,'ESO zone constants'!$A$3:$A$9952,0)),"","X")</f>
        <v>X</v>
      </c>
    </row>
    <row r="425" spans="1:5" hidden="1" x14ac:dyDescent="0.25">
      <c r="A425" s="78">
        <v>760</v>
      </c>
      <c r="B425">
        <v>423</v>
      </c>
      <c r="C425">
        <v>57</v>
      </c>
      <c r="D425" t="s">
        <v>493</v>
      </c>
      <c r="E425" t="str">
        <f>IF(ISNA(MATCH(A425,'ESO zone constants'!$A$3:$A$9952,0)),"","X")</f>
        <v>X</v>
      </c>
    </row>
    <row r="426" spans="1:5" hidden="1" x14ac:dyDescent="0.25">
      <c r="A426" s="78">
        <v>761</v>
      </c>
      <c r="B426">
        <v>424</v>
      </c>
      <c r="C426">
        <v>103</v>
      </c>
      <c r="D426" t="s">
        <v>494</v>
      </c>
      <c r="E426" t="str">
        <f>IF(ISNA(MATCH(A426,'ESO zone constants'!$A$3:$A$9952,0)),"","X")</f>
        <v>X</v>
      </c>
    </row>
    <row r="427" spans="1:5" hidden="1" x14ac:dyDescent="0.25">
      <c r="A427" s="78">
        <v>763</v>
      </c>
      <c r="B427">
        <v>425</v>
      </c>
      <c r="C427">
        <v>816</v>
      </c>
      <c r="D427" t="s">
        <v>495</v>
      </c>
      <c r="E427" t="str">
        <f>IF(ISNA(MATCH(A427,'ESO zone constants'!$A$3:$A$9952,0)),"","X")</f>
        <v>X</v>
      </c>
    </row>
    <row r="428" spans="1:5" hidden="1" x14ac:dyDescent="0.25">
      <c r="A428" s="78">
        <v>764</v>
      </c>
      <c r="B428">
        <v>426</v>
      </c>
      <c r="C428">
        <v>816</v>
      </c>
      <c r="D428" t="s">
        <v>496</v>
      </c>
      <c r="E428" t="str">
        <f>IF(ISNA(MATCH(A428,'ESO zone constants'!$A$3:$A$9952,0)),"","X")</f>
        <v>X</v>
      </c>
    </row>
    <row r="429" spans="1:5" hidden="1" x14ac:dyDescent="0.25">
      <c r="A429" s="78">
        <v>765</v>
      </c>
      <c r="B429">
        <v>427</v>
      </c>
      <c r="C429">
        <v>823</v>
      </c>
      <c r="D429" t="s">
        <v>497</v>
      </c>
      <c r="E429" t="str">
        <f>IF(ISNA(MATCH(A429,'ESO zone constants'!$A$3:$A$9952,0)),"","X")</f>
        <v>X</v>
      </c>
    </row>
    <row r="430" spans="1:5" hidden="1" x14ac:dyDescent="0.25">
      <c r="A430" s="79">
        <v>766</v>
      </c>
      <c r="B430">
        <v>428</v>
      </c>
      <c r="C430">
        <v>823</v>
      </c>
      <c r="D430" t="s">
        <v>498</v>
      </c>
      <c r="E430" t="str">
        <f>IF(ISNA(MATCH(A430,'ESO zone constants'!$A$3:$A$9952,0)),"","X")</f>
        <v>X</v>
      </c>
    </row>
    <row r="431" spans="1:5" hidden="1" x14ac:dyDescent="0.25">
      <c r="A431" s="78">
        <v>767</v>
      </c>
      <c r="B431">
        <v>429</v>
      </c>
      <c r="C431">
        <v>816</v>
      </c>
      <c r="D431" t="s">
        <v>499</v>
      </c>
      <c r="E431" t="str">
        <f>IF(ISNA(MATCH(A431,'ESO zone constants'!$A$3:$A$9952,0)),"","X")</f>
        <v>X</v>
      </c>
    </row>
    <row r="432" spans="1:5" hidden="1" x14ac:dyDescent="0.25">
      <c r="A432" s="78">
        <v>769</v>
      </c>
      <c r="B432">
        <v>430</v>
      </c>
      <c r="C432">
        <v>823</v>
      </c>
      <c r="D432" t="s">
        <v>500</v>
      </c>
      <c r="E432" t="str">
        <f>IF(ISNA(MATCH(A432,'ESO zone constants'!$A$3:$A$9952,0)),"","X")</f>
        <v>X</v>
      </c>
    </row>
    <row r="433" spans="1:5" hidden="1" x14ac:dyDescent="0.25">
      <c r="A433" s="78">
        <v>770</v>
      </c>
      <c r="B433">
        <v>431</v>
      </c>
      <c r="C433">
        <v>816</v>
      </c>
      <c r="D433" t="s">
        <v>501</v>
      </c>
      <c r="E433" t="str">
        <f>IF(ISNA(MATCH(A433,'ESO zone constants'!$A$3:$A$9952,0)),"","X")</f>
        <v>X</v>
      </c>
    </row>
    <row r="434" spans="1:5" hidden="1" x14ac:dyDescent="0.25">
      <c r="A434" s="78">
        <v>771</v>
      </c>
      <c r="B434">
        <v>432</v>
      </c>
      <c r="C434">
        <v>816</v>
      </c>
      <c r="D434" t="s">
        <v>502</v>
      </c>
      <c r="E434" t="str">
        <f>IF(ISNA(MATCH(A434,'ESO zone constants'!$A$3:$A$9952,0)),"","X")</f>
        <v>X</v>
      </c>
    </row>
    <row r="435" spans="1:5" hidden="1" x14ac:dyDescent="0.25">
      <c r="A435" s="78">
        <v>773</v>
      </c>
      <c r="B435">
        <v>433</v>
      </c>
      <c r="C435">
        <v>117</v>
      </c>
      <c r="D435" t="s">
        <v>503</v>
      </c>
      <c r="E435" t="str">
        <f>IF(ISNA(MATCH(A435,'ESO zone constants'!$A$3:$A$9952,0)),"","X")</f>
        <v>X</v>
      </c>
    </row>
    <row r="436" spans="1:5" hidden="1" x14ac:dyDescent="0.25">
      <c r="A436" s="78">
        <v>774</v>
      </c>
      <c r="B436">
        <v>434</v>
      </c>
      <c r="C436">
        <v>1086</v>
      </c>
      <c r="D436" t="s">
        <v>1416</v>
      </c>
      <c r="E436" t="str">
        <f>IF(ISNA(MATCH(A436,'ESO zone constants'!$A$3:$A$9952,0)),"","X")</f>
        <v>X</v>
      </c>
    </row>
    <row r="437" spans="1:5" hidden="1" x14ac:dyDescent="0.25">
      <c r="A437" s="78">
        <v>780</v>
      </c>
      <c r="B437">
        <v>435</v>
      </c>
      <c r="C437">
        <v>684</v>
      </c>
      <c r="D437" t="s">
        <v>504</v>
      </c>
      <c r="E437" t="str">
        <f>IF(ISNA(MATCH(A437,'ESO zone constants'!$A$3:$A$9952,0)),"","X")</f>
        <v>X</v>
      </c>
    </row>
    <row r="438" spans="1:5" hidden="1" x14ac:dyDescent="0.25">
      <c r="A438" s="79">
        <v>808</v>
      </c>
      <c r="B438">
        <v>436</v>
      </c>
      <c r="C438">
        <v>1160</v>
      </c>
      <c r="D438" t="s">
        <v>1720</v>
      </c>
      <c r="E438" t="str">
        <f>IF(ISNA(MATCH(A438,'ESO zone constants'!$A$3:$A$9952,0)),"","X")</f>
        <v>X</v>
      </c>
    </row>
    <row r="439" spans="1:5" hidden="1" x14ac:dyDescent="0.25">
      <c r="A439" s="79">
        <v>809</v>
      </c>
      <c r="B439">
        <v>437</v>
      </c>
      <c r="C439">
        <v>199</v>
      </c>
      <c r="D439" t="s">
        <v>426</v>
      </c>
      <c r="E439" t="str">
        <f>IF(ISNA(MATCH(A439,'ESO zone constants'!$A$3:$A$9952,0)),"","X")</f>
        <v>X</v>
      </c>
    </row>
    <row r="440" spans="1:5" hidden="1" x14ac:dyDescent="0.25">
      <c r="A440" s="79">
        <v>810</v>
      </c>
      <c r="B440">
        <v>438</v>
      </c>
      <c r="C440">
        <v>381</v>
      </c>
      <c r="D440" t="s">
        <v>505</v>
      </c>
      <c r="E440" t="str">
        <f>IF(ISNA(MATCH(A440,'ESO zone constants'!$A$3:$A$9952,0)),"","X")</f>
        <v>X</v>
      </c>
    </row>
    <row r="441" spans="1:5" hidden="1" x14ac:dyDescent="0.25">
      <c r="A441" s="78">
        <v>811</v>
      </c>
      <c r="B441">
        <v>439</v>
      </c>
      <c r="C441">
        <v>535</v>
      </c>
      <c r="D441" t="s">
        <v>506</v>
      </c>
      <c r="E441" t="str">
        <f>IF(ISNA(MATCH(A441,'ESO zone constants'!$A$3:$A$9952,0)),"","X")</f>
        <v>X</v>
      </c>
    </row>
    <row r="442" spans="1:5" hidden="1" x14ac:dyDescent="0.25">
      <c r="A442" s="79">
        <v>814</v>
      </c>
      <c r="B442">
        <v>440</v>
      </c>
      <c r="C442">
        <v>684</v>
      </c>
      <c r="D442" t="s">
        <v>507</v>
      </c>
      <c r="E442" t="str">
        <f>IF(ISNA(MATCH(A442,'ESO zone constants'!$A$3:$A$9952,0)),"","X")</f>
        <v>X</v>
      </c>
    </row>
    <row r="443" spans="1:5" hidden="1" x14ac:dyDescent="0.25">
      <c r="A443" s="79">
        <v>815</v>
      </c>
      <c r="B443">
        <v>441</v>
      </c>
      <c r="C443">
        <v>684</v>
      </c>
      <c r="D443" t="s">
        <v>508</v>
      </c>
      <c r="E443" t="str">
        <f>IF(ISNA(MATCH(A443,'ESO zone constants'!$A$3:$A$9952,0)),"","X")</f>
        <v>X</v>
      </c>
    </row>
    <row r="444" spans="1:5" hidden="1" x14ac:dyDescent="0.25">
      <c r="A444" s="79">
        <v>816</v>
      </c>
      <c r="B444">
        <v>442</v>
      </c>
      <c r="C444">
        <v>816</v>
      </c>
      <c r="D444" t="s">
        <v>509</v>
      </c>
      <c r="E444" t="str">
        <f>IF(ISNA(MATCH(A444,'ESO zone constants'!$A$3:$A$9952,0)),"","X")</f>
        <v>X</v>
      </c>
    </row>
    <row r="445" spans="1:5" hidden="1" x14ac:dyDescent="0.25">
      <c r="A445" s="78">
        <v>817</v>
      </c>
      <c r="B445">
        <v>443</v>
      </c>
      <c r="C445">
        <v>816</v>
      </c>
      <c r="D445" t="s">
        <v>510</v>
      </c>
      <c r="E445" t="str">
        <f>IF(ISNA(MATCH(A445,'ESO zone constants'!$A$3:$A$9952,0)),"","X")</f>
        <v>X</v>
      </c>
    </row>
    <row r="446" spans="1:5" hidden="1" x14ac:dyDescent="0.25">
      <c r="A446" s="79">
        <v>818</v>
      </c>
      <c r="B446">
        <v>444</v>
      </c>
      <c r="C446">
        <v>816</v>
      </c>
      <c r="D446" t="s">
        <v>511</v>
      </c>
      <c r="E446" t="str">
        <f>IF(ISNA(MATCH(A446,'ESO zone constants'!$A$3:$A$9952,0)),"","X")</f>
        <v>X</v>
      </c>
    </row>
    <row r="447" spans="1:5" hidden="1" x14ac:dyDescent="0.25">
      <c r="A447" s="79">
        <v>819</v>
      </c>
      <c r="B447">
        <v>445</v>
      </c>
      <c r="C447">
        <v>816</v>
      </c>
      <c r="D447" t="s">
        <v>512</v>
      </c>
      <c r="E447" t="str">
        <f>IF(ISNA(MATCH(A447,'ESO zone constants'!$A$3:$A$9952,0)),"","X")</f>
        <v>X</v>
      </c>
    </row>
    <row r="448" spans="1:5" hidden="1" x14ac:dyDescent="0.25">
      <c r="A448" s="79">
        <v>820</v>
      </c>
      <c r="B448">
        <v>446</v>
      </c>
      <c r="C448">
        <v>816</v>
      </c>
      <c r="D448" t="s">
        <v>513</v>
      </c>
      <c r="E448" t="str">
        <f>IF(ISNA(MATCH(A448,'ESO zone constants'!$A$3:$A$9952,0)),"","X")</f>
        <v>X</v>
      </c>
    </row>
    <row r="449" spans="1:5" hidden="1" x14ac:dyDescent="0.25">
      <c r="A449" s="79">
        <v>821</v>
      </c>
      <c r="B449">
        <v>447</v>
      </c>
      <c r="C449">
        <v>816</v>
      </c>
      <c r="D449" t="s">
        <v>514</v>
      </c>
      <c r="E449" t="str">
        <f>IF(ISNA(MATCH(A449,'ESO zone constants'!$A$3:$A$9952,0)),"","X")</f>
        <v>X</v>
      </c>
    </row>
    <row r="450" spans="1:5" hidden="1" x14ac:dyDescent="0.25">
      <c r="A450" s="79">
        <v>823</v>
      </c>
      <c r="B450">
        <v>448</v>
      </c>
      <c r="C450">
        <v>823</v>
      </c>
      <c r="D450" t="s">
        <v>515</v>
      </c>
      <c r="E450" t="str">
        <f>IF(ISNA(MATCH(A450,'ESO zone constants'!$A$3:$A$9952,0)),"","X")</f>
        <v>X</v>
      </c>
    </row>
    <row r="451" spans="1:5" hidden="1" x14ac:dyDescent="0.25">
      <c r="A451" s="79">
        <v>824</v>
      </c>
      <c r="B451">
        <v>449</v>
      </c>
      <c r="C451">
        <v>823</v>
      </c>
      <c r="D451" t="s">
        <v>516</v>
      </c>
      <c r="E451" t="str">
        <f>IF(ISNA(MATCH(A451,'ESO zone constants'!$A$3:$A$9952,0)),"","X")</f>
        <v>X</v>
      </c>
    </row>
    <row r="452" spans="1:5" hidden="1" x14ac:dyDescent="0.25">
      <c r="A452" s="79">
        <v>825</v>
      </c>
      <c r="B452">
        <v>450</v>
      </c>
      <c r="C452">
        <v>823</v>
      </c>
      <c r="D452" t="s">
        <v>517</v>
      </c>
      <c r="E452" t="str">
        <f>IF(ISNA(MATCH(A452,'ESO zone constants'!$A$3:$A$9952,0)),"","X")</f>
        <v>X</v>
      </c>
    </row>
    <row r="453" spans="1:5" hidden="1" x14ac:dyDescent="0.25">
      <c r="A453" s="79">
        <v>826</v>
      </c>
      <c r="B453">
        <v>451</v>
      </c>
      <c r="C453">
        <v>823</v>
      </c>
      <c r="D453" t="s">
        <v>518</v>
      </c>
      <c r="E453" t="str">
        <f>IF(ISNA(MATCH(A453,'ESO zone constants'!$A$3:$A$9952,0)),"","X")</f>
        <v>X</v>
      </c>
    </row>
    <row r="454" spans="1:5" hidden="1" x14ac:dyDescent="0.25">
      <c r="A454" s="79">
        <v>827</v>
      </c>
      <c r="B454">
        <v>452</v>
      </c>
      <c r="C454">
        <v>823</v>
      </c>
      <c r="D454" t="s">
        <v>519</v>
      </c>
      <c r="E454" t="str">
        <f>IF(ISNA(MATCH(A454,'ESO zone constants'!$A$3:$A$9952,0)),"","X")</f>
        <v>X</v>
      </c>
    </row>
    <row r="455" spans="1:5" hidden="1" x14ac:dyDescent="0.25">
      <c r="A455" s="79">
        <v>828</v>
      </c>
      <c r="B455">
        <v>453</v>
      </c>
      <c r="C455">
        <v>823</v>
      </c>
      <c r="D455" t="s">
        <v>520</v>
      </c>
      <c r="E455" t="str">
        <f>IF(ISNA(MATCH(A455,'ESO zone constants'!$A$3:$A$9952,0)),"","X")</f>
        <v>X</v>
      </c>
    </row>
    <row r="456" spans="1:5" hidden="1" x14ac:dyDescent="0.25">
      <c r="A456" s="79">
        <v>829</v>
      </c>
      <c r="B456">
        <v>454</v>
      </c>
      <c r="C456">
        <v>823</v>
      </c>
      <c r="D456" t="s">
        <v>521</v>
      </c>
      <c r="E456" t="str">
        <f>IF(ISNA(MATCH(A456,'ESO zone constants'!$A$3:$A$9952,0)),"","X")</f>
        <v>X</v>
      </c>
    </row>
    <row r="457" spans="1:5" hidden="1" x14ac:dyDescent="0.25">
      <c r="A457" s="79">
        <v>831</v>
      </c>
      <c r="B457">
        <v>455</v>
      </c>
      <c r="C457">
        <v>823</v>
      </c>
      <c r="D457" t="s">
        <v>522</v>
      </c>
      <c r="E457" t="str">
        <f>IF(ISNA(MATCH(A457,'ESO zone constants'!$A$3:$A$9952,0)),"","X")</f>
        <v>X</v>
      </c>
    </row>
    <row r="458" spans="1:5" hidden="1" x14ac:dyDescent="0.25">
      <c r="A458" s="79">
        <v>832</v>
      </c>
      <c r="B458">
        <v>456</v>
      </c>
      <c r="C458">
        <v>823</v>
      </c>
      <c r="D458" t="s">
        <v>523</v>
      </c>
      <c r="E458" t="str">
        <f>IF(ISNA(MATCH(A458,'ESO zone constants'!$A$3:$A$9952,0)),"","X")</f>
        <v>X</v>
      </c>
    </row>
    <row r="459" spans="1:5" hidden="1" x14ac:dyDescent="0.25">
      <c r="A459" s="79">
        <v>833</v>
      </c>
      <c r="B459">
        <v>457</v>
      </c>
      <c r="C459">
        <v>823</v>
      </c>
      <c r="D459" t="s">
        <v>524</v>
      </c>
      <c r="E459" t="str">
        <f>IF(ISNA(MATCH(A459,'ESO zone constants'!$A$3:$A$9952,0)),"","X")</f>
        <v>X</v>
      </c>
    </row>
    <row r="460" spans="1:5" hidden="1" x14ac:dyDescent="0.25">
      <c r="A460" s="79">
        <v>834</v>
      </c>
      <c r="B460">
        <v>458</v>
      </c>
      <c r="C460">
        <v>816</v>
      </c>
      <c r="D460" t="s">
        <v>525</v>
      </c>
      <c r="E460" t="str">
        <f>IF(ISNA(MATCH(A460,'ESO zone constants'!$A$3:$A$9952,0)),"","X")</f>
        <v>X</v>
      </c>
    </row>
    <row r="461" spans="1:5" hidden="1" x14ac:dyDescent="0.25">
      <c r="A461" s="79">
        <v>836</v>
      </c>
      <c r="B461">
        <v>459</v>
      </c>
      <c r="C461">
        <v>823</v>
      </c>
      <c r="D461" t="s">
        <v>526</v>
      </c>
      <c r="E461" t="str">
        <f>IF(ISNA(MATCH(A461,'ESO zone constants'!$A$3:$A$9952,0)),"","X")</f>
        <v>X</v>
      </c>
    </row>
    <row r="462" spans="1:5" hidden="1" x14ac:dyDescent="0.25">
      <c r="A462" s="79">
        <v>837</v>
      </c>
      <c r="B462">
        <v>460</v>
      </c>
      <c r="C462">
        <v>823</v>
      </c>
      <c r="D462" t="s">
        <v>527</v>
      </c>
      <c r="E462" t="str">
        <f>IF(ISNA(MATCH(A462,'ESO zone constants'!$A$3:$A$9952,0)),"","X")</f>
        <v>X</v>
      </c>
    </row>
    <row r="463" spans="1:5" hidden="1" x14ac:dyDescent="0.25">
      <c r="A463" s="79">
        <v>841</v>
      </c>
      <c r="B463">
        <v>461</v>
      </c>
      <c r="C463">
        <v>823</v>
      </c>
      <c r="D463" t="s">
        <v>528</v>
      </c>
      <c r="E463" t="str">
        <f>IF(ISNA(MATCH(A463,'ESO zone constants'!$A$3:$A$9952,0)),"","X")</f>
        <v>X</v>
      </c>
    </row>
    <row r="464" spans="1:5" hidden="1" x14ac:dyDescent="0.25">
      <c r="A464" s="79">
        <v>842</v>
      </c>
      <c r="B464">
        <v>462</v>
      </c>
      <c r="C464">
        <v>823</v>
      </c>
      <c r="D464" t="s">
        <v>529</v>
      </c>
      <c r="E464" t="str">
        <f>IF(ISNA(MATCH(A464,'ESO zone constants'!$A$3:$A$9952,0)),"","X")</f>
        <v>X</v>
      </c>
    </row>
    <row r="465" spans="1:5" hidden="1" x14ac:dyDescent="0.25">
      <c r="A465" s="79">
        <v>843</v>
      </c>
      <c r="B465">
        <v>463</v>
      </c>
      <c r="C465">
        <v>117</v>
      </c>
      <c r="D465" t="s">
        <v>53</v>
      </c>
      <c r="E465" t="str">
        <f>IF(ISNA(MATCH(A465,'ESO zone constants'!$A$3:$A$9952,0)),"","X")</f>
        <v>X</v>
      </c>
    </row>
    <row r="466" spans="1:5" hidden="1" x14ac:dyDescent="0.25">
      <c r="A466" s="79">
        <v>844</v>
      </c>
      <c r="B466">
        <v>464</v>
      </c>
      <c r="C466">
        <v>816</v>
      </c>
      <c r="D466" t="s">
        <v>530</v>
      </c>
      <c r="E466" t="str">
        <f>IF(ISNA(MATCH(A466,'ESO zone constants'!$A$3:$A$9952,0)),"","X")</f>
        <v>X</v>
      </c>
    </row>
    <row r="467" spans="1:5" hidden="1" x14ac:dyDescent="0.25">
      <c r="A467" s="79">
        <v>845</v>
      </c>
      <c r="B467">
        <v>465</v>
      </c>
      <c r="C467">
        <v>816</v>
      </c>
      <c r="D467" t="s">
        <v>531</v>
      </c>
      <c r="E467" t="str">
        <f>IF(ISNA(MATCH(A467,'ESO zone constants'!$A$3:$A$9952,0)),"","X")</f>
        <v>X</v>
      </c>
    </row>
    <row r="468" spans="1:5" hidden="1" x14ac:dyDescent="0.25">
      <c r="A468" s="79">
        <v>848</v>
      </c>
      <c r="B468">
        <v>466</v>
      </c>
      <c r="C468">
        <v>117</v>
      </c>
      <c r="D468" t="s">
        <v>72</v>
      </c>
      <c r="E468" t="str">
        <f>IF(ISNA(MATCH(A468,'ESO zone constants'!$A$3:$A$9952,0)),"","X")</f>
        <v>X</v>
      </c>
    </row>
    <row r="469" spans="1:5" hidden="1" x14ac:dyDescent="0.25">
      <c r="A469" s="79">
        <v>849</v>
      </c>
      <c r="B469">
        <v>467</v>
      </c>
      <c r="C469">
        <v>849</v>
      </c>
      <c r="D469" t="s">
        <v>532</v>
      </c>
      <c r="E469" t="str">
        <f>IF(ISNA(MATCH(A469,'ESO zone constants'!$A$3:$A$9952,0)),"","X")</f>
        <v>X</v>
      </c>
    </row>
    <row r="470" spans="1:5" hidden="1" x14ac:dyDescent="0.25">
      <c r="A470" s="79">
        <v>852</v>
      </c>
      <c r="B470">
        <v>468</v>
      </c>
      <c r="C470">
        <v>3</v>
      </c>
      <c r="D470" t="s">
        <v>533</v>
      </c>
      <c r="E470" t="str">
        <f>IF(ISNA(MATCH(A470,'ESO zone constants'!$A$3:$A$9952,0)),"","X")</f>
        <v>X</v>
      </c>
    </row>
    <row r="471" spans="1:5" hidden="1" x14ac:dyDescent="0.25">
      <c r="A471" s="78">
        <v>853</v>
      </c>
      <c r="B471">
        <v>469</v>
      </c>
      <c r="C471">
        <v>20</v>
      </c>
      <c r="D471" t="s">
        <v>534</v>
      </c>
      <c r="E471" t="str">
        <f>IF(ISNA(MATCH(A471,'ESO zone constants'!$A$3:$A$9952,0)),"","X")</f>
        <v>X</v>
      </c>
    </row>
    <row r="472" spans="1:5" hidden="1" x14ac:dyDescent="0.25">
      <c r="A472" s="78">
        <v>854</v>
      </c>
      <c r="B472">
        <v>470</v>
      </c>
      <c r="C472">
        <v>92</v>
      </c>
      <c r="D472" t="s">
        <v>535</v>
      </c>
      <c r="E472" t="str">
        <f>IF(ISNA(MATCH(A472,'ESO zone constants'!$A$3:$A$9952,0)),"","X")</f>
        <v>X</v>
      </c>
    </row>
    <row r="473" spans="1:5" hidden="1" x14ac:dyDescent="0.25">
      <c r="A473" s="78">
        <v>855</v>
      </c>
      <c r="B473">
        <v>471</v>
      </c>
      <c r="C473">
        <v>19</v>
      </c>
      <c r="D473" t="s">
        <v>536</v>
      </c>
      <c r="E473" t="str">
        <f>IF(ISNA(MATCH(A473,'ESO zone constants'!$A$3:$A$9952,0)),"","X")</f>
        <v>X</v>
      </c>
    </row>
    <row r="474" spans="1:5" hidden="1" x14ac:dyDescent="0.25">
      <c r="A474" s="78">
        <v>856</v>
      </c>
      <c r="B474">
        <v>472</v>
      </c>
      <c r="C474">
        <v>92</v>
      </c>
      <c r="D474" t="s">
        <v>537</v>
      </c>
      <c r="E474" t="str">
        <f>IF(ISNA(MATCH(A474,'ESO zone constants'!$A$3:$A$9952,0)),"","X")</f>
        <v>X</v>
      </c>
    </row>
    <row r="475" spans="1:5" hidden="1" x14ac:dyDescent="0.25">
      <c r="A475" s="78">
        <v>857</v>
      </c>
      <c r="B475">
        <v>473</v>
      </c>
      <c r="C475">
        <v>104</v>
      </c>
      <c r="D475" t="s">
        <v>538</v>
      </c>
      <c r="E475" t="str">
        <f>IF(ISNA(MATCH(A475,'ESO zone constants'!$A$3:$A$9952,0)),"","X")</f>
        <v>X</v>
      </c>
    </row>
    <row r="476" spans="1:5" hidden="1" x14ac:dyDescent="0.25">
      <c r="A476" s="78">
        <v>858</v>
      </c>
      <c r="B476">
        <v>474</v>
      </c>
      <c r="C476">
        <v>108</v>
      </c>
      <c r="D476" t="s">
        <v>539</v>
      </c>
      <c r="E476" t="str">
        <f>IF(ISNA(MATCH(A476,'ESO zone constants'!$A$3:$A$9952,0)),"","X")</f>
        <v>X</v>
      </c>
    </row>
    <row r="477" spans="1:5" hidden="1" x14ac:dyDescent="0.25">
      <c r="A477" s="78">
        <v>859</v>
      </c>
      <c r="B477">
        <v>475</v>
      </c>
      <c r="C477">
        <v>58</v>
      </c>
      <c r="D477" t="s">
        <v>540</v>
      </c>
      <c r="E477" t="str">
        <f>IF(ISNA(MATCH(A477,'ESO zone constants'!$A$3:$A$9952,0)),"","X")</f>
        <v>X</v>
      </c>
    </row>
    <row r="478" spans="1:5" hidden="1" x14ac:dyDescent="0.25">
      <c r="A478" s="78">
        <v>860</v>
      </c>
      <c r="B478">
        <v>476</v>
      </c>
      <c r="C478">
        <v>383</v>
      </c>
      <c r="D478" t="s">
        <v>541</v>
      </c>
      <c r="E478" t="str">
        <f>IF(ISNA(MATCH(A478,'ESO zone constants'!$A$3:$A$9952,0)),"","X")</f>
        <v>X</v>
      </c>
    </row>
    <row r="479" spans="1:5" hidden="1" x14ac:dyDescent="0.25">
      <c r="A479" s="78">
        <v>861</v>
      </c>
      <c r="B479">
        <v>477</v>
      </c>
      <c r="C479">
        <v>108</v>
      </c>
      <c r="D479" t="s">
        <v>542</v>
      </c>
      <c r="E479" t="str">
        <f>IF(ISNA(MATCH(A479,'ESO zone constants'!$A$3:$A$9952,0)),"","X")</f>
        <v>X</v>
      </c>
    </row>
    <row r="480" spans="1:5" hidden="1" x14ac:dyDescent="0.25">
      <c r="A480" s="78">
        <v>862</v>
      </c>
      <c r="B480">
        <v>478</v>
      </c>
      <c r="C480">
        <v>382</v>
      </c>
      <c r="D480" t="s">
        <v>543</v>
      </c>
      <c r="E480" t="str">
        <f>IF(ISNA(MATCH(A480,'ESO zone constants'!$A$3:$A$9952,0)),"","X")</f>
        <v>X</v>
      </c>
    </row>
    <row r="481" spans="1:5" hidden="1" x14ac:dyDescent="0.25">
      <c r="A481" s="78">
        <v>863</v>
      </c>
      <c r="B481">
        <v>479</v>
      </c>
      <c r="C481">
        <v>537</v>
      </c>
      <c r="D481" t="s">
        <v>544</v>
      </c>
      <c r="E481" t="str">
        <f>IF(ISNA(MATCH(A481,'ESO zone constants'!$A$3:$A$9952,0)),"","X")</f>
        <v>X</v>
      </c>
    </row>
    <row r="482" spans="1:5" hidden="1" x14ac:dyDescent="0.25">
      <c r="A482" s="78">
        <v>864</v>
      </c>
      <c r="B482">
        <v>480</v>
      </c>
      <c r="C482">
        <v>103</v>
      </c>
      <c r="D482" t="s">
        <v>545</v>
      </c>
      <c r="E482" t="str">
        <f>IF(ISNA(MATCH(A482,'ESO zone constants'!$A$3:$A$9952,0)),"","X")</f>
        <v>X</v>
      </c>
    </row>
    <row r="483" spans="1:5" hidden="1" x14ac:dyDescent="0.25">
      <c r="A483" s="79">
        <v>865</v>
      </c>
      <c r="B483">
        <v>481</v>
      </c>
      <c r="C483">
        <v>101</v>
      </c>
      <c r="D483" t="s">
        <v>546</v>
      </c>
      <c r="E483" t="str">
        <f>IF(ISNA(MATCH(A483,'ESO zone constants'!$A$3:$A$9952,0)),"","X")</f>
        <v>X</v>
      </c>
    </row>
    <row r="484" spans="1:5" hidden="1" x14ac:dyDescent="0.25">
      <c r="A484" s="78">
        <v>866</v>
      </c>
      <c r="B484">
        <v>482</v>
      </c>
      <c r="C484">
        <v>57</v>
      </c>
      <c r="D484" t="s">
        <v>547</v>
      </c>
      <c r="E484" t="str">
        <f>IF(ISNA(MATCH(A484,'ESO zone constants'!$A$3:$A$9952,0)),"","X")</f>
        <v>X</v>
      </c>
    </row>
    <row r="485" spans="1:5" hidden="1" x14ac:dyDescent="0.25">
      <c r="A485" s="78">
        <v>867</v>
      </c>
      <c r="B485">
        <v>483</v>
      </c>
      <c r="C485">
        <v>41</v>
      </c>
      <c r="D485" t="s">
        <v>548</v>
      </c>
      <c r="E485" t="str">
        <f>IF(ISNA(MATCH(A485,'ESO zone constants'!$A$3:$A$9952,0)),"","X")</f>
        <v>X</v>
      </c>
    </row>
    <row r="486" spans="1:5" hidden="1" x14ac:dyDescent="0.25">
      <c r="A486" s="78">
        <v>868</v>
      </c>
      <c r="B486">
        <v>484</v>
      </c>
      <c r="C486">
        <v>281</v>
      </c>
      <c r="D486" t="s">
        <v>549</v>
      </c>
      <c r="E486" t="str">
        <f>IF(ISNA(MATCH(A486,'ESO zone constants'!$A$3:$A$9952,0)),"","X")</f>
        <v>X</v>
      </c>
    </row>
    <row r="487" spans="1:5" hidden="1" x14ac:dyDescent="0.25">
      <c r="A487" s="78">
        <v>869</v>
      </c>
      <c r="B487">
        <v>485</v>
      </c>
      <c r="C487">
        <v>117</v>
      </c>
      <c r="D487" t="s">
        <v>550</v>
      </c>
      <c r="E487" t="str">
        <f>IF(ISNA(MATCH(A487,'ESO zone constants'!$A$3:$A$9952,0)),"","X")</f>
        <v>X</v>
      </c>
    </row>
    <row r="488" spans="1:5" hidden="1" x14ac:dyDescent="0.25">
      <c r="A488" s="78">
        <v>870</v>
      </c>
      <c r="B488">
        <v>486</v>
      </c>
      <c r="C488">
        <v>888</v>
      </c>
      <c r="D488" t="s">
        <v>551</v>
      </c>
      <c r="E488" t="str">
        <f>IF(ISNA(MATCH(A488,'ESO zone constants'!$A$3:$A$9952,0)),"","X")</f>
        <v>X</v>
      </c>
    </row>
    <row r="489" spans="1:5" hidden="1" x14ac:dyDescent="0.25">
      <c r="A489" s="78">
        <v>871</v>
      </c>
      <c r="B489">
        <v>487</v>
      </c>
      <c r="C489">
        <v>58</v>
      </c>
      <c r="D489" t="s">
        <v>552</v>
      </c>
      <c r="E489" t="str">
        <f>IF(ISNA(MATCH(A489,'ESO zone constants'!$A$3:$A$9952,0)),"","X")</f>
        <v>X</v>
      </c>
    </row>
    <row r="490" spans="1:5" hidden="1" x14ac:dyDescent="0.25">
      <c r="A490" s="78">
        <v>872</v>
      </c>
      <c r="B490">
        <v>488</v>
      </c>
      <c r="C490">
        <v>382</v>
      </c>
      <c r="D490" t="s">
        <v>553</v>
      </c>
      <c r="E490" t="str">
        <f>IF(ISNA(MATCH(A490,'ESO zone constants'!$A$3:$A$9952,0)),"","X")</f>
        <v>X</v>
      </c>
    </row>
    <row r="491" spans="1:5" hidden="1" x14ac:dyDescent="0.25">
      <c r="A491" s="78">
        <v>873</v>
      </c>
      <c r="B491">
        <v>489</v>
      </c>
      <c r="C491">
        <v>117</v>
      </c>
      <c r="D491" t="s">
        <v>554</v>
      </c>
      <c r="E491" t="str">
        <f>IF(ISNA(MATCH(A491,'ESO zone constants'!$A$3:$A$9952,0)),"","X")</f>
        <v>X</v>
      </c>
    </row>
    <row r="492" spans="1:5" hidden="1" x14ac:dyDescent="0.25">
      <c r="A492" s="78">
        <v>874</v>
      </c>
      <c r="B492">
        <v>490</v>
      </c>
      <c r="C492">
        <v>57</v>
      </c>
      <c r="D492" t="s">
        <v>555</v>
      </c>
      <c r="E492" t="str">
        <f>IF(ISNA(MATCH(A492,'ESO zone constants'!$A$3:$A$9952,0)),"","X")</f>
        <v>X</v>
      </c>
    </row>
    <row r="493" spans="1:5" hidden="1" x14ac:dyDescent="0.25">
      <c r="A493" s="78">
        <v>875</v>
      </c>
      <c r="B493">
        <v>491</v>
      </c>
      <c r="C493">
        <v>103</v>
      </c>
      <c r="D493" t="s">
        <v>556</v>
      </c>
      <c r="E493" t="str">
        <f>IF(ISNA(MATCH(A493,'ESO zone constants'!$A$3:$A$9952,0)),"","X")</f>
        <v>X</v>
      </c>
    </row>
    <row r="494" spans="1:5" hidden="1" x14ac:dyDescent="0.25">
      <c r="A494" s="78">
        <v>876</v>
      </c>
      <c r="B494">
        <v>492</v>
      </c>
      <c r="C494">
        <v>382</v>
      </c>
      <c r="D494" t="s">
        <v>557</v>
      </c>
      <c r="E494" t="str">
        <f>IF(ISNA(MATCH(A494,'ESO zone constants'!$A$3:$A$9952,0)),"","X")</f>
        <v>X</v>
      </c>
    </row>
    <row r="495" spans="1:5" hidden="1" x14ac:dyDescent="0.25">
      <c r="A495" s="78">
        <v>877</v>
      </c>
      <c r="B495">
        <v>493</v>
      </c>
      <c r="C495">
        <v>383</v>
      </c>
      <c r="D495" t="s">
        <v>558</v>
      </c>
      <c r="E495" t="str">
        <f>IF(ISNA(MATCH(A495,'ESO zone constants'!$A$3:$A$9952,0)),"","X")</f>
        <v>X</v>
      </c>
    </row>
    <row r="496" spans="1:5" hidden="1" x14ac:dyDescent="0.25">
      <c r="A496" s="78">
        <v>878</v>
      </c>
      <c r="B496">
        <v>494</v>
      </c>
      <c r="C496">
        <v>381</v>
      </c>
      <c r="D496" t="s">
        <v>559</v>
      </c>
      <c r="E496" t="str">
        <f>IF(ISNA(MATCH(A496,'ESO zone constants'!$A$3:$A$9952,0)),"","X")</f>
        <v>X</v>
      </c>
    </row>
    <row r="497" spans="1:5" hidden="1" x14ac:dyDescent="0.25">
      <c r="A497" s="78">
        <v>879</v>
      </c>
      <c r="B497">
        <v>495</v>
      </c>
      <c r="C497">
        <v>534</v>
      </c>
      <c r="D497" t="s">
        <v>560</v>
      </c>
      <c r="E497" t="str">
        <f>IF(ISNA(MATCH(A497,'ESO zone constants'!$A$3:$A$9952,0)),"","X")</f>
        <v>X</v>
      </c>
    </row>
    <row r="498" spans="1:5" hidden="1" x14ac:dyDescent="0.25">
      <c r="A498" s="79">
        <v>880</v>
      </c>
      <c r="B498">
        <v>496</v>
      </c>
      <c r="C498">
        <v>92</v>
      </c>
      <c r="D498" t="s">
        <v>561</v>
      </c>
      <c r="E498" t="str">
        <f>IF(ISNA(MATCH(A498,'ESO zone constants'!$A$3:$A$9952,0)),"","X")</f>
        <v>X</v>
      </c>
    </row>
    <row r="499" spans="1:5" hidden="1" x14ac:dyDescent="0.25">
      <c r="A499" s="79">
        <v>881</v>
      </c>
      <c r="B499">
        <v>497</v>
      </c>
      <c r="C499">
        <v>19</v>
      </c>
      <c r="D499" t="s">
        <v>562</v>
      </c>
      <c r="E499" t="str">
        <f>IF(ISNA(MATCH(A499,'ESO zone constants'!$A$3:$A$9952,0)),"","X")</f>
        <v>X</v>
      </c>
    </row>
    <row r="500" spans="1:5" hidden="1" x14ac:dyDescent="0.25">
      <c r="A500" s="79">
        <v>882</v>
      </c>
      <c r="B500">
        <v>498</v>
      </c>
      <c r="C500">
        <v>383</v>
      </c>
      <c r="D500" t="s">
        <v>563</v>
      </c>
      <c r="E500" t="str">
        <f>IF(ISNA(MATCH(A500,'ESO zone constants'!$A$3:$A$9952,0)),"","X")</f>
        <v>X</v>
      </c>
    </row>
    <row r="501" spans="1:5" hidden="1" x14ac:dyDescent="0.25">
      <c r="A501" s="79">
        <v>883</v>
      </c>
      <c r="B501">
        <v>499</v>
      </c>
      <c r="C501">
        <v>888</v>
      </c>
      <c r="D501" t="s">
        <v>564</v>
      </c>
      <c r="E501" t="str">
        <f>IF(ISNA(MATCH(A501,'ESO zone constants'!$A$3:$A$9952,0)),"","X")</f>
        <v>X</v>
      </c>
    </row>
    <row r="502" spans="1:5" hidden="1" x14ac:dyDescent="0.25">
      <c r="A502" s="79">
        <v>888</v>
      </c>
      <c r="B502">
        <v>500</v>
      </c>
      <c r="C502">
        <v>888</v>
      </c>
      <c r="D502" t="s">
        <v>565</v>
      </c>
      <c r="E502" t="str">
        <f>IF(ISNA(MATCH(A502,'ESO zone constants'!$A$3:$A$9952,0)),"","X")</f>
        <v>X</v>
      </c>
    </row>
    <row r="503" spans="1:5" hidden="1" x14ac:dyDescent="0.25">
      <c r="A503" s="79">
        <v>889</v>
      </c>
      <c r="B503">
        <v>501</v>
      </c>
      <c r="C503">
        <v>888</v>
      </c>
      <c r="D503" t="s">
        <v>566</v>
      </c>
      <c r="E503" t="str">
        <f>IF(ISNA(MATCH(A503,'ESO zone constants'!$A$3:$A$9952,0)),"","X")</f>
        <v>X</v>
      </c>
    </row>
    <row r="504" spans="1:5" hidden="1" x14ac:dyDescent="0.25">
      <c r="A504" s="79">
        <v>890</v>
      </c>
      <c r="B504">
        <v>502</v>
      </c>
      <c r="C504">
        <v>888</v>
      </c>
      <c r="D504" t="s">
        <v>567</v>
      </c>
      <c r="E504" t="str">
        <f>IF(ISNA(MATCH(A504,'ESO zone constants'!$A$3:$A$9952,0)),"","X")</f>
        <v>X</v>
      </c>
    </row>
    <row r="505" spans="1:5" hidden="1" x14ac:dyDescent="0.25">
      <c r="A505" s="79">
        <v>891</v>
      </c>
      <c r="B505">
        <v>503</v>
      </c>
      <c r="C505">
        <v>888</v>
      </c>
      <c r="D505" t="s">
        <v>568</v>
      </c>
      <c r="E505" t="str">
        <f>IF(ISNA(MATCH(A505,'ESO zone constants'!$A$3:$A$9952,0)),"","X")</f>
        <v>X</v>
      </c>
    </row>
    <row r="506" spans="1:5" hidden="1" x14ac:dyDescent="0.25">
      <c r="A506" s="78">
        <v>892</v>
      </c>
      <c r="B506">
        <v>504</v>
      </c>
      <c r="C506">
        <v>888</v>
      </c>
      <c r="D506" t="s">
        <v>569</v>
      </c>
      <c r="E506" t="str">
        <f>IF(ISNA(MATCH(A506,'ESO zone constants'!$A$3:$A$9952,0)),"","X")</f>
        <v>X</v>
      </c>
    </row>
    <row r="507" spans="1:5" hidden="1" x14ac:dyDescent="0.25">
      <c r="A507" s="79">
        <v>893</v>
      </c>
      <c r="B507">
        <v>505</v>
      </c>
      <c r="C507">
        <v>888</v>
      </c>
      <c r="D507" t="s">
        <v>570</v>
      </c>
      <c r="E507" t="str">
        <f>IF(ISNA(MATCH(A507,'ESO zone constants'!$A$3:$A$9952,0)),"","X")</f>
        <v>X</v>
      </c>
    </row>
    <row r="508" spans="1:5" hidden="1" x14ac:dyDescent="0.25">
      <c r="A508" s="79">
        <v>894</v>
      </c>
      <c r="B508">
        <v>506</v>
      </c>
      <c r="C508">
        <v>888</v>
      </c>
      <c r="D508" t="s">
        <v>571</v>
      </c>
      <c r="E508" t="str">
        <f>IF(ISNA(MATCH(A508,'ESO zone constants'!$A$3:$A$9952,0)),"","X")</f>
        <v>X</v>
      </c>
    </row>
    <row r="509" spans="1:5" hidden="1" x14ac:dyDescent="0.25">
      <c r="A509" s="78">
        <v>895</v>
      </c>
      <c r="B509">
        <v>507</v>
      </c>
      <c r="C509">
        <v>888</v>
      </c>
      <c r="D509" t="s">
        <v>2436</v>
      </c>
      <c r="E509" t="str">
        <f>IF(ISNA(MATCH(A509,'ESO zone constants'!$A$3:$A$9952,0)),"","X")</f>
        <v>X</v>
      </c>
    </row>
    <row r="510" spans="1:5" hidden="1" x14ac:dyDescent="0.25">
      <c r="A510" s="78">
        <v>896</v>
      </c>
      <c r="B510">
        <v>508</v>
      </c>
      <c r="C510">
        <v>888</v>
      </c>
      <c r="D510" t="s">
        <v>572</v>
      </c>
      <c r="E510" t="str">
        <f>IF(ISNA(MATCH(A510,'ESO zone constants'!$A$3:$A$9952,0)),"","X")</f>
        <v>X</v>
      </c>
    </row>
    <row r="511" spans="1:5" hidden="1" x14ac:dyDescent="0.25">
      <c r="A511" s="79">
        <v>897</v>
      </c>
      <c r="B511">
        <v>509</v>
      </c>
      <c r="C511">
        <v>888</v>
      </c>
      <c r="D511" t="s">
        <v>573</v>
      </c>
      <c r="E511" t="str">
        <f>IF(ISNA(MATCH(A511,'ESO zone constants'!$A$3:$A$9952,0)),"","X")</f>
        <v>X</v>
      </c>
    </row>
    <row r="512" spans="1:5" hidden="1" x14ac:dyDescent="0.25">
      <c r="A512" s="79">
        <v>898</v>
      </c>
      <c r="B512">
        <v>510</v>
      </c>
      <c r="C512">
        <v>888</v>
      </c>
      <c r="D512" t="s">
        <v>574</v>
      </c>
      <c r="E512" t="str">
        <f>IF(ISNA(MATCH(A512,'ESO zone constants'!$A$3:$A$9952,0)),"","X")</f>
        <v>X</v>
      </c>
    </row>
    <row r="513" spans="1:5" hidden="1" x14ac:dyDescent="0.25">
      <c r="A513" s="79">
        <v>899</v>
      </c>
      <c r="B513">
        <v>511</v>
      </c>
      <c r="C513">
        <v>888</v>
      </c>
      <c r="D513" t="s">
        <v>575</v>
      </c>
      <c r="E513" t="str">
        <f>IF(ISNA(MATCH(A513,'ESO zone constants'!$A$3:$A$9952,0)),"","X")</f>
        <v>X</v>
      </c>
    </row>
    <row r="514" spans="1:5" hidden="1" x14ac:dyDescent="0.25">
      <c r="A514" s="79">
        <v>900</v>
      </c>
      <c r="B514">
        <v>512</v>
      </c>
      <c r="C514">
        <v>888</v>
      </c>
      <c r="D514" t="s">
        <v>576</v>
      </c>
      <c r="E514" t="str">
        <f>IF(ISNA(MATCH(A514,'ESO zone constants'!$A$3:$A$9952,0)),"","X")</f>
        <v>X</v>
      </c>
    </row>
    <row r="515" spans="1:5" hidden="1" x14ac:dyDescent="0.25">
      <c r="A515" s="79">
        <v>901</v>
      </c>
      <c r="B515">
        <v>513</v>
      </c>
      <c r="C515">
        <v>888</v>
      </c>
      <c r="D515" t="s">
        <v>577</v>
      </c>
      <c r="E515" t="str">
        <f>IF(ISNA(MATCH(A515,'ESO zone constants'!$A$3:$A$9952,0)),"","X")</f>
        <v>X</v>
      </c>
    </row>
    <row r="516" spans="1:5" hidden="1" x14ac:dyDescent="0.25">
      <c r="A516" s="79">
        <v>902</v>
      </c>
      <c r="B516">
        <v>514</v>
      </c>
      <c r="C516">
        <v>888</v>
      </c>
      <c r="D516" t="s">
        <v>578</v>
      </c>
      <c r="E516" t="str">
        <f>IF(ISNA(MATCH(A516,'ESO zone constants'!$A$3:$A$9952,0)),"","X")</f>
        <v>X</v>
      </c>
    </row>
    <row r="517" spans="1:5" hidden="1" x14ac:dyDescent="0.25">
      <c r="A517" s="79">
        <v>903</v>
      </c>
      <c r="B517">
        <v>515</v>
      </c>
      <c r="C517">
        <v>888</v>
      </c>
      <c r="D517" t="s">
        <v>579</v>
      </c>
      <c r="E517" t="str">
        <f>IF(ISNA(MATCH(A517,'ESO zone constants'!$A$3:$A$9952,0)),"","X")</f>
        <v>X</v>
      </c>
    </row>
    <row r="518" spans="1:5" hidden="1" x14ac:dyDescent="0.25">
      <c r="A518" s="78">
        <v>904</v>
      </c>
      <c r="B518">
        <v>516</v>
      </c>
      <c r="C518">
        <v>888</v>
      </c>
      <c r="D518" t="s">
        <v>580</v>
      </c>
      <c r="E518" t="str">
        <f>IF(ISNA(MATCH(A518,'ESO zone constants'!$A$3:$A$9952,0)),"","X")</f>
        <v>X</v>
      </c>
    </row>
    <row r="519" spans="1:5" hidden="1" x14ac:dyDescent="0.25">
      <c r="A519" s="79">
        <v>905</v>
      </c>
      <c r="B519">
        <v>517</v>
      </c>
      <c r="C519">
        <v>888</v>
      </c>
      <c r="D519" t="s">
        <v>581</v>
      </c>
      <c r="E519" t="str">
        <f>IF(ISNA(MATCH(A519,'ESO zone constants'!$A$3:$A$9952,0)),"","X")</f>
        <v>X</v>
      </c>
    </row>
    <row r="520" spans="1:5" hidden="1" x14ac:dyDescent="0.25">
      <c r="A520" s="79">
        <v>906</v>
      </c>
      <c r="B520">
        <v>518</v>
      </c>
      <c r="C520">
        <v>888</v>
      </c>
      <c r="D520" t="s">
        <v>582</v>
      </c>
      <c r="E520" t="str">
        <f>IF(ISNA(MATCH(A520,'ESO zone constants'!$A$3:$A$9952,0)),"","X")</f>
        <v>X</v>
      </c>
    </row>
    <row r="521" spans="1:5" hidden="1" x14ac:dyDescent="0.25">
      <c r="A521" s="78">
        <v>907</v>
      </c>
      <c r="B521">
        <v>519</v>
      </c>
      <c r="C521">
        <v>888</v>
      </c>
      <c r="D521" t="s">
        <v>2413</v>
      </c>
      <c r="E521" t="str">
        <f>IF(ISNA(MATCH(A521,'ESO zone constants'!$A$3:$A$9952,0)),"","X")</f>
        <v>X</v>
      </c>
    </row>
    <row r="522" spans="1:5" hidden="1" x14ac:dyDescent="0.25">
      <c r="A522" s="79">
        <v>908</v>
      </c>
      <c r="B522">
        <v>520</v>
      </c>
      <c r="C522">
        <v>888</v>
      </c>
      <c r="D522" t="s">
        <v>583</v>
      </c>
      <c r="E522" t="str">
        <f>IF(ISNA(MATCH(A522,'ESO zone constants'!$A$3:$A$9952,0)),"","X")</f>
        <v>X</v>
      </c>
    </row>
    <row r="523" spans="1:5" hidden="1" x14ac:dyDescent="0.25">
      <c r="A523" s="78">
        <v>909</v>
      </c>
      <c r="B523">
        <v>521</v>
      </c>
      <c r="C523">
        <v>888</v>
      </c>
      <c r="D523" t="s">
        <v>584</v>
      </c>
      <c r="E523" t="str">
        <f>IF(ISNA(MATCH(A523,'ESO zone constants'!$A$3:$A$9952,0)),"","X")</f>
        <v>X</v>
      </c>
    </row>
    <row r="524" spans="1:5" hidden="1" x14ac:dyDescent="0.25">
      <c r="A524" s="79">
        <v>910</v>
      </c>
      <c r="B524">
        <v>522</v>
      </c>
      <c r="C524">
        <v>888</v>
      </c>
      <c r="D524" t="s">
        <v>585</v>
      </c>
      <c r="E524" t="str">
        <f>IF(ISNA(MATCH(A524,'ESO zone constants'!$A$3:$A$9952,0)),"","X")</f>
        <v>X</v>
      </c>
    </row>
    <row r="525" spans="1:5" hidden="1" x14ac:dyDescent="0.25">
      <c r="A525" s="79">
        <v>911</v>
      </c>
      <c r="B525">
        <v>523</v>
      </c>
      <c r="C525">
        <v>888</v>
      </c>
      <c r="D525" t="s">
        <v>586</v>
      </c>
      <c r="E525" t="str">
        <f>IF(ISNA(MATCH(A525,'ESO zone constants'!$A$3:$A$9952,0)),"","X")</f>
        <v>X</v>
      </c>
    </row>
    <row r="526" spans="1:5" hidden="1" x14ac:dyDescent="0.25">
      <c r="A526" s="78">
        <v>913</v>
      </c>
      <c r="B526">
        <v>524</v>
      </c>
      <c r="C526">
        <v>888</v>
      </c>
      <c r="D526" t="s">
        <v>587</v>
      </c>
      <c r="E526" t="str">
        <f>IF(ISNA(MATCH(A526,'ESO zone constants'!$A$3:$A$9952,0)),"","X")</f>
        <v>X</v>
      </c>
    </row>
    <row r="527" spans="1:5" hidden="1" x14ac:dyDescent="0.25">
      <c r="A527" s="79">
        <v>914</v>
      </c>
      <c r="B527">
        <v>525</v>
      </c>
      <c r="C527">
        <v>888</v>
      </c>
      <c r="D527" t="s">
        <v>588</v>
      </c>
      <c r="E527" t="str">
        <f>IF(ISNA(MATCH(A527,'ESO zone constants'!$A$3:$A$9952,0)),"","X")</f>
        <v>X</v>
      </c>
    </row>
    <row r="528" spans="1:5" hidden="1" x14ac:dyDescent="0.25">
      <c r="A528" s="79">
        <v>915</v>
      </c>
      <c r="B528">
        <v>526</v>
      </c>
      <c r="C528">
        <v>888</v>
      </c>
      <c r="D528" t="s">
        <v>589</v>
      </c>
      <c r="E528" t="str">
        <f>IF(ISNA(MATCH(A528,'ESO zone constants'!$A$3:$A$9952,0)),"","X")</f>
        <v>X</v>
      </c>
    </row>
    <row r="529" spans="1:5" hidden="1" x14ac:dyDescent="0.25">
      <c r="A529" s="79">
        <v>916</v>
      </c>
      <c r="B529">
        <v>527</v>
      </c>
      <c r="C529">
        <v>888</v>
      </c>
      <c r="D529" t="s">
        <v>590</v>
      </c>
      <c r="E529" t="str">
        <f>IF(ISNA(MATCH(A529,'ESO zone constants'!$A$3:$A$9952,0)),"","X")</f>
        <v>X</v>
      </c>
    </row>
    <row r="530" spans="1:5" hidden="1" x14ac:dyDescent="0.25">
      <c r="A530" s="79">
        <v>917</v>
      </c>
      <c r="B530">
        <v>528</v>
      </c>
      <c r="C530">
        <v>917</v>
      </c>
      <c r="D530" t="s">
        <v>591</v>
      </c>
      <c r="E530" t="str">
        <f>IF(ISNA(MATCH(A530,'ESO zone constants'!$A$3:$A$9952,0)),"","X")</f>
        <v>X</v>
      </c>
    </row>
    <row r="531" spans="1:5" hidden="1" x14ac:dyDescent="0.25">
      <c r="A531" s="79">
        <v>918</v>
      </c>
      <c r="B531">
        <v>529</v>
      </c>
      <c r="C531">
        <v>849</v>
      </c>
      <c r="D531" t="s">
        <v>592</v>
      </c>
      <c r="E531" t="str">
        <f>IF(ISNA(MATCH(A531,'ESO zone constants'!$A$3:$A$9952,0)),"","X")</f>
        <v>X</v>
      </c>
    </row>
    <row r="532" spans="1:5" hidden="1" x14ac:dyDescent="0.25">
      <c r="A532" s="79">
        <v>919</v>
      </c>
      <c r="B532">
        <v>530</v>
      </c>
      <c r="C532">
        <v>849</v>
      </c>
      <c r="D532" t="s">
        <v>593</v>
      </c>
      <c r="E532" t="str">
        <f>IF(ISNA(MATCH(A532,'ESO zone constants'!$A$3:$A$9952,0)),"","X")</f>
        <v>X</v>
      </c>
    </row>
    <row r="533" spans="1:5" hidden="1" x14ac:dyDescent="0.25">
      <c r="A533" s="79">
        <v>920</v>
      </c>
      <c r="B533">
        <v>531</v>
      </c>
      <c r="C533">
        <v>849</v>
      </c>
      <c r="D533" t="s">
        <v>594</v>
      </c>
      <c r="E533" t="str">
        <f>IF(ISNA(MATCH(A533,'ESO zone constants'!$A$3:$A$9952,0)),"","X")</f>
        <v>X</v>
      </c>
    </row>
    <row r="534" spans="1:5" hidden="1" x14ac:dyDescent="0.25">
      <c r="A534" s="79">
        <v>921</v>
      </c>
      <c r="B534">
        <v>532</v>
      </c>
      <c r="C534">
        <v>849</v>
      </c>
      <c r="D534" t="s">
        <v>595</v>
      </c>
      <c r="E534" t="str">
        <f>IF(ISNA(MATCH(A534,'ESO zone constants'!$A$3:$A$9952,0)),"","X")</f>
        <v>X</v>
      </c>
    </row>
    <row r="535" spans="1:5" hidden="1" x14ac:dyDescent="0.25">
      <c r="A535" s="79">
        <v>922</v>
      </c>
      <c r="B535">
        <v>533</v>
      </c>
      <c r="C535">
        <v>849</v>
      </c>
      <c r="D535" t="s">
        <v>596</v>
      </c>
      <c r="E535" t="str">
        <f>IF(ISNA(MATCH(A535,'ESO zone constants'!$A$3:$A$9952,0)),"","X")</f>
        <v>X</v>
      </c>
    </row>
    <row r="536" spans="1:5" hidden="1" x14ac:dyDescent="0.25">
      <c r="A536" s="79">
        <v>923</v>
      </c>
      <c r="B536">
        <v>534</v>
      </c>
      <c r="C536">
        <v>849</v>
      </c>
      <c r="D536" t="s">
        <v>597</v>
      </c>
      <c r="E536" t="str">
        <f>IF(ISNA(MATCH(A536,'ESO zone constants'!$A$3:$A$9952,0)),"","X")</f>
        <v>X</v>
      </c>
    </row>
    <row r="537" spans="1:5" hidden="1" x14ac:dyDescent="0.25">
      <c r="A537" s="79">
        <v>924</v>
      </c>
      <c r="B537">
        <v>535</v>
      </c>
      <c r="C537">
        <v>849</v>
      </c>
      <c r="D537" t="s">
        <v>598</v>
      </c>
      <c r="E537" t="str">
        <f>IF(ISNA(MATCH(A537,'ESO zone constants'!$A$3:$A$9952,0)),"","X")</f>
        <v>X</v>
      </c>
    </row>
    <row r="538" spans="1:5" hidden="1" x14ac:dyDescent="0.25">
      <c r="A538" s="79">
        <v>925</v>
      </c>
      <c r="B538">
        <v>536</v>
      </c>
      <c r="C538">
        <v>849</v>
      </c>
      <c r="D538" t="s">
        <v>599</v>
      </c>
      <c r="E538" t="str">
        <f>IF(ISNA(MATCH(A538,'ESO zone constants'!$A$3:$A$9952,0)),"","X")</f>
        <v>X</v>
      </c>
    </row>
    <row r="539" spans="1:5" hidden="1" x14ac:dyDescent="0.25">
      <c r="A539" s="79">
        <v>926</v>
      </c>
      <c r="B539">
        <v>537</v>
      </c>
      <c r="C539">
        <v>849</v>
      </c>
      <c r="D539" t="s">
        <v>600</v>
      </c>
      <c r="E539" t="str">
        <f>IF(ISNA(MATCH(A539,'ESO zone constants'!$A$3:$A$9952,0)),"","X")</f>
        <v>X</v>
      </c>
    </row>
    <row r="540" spans="1:5" hidden="1" x14ac:dyDescent="0.25">
      <c r="A540" s="79">
        <v>927</v>
      </c>
      <c r="B540">
        <v>538</v>
      </c>
      <c r="C540">
        <v>849</v>
      </c>
      <c r="D540" t="s">
        <v>601</v>
      </c>
      <c r="E540" t="str">
        <f>IF(ISNA(MATCH(A540,'ESO zone constants'!$A$3:$A$9952,0)),"","X")</f>
        <v>X</v>
      </c>
    </row>
    <row r="541" spans="1:5" hidden="1" x14ac:dyDescent="0.25">
      <c r="A541" s="79">
        <v>928</v>
      </c>
      <c r="B541">
        <v>539</v>
      </c>
      <c r="C541">
        <v>849</v>
      </c>
      <c r="D541" t="s">
        <v>602</v>
      </c>
      <c r="E541" t="str">
        <f>IF(ISNA(MATCH(A541,'ESO zone constants'!$A$3:$A$9952,0)),"","X")</f>
        <v>X</v>
      </c>
    </row>
    <row r="542" spans="1:5" hidden="1" x14ac:dyDescent="0.25">
      <c r="A542" s="79">
        <v>929</v>
      </c>
      <c r="B542">
        <v>540</v>
      </c>
      <c r="C542">
        <v>849</v>
      </c>
      <c r="D542" t="s">
        <v>603</v>
      </c>
      <c r="E542" t="str">
        <f>IF(ISNA(MATCH(A542,'ESO zone constants'!$A$3:$A$9952,0)),"","X")</f>
        <v>X</v>
      </c>
    </row>
    <row r="543" spans="1:5" hidden="1" x14ac:dyDescent="0.25">
      <c r="A543" s="79">
        <v>930</v>
      </c>
      <c r="B543">
        <v>541</v>
      </c>
      <c r="C543">
        <v>57</v>
      </c>
      <c r="D543" t="s">
        <v>46</v>
      </c>
      <c r="E543" t="str">
        <f>IF(ISNA(MATCH(A543,'ESO zone constants'!$A$3:$A$9952,0)),"","X")</f>
        <v>X</v>
      </c>
    </row>
    <row r="544" spans="1:5" hidden="1" x14ac:dyDescent="0.25">
      <c r="A544" s="79">
        <v>931</v>
      </c>
      <c r="B544">
        <v>542</v>
      </c>
      <c r="C544">
        <v>383</v>
      </c>
      <c r="D544" t="s">
        <v>56</v>
      </c>
      <c r="E544" t="str">
        <f>IF(ISNA(MATCH(A544,'ESO zone constants'!$A$3:$A$9952,0)),"","X")</f>
        <v>X</v>
      </c>
    </row>
    <row r="545" spans="1:5" hidden="1" x14ac:dyDescent="0.25">
      <c r="A545" s="79">
        <v>932</v>
      </c>
      <c r="B545">
        <v>543</v>
      </c>
      <c r="C545">
        <v>20</v>
      </c>
      <c r="D545" t="s">
        <v>55</v>
      </c>
      <c r="E545" t="str">
        <f>IF(ISNA(MATCH(A545,'ESO zone constants'!$A$3:$A$9952,0)),"","X")</f>
        <v>X</v>
      </c>
    </row>
    <row r="546" spans="1:5" hidden="1" x14ac:dyDescent="0.25">
      <c r="A546" s="79">
        <v>933</v>
      </c>
      <c r="B546">
        <v>544</v>
      </c>
      <c r="C546">
        <v>19</v>
      </c>
      <c r="D546" t="s">
        <v>58</v>
      </c>
      <c r="E546" t="str">
        <f>IF(ISNA(MATCH(A546,'ESO zone constants'!$A$3:$A$9952,0)),"","X")</f>
        <v>X</v>
      </c>
    </row>
    <row r="547" spans="1:5" hidden="1" x14ac:dyDescent="0.25">
      <c r="A547" s="79">
        <v>934</v>
      </c>
      <c r="B547">
        <v>545</v>
      </c>
      <c r="C547">
        <v>41</v>
      </c>
      <c r="D547" t="s">
        <v>63</v>
      </c>
      <c r="E547" t="str">
        <f>IF(ISNA(MATCH(A547,'ESO zone constants'!$A$3:$A$9952,0)),"","X")</f>
        <v>X</v>
      </c>
    </row>
    <row r="548" spans="1:5" hidden="1" x14ac:dyDescent="0.25">
      <c r="A548" s="79">
        <v>935</v>
      </c>
      <c r="B548">
        <v>546</v>
      </c>
      <c r="C548">
        <v>381</v>
      </c>
      <c r="D548" t="s">
        <v>97</v>
      </c>
      <c r="E548" t="str">
        <f>IF(ISNA(MATCH(A548,'ESO zone constants'!$A$3:$A$9952,0)),"","X")</f>
        <v>X</v>
      </c>
    </row>
    <row r="549" spans="1:5" hidden="1" x14ac:dyDescent="0.25">
      <c r="A549" s="79">
        <v>936</v>
      </c>
      <c r="B549">
        <v>547</v>
      </c>
      <c r="C549">
        <v>3</v>
      </c>
      <c r="D549" t="s">
        <v>42</v>
      </c>
      <c r="E549" t="str">
        <f>IF(ISNA(MATCH(A549,'ESO zone constants'!$A$3:$A$9952,0)),"","X")</f>
        <v>X</v>
      </c>
    </row>
    <row r="550" spans="1:5" hidden="1" x14ac:dyDescent="0.25">
      <c r="A550" s="79">
        <v>937</v>
      </c>
      <c r="B550">
        <v>548</v>
      </c>
      <c r="C550">
        <v>57</v>
      </c>
      <c r="D550" t="s">
        <v>604</v>
      </c>
      <c r="E550" t="str">
        <f>IF(ISNA(MATCH(A550,'ESO zone constants'!$A$3:$A$9952,0)),"","X")</f>
        <v>X</v>
      </c>
    </row>
    <row r="551" spans="1:5" hidden="1" x14ac:dyDescent="0.25">
      <c r="A551" s="79">
        <v>938</v>
      </c>
      <c r="B551">
        <v>549</v>
      </c>
      <c r="C551">
        <v>104</v>
      </c>
      <c r="D551" t="s">
        <v>605</v>
      </c>
      <c r="E551" t="str">
        <f>IF(ISNA(MATCH(A551,'ESO zone constants'!$A$3:$A$9952,0)),"","X")</f>
        <v>X</v>
      </c>
    </row>
    <row r="552" spans="1:5" hidden="1" x14ac:dyDescent="0.25">
      <c r="A552" s="79">
        <v>939</v>
      </c>
      <c r="B552">
        <v>550</v>
      </c>
      <c r="C552">
        <v>381</v>
      </c>
      <c r="D552" t="s">
        <v>606</v>
      </c>
      <c r="E552" t="str">
        <f>IF(ISNA(MATCH(A552,'ESO zone constants'!$A$3:$A$9952,0)),"","X")</f>
        <v>X</v>
      </c>
    </row>
    <row r="553" spans="1:5" hidden="1" x14ac:dyDescent="0.25">
      <c r="A553" s="79">
        <v>940</v>
      </c>
      <c r="B553">
        <v>551</v>
      </c>
      <c r="C553">
        <v>381</v>
      </c>
      <c r="D553" t="s">
        <v>607</v>
      </c>
      <c r="E553" t="str">
        <f>IF(ISNA(MATCH(A553,'ESO zone constants'!$A$3:$A$9952,0)),"","X")</f>
        <v>X</v>
      </c>
    </row>
    <row r="554" spans="1:5" hidden="1" x14ac:dyDescent="0.25">
      <c r="A554" s="78">
        <v>941</v>
      </c>
      <c r="B554">
        <v>552</v>
      </c>
      <c r="C554">
        <v>41</v>
      </c>
      <c r="D554" t="s">
        <v>608</v>
      </c>
      <c r="E554" t="str">
        <f>IF(ISNA(MATCH(A554,'ESO zone constants'!$A$3:$A$9952,0)),"","X")</f>
        <v>X</v>
      </c>
    </row>
    <row r="555" spans="1:5" hidden="1" x14ac:dyDescent="0.25">
      <c r="A555" s="78">
        <v>942</v>
      </c>
      <c r="B555">
        <v>553</v>
      </c>
      <c r="C555">
        <v>3</v>
      </c>
      <c r="D555" t="s">
        <v>609</v>
      </c>
      <c r="E555" t="str">
        <f>IF(ISNA(MATCH(A555,'ESO zone constants'!$A$3:$A$9952,0)),"","X")</f>
        <v>X</v>
      </c>
    </row>
    <row r="556" spans="1:5" hidden="1" x14ac:dyDescent="0.25">
      <c r="A556" s="78">
        <v>943</v>
      </c>
      <c r="B556">
        <v>554</v>
      </c>
      <c r="C556">
        <v>3</v>
      </c>
      <c r="D556" t="s">
        <v>610</v>
      </c>
      <c r="E556" t="str">
        <f>IF(ISNA(MATCH(A556,'ESO zone constants'!$A$3:$A$9952,0)),"","X")</f>
        <v>X</v>
      </c>
    </row>
    <row r="557" spans="1:5" hidden="1" x14ac:dyDescent="0.25">
      <c r="A557" s="78">
        <v>944</v>
      </c>
      <c r="B557">
        <v>555</v>
      </c>
      <c r="C557">
        <v>382</v>
      </c>
      <c r="D557" t="s">
        <v>611</v>
      </c>
      <c r="E557" t="str">
        <f>IF(ISNA(MATCH(A557,'ESO zone constants'!$A$3:$A$9952,0)),"","X")</f>
        <v>X</v>
      </c>
    </row>
    <row r="558" spans="1:5" hidden="1" x14ac:dyDescent="0.25">
      <c r="A558" s="78">
        <v>945</v>
      </c>
      <c r="B558">
        <v>556</v>
      </c>
      <c r="C558">
        <v>41</v>
      </c>
      <c r="D558" t="s">
        <v>612</v>
      </c>
      <c r="E558" t="str">
        <f>IF(ISNA(MATCH(A558,'ESO zone constants'!$A$3:$A$9952,0)),"","X")</f>
        <v>X</v>
      </c>
    </row>
    <row r="559" spans="1:5" hidden="1" x14ac:dyDescent="0.25">
      <c r="A559" s="78">
        <v>946</v>
      </c>
      <c r="B559">
        <v>557</v>
      </c>
      <c r="C559">
        <v>849</v>
      </c>
      <c r="D559" t="s">
        <v>613</v>
      </c>
      <c r="E559" t="str">
        <f>IF(ISNA(MATCH(A559,'ESO zone constants'!$A$3:$A$9952,0)),"","X")</f>
        <v>X</v>
      </c>
    </row>
    <row r="560" spans="1:5" hidden="1" x14ac:dyDescent="0.25">
      <c r="A560" s="78">
        <v>947</v>
      </c>
      <c r="B560">
        <v>558</v>
      </c>
      <c r="C560">
        <v>849</v>
      </c>
      <c r="D560" t="s">
        <v>614</v>
      </c>
      <c r="E560" t="str">
        <f>IF(ISNA(MATCH(A560,'ESO zone constants'!$A$3:$A$9952,0)),"","X")</f>
        <v>X</v>
      </c>
    </row>
    <row r="561" spans="1:5" hidden="1" x14ac:dyDescent="0.25">
      <c r="A561" s="78">
        <v>948</v>
      </c>
      <c r="B561">
        <v>559</v>
      </c>
      <c r="C561">
        <v>849</v>
      </c>
      <c r="D561" t="s">
        <v>615</v>
      </c>
      <c r="E561" t="str">
        <f>IF(ISNA(MATCH(A561,'ESO zone constants'!$A$3:$A$9952,0)),"","X")</f>
        <v>X</v>
      </c>
    </row>
    <row r="562" spans="1:5" hidden="1" x14ac:dyDescent="0.25">
      <c r="A562" s="78">
        <v>949</v>
      </c>
      <c r="B562">
        <v>560</v>
      </c>
      <c r="C562">
        <v>849</v>
      </c>
      <c r="D562" t="s">
        <v>616</v>
      </c>
      <c r="E562" t="str">
        <f>IF(ISNA(MATCH(A562,'ESO zone constants'!$A$3:$A$9952,0)),"","X")</f>
        <v>X</v>
      </c>
    </row>
    <row r="563" spans="1:5" hidden="1" x14ac:dyDescent="0.25">
      <c r="A563" s="78">
        <v>950</v>
      </c>
      <c r="B563">
        <v>561</v>
      </c>
      <c r="C563">
        <v>849</v>
      </c>
      <c r="D563" t="s">
        <v>617</v>
      </c>
      <c r="E563" t="str">
        <f>IF(ISNA(MATCH(A563,'ESO zone constants'!$A$3:$A$9952,0)),"","X")</f>
        <v>X</v>
      </c>
    </row>
    <row r="564" spans="1:5" hidden="1" x14ac:dyDescent="0.25">
      <c r="A564" s="78">
        <v>951</v>
      </c>
      <c r="B564">
        <v>562</v>
      </c>
      <c r="C564">
        <v>849</v>
      </c>
      <c r="D564" t="s">
        <v>618</v>
      </c>
      <c r="E564" t="str">
        <f>IF(ISNA(MATCH(A564,'ESO zone constants'!$A$3:$A$9952,0)),"","X")</f>
        <v>X</v>
      </c>
    </row>
    <row r="565" spans="1:5" hidden="1" x14ac:dyDescent="0.25">
      <c r="A565" s="78">
        <v>952</v>
      </c>
      <c r="B565">
        <v>563</v>
      </c>
      <c r="C565">
        <v>849</v>
      </c>
      <c r="D565" t="s">
        <v>619</v>
      </c>
      <c r="E565" t="str">
        <f>IF(ISNA(MATCH(A565,'ESO zone constants'!$A$3:$A$9952,0)),"","X")</f>
        <v>X</v>
      </c>
    </row>
    <row r="566" spans="1:5" hidden="1" x14ac:dyDescent="0.25">
      <c r="A566" s="78">
        <v>953</v>
      </c>
      <c r="B566">
        <v>564</v>
      </c>
      <c r="C566">
        <v>849</v>
      </c>
      <c r="D566" t="s">
        <v>620</v>
      </c>
      <c r="E566" t="str">
        <f>IF(ISNA(MATCH(A566,'ESO zone constants'!$A$3:$A$9952,0)),"","X")</f>
        <v>X</v>
      </c>
    </row>
    <row r="567" spans="1:5" hidden="1" x14ac:dyDescent="0.25">
      <c r="A567" s="78">
        <v>954</v>
      </c>
      <c r="B567">
        <v>565</v>
      </c>
      <c r="C567">
        <v>849</v>
      </c>
      <c r="D567" t="s">
        <v>621</v>
      </c>
      <c r="E567" t="str">
        <f>IF(ISNA(MATCH(A567,'ESO zone constants'!$A$3:$A$9952,0)),"","X")</f>
        <v>X</v>
      </c>
    </row>
    <row r="568" spans="1:5" hidden="1" x14ac:dyDescent="0.25">
      <c r="A568" s="78">
        <v>955</v>
      </c>
      <c r="B568">
        <v>566</v>
      </c>
      <c r="C568">
        <v>849</v>
      </c>
      <c r="D568" t="s">
        <v>622</v>
      </c>
      <c r="E568" t="str">
        <f>IF(ISNA(MATCH(A568,'ESO zone constants'!$A$3:$A$9952,0)),"","X")</f>
        <v>X</v>
      </c>
    </row>
    <row r="569" spans="1:5" hidden="1" x14ac:dyDescent="0.25">
      <c r="A569" s="78">
        <v>956</v>
      </c>
      <c r="B569">
        <v>567</v>
      </c>
      <c r="C569">
        <v>849</v>
      </c>
      <c r="D569" t="s">
        <v>623</v>
      </c>
      <c r="E569" t="str">
        <f>IF(ISNA(MATCH(A569,'ESO zone constants'!$A$3:$A$9952,0)),"","X")</f>
        <v>X</v>
      </c>
    </row>
    <row r="570" spans="1:5" hidden="1" x14ac:dyDescent="0.25">
      <c r="A570" s="78">
        <v>957</v>
      </c>
      <c r="B570">
        <v>568</v>
      </c>
      <c r="C570">
        <v>849</v>
      </c>
      <c r="D570" t="s">
        <v>624</v>
      </c>
      <c r="E570" t="str">
        <f>IF(ISNA(MATCH(A570,'ESO zone constants'!$A$3:$A$9952,0)),"","X")</f>
        <v>X</v>
      </c>
    </row>
    <row r="571" spans="1:5" hidden="1" x14ac:dyDescent="0.25">
      <c r="A571" s="78">
        <v>958</v>
      </c>
      <c r="B571">
        <v>569</v>
      </c>
      <c r="C571">
        <v>849</v>
      </c>
      <c r="D571" t="s">
        <v>625</v>
      </c>
      <c r="E571" t="str">
        <f>IF(ISNA(MATCH(A571,'ESO zone constants'!$A$3:$A$9952,0)),"","X")</f>
        <v>X</v>
      </c>
    </row>
    <row r="572" spans="1:5" hidden="1" x14ac:dyDescent="0.25">
      <c r="A572" s="78">
        <v>959</v>
      </c>
      <c r="B572">
        <v>570</v>
      </c>
      <c r="C572">
        <v>849</v>
      </c>
      <c r="D572" t="s">
        <v>626</v>
      </c>
      <c r="E572" t="str">
        <f>IF(ISNA(MATCH(A572,'ESO zone constants'!$A$3:$A$9952,0)),"","X")</f>
        <v>X</v>
      </c>
    </row>
    <row r="573" spans="1:5" hidden="1" x14ac:dyDescent="0.25">
      <c r="A573" s="78">
        <v>960</v>
      </c>
      <c r="B573">
        <v>571</v>
      </c>
      <c r="C573">
        <v>849</v>
      </c>
      <c r="D573" t="s">
        <v>627</v>
      </c>
      <c r="E573" t="str">
        <f>IF(ISNA(MATCH(A573,'ESO zone constants'!$A$3:$A$9952,0)),"","X")</f>
        <v>X</v>
      </c>
    </row>
    <row r="574" spans="1:5" hidden="1" x14ac:dyDescent="0.25">
      <c r="A574" s="78">
        <v>961</v>
      </c>
      <c r="B574">
        <v>572</v>
      </c>
      <c r="C574">
        <v>849</v>
      </c>
      <c r="D574" t="s">
        <v>628</v>
      </c>
      <c r="E574" t="str">
        <f>IF(ISNA(MATCH(A574,'ESO zone constants'!$A$3:$A$9952,0)),"","X")</f>
        <v>X</v>
      </c>
    </row>
    <row r="575" spans="1:5" hidden="1" x14ac:dyDescent="0.25">
      <c r="A575" s="78">
        <v>962</v>
      </c>
      <c r="B575">
        <v>573</v>
      </c>
      <c r="C575">
        <v>849</v>
      </c>
      <c r="D575" t="s">
        <v>629</v>
      </c>
      <c r="E575" t="str">
        <f>IF(ISNA(MATCH(A575,'ESO zone constants'!$A$3:$A$9952,0)),"","X")</f>
        <v>X</v>
      </c>
    </row>
    <row r="576" spans="1:5" hidden="1" x14ac:dyDescent="0.25">
      <c r="A576" s="78">
        <v>963</v>
      </c>
      <c r="B576">
        <v>574</v>
      </c>
      <c r="C576">
        <v>849</v>
      </c>
      <c r="D576" t="s">
        <v>630</v>
      </c>
      <c r="E576" t="str">
        <f>IF(ISNA(MATCH(A576,'ESO zone constants'!$A$3:$A$9952,0)),"","X")</f>
        <v>X</v>
      </c>
    </row>
    <row r="577" spans="1:5" hidden="1" x14ac:dyDescent="0.25">
      <c r="A577" s="79">
        <v>964</v>
      </c>
      <c r="B577">
        <v>575</v>
      </c>
      <c r="C577">
        <v>849</v>
      </c>
      <c r="D577" t="s">
        <v>631</v>
      </c>
      <c r="E577" t="str">
        <f>IF(ISNA(MATCH(A577,'ESO zone constants'!$A$3:$A$9952,0)),"","X")</f>
        <v>X</v>
      </c>
    </row>
    <row r="578" spans="1:5" hidden="1" x14ac:dyDescent="0.25">
      <c r="A578" s="79">
        <v>965</v>
      </c>
      <c r="B578">
        <v>576</v>
      </c>
      <c r="C578">
        <v>849</v>
      </c>
      <c r="D578" t="s">
        <v>632</v>
      </c>
      <c r="E578" t="str">
        <f>IF(ISNA(MATCH(A578,'ESO zone constants'!$A$3:$A$9952,0)),"","X")</f>
        <v>X</v>
      </c>
    </row>
    <row r="579" spans="1:5" hidden="1" x14ac:dyDescent="0.25">
      <c r="A579" s="79">
        <v>966</v>
      </c>
      <c r="B579">
        <v>577</v>
      </c>
      <c r="C579">
        <v>849</v>
      </c>
      <c r="D579" t="s">
        <v>633</v>
      </c>
      <c r="E579" t="str">
        <f>IF(ISNA(MATCH(A579,'ESO zone constants'!$A$3:$A$9952,0)),"","X")</f>
        <v>X</v>
      </c>
    </row>
    <row r="580" spans="1:5" hidden="1" x14ac:dyDescent="0.25">
      <c r="A580" s="79">
        <v>967</v>
      </c>
      <c r="B580">
        <v>578</v>
      </c>
      <c r="C580">
        <v>849</v>
      </c>
      <c r="D580" t="s">
        <v>634</v>
      </c>
      <c r="E580" t="str">
        <f>IF(ISNA(MATCH(A580,'ESO zone constants'!$A$3:$A$9952,0)),"","X")</f>
        <v>X</v>
      </c>
    </row>
    <row r="581" spans="1:5" hidden="1" x14ac:dyDescent="0.25">
      <c r="A581" s="79">
        <v>968</v>
      </c>
      <c r="B581">
        <v>579</v>
      </c>
      <c r="C581">
        <v>849</v>
      </c>
      <c r="D581" t="s">
        <v>635</v>
      </c>
      <c r="E581" t="str">
        <f>IF(ISNA(MATCH(A581,'ESO zone constants'!$A$3:$A$9952,0)),"","X")</f>
        <v>X</v>
      </c>
    </row>
    <row r="582" spans="1:5" hidden="1" x14ac:dyDescent="0.25">
      <c r="A582" s="79">
        <v>969</v>
      </c>
      <c r="B582">
        <v>580</v>
      </c>
      <c r="C582">
        <v>849</v>
      </c>
      <c r="D582" t="s">
        <v>636</v>
      </c>
      <c r="E582" t="str">
        <f>IF(ISNA(MATCH(A582,'ESO zone constants'!$A$3:$A$9952,0)),"","X")</f>
        <v>X</v>
      </c>
    </row>
    <row r="583" spans="1:5" hidden="1" x14ac:dyDescent="0.25">
      <c r="A583" s="79">
        <v>970</v>
      </c>
      <c r="B583">
        <v>581</v>
      </c>
      <c r="C583">
        <v>849</v>
      </c>
      <c r="D583" t="s">
        <v>637</v>
      </c>
      <c r="E583" t="str">
        <f>IF(ISNA(MATCH(A583,'ESO zone constants'!$A$3:$A$9952,0)),"","X")</f>
        <v>X</v>
      </c>
    </row>
    <row r="584" spans="1:5" hidden="1" x14ac:dyDescent="0.25">
      <c r="A584" s="79">
        <v>971</v>
      </c>
      <c r="B584">
        <v>582</v>
      </c>
      <c r="C584">
        <v>849</v>
      </c>
      <c r="D584" t="s">
        <v>638</v>
      </c>
      <c r="E584" t="str">
        <f>IF(ISNA(MATCH(A584,'ESO zone constants'!$A$3:$A$9952,0)),"","X")</f>
        <v>X</v>
      </c>
    </row>
    <row r="585" spans="1:5" hidden="1" x14ac:dyDescent="0.25">
      <c r="A585" s="79">
        <v>972</v>
      </c>
      <c r="B585">
        <v>583</v>
      </c>
      <c r="C585">
        <v>849</v>
      </c>
      <c r="D585" t="s">
        <v>639</v>
      </c>
      <c r="E585" t="str">
        <f>IF(ISNA(MATCH(A585,'ESO zone constants'!$A$3:$A$9952,0)),"","X")</f>
        <v>X</v>
      </c>
    </row>
    <row r="586" spans="1:5" hidden="1" x14ac:dyDescent="0.25">
      <c r="A586" s="79">
        <v>973</v>
      </c>
      <c r="B586">
        <v>584</v>
      </c>
      <c r="C586">
        <v>888</v>
      </c>
      <c r="D586" t="s">
        <v>45</v>
      </c>
      <c r="E586" t="str">
        <f>IF(ISNA(MATCH(A586,'ESO zone constants'!$A$3:$A$9952,0)),"","X")</f>
        <v>X</v>
      </c>
    </row>
    <row r="587" spans="1:5" hidden="1" x14ac:dyDescent="0.25">
      <c r="A587" s="79">
        <v>974</v>
      </c>
      <c r="B587">
        <v>585</v>
      </c>
      <c r="C587">
        <v>888</v>
      </c>
      <c r="D587" t="s">
        <v>44</v>
      </c>
      <c r="E587" t="str">
        <f>IF(ISNA(MATCH(A587,'ESO zone constants'!$A$3:$A$9952,0)),"","X")</f>
        <v>X</v>
      </c>
    </row>
    <row r="588" spans="1:5" hidden="1" x14ac:dyDescent="0.25">
      <c r="A588" s="79">
        <v>975</v>
      </c>
      <c r="B588">
        <v>586</v>
      </c>
      <c r="C588">
        <v>849</v>
      </c>
      <c r="D588" t="s">
        <v>640</v>
      </c>
      <c r="E588" t="str">
        <f>IF(ISNA(MATCH(A588,'ESO zone constants'!$A$3:$A$9952,0)),"","X")</f>
        <v>X</v>
      </c>
    </row>
    <row r="589" spans="1:5" hidden="1" x14ac:dyDescent="0.25">
      <c r="A589" s="79">
        <v>977</v>
      </c>
      <c r="B589">
        <v>587</v>
      </c>
      <c r="C589">
        <v>849</v>
      </c>
      <c r="D589" t="s">
        <v>641</v>
      </c>
      <c r="E589" t="str">
        <f>IF(ISNA(MATCH(A589,'ESO zone constants'!$A$3:$A$9952,0)),"","X")</f>
        <v>X</v>
      </c>
    </row>
    <row r="590" spans="1:5" hidden="1" x14ac:dyDescent="0.25">
      <c r="A590" s="79">
        <v>979</v>
      </c>
      <c r="B590">
        <v>588</v>
      </c>
      <c r="C590">
        <v>849</v>
      </c>
      <c r="D590" t="s">
        <v>634</v>
      </c>
      <c r="E590" t="str">
        <f>IF(ISNA(MATCH(A590,'ESO zone constants'!$A$3:$A$9952,0)),"","X")</f>
        <v>X</v>
      </c>
    </row>
    <row r="591" spans="1:5" hidden="1" x14ac:dyDescent="0.25">
      <c r="A591" s="79">
        <v>980</v>
      </c>
      <c r="B591">
        <v>589</v>
      </c>
      <c r="C591">
        <v>980</v>
      </c>
      <c r="D591" t="s">
        <v>78</v>
      </c>
      <c r="E591" t="str">
        <f>IF(ISNA(MATCH(A591,'ESO zone constants'!$A$3:$A$9952,0)),"","X")</f>
        <v>X</v>
      </c>
    </row>
    <row r="592" spans="1:5" hidden="1" x14ac:dyDescent="0.25">
      <c r="A592" s="79">
        <v>981</v>
      </c>
      <c r="B592">
        <v>590</v>
      </c>
      <c r="C592">
        <v>980</v>
      </c>
      <c r="D592" t="s">
        <v>642</v>
      </c>
      <c r="E592" t="str">
        <f>IF(ISNA(MATCH(A592,'ESO zone constants'!$A$3:$A$9952,0)),"","X")</f>
        <v>X</v>
      </c>
    </row>
    <row r="593" spans="1:5" hidden="1" x14ac:dyDescent="0.25">
      <c r="A593" s="79">
        <v>982</v>
      </c>
      <c r="B593">
        <v>591</v>
      </c>
      <c r="C593">
        <v>980</v>
      </c>
      <c r="D593" t="s">
        <v>643</v>
      </c>
      <c r="E593" t="str">
        <f>IF(ISNA(MATCH(A593,'ESO zone constants'!$A$3:$A$9952,0)),"","X")</f>
        <v>X</v>
      </c>
    </row>
    <row r="594" spans="1:5" hidden="1" x14ac:dyDescent="0.25">
      <c r="A594" s="79">
        <v>983</v>
      </c>
      <c r="B594">
        <v>592</v>
      </c>
      <c r="C594">
        <v>980</v>
      </c>
      <c r="D594" t="s">
        <v>644</v>
      </c>
      <c r="E594" t="str">
        <f>IF(ISNA(MATCH(A594,'ESO zone constants'!$A$3:$A$9952,0)),"","X")</f>
        <v>X</v>
      </c>
    </row>
    <row r="595" spans="1:5" hidden="1" x14ac:dyDescent="0.25">
      <c r="A595" s="79">
        <v>984</v>
      </c>
      <c r="B595">
        <v>593</v>
      </c>
      <c r="C595">
        <v>980</v>
      </c>
      <c r="D595" t="s">
        <v>645</v>
      </c>
      <c r="E595" t="str">
        <f>IF(ISNA(MATCH(A595,'ESO zone constants'!$A$3:$A$9952,0)),"","X")</f>
        <v>X</v>
      </c>
    </row>
    <row r="596" spans="1:5" hidden="1" x14ac:dyDescent="0.25">
      <c r="A596" s="79">
        <v>985</v>
      </c>
      <c r="B596">
        <v>594</v>
      </c>
      <c r="C596">
        <v>980</v>
      </c>
      <c r="D596" t="s">
        <v>646</v>
      </c>
      <c r="E596" t="str">
        <f>IF(ISNA(MATCH(A596,'ESO zone constants'!$A$3:$A$9952,0)),"","X")</f>
        <v>X</v>
      </c>
    </row>
    <row r="597" spans="1:5" hidden="1" x14ac:dyDescent="0.25">
      <c r="A597" s="79">
        <v>986</v>
      </c>
      <c r="B597">
        <v>595</v>
      </c>
      <c r="C597">
        <v>980</v>
      </c>
      <c r="D597" t="s">
        <v>647</v>
      </c>
      <c r="E597" t="str">
        <f>IF(ISNA(MATCH(A597,'ESO zone constants'!$A$3:$A$9952,0)),"","X")</f>
        <v>X</v>
      </c>
    </row>
    <row r="598" spans="1:5" hidden="1" x14ac:dyDescent="0.25">
      <c r="A598" s="79">
        <v>988</v>
      </c>
      <c r="B598">
        <v>596</v>
      </c>
      <c r="C598">
        <v>980</v>
      </c>
      <c r="D598" t="s">
        <v>648</v>
      </c>
      <c r="E598" t="str">
        <f>IF(ISNA(MATCH(A598,'ESO zone constants'!$A$3:$A$9952,0)),"","X")</f>
        <v>X</v>
      </c>
    </row>
    <row r="599" spans="1:5" hidden="1" x14ac:dyDescent="0.25">
      <c r="A599" s="79">
        <v>989</v>
      </c>
      <c r="B599">
        <v>597</v>
      </c>
      <c r="C599">
        <v>980</v>
      </c>
      <c r="D599" t="s">
        <v>649</v>
      </c>
      <c r="E599" t="str">
        <f>IF(ISNA(MATCH(A599,'ESO zone constants'!$A$3:$A$9952,0)),"","X")</f>
        <v>X</v>
      </c>
    </row>
    <row r="600" spans="1:5" hidden="1" x14ac:dyDescent="0.25">
      <c r="A600" s="79">
        <v>990</v>
      </c>
      <c r="B600">
        <v>598</v>
      </c>
      <c r="C600">
        <v>980</v>
      </c>
      <c r="D600" t="s">
        <v>650</v>
      </c>
      <c r="E600" t="str">
        <f>IF(ISNA(MATCH(A600,'ESO zone constants'!$A$3:$A$9952,0)),"","X")</f>
        <v>X</v>
      </c>
    </row>
    <row r="601" spans="1:5" hidden="1" x14ac:dyDescent="0.25">
      <c r="A601" s="79">
        <v>991</v>
      </c>
      <c r="B601">
        <v>599</v>
      </c>
      <c r="C601">
        <v>980</v>
      </c>
      <c r="D601" t="s">
        <v>651</v>
      </c>
      <c r="E601" t="str">
        <f>IF(ISNA(MATCH(A601,'ESO zone constants'!$A$3:$A$9952,0)),"","X")</f>
        <v>X</v>
      </c>
    </row>
    <row r="602" spans="1:5" hidden="1" x14ac:dyDescent="0.25">
      <c r="A602" s="79">
        <v>992</v>
      </c>
      <c r="B602">
        <v>600</v>
      </c>
      <c r="C602">
        <v>980</v>
      </c>
      <c r="D602" t="s">
        <v>652</v>
      </c>
      <c r="E602" t="str">
        <f>IF(ISNA(MATCH(A602,'ESO zone constants'!$A$3:$A$9952,0)),"","X")</f>
        <v>X</v>
      </c>
    </row>
    <row r="603" spans="1:5" hidden="1" x14ac:dyDescent="0.25">
      <c r="A603" s="79">
        <v>993</v>
      </c>
      <c r="B603">
        <v>601</v>
      </c>
      <c r="C603">
        <v>980</v>
      </c>
      <c r="D603" t="s">
        <v>653</v>
      </c>
      <c r="E603" t="str">
        <f>IF(ISNA(MATCH(A603,'ESO zone constants'!$A$3:$A$9952,0)),"","X")</f>
        <v>X</v>
      </c>
    </row>
    <row r="604" spans="1:5" hidden="1" x14ac:dyDescent="0.25">
      <c r="A604" s="79">
        <v>994</v>
      </c>
      <c r="B604">
        <v>602</v>
      </c>
      <c r="C604">
        <v>849</v>
      </c>
      <c r="D604" t="s">
        <v>654</v>
      </c>
      <c r="E604" t="str">
        <f>IF(ISNA(MATCH(A604,'ESO zone constants'!$A$3:$A$9952,0)),"","X")</f>
        <v>X</v>
      </c>
    </row>
    <row r="605" spans="1:5" hidden="1" x14ac:dyDescent="0.25">
      <c r="A605" s="79">
        <v>995</v>
      </c>
      <c r="B605">
        <v>603</v>
      </c>
      <c r="C605">
        <v>849</v>
      </c>
      <c r="D605" t="s">
        <v>655</v>
      </c>
      <c r="E605" t="str">
        <f>IF(ISNA(MATCH(A605,'ESO zone constants'!$A$3:$A$9952,0)),"","X")</f>
        <v>X</v>
      </c>
    </row>
    <row r="606" spans="1:5" hidden="1" x14ac:dyDescent="0.25">
      <c r="A606" s="79">
        <v>996</v>
      </c>
      <c r="B606">
        <v>604</v>
      </c>
      <c r="C606">
        <v>849</v>
      </c>
      <c r="D606" t="s">
        <v>656</v>
      </c>
      <c r="E606" t="str">
        <f>IF(ISNA(MATCH(A606,'ESO zone constants'!$A$3:$A$9952,0)),"","X")</f>
        <v>X</v>
      </c>
    </row>
    <row r="607" spans="1:5" hidden="1" x14ac:dyDescent="0.25">
      <c r="A607" s="79">
        <v>997</v>
      </c>
      <c r="B607">
        <v>605</v>
      </c>
      <c r="C607">
        <v>849</v>
      </c>
      <c r="D607" t="s">
        <v>657</v>
      </c>
      <c r="E607" t="str">
        <f>IF(ISNA(MATCH(A607,'ESO zone constants'!$A$3:$A$9952,0)),"","X")</f>
        <v>X</v>
      </c>
    </row>
    <row r="608" spans="1:5" hidden="1" x14ac:dyDescent="0.25">
      <c r="A608" s="79">
        <v>998</v>
      </c>
      <c r="B608">
        <v>606</v>
      </c>
      <c r="C608">
        <v>381</v>
      </c>
      <c r="D608" t="s">
        <v>658</v>
      </c>
      <c r="E608" t="str">
        <f>IF(ISNA(MATCH(A608,'ESO zone constants'!$A$3:$A$9952,0)),"","X")</f>
        <v>X</v>
      </c>
    </row>
    <row r="609" spans="1:5" hidden="1" x14ac:dyDescent="0.25">
      <c r="A609" s="79">
        <v>999</v>
      </c>
      <c r="B609">
        <v>607</v>
      </c>
      <c r="C609">
        <v>980</v>
      </c>
      <c r="D609" t="s">
        <v>659</v>
      </c>
      <c r="E609" t="str">
        <f>IF(ISNA(MATCH(A609,'ESO zone constants'!$A$3:$A$9952,0)),"","X")</f>
        <v>X</v>
      </c>
    </row>
    <row r="610" spans="1:5" hidden="1" x14ac:dyDescent="0.25">
      <c r="A610" s="79">
        <v>1000</v>
      </c>
      <c r="B610">
        <v>608</v>
      </c>
      <c r="C610">
        <v>980</v>
      </c>
      <c r="D610" t="s">
        <v>660</v>
      </c>
      <c r="E610" t="str">
        <f>IF(ISNA(MATCH(A610,'ESO zone constants'!$A$3:$A$9952,0)),"","X")</f>
        <v>X</v>
      </c>
    </row>
    <row r="611" spans="1:5" hidden="1" x14ac:dyDescent="0.25">
      <c r="A611" s="79">
        <v>1004</v>
      </c>
      <c r="B611">
        <v>609</v>
      </c>
      <c r="C611">
        <v>980</v>
      </c>
      <c r="D611" t="s">
        <v>661</v>
      </c>
      <c r="E611" t="str">
        <f>IF(ISNA(MATCH(A611,'ESO zone constants'!$A$3:$A$9952,0)),"","X")</f>
        <v>X</v>
      </c>
    </row>
    <row r="612" spans="1:5" hidden="1" x14ac:dyDescent="0.25">
      <c r="A612" s="79">
        <v>1005</v>
      </c>
      <c r="B612">
        <v>610</v>
      </c>
      <c r="C612">
        <v>1005</v>
      </c>
      <c r="D612" t="s">
        <v>662</v>
      </c>
      <c r="E612" t="str">
        <f>IF(ISNA(MATCH(A612,'ESO zone constants'!$A$3:$A$9952,0)),"","X")</f>
        <v>X</v>
      </c>
    </row>
    <row r="613" spans="1:5" hidden="1" x14ac:dyDescent="0.25">
      <c r="A613" s="79">
        <v>1006</v>
      </c>
      <c r="B613">
        <v>611</v>
      </c>
      <c r="C613">
        <v>3</v>
      </c>
      <c r="D613" t="s">
        <v>663</v>
      </c>
      <c r="E613" t="str">
        <f>IF(ISNA(MATCH(A613,'ESO zone constants'!$A$3:$A$9952,0)),"","X")</f>
        <v>X</v>
      </c>
    </row>
    <row r="614" spans="1:5" hidden="1" x14ac:dyDescent="0.25">
      <c r="A614" s="79">
        <v>1007</v>
      </c>
      <c r="B614">
        <v>612</v>
      </c>
      <c r="C614">
        <v>888</v>
      </c>
      <c r="D614" t="s">
        <v>664</v>
      </c>
      <c r="E614" t="str">
        <f>IF(ISNA(MATCH(A614,'ESO zone constants'!$A$3:$A$9952,0)),"","X")</f>
        <v>X</v>
      </c>
    </row>
    <row r="615" spans="1:5" hidden="1" x14ac:dyDescent="0.25">
      <c r="A615" s="78">
        <v>1008</v>
      </c>
      <c r="B615">
        <v>613</v>
      </c>
      <c r="C615">
        <v>347</v>
      </c>
      <c r="D615" t="s">
        <v>665</v>
      </c>
      <c r="E615" t="str">
        <f>IF(ISNA(MATCH(A615,'ESO zone constants'!$A$3:$A$9952,0)),"","X")</f>
        <v>X</v>
      </c>
    </row>
    <row r="616" spans="1:5" hidden="1" x14ac:dyDescent="0.25">
      <c r="A616" s="78">
        <v>1009</v>
      </c>
      <c r="B616">
        <v>614</v>
      </c>
      <c r="C616">
        <v>92</v>
      </c>
      <c r="D616" t="s">
        <v>69</v>
      </c>
      <c r="E616" t="str">
        <f>IF(ISNA(MATCH(A616,'ESO zone constants'!$A$3:$A$9952,0)),"","X")</f>
        <v>X</v>
      </c>
    </row>
    <row r="617" spans="1:5" hidden="1" x14ac:dyDescent="0.25">
      <c r="A617" s="78">
        <v>1010</v>
      </c>
      <c r="B617">
        <v>615</v>
      </c>
      <c r="C617">
        <v>19</v>
      </c>
      <c r="D617" t="s">
        <v>74</v>
      </c>
      <c r="E617" t="str">
        <f>IF(ISNA(MATCH(A617,'ESO zone constants'!$A$3:$A$9952,0)),"","X")</f>
        <v>X</v>
      </c>
    </row>
    <row r="618" spans="1:5" hidden="1" x14ac:dyDescent="0.25">
      <c r="A618" s="78">
        <v>1011</v>
      </c>
      <c r="B618">
        <v>616</v>
      </c>
      <c r="C618">
        <v>1011</v>
      </c>
      <c r="D618" t="s">
        <v>79</v>
      </c>
      <c r="E618" t="str">
        <f>IF(ISNA(MATCH(A618,'ESO zone constants'!$A$3:$A$9952,0)),"","X")</f>
        <v>X</v>
      </c>
    </row>
    <row r="619" spans="1:5" hidden="1" x14ac:dyDescent="0.25">
      <c r="A619" s="78">
        <v>1012</v>
      </c>
      <c r="B619">
        <v>617</v>
      </c>
      <c r="C619">
        <v>381</v>
      </c>
      <c r="D619" t="s">
        <v>666</v>
      </c>
      <c r="E619" t="str">
        <f>IF(ISNA(MATCH(A619,'ESO zone constants'!$A$3:$A$9952,0)),"","X")</f>
        <v>X</v>
      </c>
    </row>
    <row r="620" spans="1:5" hidden="1" x14ac:dyDescent="0.25">
      <c r="A620" s="78">
        <v>1013</v>
      </c>
      <c r="B620">
        <v>618</v>
      </c>
      <c r="C620">
        <v>1011</v>
      </c>
      <c r="D620" t="s">
        <v>667</v>
      </c>
      <c r="E620" t="str">
        <f>IF(ISNA(MATCH(A620,'ESO zone constants'!$A$3:$A$9952,0)),"","X")</f>
        <v>X</v>
      </c>
    </row>
    <row r="621" spans="1:5" hidden="1" x14ac:dyDescent="0.25">
      <c r="A621" s="78">
        <v>1014</v>
      </c>
      <c r="B621">
        <v>619</v>
      </c>
      <c r="C621">
        <v>1011</v>
      </c>
      <c r="D621" t="s">
        <v>668</v>
      </c>
      <c r="E621" t="str">
        <f>IF(ISNA(MATCH(A621,'ESO zone constants'!$A$3:$A$9952,0)),"","X")</f>
        <v>X</v>
      </c>
    </row>
    <row r="622" spans="1:5" hidden="1" x14ac:dyDescent="0.25">
      <c r="A622" s="78">
        <v>1015</v>
      </c>
      <c r="B622">
        <v>620</v>
      </c>
      <c r="C622">
        <v>1011</v>
      </c>
      <c r="D622" t="s">
        <v>669</v>
      </c>
      <c r="E622" t="str">
        <f>IF(ISNA(MATCH(A622,'ESO zone constants'!$A$3:$A$9952,0)),"","X")</f>
        <v>X</v>
      </c>
    </row>
    <row r="623" spans="1:5" hidden="1" x14ac:dyDescent="0.25">
      <c r="A623" s="78">
        <v>1016</v>
      </c>
      <c r="B623">
        <v>621</v>
      </c>
      <c r="C623">
        <v>1011</v>
      </c>
      <c r="D623" t="s">
        <v>670</v>
      </c>
      <c r="E623" t="str">
        <f>IF(ISNA(MATCH(A623,'ESO zone constants'!$A$3:$A$9952,0)),"","X")</f>
        <v>X</v>
      </c>
    </row>
    <row r="624" spans="1:5" hidden="1" x14ac:dyDescent="0.25">
      <c r="A624" s="79">
        <v>1017</v>
      </c>
      <c r="B624">
        <v>622</v>
      </c>
      <c r="C624">
        <v>1011</v>
      </c>
      <c r="D624" t="s">
        <v>671</v>
      </c>
      <c r="E624" t="str">
        <f>IF(ISNA(MATCH(A624,'ESO zone constants'!$A$3:$A$9952,0)),"","X")</f>
        <v>X</v>
      </c>
    </row>
    <row r="625" spans="1:5" hidden="1" x14ac:dyDescent="0.25">
      <c r="A625" s="78">
        <v>1018</v>
      </c>
      <c r="B625">
        <v>623</v>
      </c>
      <c r="C625">
        <v>1011</v>
      </c>
      <c r="D625" t="s">
        <v>672</v>
      </c>
      <c r="E625" t="str">
        <f>IF(ISNA(MATCH(A625,'ESO zone constants'!$A$3:$A$9952,0)),"","X")</f>
        <v>X</v>
      </c>
    </row>
    <row r="626" spans="1:5" hidden="1" x14ac:dyDescent="0.25">
      <c r="A626" s="79">
        <v>1019</v>
      </c>
      <c r="B626">
        <v>624</v>
      </c>
      <c r="C626">
        <v>1011</v>
      </c>
      <c r="D626" t="s">
        <v>673</v>
      </c>
      <c r="E626" t="str">
        <f>IF(ISNA(MATCH(A626,'ESO zone constants'!$A$3:$A$9952,0)),"","X")</f>
        <v>X</v>
      </c>
    </row>
    <row r="627" spans="1:5" hidden="1" x14ac:dyDescent="0.25">
      <c r="A627" s="79">
        <v>1020</v>
      </c>
      <c r="B627">
        <v>625</v>
      </c>
      <c r="C627">
        <v>1011</v>
      </c>
      <c r="D627" t="s">
        <v>674</v>
      </c>
      <c r="E627" t="str">
        <f>IF(ISNA(MATCH(A627,'ESO zone constants'!$A$3:$A$9952,0)),"","X")</f>
        <v>X</v>
      </c>
    </row>
    <row r="628" spans="1:5" hidden="1" x14ac:dyDescent="0.25">
      <c r="A628" s="79">
        <v>1021</v>
      </c>
      <c r="B628">
        <v>626</v>
      </c>
      <c r="C628">
        <v>1011</v>
      </c>
      <c r="D628" t="s">
        <v>675</v>
      </c>
      <c r="E628" t="str">
        <f>IF(ISNA(MATCH(A628,'ESO zone constants'!$A$3:$A$9952,0)),"","X")</f>
        <v>X</v>
      </c>
    </row>
    <row r="629" spans="1:5" hidden="1" x14ac:dyDescent="0.25">
      <c r="A629" s="79">
        <v>1022</v>
      </c>
      <c r="B629">
        <v>627</v>
      </c>
      <c r="C629">
        <v>1011</v>
      </c>
      <c r="D629" t="s">
        <v>676</v>
      </c>
      <c r="E629" t="str">
        <f>IF(ISNA(MATCH(A629,'ESO zone constants'!$A$3:$A$9952,0)),"","X")</f>
        <v>X</v>
      </c>
    </row>
    <row r="630" spans="1:5" hidden="1" x14ac:dyDescent="0.25">
      <c r="A630" s="79">
        <v>1023</v>
      </c>
      <c r="B630">
        <v>628</v>
      </c>
      <c r="C630">
        <v>1011</v>
      </c>
      <c r="D630" t="s">
        <v>677</v>
      </c>
      <c r="E630" t="str">
        <f>IF(ISNA(MATCH(A630,'ESO zone constants'!$A$3:$A$9952,0)),"","X")</f>
        <v>X</v>
      </c>
    </row>
    <row r="631" spans="1:5" hidden="1" x14ac:dyDescent="0.25">
      <c r="A631" s="77">
        <v>1024</v>
      </c>
      <c r="B631">
        <v>629</v>
      </c>
      <c r="C631">
        <v>1011</v>
      </c>
      <c r="D631" t="s">
        <v>678</v>
      </c>
      <c r="E631" t="str">
        <f>IF(ISNA(MATCH(A631,'ESO zone constants'!$A$3:$A$9952,0)),"","X")</f>
        <v>X</v>
      </c>
    </row>
    <row r="632" spans="1:5" hidden="1" x14ac:dyDescent="0.25">
      <c r="A632" s="77">
        <v>1025</v>
      </c>
      <c r="B632">
        <v>630</v>
      </c>
      <c r="C632">
        <v>1011</v>
      </c>
      <c r="D632" t="s">
        <v>679</v>
      </c>
      <c r="E632" t="str">
        <f>IF(ISNA(MATCH(A632,'ESO zone constants'!$A$3:$A$9952,0)),"","X")</f>
        <v>X</v>
      </c>
    </row>
    <row r="633" spans="1:5" hidden="1" x14ac:dyDescent="0.25">
      <c r="A633" s="79">
        <v>1026</v>
      </c>
      <c r="B633">
        <v>631</v>
      </c>
      <c r="C633">
        <v>1011</v>
      </c>
      <c r="D633" t="s">
        <v>680</v>
      </c>
      <c r="E633" t="str">
        <f>IF(ISNA(MATCH(A633,'ESO zone constants'!$A$3:$A$9952,0)),"","X")</f>
        <v>X</v>
      </c>
    </row>
    <row r="634" spans="1:5" hidden="1" x14ac:dyDescent="0.25">
      <c r="A634" s="79">
        <v>1027</v>
      </c>
      <c r="B634">
        <v>632</v>
      </c>
      <c r="C634">
        <v>1011</v>
      </c>
      <c r="D634" t="s">
        <v>681</v>
      </c>
      <c r="E634" t="str">
        <f>IF(ISNA(MATCH(A634,'ESO zone constants'!$A$3:$A$9952,0)),"","X")</f>
        <v>X</v>
      </c>
    </row>
    <row r="635" spans="1:5" hidden="1" x14ac:dyDescent="0.25">
      <c r="A635" s="77">
        <v>1028</v>
      </c>
      <c r="B635">
        <v>633</v>
      </c>
      <c r="C635">
        <v>1011</v>
      </c>
      <c r="D635" t="s">
        <v>682</v>
      </c>
      <c r="E635" t="str">
        <f>IF(ISNA(MATCH(A635,'ESO zone constants'!$A$3:$A$9952,0)),"","X")</f>
        <v>X</v>
      </c>
    </row>
    <row r="636" spans="1:5" hidden="1" x14ac:dyDescent="0.25">
      <c r="A636" s="77">
        <v>1029</v>
      </c>
      <c r="B636">
        <v>634</v>
      </c>
      <c r="C636">
        <v>1011</v>
      </c>
      <c r="D636" t="s">
        <v>683</v>
      </c>
      <c r="E636" t="str">
        <f>IF(ISNA(MATCH(A636,'ESO zone constants'!$A$3:$A$9952,0)),"","X")</f>
        <v>X</v>
      </c>
    </row>
    <row r="637" spans="1:5" hidden="1" x14ac:dyDescent="0.25">
      <c r="A637" s="77">
        <v>1030</v>
      </c>
      <c r="B637">
        <v>635</v>
      </c>
      <c r="C637">
        <v>1011</v>
      </c>
      <c r="D637" t="s">
        <v>684</v>
      </c>
      <c r="E637" t="str">
        <f>IF(ISNA(MATCH(A637,'ESO zone constants'!$A$3:$A$9952,0)),"","X")</f>
        <v>X</v>
      </c>
    </row>
    <row r="638" spans="1:5" hidden="1" x14ac:dyDescent="0.25">
      <c r="A638" s="77">
        <v>1031</v>
      </c>
      <c r="B638">
        <v>636</v>
      </c>
      <c r="C638">
        <v>1011</v>
      </c>
      <c r="D638" t="s">
        <v>685</v>
      </c>
      <c r="E638" t="str">
        <f>IF(ISNA(MATCH(A638,'ESO zone constants'!$A$3:$A$9952,0)),"","X")</f>
        <v>X</v>
      </c>
    </row>
    <row r="639" spans="1:5" hidden="1" x14ac:dyDescent="0.25">
      <c r="A639" s="77">
        <v>1032</v>
      </c>
      <c r="B639">
        <v>637</v>
      </c>
      <c r="C639">
        <v>1011</v>
      </c>
      <c r="D639" t="s">
        <v>686</v>
      </c>
      <c r="E639" t="str">
        <f>IF(ISNA(MATCH(A639,'ESO zone constants'!$A$3:$A$9952,0)),"","X")</f>
        <v>X</v>
      </c>
    </row>
    <row r="640" spans="1:5" hidden="1" x14ac:dyDescent="0.25">
      <c r="A640" s="77">
        <v>1033</v>
      </c>
      <c r="B640">
        <v>638</v>
      </c>
      <c r="C640">
        <v>1011</v>
      </c>
      <c r="D640" t="s">
        <v>687</v>
      </c>
      <c r="E640" t="str">
        <f>IF(ISNA(MATCH(A640,'ESO zone constants'!$A$3:$A$9952,0)),"","X")</f>
        <v>X</v>
      </c>
    </row>
    <row r="641" spans="1:5" hidden="1" x14ac:dyDescent="0.25">
      <c r="A641" s="77">
        <v>1034</v>
      </c>
      <c r="B641">
        <v>639</v>
      </c>
      <c r="C641">
        <v>1011</v>
      </c>
      <c r="D641" t="s">
        <v>688</v>
      </c>
      <c r="E641" t="str">
        <f>IF(ISNA(MATCH(A641,'ESO zone constants'!$A$3:$A$9952,0)),"","X")</f>
        <v>X</v>
      </c>
    </row>
    <row r="642" spans="1:5" hidden="1" x14ac:dyDescent="0.25">
      <c r="A642" s="79">
        <v>1035</v>
      </c>
      <c r="B642">
        <v>640</v>
      </c>
      <c r="C642">
        <v>1011</v>
      </c>
      <c r="D642" t="s">
        <v>666</v>
      </c>
      <c r="E642" t="str">
        <f>IF(ISNA(MATCH(A642,'ESO zone constants'!$A$3:$A$9952,0)),"","X")</f>
        <v>X</v>
      </c>
    </row>
    <row r="643" spans="1:5" hidden="1" x14ac:dyDescent="0.25">
      <c r="A643" s="77">
        <v>1036</v>
      </c>
      <c r="B643">
        <v>641</v>
      </c>
      <c r="C643">
        <v>1011</v>
      </c>
      <c r="D643" t="s">
        <v>689</v>
      </c>
      <c r="E643" t="str">
        <f>IF(ISNA(MATCH(A643,'ESO zone constants'!$A$3:$A$9952,0)),"","X")</f>
        <v>X</v>
      </c>
    </row>
    <row r="644" spans="1:5" hidden="1" x14ac:dyDescent="0.25">
      <c r="A644" s="77">
        <v>1037</v>
      </c>
      <c r="B644">
        <v>642</v>
      </c>
      <c r="C644">
        <v>1011</v>
      </c>
      <c r="D644" t="s">
        <v>690</v>
      </c>
      <c r="E644" t="str">
        <f>IF(ISNA(MATCH(A644,'ESO zone constants'!$A$3:$A$9952,0)),"","X")</f>
        <v>X</v>
      </c>
    </row>
    <row r="645" spans="1:5" hidden="1" x14ac:dyDescent="0.25">
      <c r="A645" s="77">
        <v>1038</v>
      </c>
      <c r="B645">
        <v>643</v>
      </c>
      <c r="C645">
        <v>1011</v>
      </c>
      <c r="D645" t="s">
        <v>691</v>
      </c>
      <c r="E645" t="str">
        <f>IF(ISNA(MATCH(A645,'ESO zone constants'!$A$3:$A$9952,0)),"","X")</f>
        <v>X</v>
      </c>
    </row>
    <row r="646" spans="1:5" hidden="1" x14ac:dyDescent="0.25">
      <c r="A646" s="77">
        <v>1039</v>
      </c>
      <c r="B646">
        <v>644</v>
      </c>
      <c r="C646">
        <v>1011</v>
      </c>
      <c r="D646" t="s">
        <v>692</v>
      </c>
      <c r="E646" t="str">
        <f>IF(ISNA(MATCH(A646,'ESO zone constants'!$A$3:$A$9952,0)),"","X")</f>
        <v>X</v>
      </c>
    </row>
    <row r="647" spans="1:5" hidden="1" x14ac:dyDescent="0.25">
      <c r="A647" s="77">
        <v>1040</v>
      </c>
      <c r="B647">
        <v>645</v>
      </c>
      <c r="C647">
        <v>1011</v>
      </c>
      <c r="D647" t="s">
        <v>659</v>
      </c>
      <c r="E647" t="str">
        <f>IF(ISNA(MATCH(A647,'ESO zone constants'!$A$3:$A$9952,0)),"","X")</f>
        <v>X</v>
      </c>
    </row>
    <row r="648" spans="1:5" hidden="1" x14ac:dyDescent="0.25">
      <c r="A648" s="77">
        <v>1042</v>
      </c>
      <c r="B648">
        <v>646</v>
      </c>
      <c r="C648">
        <v>684</v>
      </c>
      <c r="D648" t="s">
        <v>693</v>
      </c>
      <c r="E648" t="str">
        <f>IF(ISNA(MATCH(A648,'ESO zone constants'!$A$3:$A$9952,0)),"","X")</f>
        <v>X</v>
      </c>
    </row>
    <row r="649" spans="1:5" hidden="1" x14ac:dyDescent="0.25">
      <c r="A649" s="79">
        <v>1043</v>
      </c>
      <c r="B649">
        <v>647</v>
      </c>
      <c r="C649">
        <v>980</v>
      </c>
      <c r="D649" t="s">
        <v>694</v>
      </c>
      <c r="E649" t="str">
        <f>IF(ISNA(MATCH(A649,'ESO zone constants'!$A$3:$A$9952,0)),"","X")</f>
        <v>X</v>
      </c>
    </row>
    <row r="650" spans="1:5" hidden="1" x14ac:dyDescent="0.25">
      <c r="A650" s="79">
        <v>1044</v>
      </c>
      <c r="B650">
        <v>648</v>
      </c>
      <c r="C650">
        <v>823</v>
      </c>
      <c r="D650" t="s">
        <v>695</v>
      </c>
      <c r="E650" t="str">
        <f>IF(ISNA(MATCH(A650,'ESO zone constants'!$A$3:$A$9952,0)),"","X")</f>
        <v>X</v>
      </c>
    </row>
    <row r="651" spans="1:5" hidden="1" x14ac:dyDescent="0.25">
      <c r="A651" s="78">
        <v>1045</v>
      </c>
      <c r="B651">
        <v>649</v>
      </c>
      <c r="C651">
        <v>816</v>
      </c>
      <c r="D651" t="s">
        <v>696</v>
      </c>
      <c r="E651" t="str">
        <f>IF(ISNA(MATCH(A651,'ESO zone constants'!$A$3:$A$9952,0)),"","X")</f>
        <v>X</v>
      </c>
    </row>
    <row r="652" spans="1:5" hidden="1" x14ac:dyDescent="0.25">
      <c r="A652" s="79">
        <v>1046</v>
      </c>
      <c r="B652">
        <v>650</v>
      </c>
      <c r="C652">
        <v>1011</v>
      </c>
      <c r="D652" t="s">
        <v>697</v>
      </c>
      <c r="E652" t="str">
        <f>IF(ISNA(MATCH(A652,'ESO zone constants'!$A$3:$A$9952,0)),"","X")</f>
        <v>X</v>
      </c>
    </row>
    <row r="653" spans="1:5" hidden="1" x14ac:dyDescent="0.25">
      <c r="A653" s="78">
        <v>1047</v>
      </c>
      <c r="B653">
        <v>651</v>
      </c>
      <c r="C653">
        <v>1011</v>
      </c>
      <c r="D653" t="s">
        <v>698</v>
      </c>
      <c r="E653" t="str">
        <f>IF(ISNA(MATCH(A653,'ESO zone constants'!$A$3:$A$9952,0)),"","X")</f>
        <v>X</v>
      </c>
    </row>
    <row r="654" spans="1:5" hidden="1" x14ac:dyDescent="0.25">
      <c r="A654" s="78">
        <v>1048</v>
      </c>
      <c r="B654">
        <v>652</v>
      </c>
      <c r="C654">
        <v>1011</v>
      </c>
      <c r="D654" t="s">
        <v>699</v>
      </c>
      <c r="E654" t="str">
        <f>IF(ISNA(MATCH(A654,'ESO zone constants'!$A$3:$A$9952,0)),"","X")</f>
        <v>X</v>
      </c>
    </row>
    <row r="655" spans="1:5" hidden="1" x14ac:dyDescent="0.25">
      <c r="A655" s="78">
        <v>1051</v>
      </c>
      <c r="B655">
        <v>653</v>
      </c>
      <c r="C655">
        <v>1011</v>
      </c>
      <c r="D655" t="s">
        <v>700</v>
      </c>
      <c r="E655" t="str">
        <f>IF(ISNA(MATCH(A655,'ESO zone constants'!$A$3:$A$9952,0)),"","X")</f>
        <v>X</v>
      </c>
    </row>
    <row r="656" spans="1:5" hidden="1" x14ac:dyDescent="0.25">
      <c r="A656" s="78">
        <v>1052</v>
      </c>
      <c r="B656">
        <v>654</v>
      </c>
      <c r="C656">
        <v>382</v>
      </c>
      <c r="D656" t="s">
        <v>73</v>
      </c>
      <c r="E656" t="str">
        <f>IF(ISNA(MATCH(A656,'ESO zone constants'!$A$3:$A$9952,0)),"","X")</f>
        <v>X</v>
      </c>
    </row>
    <row r="657" spans="1:5" hidden="1" x14ac:dyDescent="0.25">
      <c r="A657" s="78">
        <v>1055</v>
      </c>
      <c r="B657">
        <v>655</v>
      </c>
      <c r="C657">
        <v>108</v>
      </c>
      <c r="D657" t="s">
        <v>41</v>
      </c>
      <c r="E657" t="str">
        <f>IF(ISNA(MATCH(A657,'ESO zone constants'!$A$3:$A$9952,0)),"","X")</f>
        <v>X</v>
      </c>
    </row>
    <row r="658" spans="1:5" hidden="1" x14ac:dyDescent="0.25">
      <c r="A658" s="79">
        <v>1059</v>
      </c>
      <c r="B658">
        <v>656</v>
      </c>
      <c r="C658">
        <v>1011</v>
      </c>
      <c r="D658" t="s">
        <v>702</v>
      </c>
      <c r="E658" t="str">
        <f>IF(ISNA(MATCH(A658,'ESO zone constants'!$A$3:$A$9952,0)),"","X")</f>
        <v>X</v>
      </c>
    </row>
    <row r="659" spans="1:5" hidden="1" x14ac:dyDescent="0.25">
      <c r="A659" s="79">
        <v>1060</v>
      </c>
      <c r="B659">
        <v>657</v>
      </c>
      <c r="C659">
        <v>1011</v>
      </c>
      <c r="D659" t="s">
        <v>703</v>
      </c>
      <c r="E659" t="str">
        <f>IF(ISNA(MATCH(A659,'ESO zone constants'!$A$3:$A$9952,0)),"","X")</f>
        <v>X</v>
      </c>
    </row>
    <row r="660" spans="1:5" hidden="1" x14ac:dyDescent="0.25">
      <c r="A660" s="79">
        <v>1061</v>
      </c>
      <c r="B660">
        <v>658</v>
      </c>
      <c r="C660">
        <v>1011</v>
      </c>
      <c r="D660" t="s">
        <v>704</v>
      </c>
      <c r="E660" t="str">
        <f>IF(ISNA(MATCH(A660,'ESO zone constants'!$A$3:$A$9952,0)),"","X")</f>
        <v>X</v>
      </c>
    </row>
    <row r="661" spans="1:5" hidden="1" x14ac:dyDescent="0.25">
      <c r="A661" s="79">
        <v>1063</v>
      </c>
      <c r="B661">
        <v>659</v>
      </c>
      <c r="C661">
        <v>1027</v>
      </c>
      <c r="D661" t="s">
        <v>706</v>
      </c>
      <c r="E661" t="str">
        <f>IF(ISNA(MATCH(A661,'ESO zone constants'!$A$3:$A$9952,0)),"","X")</f>
        <v>X</v>
      </c>
    </row>
    <row r="662" spans="1:5" hidden="1" x14ac:dyDescent="0.25">
      <c r="A662" s="79">
        <v>1064</v>
      </c>
      <c r="B662">
        <v>660</v>
      </c>
      <c r="C662">
        <v>103</v>
      </c>
      <c r="D662" t="s">
        <v>707</v>
      </c>
      <c r="E662" t="str">
        <f>IF(ISNA(MATCH(A662,'ESO zone constants'!$A$3:$A$9952,0)),"","X")</f>
        <v>X</v>
      </c>
    </row>
    <row r="663" spans="1:5" hidden="1" x14ac:dyDescent="0.25">
      <c r="A663" s="79">
        <v>1065</v>
      </c>
      <c r="B663">
        <v>661</v>
      </c>
      <c r="C663">
        <v>726</v>
      </c>
      <c r="D663" t="s">
        <v>708</v>
      </c>
      <c r="E663" t="str">
        <f>IF(ISNA(MATCH(A663,'ESO zone constants'!$A$3:$A$9952,0)),"","X")</f>
        <v>X</v>
      </c>
    </row>
    <row r="664" spans="1:5" hidden="1" x14ac:dyDescent="0.25">
      <c r="A664" s="78">
        <v>1066</v>
      </c>
      <c r="B664">
        <v>662</v>
      </c>
      <c r="C664">
        <v>726</v>
      </c>
      <c r="D664" t="s">
        <v>709</v>
      </c>
      <c r="E664" t="str">
        <f>IF(ISNA(MATCH(A664,'ESO zone constants'!$A$3:$A$9952,0)),"","X")</f>
        <v>X</v>
      </c>
    </row>
    <row r="665" spans="1:5" hidden="1" x14ac:dyDescent="0.25">
      <c r="A665" s="78">
        <v>1067</v>
      </c>
      <c r="B665">
        <v>663</v>
      </c>
      <c r="C665">
        <v>726</v>
      </c>
      <c r="D665" t="s">
        <v>710</v>
      </c>
      <c r="E665" t="str">
        <f>IF(ISNA(MATCH(A665,'ESO zone constants'!$A$3:$A$9952,0)),"","X")</f>
        <v>X</v>
      </c>
    </row>
    <row r="666" spans="1:5" hidden="1" x14ac:dyDescent="0.25">
      <c r="A666" s="78">
        <v>1068</v>
      </c>
      <c r="B666">
        <v>664</v>
      </c>
      <c r="C666">
        <v>726</v>
      </c>
      <c r="D666" t="s">
        <v>711</v>
      </c>
      <c r="E666" t="str">
        <f>IF(ISNA(MATCH(A666,'ESO zone constants'!$A$3:$A$9952,0)),"","X")</f>
        <v>X</v>
      </c>
    </row>
    <row r="667" spans="1:5" hidden="1" x14ac:dyDescent="0.25">
      <c r="A667" s="78">
        <v>1069</v>
      </c>
      <c r="B667">
        <v>665</v>
      </c>
      <c r="C667">
        <v>726</v>
      </c>
      <c r="D667" t="s">
        <v>712</v>
      </c>
      <c r="E667" t="str">
        <f>IF(ISNA(MATCH(A667,'ESO zone constants'!$A$3:$A$9952,0)),"","X")</f>
        <v>X</v>
      </c>
    </row>
    <row r="668" spans="1:5" hidden="1" x14ac:dyDescent="0.25">
      <c r="A668" s="78">
        <v>1070</v>
      </c>
      <c r="B668">
        <v>666</v>
      </c>
      <c r="C668">
        <v>726</v>
      </c>
      <c r="D668" t="s">
        <v>713</v>
      </c>
      <c r="E668" t="str">
        <f>IF(ISNA(MATCH(A668,'ESO zone constants'!$A$3:$A$9952,0)),"","X")</f>
        <v>X</v>
      </c>
    </row>
    <row r="669" spans="1:5" hidden="1" x14ac:dyDescent="0.25">
      <c r="A669" s="78">
        <v>1071</v>
      </c>
      <c r="B669">
        <v>667</v>
      </c>
      <c r="C669">
        <v>726</v>
      </c>
      <c r="D669" t="s">
        <v>714</v>
      </c>
      <c r="E669" t="str">
        <f>IF(ISNA(MATCH(A669,'ESO zone constants'!$A$3:$A$9952,0)),"","X")</f>
        <v>X</v>
      </c>
    </row>
    <row r="670" spans="1:5" hidden="1" x14ac:dyDescent="0.25">
      <c r="A670" s="78">
        <v>1072</v>
      </c>
      <c r="B670">
        <v>668</v>
      </c>
      <c r="C670">
        <v>117</v>
      </c>
      <c r="D670" t="s">
        <v>715</v>
      </c>
      <c r="E670" t="str">
        <f>IF(ISNA(MATCH(A670,'ESO zone constants'!$A$3:$A$9952,0)),"","X")</f>
        <v>X</v>
      </c>
    </row>
    <row r="671" spans="1:5" hidden="1" x14ac:dyDescent="0.25">
      <c r="A671" s="78">
        <v>1073</v>
      </c>
      <c r="B671">
        <v>669</v>
      </c>
      <c r="C671">
        <v>726</v>
      </c>
      <c r="D671" t="s">
        <v>716</v>
      </c>
      <c r="E671" t="str">
        <f>IF(ISNA(MATCH(A671,'ESO zone constants'!$A$3:$A$9952,0)),"","X")</f>
        <v>X</v>
      </c>
    </row>
    <row r="672" spans="1:5" hidden="1" x14ac:dyDescent="0.25">
      <c r="A672" s="78">
        <v>1074</v>
      </c>
      <c r="B672">
        <v>670</v>
      </c>
      <c r="C672">
        <v>41</v>
      </c>
      <c r="D672" t="s">
        <v>717</v>
      </c>
      <c r="E672" t="str">
        <f>IF(ISNA(MATCH(A672,'ESO zone constants'!$A$3:$A$9952,0)),"","X")</f>
        <v>X</v>
      </c>
    </row>
    <row r="673" spans="1:5" hidden="1" x14ac:dyDescent="0.25">
      <c r="A673" s="78">
        <v>1075</v>
      </c>
      <c r="B673">
        <v>671</v>
      </c>
      <c r="C673">
        <v>381</v>
      </c>
      <c r="D673" t="s">
        <v>717</v>
      </c>
      <c r="E673" t="str">
        <f>IF(ISNA(MATCH(A673,'ESO zone constants'!$A$3:$A$9952,0)),"","X")</f>
        <v>X</v>
      </c>
    </row>
    <row r="674" spans="1:5" hidden="1" x14ac:dyDescent="0.25">
      <c r="A674" s="78">
        <v>1076</v>
      </c>
      <c r="B674">
        <v>672</v>
      </c>
      <c r="C674">
        <v>3</v>
      </c>
      <c r="D674" t="s">
        <v>717</v>
      </c>
      <c r="E674" t="str">
        <f>IF(ISNA(MATCH(A674,'ESO zone constants'!$A$3:$A$9952,0)),"","X")</f>
        <v>X</v>
      </c>
    </row>
    <row r="675" spans="1:5" hidden="1" x14ac:dyDescent="0.25">
      <c r="A675" s="78">
        <v>1077</v>
      </c>
      <c r="B675">
        <v>673</v>
      </c>
      <c r="C675">
        <v>726</v>
      </c>
      <c r="D675" t="s">
        <v>718</v>
      </c>
      <c r="E675" t="str">
        <f>IF(ISNA(MATCH(A675,'ESO zone constants'!$A$3:$A$9952,0)),"","X")</f>
        <v>X</v>
      </c>
    </row>
    <row r="676" spans="1:5" hidden="1" x14ac:dyDescent="0.25">
      <c r="A676" s="78">
        <v>1078</v>
      </c>
      <c r="B676">
        <v>674</v>
      </c>
      <c r="C676">
        <v>726</v>
      </c>
      <c r="D676" t="s">
        <v>719</v>
      </c>
      <c r="E676" t="str">
        <f>IF(ISNA(MATCH(A676,'ESO zone constants'!$A$3:$A$9952,0)),"","X")</f>
        <v>X</v>
      </c>
    </row>
    <row r="677" spans="1:5" hidden="1" x14ac:dyDescent="0.25">
      <c r="A677" s="78">
        <v>1079</v>
      </c>
      <c r="B677">
        <v>675</v>
      </c>
      <c r="C677">
        <v>726</v>
      </c>
      <c r="D677" t="s">
        <v>720</v>
      </c>
      <c r="E677" t="str">
        <f>IF(ISNA(MATCH(A677,'ESO zone constants'!$A$3:$A$9952,0)),"","X")</f>
        <v>X</v>
      </c>
    </row>
    <row r="678" spans="1:5" hidden="1" x14ac:dyDescent="0.25">
      <c r="A678" s="78">
        <v>1080</v>
      </c>
      <c r="B678">
        <v>676</v>
      </c>
      <c r="C678">
        <v>101</v>
      </c>
      <c r="D678" t="s">
        <v>64</v>
      </c>
      <c r="E678" t="str">
        <f>IF(ISNA(MATCH(A678,'ESO zone constants'!$A$3:$A$9952,0)),"","X")</f>
        <v>X</v>
      </c>
    </row>
    <row r="679" spans="1:5" hidden="1" x14ac:dyDescent="0.25">
      <c r="A679" s="79">
        <v>1081</v>
      </c>
      <c r="B679">
        <v>677</v>
      </c>
      <c r="C679">
        <v>823</v>
      </c>
      <c r="D679" t="s">
        <v>67</v>
      </c>
      <c r="E679" t="str">
        <f>IF(ISNA(MATCH(A679,'ESO zone constants'!$A$3:$A$9952,0)),"","X")</f>
        <v>X</v>
      </c>
    </row>
    <row r="680" spans="1:5" hidden="1" x14ac:dyDescent="0.25">
      <c r="A680" s="79">
        <v>1082</v>
      </c>
      <c r="B680">
        <v>678</v>
      </c>
      <c r="C680">
        <v>726</v>
      </c>
      <c r="D680" t="s">
        <v>721</v>
      </c>
      <c r="E680" t="str">
        <f>IF(ISNA(MATCH(A680,'ESO zone constants'!$A$3:$A$9952,0)),"","X")</f>
        <v>X</v>
      </c>
    </row>
    <row r="681" spans="1:5" hidden="1" x14ac:dyDescent="0.25">
      <c r="A681" s="78">
        <v>1083</v>
      </c>
      <c r="B681">
        <v>679</v>
      </c>
      <c r="C681">
        <v>726</v>
      </c>
      <c r="D681" t="s">
        <v>722</v>
      </c>
      <c r="E681" t="str">
        <f>IF(ISNA(MATCH(A681,'ESO zone constants'!$A$3:$A$9952,0)),"","X")</f>
        <v>X</v>
      </c>
    </row>
    <row r="682" spans="1:5" hidden="1" x14ac:dyDescent="0.25">
      <c r="A682" s="78">
        <v>1085</v>
      </c>
      <c r="B682">
        <v>680</v>
      </c>
      <c r="C682">
        <v>1086</v>
      </c>
      <c r="D682" t="s">
        <v>724</v>
      </c>
      <c r="E682" t="str">
        <f>IF(ISNA(MATCH(A682,'ESO zone constants'!$A$3:$A$9952,0)),"","X")</f>
        <v>X</v>
      </c>
    </row>
    <row r="683" spans="1:5" hidden="1" x14ac:dyDescent="0.25">
      <c r="A683" s="78">
        <v>1086</v>
      </c>
      <c r="B683">
        <v>681</v>
      </c>
      <c r="C683">
        <v>1086</v>
      </c>
      <c r="D683" t="s">
        <v>1389</v>
      </c>
      <c r="E683" t="str">
        <f>IF(ISNA(MATCH(A683,'ESO zone constants'!$A$3:$A$9952,0)),"","X")</f>
        <v>X</v>
      </c>
    </row>
    <row r="684" spans="1:5" hidden="1" x14ac:dyDescent="0.25">
      <c r="A684" s="79">
        <v>1088</v>
      </c>
      <c r="B684">
        <v>682</v>
      </c>
      <c r="C684">
        <v>1086</v>
      </c>
      <c r="D684" t="s">
        <v>1417</v>
      </c>
      <c r="E684" t="str">
        <f>IF(ISNA(MATCH(A684,'ESO zone constants'!$A$3:$A$9952,0)),"","X")</f>
        <v>X</v>
      </c>
    </row>
    <row r="685" spans="1:5" hidden="1" x14ac:dyDescent="0.25">
      <c r="A685" s="78">
        <v>1089</v>
      </c>
      <c r="B685">
        <v>683</v>
      </c>
      <c r="C685">
        <v>1086</v>
      </c>
      <c r="D685" t="s">
        <v>1390</v>
      </c>
      <c r="E685" t="str">
        <f>IF(ISNA(MATCH(A685,'ESO zone constants'!$A$3:$A$9952,0)),"","X")</f>
        <v>X</v>
      </c>
    </row>
    <row r="686" spans="1:5" hidden="1" x14ac:dyDescent="0.25">
      <c r="A686" s="78">
        <v>1090</v>
      </c>
      <c r="B686">
        <v>684</v>
      </c>
      <c r="C686">
        <v>1086</v>
      </c>
      <c r="D686" t="s">
        <v>1391</v>
      </c>
      <c r="E686" t="str">
        <f>IF(ISNA(MATCH(A686,'ESO zone constants'!$A$3:$A$9952,0)),"","X")</f>
        <v>X</v>
      </c>
    </row>
    <row r="687" spans="1:5" hidden="1" x14ac:dyDescent="0.25">
      <c r="A687" s="78">
        <v>1091</v>
      </c>
      <c r="B687">
        <v>685</v>
      </c>
      <c r="C687">
        <v>1086</v>
      </c>
      <c r="D687" t="s">
        <v>1392</v>
      </c>
      <c r="E687" t="str">
        <f>IF(ISNA(MATCH(A687,'ESO zone constants'!$A$3:$A$9952,0)),"","X")</f>
        <v>X</v>
      </c>
    </row>
    <row r="688" spans="1:5" hidden="1" x14ac:dyDescent="0.25">
      <c r="A688" s="78">
        <v>1092</v>
      </c>
      <c r="B688">
        <v>686</v>
      </c>
      <c r="C688">
        <v>1086</v>
      </c>
      <c r="D688" t="s">
        <v>1393</v>
      </c>
      <c r="E688" t="str">
        <f>IF(ISNA(MATCH(A688,'ESO zone constants'!$A$3:$A$9952,0)),"","X")</f>
        <v>X</v>
      </c>
    </row>
    <row r="689" spans="1:5" hidden="1" x14ac:dyDescent="0.25">
      <c r="A689" s="78">
        <v>1094</v>
      </c>
      <c r="B689">
        <v>687</v>
      </c>
      <c r="C689">
        <v>1086</v>
      </c>
      <c r="D689" t="s">
        <v>1394</v>
      </c>
      <c r="E689" t="str">
        <f>IF(ISNA(MATCH(A689,'ESO zone constants'!$A$3:$A$9952,0)),"","X")</f>
        <v>X</v>
      </c>
    </row>
    <row r="690" spans="1:5" hidden="1" x14ac:dyDescent="0.25">
      <c r="A690" s="78">
        <v>1095</v>
      </c>
      <c r="B690">
        <v>688</v>
      </c>
      <c r="C690">
        <v>1086</v>
      </c>
      <c r="D690" t="s">
        <v>1395</v>
      </c>
      <c r="E690" t="str">
        <f>IF(ISNA(MATCH(A690,'ESO zone constants'!$A$3:$A$9952,0)),"","X")</f>
        <v>X</v>
      </c>
    </row>
    <row r="691" spans="1:5" hidden="1" x14ac:dyDescent="0.25">
      <c r="A691" s="78">
        <v>1096</v>
      </c>
      <c r="B691">
        <v>689</v>
      </c>
      <c r="C691">
        <v>1086</v>
      </c>
      <c r="D691" t="s">
        <v>1396</v>
      </c>
      <c r="E691" t="str">
        <f>IF(ISNA(MATCH(A691,'ESO zone constants'!$A$3:$A$9952,0)),"","X")</f>
        <v>X</v>
      </c>
    </row>
    <row r="692" spans="1:5" hidden="1" x14ac:dyDescent="0.25">
      <c r="A692" s="78">
        <v>1097</v>
      </c>
      <c r="B692">
        <v>690</v>
      </c>
      <c r="C692">
        <v>1086</v>
      </c>
      <c r="D692" t="s">
        <v>1397</v>
      </c>
      <c r="E692" t="str">
        <f>IF(ISNA(MATCH(A692,'ESO zone constants'!$A$3:$A$9952,0)),"","X")</f>
        <v>X</v>
      </c>
    </row>
    <row r="693" spans="1:5" hidden="1" x14ac:dyDescent="0.25">
      <c r="A693" s="78">
        <v>1098</v>
      </c>
      <c r="B693">
        <v>691</v>
      </c>
      <c r="C693">
        <v>1086</v>
      </c>
      <c r="D693" t="s">
        <v>1398</v>
      </c>
      <c r="E693" t="str">
        <f>IF(ISNA(MATCH(A693,'ESO zone constants'!$A$3:$A$9952,0)),"","X")</f>
        <v>X</v>
      </c>
    </row>
    <row r="694" spans="1:5" hidden="1" x14ac:dyDescent="0.25">
      <c r="A694" s="78">
        <v>1099</v>
      </c>
      <c r="B694">
        <v>692</v>
      </c>
      <c r="C694">
        <v>1086</v>
      </c>
      <c r="D694" t="s">
        <v>1399</v>
      </c>
      <c r="E694" t="str">
        <f>IF(ISNA(MATCH(A694,'ESO zone constants'!$A$3:$A$9952,0)),"","X")</f>
        <v>X</v>
      </c>
    </row>
    <row r="695" spans="1:5" hidden="1" x14ac:dyDescent="0.25">
      <c r="A695" s="78">
        <v>1101</v>
      </c>
      <c r="B695">
        <v>693</v>
      </c>
      <c r="C695">
        <v>1086</v>
      </c>
      <c r="D695" t="s">
        <v>1400</v>
      </c>
      <c r="E695" t="str">
        <f>IF(ISNA(MATCH(A695,'ESO zone constants'!$A$3:$A$9952,0)),"","X")</f>
        <v>X</v>
      </c>
    </row>
    <row r="696" spans="1:5" hidden="1" x14ac:dyDescent="0.25">
      <c r="A696" s="78">
        <v>1102</v>
      </c>
      <c r="B696">
        <v>694</v>
      </c>
      <c r="C696">
        <v>1086</v>
      </c>
      <c r="D696" t="s">
        <v>1401</v>
      </c>
      <c r="E696" t="str">
        <f>IF(ISNA(MATCH(A696,'ESO zone constants'!$A$3:$A$9952,0)),"","X")</f>
        <v>X</v>
      </c>
    </row>
    <row r="697" spans="1:5" hidden="1" x14ac:dyDescent="0.25">
      <c r="A697" s="78">
        <v>1103</v>
      </c>
      <c r="B697">
        <v>695</v>
      </c>
      <c r="C697">
        <v>1086</v>
      </c>
      <c r="D697" t="s">
        <v>1402</v>
      </c>
      <c r="E697" t="str">
        <f>IF(ISNA(MATCH(A697,'ESO zone constants'!$A$3:$A$9952,0)),"","X")</f>
        <v>X</v>
      </c>
    </row>
    <row r="698" spans="1:5" hidden="1" x14ac:dyDescent="0.25">
      <c r="A698" s="78">
        <v>1105</v>
      </c>
      <c r="B698">
        <v>696</v>
      </c>
      <c r="C698">
        <v>1086</v>
      </c>
      <c r="D698" t="s">
        <v>1403</v>
      </c>
      <c r="E698" t="str">
        <f>IF(ISNA(MATCH(A698,'ESO zone constants'!$A$3:$A$9952,0)),"","X")</f>
        <v>X</v>
      </c>
    </row>
    <row r="699" spans="1:5" hidden="1" x14ac:dyDescent="0.25">
      <c r="A699" s="79">
        <v>1106</v>
      </c>
      <c r="B699">
        <v>697</v>
      </c>
      <c r="C699">
        <v>1086</v>
      </c>
      <c r="D699" t="s">
        <v>1404</v>
      </c>
      <c r="E699" t="str">
        <f>IF(ISNA(MATCH(A699,'ESO zone constants'!$A$3:$A$9952,0)),"","X")</f>
        <v>X</v>
      </c>
    </row>
    <row r="700" spans="1:5" hidden="1" x14ac:dyDescent="0.25">
      <c r="A700" s="79">
        <v>1107</v>
      </c>
      <c r="B700">
        <v>698</v>
      </c>
      <c r="C700">
        <v>1107</v>
      </c>
      <c r="D700" t="s">
        <v>726</v>
      </c>
      <c r="E700" t="str">
        <f>IF(ISNA(MATCH(A700,'ESO zone constants'!$A$3:$A$9952,0)),"","X")</f>
        <v>X</v>
      </c>
    </row>
    <row r="701" spans="1:5" hidden="1" x14ac:dyDescent="0.25">
      <c r="A701" s="79">
        <v>1108</v>
      </c>
      <c r="B701">
        <v>699</v>
      </c>
      <c r="C701">
        <v>1108</v>
      </c>
      <c r="D701" t="s">
        <v>725</v>
      </c>
      <c r="E701" t="str">
        <f>IF(ISNA(MATCH(A701,'ESO zone constants'!$A$3:$A$9952,0)),"","X")</f>
        <v>X</v>
      </c>
    </row>
    <row r="702" spans="1:5" hidden="1" x14ac:dyDescent="0.25">
      <c r="A702" s="79">
        <v>1109</v>
      </c>
      <c r="B702">
        <v>700</v>
      </c>
      <c r="C702">
        <v>1109</v>
      </c>
      <c r="D702" t="s">
        <v>723</v>
      </c>
      <c r="E702" t="str">
        <f>IF(ISNA(MATCH(A702,'ESO zone constants'!$A$3:$A$9952,0)),"","X")</f>
        <v>X</v>
      </c>
    </row>
    <row r="703" spans="1:5" hidden="1" x14ac:dyDescent="0.25">
      <c r="A703" s="79">
        <v>1110</v>
      </c>
      <c r="B703">
        <v>701</v>
      </c>
      <c r="C703">
        <v>1086</v>
      </c>
      <c r="D703" t="s">
        <v>1405</v>
      </c>
      <c r="E703" t="str">
        <f>IF(ISNA(MATCH(A703,'ESO zone constants'!$A$3:$A$9952,0)),"","X")</f>
        <v>X</v>
      </c>
    </row>
    <row r="704" spans="1:5" hidden="1" x14ac:dyDescent="0.25">
      <c r="A704" s="79">
        <v>1111</v>
      </c>
      <c r="B704">
        <v>702</v>
      </c>
      <c r="C704">
        <v>1086</v>
      </c>
      <c r="D704" t="s">
        <v>1406</v>
      </c>
      <c r="E704" t="str">
        <f>IF(ISNA(MATCH(A704,'ESO zone constants'!$A$3:$A$9952,0)),"","X")</f>
        <v>X</v>
      </c>
    </row>
    <row r="705" spans="1:5" hidden="1" x14ac:dyDescent="0.25">
      <c r="A705" s="79">
        <v>1112</v>
      </c>
      <c r="B705">
        <v>703</v>
      </c>
      <c r="C705">
        <v>1086</v>
      </c>
      <c r="D705" t="s">
        <v>1407</v>
      </c>
      <c r="E705" t="str">
        <f>IF(ISNA(MATCH(A705,'ESO zone constants'!$A$3:$A$9952,0)),"","X")</f>
        <v>X</v>
      </c>
    </row>
    <row r="706" spans="1:5" hidden="1" x14ac:dyDescent="0.25">
      <c r="A706" s="79">
        <v>1113</v>
      </c>
      <c r="B706">
        <v>704</v>
      </c>
      <c r="C706">
        <v>1086</v>
      </c>
      <c r="D706" t="s">
        <v>1408</v>
      </c>
      <c r="E706" t="str">
        <f>IF(ISNA(MATCH(A706,'ESO zone constants'!$A$3:$A$9952,0)),"","X")</f>
        <v>X</v>
      </c>
    </row>
    <row r="707" spans="1:5" hidden="1" x14ac:dyDescent="0.25">
      <c r="A707" s="79">
        <v>1114</v>
      </c>
      <c r="B707">
        <v>705</v>
      </c>
      <c r="C707">
        <v>1086</v>
      </c>
      <c r="D707" t="s">
        <v>1409</v>
      </c>
      <c r="E707" t="str">
        <f>IF(ISNA(MATCH(A707,'ESO zone constants'!$A$3:$A$9952,0)),"","X")</f>
        <v>X</v>
      </c>
    </row>
    <row r="708" spans="1:5" hidden="1" x14ac:dyDescent="0.25">
      <c r="A708" s="79">
        <v>1115</v>
      </c>
      <c r="B708">
        <v>706</v>
      </c>
      <c r="C708">
        <v>1086</v>
      </c>
      <c r="D708" t="s">
        <v>1410</v>
      </c>
      <c r="E708" t="str">
        <f>IF(ISNA(MATCH(A708,'ESO zone constants'!$A$3:$A$9952,0)),"","X")</f>
        <v>X</v>
      </c>
    </row>
    <row r="709" spans="1:5" hidden="1" x14ac:dyDescent="0.25">
      <c r="A709" s="79">
        <v>1116</v>
      </c>
      <c r="B709">
        <v>707</v>
      </c>
      <c r="C709">
        <v>1116</v>
      </c>
      <c r="D709" t="s">
        <v>1383</v>
      </c>
      <c r="E709" t="str">
        <f>IF(ISNA(MATCH(A709,'ESO zone constants'!$A$3:$A$9952,0)),"","X")</f>
        <v>X</v>
      </c>
    </row>
    <row r="710" spans="1:5" hidden="1" x14ac:dyDescent="0.25">
      <c r="A710" s="79">
        <v>1117</v>
      </c>
      <c r="B710">
        <v>708</v>
      </c>
      <c r="C710">
        <v>1086</v>
      </c>
      <c r="D710" t="s">
        <v>1411</v>
      </c>
      <c r="E710" t="str">
        <f>IF(ISNA(MATCH(A710,'ESO zone constants'!$A$3:$A$9952,0)),"","X")</f>
        <v>X</v>
      </c>
    </row>
    <row r="711" spans="1:5" hidden="1" x14ac:dyDescent="0.25">
      <c r="A711" s="79">
        <v>1118</v>
      </c>
      <c r="B711">
        <v>709</v>
      </c>
      <c r="C711">
        <v>1086</v>
      </c>
      <c r="D711" t="s">
        <v>1412</v>
      </c>
      <c r="E711" t="str">
        <f>IF(ISNA(MATCH(A711,'ESO zone constants'!$A$3:$A$9952,0)),"","X")</f>
        <v>X</v>
      </c>
    </row>
    <row r="712" spans="1:5" hidden="1" x14ac:dyDescent="0.25">
      <c r="A712" s="79">
        <v>1119</v>
      </c>
      <c r="B712">
        <v>710</v>
      </c>
      <c r="C712">
        <v>1086</v>
      </c>
      <c r="D712" t="s">
        <v>1413</v>
      </c>
      <c r="E712" t="str">
        <f>IF(ISNA(MATCH(A712,'ESO zone constants'!$A$3:$A$9952,0)),"","X")</f>
        <v>X</v>
      </c>
    </row>
    <row r="713" spans="1:5" hidden="1" x14ac:dyDescent="0.25">
      <c r="A713" s="79">
        <v>1120</v>
      </c>
      <c r="B713">
        <v>711</v>
      </c>
      <c r="C713">
        <v>1086</v>
      </c>
      <c r="D713" t="s">
        <v>1414</v>
      </c>
      <c r="E713" t="str">
        <f>IF(ISNA(MATCH(A713,'ESO zone constants'!$A$3:$A$9952,0)),"","X")</f>
        <v>X</v>
      </c>
    </row>
    <row r="714" spans="1:5" hidden="1" x14ac:dyDescent="0.25">
      <c r="A714" s="79">
        <v>1121</v>
      </c>
      <c r="B714">
        <v>712</v>
      </c>
      <c r="C714">
        <v>1086</v>
      </c>
      <c r="D714" t="s">
        <v>1345</v>
      </c>
      <c r="E714" t="str">
        <f>IF(ISNA(MATCH(A714,'ESO zone constants'!$A$3:$A$9952,0)),"","X")</f>
        <v>X</v>
      </c>
    </row>
    <row r="715" spans="1:5" hidden="1" x14ac:dyDescent="0.25">
      <c r="A715" s="79">
        <v>1122</v>
      </c>
      <c r="B715">
        <v>713</v>
      </c>
      <c r="C715">
        <v>1086</v>
      </c>
      <c r="D715" t="s">
        <v>1486</v>
      </c>
      <c r="E715" t="str">
        <f>IF(ISNA(MATCH(A715,'ESO zone constants'!$A$3:$A$9952,0)),"","X")</f>
        <v>X</v>
      </c>
    </row>
    <row r="716" spans="1:5" hidden="1" x14ac:dyDescent="0.25">
      <c r="A716" s="79">
        <v>1123</v>
      </c>
      <c r="B716">
        <v>714</v>
      </c>
      <c r="C716">
        <v>383</v>
      </c>
      <c r="D716" t="s">
        <v>1487</v>
      </c>
      <c r="E716" t="str">
        <f>IF(ISNA(MATCH(A716,'ESO zone constants'!$A$3:$A$9952,0)),"","X")</f>
        <v>X</v>
      </c>
    </row>
    <row r="717" spans="1:5" hidden="1" x14ac:dyDescent="0.25">
      <c r="A717" s="79">
        <v>1125</v>
      </c>
      <c r="B717">
        <v>715</v>
      </c>
      <c r="C717">
        <v>101</v>
      </c>
      <c r="D717" t="s">
        <v>701</v>
      </c>
      <c r="E717" t="str">
        <f>IF(ISNA(MATCH(A717,'ESO zone constants'!$A$3:$A$9952,0)),"","X")</f>
        <v>X</v>
      </c>
    </row>
    <row r="718" spans="1:5" hidden="1" x14ac:dyDescent="0.25">
      <c r="A718" s="79">
        <v>1126</v>
      </c>
      <c r="B718">
        <v>716</v>
      </c>
      <c r="C718">
        <v>888</v>
      </c>
      <c r="D718" t="s">
        <v>705</v>
      </c>
      <c r="E718" t="str">
        <f>IF(ISNA(MATCH(A718,'ESO zone constants'!$A$3:$A$9952,0)),"","X")</f>
        <v>X</v>
      </c>
    </row>
    <row r="719" spans="1:5" hidden="1" x14ac:dyDescent="0.25">
      <c r="A719" s="79">
        <v>1128</v>
      </c>
      <c r="B719">
        <v>717</v>
      </c>
      <c r="C719">
        <v>1086</v>
      </c>
      <c r="D719" t="s">
        <v>1385</v>
      </c>
      <c r="E719" t="str">
        <f>IF(ISNA(MATCH(A719,'ESO zone constants'!$A$3:$A$9952,0)),"","X")</f>
        <v>X</v>
      </c>
    </row>
    <row r="720" spans="1:5" hidden="1" x14ac:dyDescent="0.25">
      <c r="A720" s="78">
        <v>1129</v>
      </c>
      <c r="B720">
        <v>718</v>
      </c>
      <c r="C720">
        <v>1086</v>
      </c>
      <c r="D720" t="s">
        <v>1386</v>
      </c>
      <c r="E720" t="str">
        <f>IF(ISNA(MATCH(A720,'ESO zone constants'!$A$3:$A$9952,0)),"","X")</f>
        <v>X</v>
      </c>
    </row>
    <row r="721" spans="1:5" hidden="1" x14ac:dyDescent="0.25">
      <c r="A721" s="78">
        <v>1130</v>
      </c>
      <c r="B721">
        <v>719</v>
      </c>
      <c r="C721">
        <v>1086</v>
      </c>
      <c r="D721" t="s">
        <v>1387</v>
      </c>
      <c r="E721" t="str">
        <f>IF(ISNA(MATCH(A721,'ESO zone constants'!$A$3:$A$9952,0)),"","X")</f>
        <v>X</v>
      </c>
    </row>
    <row r="722" spans="1:5" hidden="1" x14ac:dyDescent="0.25">
      <c r="A722" s="79">
        <v>1133</v>
      </c>
      <c r="B722">
        <v>720</v>
      </c>
      <c r="C722">
        <v>1133</v>
      </c>
      <c r="D722" t="s">
        <v>1587</v>
      </c>
      <c r="E722" t="str">
        <f>IF(ISNA(MATCH(A722,'ESO zone constants'!$A$3:$A$9952,0)),"","X")</f>
        <v>X</v>
      </c>
    </row>
    <row r="723" spans="1:5" hidden="1" x14ac:dyDescent="0.25">
      <c r="A723" s="79">
        <v>1134</v>
      </c>
      <c r="B723">
        <v>721</v>
      </c>
      <c r="C723">
        <v>1133</v>
      </c>
      <c r="D723" t="s">
        <v>1588</v>
      </c>
      <c r="E723" t="str">
        <f>IF(ISNA(MATCH(A723,'ESO zone constants'!$A$3:$A$9952,0)),"","X")</f>
        <v>X</v>
      </c>
    </row>
    <row r="724" spans="1:5" hidden="1" x14ac:dyDescent="0.25">
      <c r="A724" s="79">
        <v>1135</v>
      </c>
      <c r="B724">
        <v>722</v>
      </c>
      <c r="C724">
        <v>1133</v>
      </c>
      <c r="D724" t="s">
        <v>1589</v>
      </c>
      <c r="E724" t="str">
        <f>IF(ISNA(MATCH(A724,'ESO zone constants'!$A$3:$A$9952,0)),"","X")</f>
        <v>X</v>
      </c>
    </row>
    <row r="725" spans="1:5" hidden="1" x14ac:dyDescent="0.25">
      <c r="A725" s="79">
        <v>1136</v>
      </c>
      <c r="B725">
        <v>723</v>
      </c>
      <c r="C725">
        <v>1133</v>
      </c>
      <c r="D725" t="s">
        <v>1590</v>
      </c>
      <c r="E725" t="str">
        <f>IF(ISNA(MATCH(A725,'ESO zone constants'!$A$3:$A$9952,0)),"","X")</f>
        <v>X</v>
      </c>
    </row>
    <row r="726" spans="1:5" hidden="1" x14ac:dyDescent="0.25">
      <c r="A726" s="78">
        <v>1137</v>
      </c>
      <c r="B726">
        <v>724</v>
      </c>
      <c r="C726">
        <v>1133</v>
      </c>
      <c r="D726" t="s">
        <v>1591</v>
      </c>
      <c r="E726" t="str">
        <f>IF(ISNA(MATCH(A726,'ESO zone constants'!$A$3:$A$9952,0)),"","X")</f>
        <v>X</v>
      </c>
    </row>
    <row r="727" spans="1:5" hidden="1" x14ac:dyDescent="0.25">
      <c r="A727" s="78">
        <v>1138</v>
      </c>
      <c r="B727">
        <v>725</v>
      </c>
      <c r="C727">
        <v>1133</v>
      </c>
      <c r="D727" t="s">
        <v>1490</v>
      </c>
      <c r="E727" t="str">
        <f>IF(ISNA(MATCH(A727,'ESO zone constants'!$A$3:$A$9952,0)),"","X")</f>
        <v>X</v>
      </c>
    </row>
    <row r="728" spans="1:5" hidden="1" x14ac:dyDescent="0.25">
      <c r="A728" s="78">
        <v>1139</v>
      </c>
      <c r="B728">
        <v>726</v>
      </c>
      <c r="C728">
        <v>1133</v>
      </c>
      <c r="D728" t="s">
        <v>1592</v>
      </c>
      <c r="E728" t="str">
        <f>IF(ISNA(MATCH(A728,'ESO zone constants'!$A$3:$A$9952,0)),"","X")</f>
        <v>X</v>
      </c>
    </row>
    <row r="729" spans="1:5" hidden="1" x14ac:dyDescent="0.25">
      <c r="A729" s="78">
        <v>1140</v>
      </c>
      <c r="B729">
        <v>727</v>
      </c>
      <c r="C729">
        <v>104</v>
      </c>
      <c r="D729" t="s">
        <v>1494</v>
      </c>
      <c r="E729" t="str">
        <f>IF(ISNA(MATCH(A729,'ESO zone constants'!$A$3:$A$9952,0)),"","X")</f>
        <v>X</v>
      </c>
    </row>
    <row r="730" spans="1:5" hidden="1" x14ac:dyDescent="0.25">
      <c r="A730" s="79">
        <v>1141</v>
      </c>
      <c r="B730">
        <v>728</v>
      </c>
      <c r="C730">
        <v>101</v>
      </c>
      <c r="D730" t="s">
        <v>1500</v>
      </c>
      <c r="E730" t="str">
        <f>IF(ISNA(MATCH(A730,'ESO zone constants'!$A$3:$A$9952,0)),"","X")</f>
        <v>X</v>
      </c>
    </row>
    <row r="731" spans="1:5" hidden="1" x14ac:dyDescent="0.25">
      <c r="A731" s="78">
        <v>1142</v>
      </c>
      <c r="B731">
        <v>729</v>
      </c>
      <c r="C731">
        <v>1142</v>
      </c>
      <c r="D731" t="s">
        <v>416</v>
      </c>
      <c r="E731" t="str">
        <f>IF(ISNA(MATCH(A731,'ESO zone constants'!$A$3:$A$9952,0)),"","X")</f>
        <v>X</v>
      </c>
    </row>
    <row r="732" spans="1:5" hidden="1" x14ac:dyDescent="0.25">
      <c r="A732" s="78">
        <v>1143</v>
      </c>
      <c r="B732">
        <v>730</v>
      </c>
      <c r="C732">
        <v>19</v>
      </c>
      <c r="D732" t="s">
        <v>1495</v>
      </c>
      <c r="E732" t="str">
        <f>IF(ISNA(MATCH(A732,'ESO zone constants'!$A$3:$A$9952,0)),"","X")</f>
        <v>X</v>
      </c>
    </row>
    <row r="733" spans="1:5" hidden="1" x14ac:dyDescent="0.25">
      <c r="A733" s="78">
        <v>1144</v>
      </c>
      <c r="B733">
        <v>731</v>
      </c>
      <c r="C733">
        <v>1144</v>
      </c>
      <c r="D733" t="s">
        <v>1496</v>
      </c>
      <c r="E733" t="str">
        <f>IF(ISNA(MATCH(A733,'ESO zone constants'!$A$3:$A$9952,0)),"","X")</f>
        <v>X</v>
      </c>
    </row>
    <row r="734" spans="1:5" hidden="1" x14ac:dyDescent="0.25">
      <c r="A734" s="79">
        <v>1145</v>
      </c>
      <c r="B734">
        <v>732</v>
      </c>
      <c r="C734">
        <v>1133</v>
      </c>
      <c r="D734" t="s">
        <v>1593</v>
      </c>
      <c r="E734" t="str">
        <f>IF(ISNA(MATCH(A734,'ESO zone constants'!$A$3:$A$9952,0)),"","X")</f>
        <v>X</v>
      </c>
    </row>
    <row r="735" spans="1:5" hidden="1" x14ac:dyDescent="0.25">
      <c r="A735" s="78">
        <v>1146</v>
      </c>
      <c r="B735">
        <v>733</v>
      </c>
      <c r="C735">
        <v>1133</v>
      </c>
      <c r="D735" t="s">
        <v>1594</v>
      </c>
      <c r="E735" t="str">
        <f>IF(ISNA(MATCH(A735,'ESO zone constants'!$A$3:$A$9952,0)),"","X")</f>
        <v>X</v>
      </c>
    </row>
    <row r="736" spans="1:5" hidden="1" x14ac:dyDescent="0.25">
      <c r="A736" s="78">
        <v>1147</v>
      </c>
      <c r="B736">
        <v>734</v>
      </c>
      <c r="C736">
        <v>1133</v>
      </c>
      <c r="D736" t="s">
        <v>1595</v>
      </c>
      <c r="E736" t="str">
        <f>IF(ISNA(MATCH(A736,'ESO zone constants'!$A$3:$A$9952,0)),"","X")</f>
        <v>X</v>
      </c>
    </row>
    <row r="737" spans="1:5" hidden="1" x14ac:dyDescent="0.25">
      <c r="A737" s="79">
        <v>1148</v>
      </c>
      <c r="B737">
        <v>735</v>
      </c>
      <c r="C737">
        <v>1133</v>
      </c>
      <c r="D737" t="s">
        <v>1599</v>
      </c>
      <c r="E737" t="str">
        <f>IF(ISNA(MATCH(A737,'ESO zone constants'!$A$3:$A$9952,0)),"","X")</f>
        <v>X</v>
      </c>
    </row>
    <row r="738" spans="1:5" hidden="1" x14ac:dyDescent="0.25">
      <c r="A738" s="78">
        <v>1149</v>
      </c>
      <c r="B738">
        <v>736</v>
      </c>
      <c r="C738">
        <v>1133</v>
      </c>
      <c r="D738" t="s">
        <v>1596</v>
      </c>
      <c r="E738" t="str">
        <f>IF(ISNA(MATCH(A738,'ESO zone constants'!$A$3:$A$9952,0)),"","X")</f>
        <v>X</v>
      </c>
    </row>
    <row r="739" spans="1:5" hidden="1" x14ac:dyDescent="0.25">
      <c r="A739" s="79">
        <v>1150</v>
      </c>
      <c r="B739">
        <v>737</v>
      </c>
      <c r="C739">
        <v>1133</v>
      </c>
      <c r="D739" t="s">
        <v>1598</v>
      </c>
      <c r="E739" t="str">
        <f>IF(ISNA(MATCH(A739,'ESO zone constants'!$A$3:$A$9952,0)),"","X")</f>
        <v>X</v>
      </c>
    </row>
    <row r="740" spans="1:5" hidden="1" x14ac:dyDescent="0.25">
      <c r="A740" s="78">
        <v>1151</v>
      </c>
      <c r="B740">
        <v>738</v>
      </c>
      <c r="C740">
        <v>1133</v>
      </c>
      <c r="D740" t="s">
        <v>1597</v>
      </c>
      <c r="E740" t="str">
        <f>IF(ISNA(MATCH(A740,'ESO zone constants'!$A$3:$A$9952,0)),"","X")</f>
        <v>X</v>
      </c>
    </row>
    <row r="741" spans="1:5" hidden="1" x14ac:dyDescent="0.25">
      <c r="A741" s="78">
        <v>1152</v>
      </c>
      <c r="B741">
        <v>739</v>
      </c>
      <c r="C741">
        <v>684</v>
      </c>
      <c r="D741" t="s">
        <v>1651</v>
      </c>
      <c r="E741" t="str">
        <f>IF(ISNA(MATCH(A741,'ESO zone constants'!$A$3:$A$9952,0)),"","X")</f>
        <v>X</v>
      </c>
    </row>
    <row r="742" spans="1:5" hidden="1" x14ac:dyDescent="0.25">
      <c r="A742" s="78">
        <v>1153</v>
      </c>
      <c r="B742">
        <v>740</v>
      </c>
      <c r="C742">
        <v>92</v>
      </c>
      <c r="D742" t="s">
        <v>1650</v>
      </c>
      <c r="E742" t="str">
        <f>IF(ISNA(MATCH(A742,'ESO zone constants'!$A$3:$A$9952,0)),"","X")</f>
        <v>X</v>
      </c>
    </row>
    <row r="743" spans="1:5" hidden="1" x14ac:dyDescent="0.25">
      <c r="A743" s="79">
        <v>1154</v>
      </c>
      <c r="B743">
        <v>741</v>
      </c>
      <c r="C743">
        <v>1086</v>
      </c>
      <c r="D743" t="s">
        <v>1498</v>
      </c>
      <c r="E743" t="str">
        <f>IF(ISNA(MATCH(A743,'ESO zone constants'!$A$3:$A$9952,0)),"","X")</f>
        <v>X</v>
      </c>
    </row>
    <row r="744" spans="1:5" hidden="1" x14ac:dyDescent="0.25">
      <c r="A744" s="79">
        <v>1155</v>
      </c>
      <c r="B744">
        <v>742</v>
      </c>
      <c r="C744">
        <v>20</v>
      </c>
      <c r="D744" t="s">
        <v>1499</v>
      </c>
      <c r="E744" t="str">
        <f>IF(ISNA(MATCH(A744,'ESO zone constants'!$A$3:$A$9952,0)),"","X")</f>
        <v>X</v>
      </c>
    </row>
    <row r="745" spans="1:5" hidden="1" x14ac:dyDescent="0.25">
      <c r="A745" s="79">
        <v>1160</v>
      </c>
      <c r="B745">
        <v>743</v>
      </c>
      <c r="C745">
        <v>1160</v>
      </c>
      <c r="D745" t="s">
        <v>1694</v>
      </c>
      <c r="E745" t="str">
        <f>IF(ISNA(MATCH(A745,'ESO zone constants'!$A$3:$A$9952,0)),"","X")</f>
        <v>X</v>
      </c>
    </row>
    <row r="746" spans="1:5" hidden="1" x14ac:dyDescent="0.25">
      <c r="A746" s="79">
        <v>1161</v>
      </c>
      <c r="B746">
        <v>744</v>
      </c>
      <c r="C746">
        <v>1161</v>
      </c>
      <c r="D746" t="s">
        <v>1724</v>
      </c>
      <c r="E746" t="str">
        <f>IF(ISNA(MATCH(A746,'ESO zone constants'!$A$3:$A$9952,0)),"","X")</f>
        <v>X</v>
      </c>
    </row>
    <row r="747" spans="1:5" hidden="1" x14ac:dyDescent="0.25">
      <c r="A747" s="78">
        <v>1165</v>
      </c>
      <c r="B747">
        <v>745</v>
      </c>
      <c r="C747">
        <v>1161</v>
      </c>
      <c r="D747" t="s">
        <v>1695</v>
      </c>
      <c r="E747" t="str">
        <f>IF(ISNA(MATCH(A747,'ESO zone constants'!$A$3:$A$9952,0)),"","X")</f>
        <v>X</v>
      </c>
    </row>
    <row r="748" spans="1:5" hidden="1" x14ac:dyDescent="0.25">
      <c r="A748" s="79">
        <v>1166</v>
      </c>
      <c r="B748">
        <v>746</v>
      </c>
      <c r="C748">
        <v>1160</v>
      </c>
      <c r="D748" t="s">
        <v>1723</v>
      </c>
      <c r="E748" t="str">
        <f>IF(ISNA(MATCH(A748,'ESO zone constants'!$A$3:$A$9952,0)),"","X")</f>
        <v>X</v>
      </c>
    </row>
    <row r="749" spans="1:5" hidden="1" x14ac:dyDescent="0.25">
      <c r="A749" s="78">
        <v>1167</v>
      </c>
      <c r="B749">
        <v>747</v>
      </c>
      <c r="C749">
        <v>1160</v>
      </c>
      <c r="D749" t="s">
        <v>1696</v>
      </c>
      <c r="E749" t="str">
        <f>IF(ISNA(MATCH(A749,'ESO zone constants'!$A$3:$A$9952,0)),"","X")</f>
        <v>X</v>
      </c>
    </row>
    <row r="750" spans="1:5" hidden="1" x14ac:dyDescent="0.25">
      <c r="A750" s="79">
        <v>1168</v>
      </c>
      <c r="B750">
        <v>748</v>
      </c>
      <c r="C750">
        <v>1160</v>
      </c>
      <c r="D750" t="s">
        <v>1722</v>
      </c>
      <c r="E750" t="str">
        <f>IF(ISNA(MATCH(A750,'ESO zone constants'!$A$3:$A$9952,0)),"","X")</f>
        <v>X</v>
      </c>
    </row>
    <row r="751" spans="1:5" hidden="1" x14ac:dyDescent="0.25">
      <c r="A751" s="78">
        <v>1169</v>
      </c>
      <c r="B751">
        <v>749</v>
      </c>
      <c r="C751">
        <v>1160</v>
      </c>
      <c r="D751" t="s">
        <v>1697</v>
      </c>
      <c r="E751" t="str">
        <f>IF(ISNA(MATCH(A751,'ESO zone constants'!$A$3:$A$9952,0)),"","X")</f>
        <v>X</v>
      </c>
    </row>
    <row r="752" spans="1:5" hidden="1" x14ac:dyDescent="0.25">
      <c r="A752" s="79">
        <v>1170</v>
      </c>
      <c r="B752">
        <v>750</v>
      </c>
      <c r="C752">
        <v>1160</v>
      </c>
      <c r="D752" t="s">
        <v>1721</v>
      </c>
      <c r="E752" t="str">
        <f>IF(ISNA(MATCH(A752,'ESO zone constants'!$A$3:$A$9952,0)),"","X")</f>
        <v>X</v>
      </c>
    </row>
    <row r="753" spans="1:5" hidden="1" x14ac:dyDescent="0.25">
      <c r="A753" s="78">
        <v>1171</v>
      </c>
      <c r="B753">
        <v>751</v>
      </c>
      <c r="C753">
        <v>1161</v>
      </c>
      <c r="D753" t="s">
        <v>1698</v>
      </c>
      <c r="E753" t="str">
        <f>IF(ISNA(MATCH(A753,'ESO zone constants'!$A$3:$A$9952,0)),"","X")</f>
        <v>X</v>
      </c>
    </row>
    <row r="754" spans="1:5" hidden="1" x14ac:dyDescent="0.25">
      <c r="A754" s="79">
        <v>1172</v>
      </c>
      <c r="B754">
        <v>752</v>
      </c>
      <c r="C754">
        <v>1161</v>
      </c>
      <c r="D754" t="s">
        <v>1719</v>
      </c>
      <c r="E754" t="str">
        <f>IF(ISNA(MATCH(A754,'ESO zone constants'!$A$3:$A$9952,0)),"","X")</f>
        <v>X</v>
      </c>
    </row>
    <row r="755" spans="1:5" hidden="1" x14ac:dyDescent="0.25">
      <c r="A755" s="78">
        <v>1173</v>
      </c>
      <c r="B755">
        <v>753</v>
      </c>
      <c r="C755">
        <v>1161</v>
      </c>
      <c r="D755" t="s">
        <v>1699</v>
      </c>
      <c r="E755" t="str">
        <f>IF(ISNA(MATCH(A755,'ESO zone constants'!$A$3:$A$9952,0)),"","X")</f>
        <v>X</v>
      </c>
    </row>
    <row r="756" spans="1:5" hidden="1" x14ac:dyDescent="0.25">
      <c r="A756" s="78">
        <v>1174</v>
      </c>
      <c r="B756">
        <v>754</v>
      </c>
      <c r="C756">
        <v>1160</v>
      </c>
      <c r="D756" t="s">
        <v>1700</v>
      </c>
      <c r="E756" t="str">
        <f>IF(ISNA(MATCH(A756,'ESO zone constants'!$A$3:$A$9952,0)),"","X")</f>
        <v>X</v>
      </c>
    </row>
    <row r="757" spans="1:5" hidden="1" x14ac:dyDescent="0.25">
      <c r="A757" s="78">
        <v>1175</v>
      </c>
      <c r="B757">
        <v>755</v>
      </c>
      <c r="C757">
        <v>1175</v>
      </c>
      <c r="D757" t="s">
        <v>1701</v>
      </c>
      <c r="E757" t="str">
        <f>IF(ISNA(MATCH(A757,'ESO zone constants'!$A$3:$A$9952,0)),"","X")</f>
        <v>X</v>
      </c>
    </row>
    <row r="758" spans="1:5" hidden="1" x14ac:dyDescent="0.25">
      <c r="A758" s="78">
        <v>1176</v>
      </c>
      <c r="B758">
        <v>756</v>
      </c>
      <c r="C758">
        <v>1160</v>
      </c>
      <c r="D758" t="s">
        <v>1702</v>
      </c>
      <c r="E758" t="str">
        <f>IF(ISNA(MATCH(A758,'ESO zone constants'!$A$3:$A$9952,0)),"","X")</f>
        <v>X</v>
      </c>
    </row>
    <row r="759" spans="1:5" hidden="1" x14ac:dyDescent="0.25">
      <c r="A759" s="78">
        <v>1177</v>
      </c>
      <c r="B759">
        <v>757</v>
      </c>
      <c r="C759">
        <v>1160</v>
      </c>
      <c r="D759" t="s">
        <v>1703</v>
      </c>
      <c r="E759" t="str">
        <f>IF(ISNA(MATCH(A759,'ESO zone constants'!$A$3:$A$9952,0)),"","X")</f>
        <v>X</v>
      </c>
    </row>
    <row r="760" spans="1:5" hidden="1" x14ac:dyDescent="0.25">
      <c r="A760" s="78">
        <v>1178</v>
      </c>
      <c r="B760">
        <v>758</v>
      </c>
      <c r="C760">
        <v>1160</v>
      </c>
      <c r="D760" t="s">
        <v>1704</v>
      </c>
      <c r="E760" t="str">
        <f>IF(ISNA(MATCH(A760,'ESO zone constants'!$A$3:$A$9952,0)),"","X")</f>
        <v>X</v>
      </c>
    </row>
    <row r="761" spans="1:5" hidden="1" x14ac:dyDescent="0.25">
      <c r="A761" s="78">
        <v>1179</v>
      </c>
      <c r="B761">
        <v>759</v>
      </c>
      <c r="C761">
        <v>1160</v>
      </c>
      <c r="D761" t="s">
        <v>1705</v>
      </c>
      <c r="E761" t="str">
        <f>IF(ISNA(MATCH(A761,'ESO zone constants'!$A$3:$A$9952,0)),"","X")</f>
        <v>X</v>
      </c>
    </row>
    <row r="762" spans="1:5" hidden="1" x14ac:dyDescent="0.25">
      <c r="A762" s="78">
        <v>1180</v>
      </c>
      <c r="B762">
        <v>760</v>
      </c>
      <c r="C762">
        <v>383</v>
      </c>
      <c r="D762" t="s">
        <v>2406</v>
      </c>
      <c r="E762" t="str">
        <f>IF(ISNA(MATCH(A762,'ESO zone constants'!$A$3:$A$9952,0)),"","X")</f>
        <v>X</v>
      </c>
    </row>
    <row r="763" spans="1:5" hidden="1" x14ac:dyDescent="0.25">
      <c r="A763" s="78">
        <v>1181</v>
      </c>
      <c r="B763">
        <v>761</v>
      </c>
      <c r="C763">
        <v>1161</v>
      </c>
      <c r="D763" t="s">
        <v>1706</v>
      </c>
      <c r="E763" t="str">
        <f>IF(ISNA(MATCH(A763,'ESO zone constants'!$A$3:$A$9952,0)),"","X")</f>
        <v>X</v>
      </c>
    </row>
    <row r="764" spans="1:5" hidden="1" x14ac:dyDescent="0.25">
      <c r="A764" s="78">
        <v>1182</v>
      </c>
      <c r="B764">
        <v>762</v>
      </c>
      <c r="C764">
        <v>1160</v>
      </c>
      <c r="D764" t="s">
        <v>1707</v>
      </c>
      <c r="E764" t="str">
        <f>IF(ISNA(MATCH(A764,'ESO zone constants'!$A$3:$A$9952,0)),"","X")</f>
        <v>X</v>
      </c>
    </row>
    <row r="765" spans="1:5" hidden="1" x14ac:dyDescent="0.25">
      <c r="A765" s="78">
        <v>1183</v>
      </c>
      <c r="B765">
        <v>763</v>
      </c>
      <c r="C765">
        <v>1161</v>
      </c>
      <c r="D765" t="s">
        <v>1718</v>
      </c>
      <c r="E765" t="str">
        <f>IF(ISNA(MATCH(A765,'ESO zone constants'!$A$3:$A$9952,0)),"","X")</f>
        <v>X</v>
      </c>
    </row>
    <row r="766" spans="1:5" hidden="1" x14ac:dyDescent="0.25">
      <c r="A766" s="79">
        <v>1184</v>
      </c>
      <c r="B766">
        <v>764</v>
      </c>
      <c r="C766">
        <v>1161</v>
      </c>
      <c r="D766" t="s">
        <v>1708</v>
      </c>
      <c r="E766" t="str">
        <f>IF(ISNA(MATCH(A766,'ESO zone constants'!$A$3:$A$9952,0)),"","X")</f>
        <v>X</v>
      </c>
    </row>
    <row r="767" spans="1:5" hidden="1" x14ac:dyDescent="0.25">
      <c r="A767" s="79">
        <v>1185</v>
      </c>
      <c r="B767">
        <v>765</v>
      </c>
      <c r="C767">
        <v>1160</v>
      </c>
      <c r="D767" t="s">
        <v>1709</v>
      </c>
      <c r="E767" t="str">
        <f>IF(ISNA(MATCH(A767,'ESO zone constants'!$A$3:$A$9952,0)),"","X")</f>
        <v>X</v>
      </c>
    </row>
    <row r="768" spans="1:5" hidden="1" x14ac:dyDescent="0.25">
      <c r="A768" s="78">
        <v>1186</v>
      </c>
      <c r="B768">
        <v>766</v>
      </c>
      <c r="C768">
        <v>1160</v>
      </c>
      <c r="D768" t="s">
        <v>1717</v>
      </c>
      <c r="E768" t="str">
        <f>IF(ISNA(MATCH(A768,'ESO zone constants'!$A$3:$A$9952,0)),"","X")</f>
        <v>X</v>
      </c>
    </row>
    <row r="769" spans="1:5" hidden="1" x14ac:dyDescent="0.25">
      <c r="A769" s="79">
        <v>1187</v>
      </c>
      <c r="B769">
        <v>767</v>
      </c>
      <c r="C769">
        <v>1161</v>
      </c>
      <c r="D769" t="s">
        <v>1710</v>
      </c>
      <c r="E769" t="str">
        <f>IF(ISNA(MATCH(A769,'ESO zone constants'!$A$3:$A$9952,0)),"","X")</f>
        <v>X</v>
      </c>
    </row>
    <row r="770" spans="1:5" hidden="1" x14ac:dyDescent="0.25">
      <c r="A770" s="79">
        <v>1188</v>
      </c>
      <c r="B770">
        <v>768</v>
      </c>
      <c r="C770">
        <v>101</v>
      </c>
      <c r="D770" t="s">
        <v>1711</v>
      </c>
      <c r="E770" t="str">
        <f>IF(ISNA(MATCH(A770,'ESO zone constants'!$A$3:$A$9952,0)),"","X")</f>
        <v>X</v>
      </c>
    </row>
    <row r="771" spans="1:5" hidden="1" x14ac:dyDescent="0.25">
      <c r="A771" s="79">
        <v>1189</v>
      </c>
      <c r="B771">
        <v>769</v>
      </c>
      <c r="C771">
        <v>101</v>
      </c>
      <c r="D771" t="s">
        <v>1711</v>
      </c>
      <c r="E771" t="str">
        <f>IF(ISNA(MATCH(A771,'ESO zone constants'!$A$3:$A$9952,0)),"","X")</f>
        <v>X</v>
      </c>
    </row>
    <row r="772" spans="1:5" hidden="1" x14ac:dyDescent="0.25">
      <c r="A772" s="78">
        <v>1190</v>
      </c>
      <c r="B772">
        <v>770</v>
      </c>
      <c r="C772">
        <v>103</v>
      </c>
      <c r="D772" t="s">
        <v>1665</v>
      </c>
      <c r="E772" t="str">
        <f>IF(ISNA(MATCH(A772,'ESO zone constants'!$A$3:$A$9952,0)),"","X")</f>
        <v>X</v>
      </c>
    </row>
    <row r="773" spans="1:5" hidden="1" x14ac:dyDescent="0.25">
      <c r="A773" s="79">
        <v>1191</v>
      </c>
      <c r="B773">
        <v>771</v>
      </c>
      <c r="C773">
        <v>101</v>
      </c>
      <c r="D773" t="s">
        <v>1664</v>
      </c>
      <c r="E773" t="str">
        <f>IF(ISNA(MATCH(A773,'ESO zone constants'!$A$3:$A$9952,0)),"","X")</f>
        <v>X</v>
      </c>
    </row>
    <row r="774" spans="1:5" hidden="1" x14ac:dyDescent="0.25">
      <c r="A774" s="78">
        <v>1192</v>
      </c>
      <c r="B774">
        <v>772</v>
      </c>
      <c r="C774">
        <v>1133</v>
      </c>
      <c r="D774" t="s">
        <v>1600</v>
      </c>
      <c r="E774" t="str">
        <f>IF(ISNA(MATCH(A774,'ESO zone constants'!$A$3:$A$9952,0)),"","X")</f>
        <v>X</v>
      </c>
    </row>
    <row r="775" spans="1:5" hidden="1" x14ac:dyDescent="0.25">
      <c r="A775" s="79">
        <v>1193</v>
      </c>
      <c r="B775">
        <v>773</v>
      </c>
      <c r="C775">
        <v>1133</v>
      </c>
      <c r="D775" t="s">
        <v>1601</v>
      </c>
      <c r="E775" t="str">
        <f>IF(ISNA(MATCH(A775,'ESO zone constants'!$A$3:$A$9952,0)),"","X")</f>
        <v>X</v>
      </c>
    </row>
    <row r="776" spans="1:5" hidden="1" x14ac:dyDescent="0.25">
      <c r="A776" s="78">
        <v>1195</v>
      </c>
      <c r="B776">
        <v>774</v>
      </c>
      <c r="C776">
        <v>1195</v>
      </c>
      <c r="D776" t="s">
        <v>1712</v>
      </c>
      <c r="E776" t="str">
        <f>IF(ISNA(MATCH(A776,'ESO zone constants'!$A$3:$A$9952,0)),"","X")</f>
        <v>X</v>
      </c>
    </row>
    <row r="777" spans="1:5" hidden="1" x14ac:dyDescent="0.25">
      <c r="A777" s="78">
        <v>1196</v>
      </c>
      <c r="B777">
        <v>775</v>
      </c>
      <c r="C777">
        <v>1160</v>
      </c>
      <c r="D777" t="s">
        <v>1713</v>
      </c>
      <c r="E777" t="str">
        <f>IF(ISNA(MATCH(A777,'ESO zone constants'!$A$3:$A$9952,0)),"","X")</f>
        <v>X</v>
      </c>
    </row>
    <row r="778" spans="1:5" hidden="1" x14ac:dyDescent="0.25">
      <c r="A778" s="79">
        <v>1197</v>
      </c>
      <c r="B778">
        <v>776</v>
      </c>
      <c r="C778">
        <v>1161</v>
      </c>
      <c r="D778" t="s">
        <v>1815</v>
      </c>
      <c r="E778" t="str">
        <f>IF(ISNA(MATCH(A778,'ESO zone constants'!$A$3:$A$9952,0)),"","X")</f>
        <v>X</v>
      </c>
    </row>
    <row r="779" spans="1:5" hidden="1" x14ac:dyDescent="0.25">
      <c r="A779" s="79">
        <v>1199</v>
      </c>
      <c r="B779">
        <v>777</v>
      </c>
      <c r="C779">
        <v>684</v>
      </c>
      <c r="D779" t="s">
        <v>1663</v>
      </c>
      <c r="E779" t="str">
        <f>IF(ISNA(MATCH(A779,'ESO zone constants'!$A$3:$A$9952,0)),"","X")</f>
        <v>X</v>
      </c>
    </row>
    <row r="780" spans="1:5" hidden="1" x14ac:dyDescent="0.25">
      <c r="A780" s="78">
        <v>1200</v>
      </c>
      <c r="B780">
        <v>778</v>
      </c>
      <c r="C780">
        <v>1200</v>
      </c>
      <c r="D780" t="s">
        <v>1662</v>
      </c>
      <c r="E780" t="str">
        <f>IF(ISNA(MATCH(A780,'ESO zone constants'!$A$3:$A$9952,0)),"","X")</f>
        <v>X</v>
      </c>
    </row>
    <row r="781" spans="1:5" hidden="1" x14ac:dyDescent="0.25">
      <c r="A781" s="79">
        <v>1201</v>
      </c>
      <c r="B781">
        <v>779</v>
      </c>
      <c r="C781">
        <v>1160</v>
      </c>
      <c r="D781" t="s">
        <v>1810</v>
      </c>
      <c r="E781" t="str">
        <f>IF(ISNA(MATCH(A781,'ESO zone constants'!$A$3:$A$9952,0)),"","X")</f>
        <v>X</v>
      </c>
    </row>
    <row r="782" spans="1:5" hidden="1" x14ac:dyDescent="0.25">
      <c r="A782" s="79">
        <v>1204</v>
      </c>
      <c r="B782">
        <v>780</v>
      </c>
      <c r="C782">
        <v>1204</v>
      </c>
      <c r="D782" t="s">
        <v>2161</v>
      </c>
      <c r="E782" t="str">
        <f>IF(ISNA(MATCH(A782,'ESO zone constants'!$A$3:$A$9952,0)),"","X")</f>
        <v>X</v>
      </c>
    </row>
    <row r="783" spans="1:5" hidden="1" x14ac:dyDescent="0.25">
      <c r="A783" s="78">
        <v>1205</v>
      </c>
      <c r="B783">
        <v>781</v>
      </c>
      <c r="C783">
        <v>20</v>
      </c>
      <c r="D783" t="s">
        <v>2163</v>
      </c>
      <c r="E783" t="str">
        <f>IF(ISNA(MATCH(A783,'ESO zone constants'!$A$3:$A$9952,0)),"","X")</f>
        <v>X</v>
      </c>
    </row>
    <row r="784" spans="1:5" hidden="1" x14ac:dyDescent="0.25">
      <c r="A784" s="79">
        <v>1206</v>
      </c>
      <c r="B784">
        <v>782</v>
      </c>
      <c r="C784">
        <v>20</v>
      </c>
      <c r="D784" t="s">
        <v>2162</v>
      </c>
      <c r="E784" t="str">
        <f>IF(ISNA(MATCH(A784,'ESO zone constants'!$A$3:$A$9952,0)),"","X")</f>
        <v>X</v>
      </c>
    </row>
    <row r="785" spans="1:5" hidden="1" x14ac:dyDescent="0.25">
      <c r="A785" s="79">
        <v>1207</v>
      </c>
      <c r="B785">
        <v>783</v>
      </c>
      <c r="C785">
        <v>1207</v>
      </c>
      <c r="D785" t="s">
        <v>2222</v>
      </c>
      <c r="E785" t="str">
        <f>IF(ISNA(MATCH(A785,'ESO zone constants'!$A$3:$A$9952,0)),"","X")</f>
        <v>X</v>
      </c>
    </row>
    <row r="786" spans="1:5" hidden="1" x14ac:dyDescent="0.25">
      <c r="A786" s="79">
        <v>1208</v>
      </c>
      <c r="B786">
        <v>784</v>
      </c>
      <c r="C786">
        <v>1208</v>
      </c>
      <c r="D786" t="s">
        <v>2223</v>
      </c>
      <c r="E786" t="str">
        <f>IF(ISNA(MATCH(A786,'ESO zone constants'!$A$3:$A$9952,0)),"","X")</f>
        <v>X</v>
      </c>
    </row>
    <row r="787" spans="1:5" hidden="1" x14ac:dyDescent="0.25">
      <c r="A787" s="79">
        <v>1209</v>
      </c>
      <c r="B787">
        <v>785</v>
      </c>
      <c r="C787">
        <v>1207</v>
      </c>
      <c r="D787" t="s">
        <v>2224</v>
      </c>
      <c r="E787" t="str">
        <f>IF(ISNA(MATCH(A787,'ESO zone constants'!$A$3:$A$9952,0)),"","X")</f>
        <v>X</v>
      </c>
    </row>
    <row r="788" spans="1:5" hidden="1" x14ac:dyDescent="0.25">
      <c r="A788" s="79">
        <v>1210</v>
      </c>
      <c r="B788">
        <v>786</v>
      </c>
      <c r="C788">
        <v>1207</v>
      </c>
      <c r="D788" t="s">
        <v>2225</v>
      </c>
      <c r="E788" t="str">
        <f>IF(ISNA(MATCH(A788,'ESO zone constants'!$A$3:$A$9952,0)),"","X")</f>
        <v>X</v>
      </c>
    </row>
    <row r="789" spans="1:5" hidden="1" x14ac:dyDescent="0.25">
      <c r="A789" s="78">
        <v>1211</v>
      </c>
      <c r="B789">
        <v>787</v>
      </c>
      <c r="C789">
        <v>1207</v>
      </c>
      <c r="D789" t="s">
        <v>2237</v>
      </c>
      <c r="E789" t="str">
        <f>IF(ISNA(MATCH(A789,'ESO zone constants'!$A$3:$A$9952,0)),"","X")</f>
        <v>X</v>
      </c>
    </row>
    <row r="790" spans="1:5" hidden="1" x14ac:dyDescent="0.25">
      <c r="A790" s="78">
        <v>1212</v>
      </c>
      <c r="B790">
        <v>788</v>
      </c>
      <c r="C790">
        <v>1208</v>
      </c>
      <c r="D790" t="s">
        <v>2236</v>
      </c>
      <c r="E790" t="str">
        <f>IF(ISNA(MATCH(A790,'ESO zone constants'!$A$3:$A$9952,0)),"","X")</f>
        <v>X</v>
      </c>
    </row>
    <row r="791" spans="1:5" hidden="1" x14ac:dyDescent="0.25">
      <c r="A791" s="78">
        <v>1213</v>
      </c>
      <c r="B791">
        <v>789</v>
      </c>
      <c r="C791">
        <v>1207</v>
      </c>
      <c r="D791" t="s">
        <v>2412</v>
      </c>
      <c r="E791" t="str">
        <f>IF(ISNA(MATCH(A791,'ESO zone constants'!$A$3:$A$9952,0)),"","X")</f>
        <v>X</v>
      </c>
    </row>
    <row r="792" spans="1:5" hidden="1" x14ac:dyDescent="0.25">
      <c r="A792" s="78">
        <v>1214</v>
      </c>
      <c r="B792">
        <v>790</v>
      </c>
      <c r="C792">
        <v>1207</v>
      </c>
      <c r="D792" t="s">
        <v>2235</v>
      </c>
      <c r="E792" t="str">
        <f>IF(ISNA(MATCH(A792,'ESO zone constants'!$A$3:$A$9952,0)),"","X")</f>
        <v>X</v>
      </c>
    </row>
    <row r="793" spans="1:5" hidden="1" x14ac:dyDescent="0.25">
      <c r="A793" s="78">
        <v>1215</v>
      </c>
      <c r="B793">
        <v>791</v>
      </c>
      <c r="C793">
        <v>1207</v>
      </c>
      <c r="D793" t="s">
        <v>2234</v>
      </c>
      <c r="E793" t="str">
        <f>IF(ISNA(MATCH(A793,'ESO zone constants'!$A$3:$A$9952,0)),"","X")</f>
        <v>X</v>
      </c>
    </row>
    <row r="794" spans="1:5" hidden="1" x14ac:dyDescent="0.25">
      <c r="A794" s="78">
        <v>1216</v>
      </c>
      <c r="B794">
        <v>792</v>
      </c>
      <c r="C794">
        <v>1207</v>
      </c>
      <c r="D794" t="s">
        <v>2233</v>
      </c>
      <c r="E794" t="str">
        <f>IF(ISNA(MATCH(A794,'ESO zone constants'!$A$3:$A$9952,0)),"","X")</f>
        <v>X</v>
      </c>
    </row>
    <row r="795" spans="1:5" hidden="1" x14ac:dyDescent="0.25">
      <c r="A795" s="78">
        <v>1217</v>
      </c>
      <c r="B795">
        <v>793</v>
      </c>
      <c r="C795">
        <v>1208</v>
      </c>
      <c r="D795" t="s">
        <v>2232</v>
      </c>
      <c r="E795" t="str">
        <f>IF(ISNA(MATCH(A795,'ESO zone constants'!$A$3:$A$9952,0)),"","X")</f>
        <v>X</v>
      </c>
    </row>
    <row r="796" spans="1:5" hidden="1" x14ac:dyDescent="0.25">
      <c r="A796" s="79">
        <v>1218</v>
      </c>
      <c r="B796">
        <v>794</v>
      </c>
      <c r="C796">
        <v>1160</v>
      </c>
      <c r="D796" t="s">
        <v>1714</v>
      </c>
      <c r="E796" t="str">
        <f>IF(ISNA(MATCH(A796,'ESO zone constants'!$A$3:$A$9952,0)),"","X")</f>
        <v>X</v>
      </c>
    </row>
    <row r="797" spans="1:5" hidden="1" x14ac:dyDescent="0.25">
      <c r="A797" s="79">
        <v>1219</v>
      </c>
      <c r="B797">
        <v>795</v>
      </c>
      <c r="C797">
        <v>1160</v>
      </c>
      <c r="D797" t="s">
        <v>1715</v>
      </c>
      <c r="E797" t="str">
        <f>IF(ISNA(MATCH(A797,'ESO zone constants'!$A$3:$A$9952,0)),"","X")</f>
        <v>X</v>
      </c>
    </row>
    <row r="798" spans="1:5" hidden="1" x14ac:dyDescent="0.25">
      <c r="A798" s="79">
        <v>1220</v>
      </c>
      <c r="B798">
        <v>796</v>
      </c>
      <c r="C798">
        <v>1161</v>
      </c>
      <c r="D798" t="s">
        <v>1716</v>
      </c>
      <c r="E798" t="str">
        <f>IF(ISNA(MATCH(A798,'ESO zone constants'!$A$3:$A$9952,0)),"","X")</f>
        <v>X</v>
      </c>
    </row>
    <row r="799" spans="1:5" hidden="1" x14ac:dyDescent="0.25">
      <c r="A799" s="79">
        <v>1221</v>
      </c>
      <c r="B799">
        <v>797</v>
      </c>
      <c r="C799">
        <v>1207</v>
      </c>
      <c r="D799" t="s">
        <v>2226</v>
      </c>
      <c r="E799" t="str">
        <f>IF(ISNA(MATCH(A799,'ESO zone constants'!$A$3:$A$9952,0)),"","X")</f>
        <v>X</v>
      </c>
    </row>
    <row r="800" spans="1:5" hidden="1" x14ac:dyDescent="0.25">
      <c r="A800" s="79">
        <v>1222</v>
      </c>
      <c r="B800">
        <v>798</v>
      </c>
      <c r="C800">
        <v>1160</v>
      </c>
      <c r="D800" t="s">
        <v>2227</v>
      </c>
      <c r="E800" t="str">
        <f>IF(ISNA(MATCH(A800,'ESO zone constants'!$A$3:$A$9952,0)),"","X")</f>
        <v>X</v>
      </c>
    </row>
    <row r="801" spans="1:5" hidden="1" x14ac:dyDescent="0.25">
      <c r="A801" s="78">
        <v>1223</v>
      </c>
      <c r="B801">
        <v>799</v>
      </c>
      <c r="C801">
        <v>1207</v>
      </c>
      <c r="D801" t="s">
        <v>2231</v>
      </c>
      <c r="E801" t="str">
        <f>IF(ISNA(MATCH(A801,'ESO zone constants'!$A$3:$A$9952,0)),"","X")</f>
        <v>X</v>
      </c>
    </row>
    <row r="802" spans="1:5" hidden="1" x14ac:dyDescent="0.25">
      <c r="A802" s="78">
        <v>1224</v>
      </c>
      <c r="B802">
        <v>800</v>
      </c>
      <c r="C802">
        <v>1208</v>
      </c>
      <c r="D802" t="s">
        <v>2230</v>
      </c>
      <c r="E802" t="str">
        <f>IF(ISNA(MATCH(A802,'ESO zone constants'!$A$3:$A$9952,0)),"","X")</f>
        <v>X</v>
      </c>
    </row>
    <row r="803" spans="1:5" hidden="1" x14ac:dyDescent="0.25">
      <c r="A803" s="78">
        <v>1225</v>
      </c>
      <c r="B803">
        <v>801</v>
      </c>
      <c r="C803">
        <v>1207</v>
      </c>
      <c r="D803" t="s">
        <v>2229</v>
      </c>
      <c r="E803" t="str">
        <f>IF(ISNA(MATCH(A803,'ESO zone constants'!$A$3:$A$9952,0)),"","X")</f>
        <v>X</v>
      </c>
    </row>
    <row r="804" spans="1:5" hidden="1" x14ac:dyDescent="0.25">
      <c r="A804" s="79">
        <v>1226</v>
      </c>
      <c r="B804">
        <v>802</v>
      </c>
      <c r="C804">
        <v>1207</v>
      </c>
      <c r="D804" t="s">
        <v>2228</v>
      </c>
      <c r="E804" t="str">
        <f>IF(ISNA(MATCH(A804,'ESO zone constants'!$A$3:$A$9952,0)),"","X")</f>
        <v>X</v>
      </c>
    </row>
    <row r="805" spans="1:5" hidden="1" x14ac:dyDescent="0.25">
      <c r="A805" s="78">
        <v>1227</v>
      </c>
      <c r="B805">
        <v>803</v>
      </c>
      <c r="C805">
        <v>1207</v>
      </c>
      <c r="D805" t="s">
        <v>2221</v>
      </c>
      <c r="E805" t="str">
        <f>IF(ISNA(MATCH(A805,'ESO zone constants'!$A$3:$A$9952,0)),"","X")</f>
        <v>X</v>
      </c>
    </row>
    <row r="806" spans="1:5" hidden="1" x14ac:dyDescent="0.25">
      <c r="A806" s="78">
        <v>1228</v>
      </c>
      <c r="B806">
        <v>804</v>
      </c>
      <c r="C806">
        <v>823</v>
      </c>
      <c r="D806" t="s">
        <v>2404</v>
      </c>
      <c r="E806" t="str">
        <f>IF(ISNA(MATCH(A806,'ESO zone constants'!$A$3:$A$9952,0)),"","X")</f>
        <v>X</v>
      </c>
    </row>
    <row r="807" spans="1:5" hidden="1" x14ac:dyDescent="0.25">
      <c r="A807" s="78">
        <v>1229</v>
      </c>
      <c r="B807">
        <v>805</v>
      </c>
      <c r="C807">
        <v>57</v>
      </c>
      <c r="D807" t="s">
        <v>2405</v>
      </c>
      <c r="E807" t="str">
        <f>IF(ISNA(MATCH(A807,'ESO zone constants'!$A$3:$A$9952,0)),"","X")</f>
        <v>X</v>
      </c>
    </row>
    <row r="808" spans="1:5" hidden="1" x14ac:dyDescent="0.25">
      <c r="A808" s="79">
        <v>1233</v>
      </c>
      <c r="B808">
        <v>806</v>
      </c>
      <c r="C808">
        <v>1160</v>
      </c>
      <c r="D808" t="s">
        <v>2159</v>
      </c>
      <c r="E808" t="str">
        <f>IF(ISNA(MATCH(A808,'ESO zone constants'!$A$3:$A$9952,0)),"","X")</f>
        <v>X</v>
      </c>
    </row>
    <row r="809" spans="1:5" hidden="1" x14ac:dyDescent="0.25">
      <c r="A809" s="78">
        <v>1234</v>
      </c>
      <c r="B809">
        <v>807</v>
      </c>
      <c r="C809">
        <v>1160</v>
      </c>
      <c r="D809" t="s">
        <v>2160</v>
      </c>
      <c r="E809" t="str">
        <f>IF(ISNA(MATCH(A809,'ESO zone constants'!$A$3:$A$9952,0)),"","X")</f>
        <v>X</v>
      </c>
    </row>
    <row r="810" spans="1:5" hidden="1" x14ac:dyDescent="0.25">
      <c r="A810" s="78">
        <v>1235</v>
      </c>
      <c r="B810">
        <v>808</v>
      </c>
      <c r="C810">
        <v>383</v>
      </c>
      <c r="D810" t="s">
        <v>2407</v>
      </c>
      <c r="E810" t="str">
        <f>IF(ISNA(MATCH(A810,'ESO zone constants'!$A$3:$A$9952,0)),"","X")</f>
        <v>X</v>
      </c>
    </row>
    <row r="811" spans="1:5" hidden="1" x14ac:dyDescent="0.25">
      <c r="A811" s="79">
        <v>1236</v>
      </c>
      <c r="B811">
        <v>809</v>
      </c>
      <c r="C811">
        <v>383</v>
      </c>
      <c r="D811" t="s">
        <v>448</v>
      </c>
      <c r="E811" t="str">
        <f>IF(ISNA(MATCH(A811,'ESO zone constants'!$A$3:$A$9952,0)),"","X")</f>
        <v>X</v>
      </c>
    </row>
    <row r="812" spans="1:5" hidden="1" x14ac:dyDescent="0.25">
      <c r="A812" s="79">
        <v>1237</v>
      </c>
      <c r="B812">
        <v>810</v>
      </c>
      <c r="C812">
        <v>383</v>
      </c>
      <c r="D812" t="s">
        <v>2411</v>
      </c>
      <c r="E812" t="str">
        <f>IF(ISNA(MATCH(A812,'ESO zone constants'!$A$3:$A$9952,0)),"","X")</f>
        <v>X</v>
      </c>
    </row>
    <row r="813" spans="1:5" hidden="1" x14ac:dyDescent="0.25">
      <c r="A813" s="79">
        <v>1238</v>
      </c>
      <c r="B813">
        <v>811</v>
      </c>
      <c r="C813">
        <v>1261</v>
      </c>
      <c r="D813" t="s">
        <v>2437</v>
      </c>
      <c r="E813" t="str">
        <f>IF(ISNA(MATCH(A813,'ESO zone constants'!$A$3:$A$9952,0)),"","X")</f>
        <v>X</v>
      </c>
    </row>
    <row r="814" spans="1:5" hidden="1" x14ac:dyDescent="0.25">
      <c r="A814" s="79">
        <v>1239</v>
      </c>
      <c r="B814">
        <v>812</v>
      </c>
      <c r="C814">
        <v>1261</v>
      </c>
      <c r="D814" t="s">
        <v>2434</v>
      </c>
      <c r="E814" t="str">
        <f>IF(ISNA(MATCH(A814,'ESO zone constants'!$A$3:$A$9952,0)),"","X")</f>
        <v>X</v>
      </c>
    </row>
    <row r="815" spans="1:5" hidden="1" x14ac:dyDescent="0.25">
      <c r="A815" s="79">
        <v>1240</v>
      </c>
      <c r="B815">
        <v>813</v>
      </c>
      <c r="C815">
        <v>1261</v>
      </c>
      <c r="D815" t="s">
        <v>2438</v>
      </c>
      <c r="E815" t="str">
        <f>IF(ISNA(MATCH(A815,'ESO zone constants'!$A$3:$A$9952,0)),"","X")</f>
        <v>X</v>
      </c>
    </row>
    <row r="816" spans="1:5" hidden="1" x14ac:dyDescent="0.25">
      <c r="A816" s="79">
        <v>1241</v>
      </c>
      <c r="B816">
        <v>814</v>
      </c>
      <c r="C816">
        <v>1261</v>
      </c>
      <c r="D816" t="s">
        <v>2439</v>
      </c>
      <c r="E816" t="str">
        <f>IF(ISNA(MATCH(A816,'ESO zone constants'!$A$3:$A$9952,0)),"","X")</f>
        <v>X</v>
      </c>
    </row>
    <row r="817" spans="1:5" hidden="1" x14ac:dyDescent="0.25">
      <c r="A817" s="78">
        <v>1242</v>
      </c>
      <c r="B817">
        <v>815</v>
      </c>
      <c r="C817">
        <v>1261</v>
      </c>
      <c r="D817" t="s">
        <v>2440</v>
      </c>
      <c r="E817" t="str">
        <f>IF(ISNA(MATCH(A817,'ESO zone constants'!$A$3:$A$9952,0)),"","X")</f>
        <v>X</v>
      </c>
    </row>
    <row r="818" spans="1:5" hidden="1" x14ac:dyDescent="0.25">
      <c r="A818" s="78">
        <v>1243</v>
      </c>
      <c r="B818">
        <v>816</v>
      </c>
      <c r="C818">
        <v>1261</v>
      </c>
      <c r="D818" t="s">
        <v>2441</v>
      </c>
      <c r="E818" t="str">
        <f>IF(ISNA(MATCH(A818,'ESO zone constants'!$A$3:$A$9952,0)),"","X")</f>
        <v>X</v>
      </c>
    </row>
    <row r="819" spans="1:5" hidden="1" x14ac:dyDescent="0.25">
      <c r="A819" s="79">
        <v>1244</v>
      </c>
      <c r="B819">
        <v>817</v>
      </c>
      <c r="C819">
        <v>1261</v>
      </c>
      <c r="D819" t="s">
        <v>2442</v>
      </c>
      <c r="E819" t="str">
        <f>IF(ISNA(MATCH(A819,'ESO zone constants'!$A$3:$A$9952,0)),"","X")</f>
        <v>X</v>
      </c>
    </row>
    <row r="820" spans="1:5" hidden="1" x14ac:dyDescent="0.25">
      <c r="A820" s="79">
        <v>1245</v>
      </c>
      <c r="B820">
        <v>818</v>
      </c>
      <c r="C820">
        <v>1261</v>
      </c>
      <c r="D820" t="s">
        <v>2443</v>
      </c>
      <c r="E820" t="str">
        <f>IF(ISNA(MATCH(A820,'ESO zone constants'!$A$3:$A$9952,0)),"","X")</f>
        <v>X</v>
      </c>
    </row>
    <row r="821" spans="1:5" hidden="1" x14ac:dyDescent="0.25">
      <c r="A821" s="78">
        <v>1246</v>
      </c>
      <c r="B821">
        <v>819</v>
      </c>
      <c r="C821">
        <v>1261</v>
      </c>
      <c r="D821" t="s">
        <v>2444</v>
      </c>
      <c r="E821" t="str">
        <f>IF(ISNA(MATCH(A821,'ESO zone constants'!$A$3:$A$9952,0)),"","X")</f>
        <v>X</v>
      </c>
    </row>
    <row r="822" spans="1:5" hidden="1" x14ac:dyDescent="0.25">
      <c r="A822" s="78">
        <v>1247</v>
      </c>
      <c r="B822">
        <v>820</v>
      </c>
      <c r="C822">
        <v>1261</v>
      </c>
      <c r="D822" t="s">
        <v>2435</v>
      </c>
      <c r="E822" t="str">
        <f>IF(ISNA(MATCH(A822,'ESO zone constants'!$A$3:$A$9952,0)),"","X")</f>
        <v>X</v>
      </c>
    </row>
    <row r="823" spans="1:5" hidden="1" x14ac:dyDescent="0.25">
      <c r="A823" s="78">
        <v>1248</v>
      </c>
      <c r="B823">
        <v>821</v>
      </c>
      <c r="C823">
        <v>1261</v>
      </c>
      <c r="D823" t="s">
        <v>2445</v>
      </c>
      <c r="E823" t="str">
        <f>IF(ISNA(MATCH(A823,'ESO zone constants'!$A$3:$A$9952,0)),"","X")</f>
        <v>X</v>
      </c>
    </row>
    <row r="824" spans="1:5" hidden="1" x14ac:dyDescent="0.25">
      <c r="A824" s="79">
        <v>1249</v>
      </c>
      <c r="B824">
        <v>822</v>
      </c>
      <c r="C824">
        <v>1261</v>
      </c>
      <c r="D824" t="s">
        <v>2446</v>
      </c>
      <c r="E824" t="str">
        <f>IF(ISNA(MATCH(A824,'ESO zone constants'!$A$3:$A$9952,0)),"","X")</f>
        <v>X</v>
      </c>
    </row>
    <row r="825" spans="1:5" hidden="1" x14ac:dyDescent="0.25">
      <c r="A825" s="79">
        <v>1250</v>
      </c>
      <c r="B825">
        <v>823</v>
      </c>
      <c r="C825">
        <v>1261</v>
      </c>
      <c r="D825" t="s">
        <v>2447</v>
      </c>
      <c r="E825" t="str">
        <f>IF(ISNA(MATCH(A825,'ESO zone constants'!$A$3:$A$9952,0)),"","X")</f>
        <v>X</v>
      </c>
    </row>
    <row r="826" spans="1:5" hidden="1" x14ac:dyDescent="0.25">
      <c r="A826" s="79">
        <v>1251</v>
      </c>
      <c r="B826">
        <v>824</v>
      </c>
      <c r="C826">
        <v>1261</v>
      </c>
      <c r="D826" t="s">
        <v>2448</v>
      </c>
      <c r="E826" t="str">
        <f>IF(ISNA(MATCH(A826,'ESO zone constants'!$A$3:$A$9952,0)),"","X")</f>
        <v>X</v>
      </c>
    </row>
    <row r="827" spans="1:5" hidden="1" x14ac:dyDescent="0.25">
      <c r="A827" s="78">
        <v>1252</v>
      </c>
      <c r="B827">
        <v>825</v>
      </c>
      <c r="C827">
        <v>1261</v>
      </c>
      <c r="D827" t="s">
        <v>2449</v>
      </c>
      <c r="E827" t="str">
        <f>IF(ISNA(MATCH(A827,'ESO zone constants'!$A$3:$A$9952,0)),"","X")</f>
        <v>X</v>
      </c>
    </row>
    <row r="828" spans="1:5" hidden="1" x14ac:dyDescent="0.25">
      <c r="A828" s="78">
        <v>1253</v>
      </c>
      <c r="B828">
        <v>826</v>
      </c>
      <c r="C828">
        <v>1261</v>
      </c>
      <c r="D828" t="s">
        <v>2450</v>
      </c>
      <c r="E828" t="str">
        <f>IF(ISNA(MATCH(A828,'ESO zone constants'!$A$3:$A$9952,0)),"","X")</f>
        <v>X</v>
      </c>
    </row>
    <row r="829" spans="1:5" hidden="1" x14ac:dyDescent="0.25">
      <c r="A829" s="79">
        <v>1254</v>
      </c>
      <c r="B829">
        <v>827</v>
      </c>
      <c r="C829">
        <v>1261</v>
      </c>
      <c r="D829" t="s">
        <v>2430</v>
      </c>
      <c r="E829" t="str">
        <f>IF(ISNA(MATCH(A829,'ESO zone constants'!$A$3:$A$9952,0)),"","X")</f>
        <v>X</v>
      </c>
    </row>
    <row r="830" spans="1:5" hidden="1" x14ac:dyDescent="0.25">
      <c r="A830" s="78">
        <v>1255</v>
      </c>
      <c r="B830">
        <v>828</v>
      </c>
      <c r="C830">
        <v>1261</v>
      </c>
      <c r="D830" t="s">
        <v>2451</v>
      </c>
      <c r="E830" t="str">
        <f>IF(ISNA(MATCH(A830,'ESO zone constants'!$A$3:$A$9952,0)),"","X")</f>
        <v>X</v>
      </c>
    </row>
    <row r="831" spans="1:5" hidden="1" x14ac:dyDescent="0.25">
      <c r="A831" s="78">
        <v>1256</v>
      </c>
      <c r="B831">
        <v>829</v>
      </c>
      <c r="C831">
        <v>1261</v>
      </c>
      <c r="D831" t="s">
        <v>2452</v>
      </c>
      <c r="E831" t="str">
        <f>IF(ISNA(MATCH(A831,'ESO zone constants'!$A$3:$A$9952,0)),"","X")</f>
        <v>X</v>
      </c>
    </row>
    <row r="832" spans="1:5" hidden="1" x14ac:dyDescent="0.25">
      <c r="A832" s="78">
        <v>1257</v>
      </c>
      <c r="B832">
        <v>830</v>
      </c>
      <c r="C832">
        <v>1261</v>
      </c>
      <c r="D832" t="s">
        <v>2433</v>
      </c>
      <c r="E832" t="str">
        <f>IF(ISNA(MATCH(A832,'ESO zone constants'!$A$3:$A$9952,0)),"","X")</f>
        <v>X</v>
      </c>
    </row>
    <row r="833" spans="1:5" hidden="1" x14ac:dyDescent="0.25">
      <c r="A833" s="78">
        <v>1258</v>
      </c>
      <c r="B833">
        <v>831</v>
      </c>
      <c r="C833">
        <v>1261</v>
      </c>
      <c r="D833" t="s">
        <v>2432</v>
      </c>
      <c r="E833" t="str">
        <f>IF(ISNA(MATCH(A833,'ESO zone constants'!$A$3:$A$9952,0)),"","X")</f>
        <v>X</v>
      </c>
    </row>
    <row r="834" spans="1:5" hidden="1" x14ac:dyDescent="0.25">
      <c r="A834" s="79">
        <v>1259</v>
      </c>
      <c r="B834">
        <v>832</v>
      </c>
      <c r="C834">
        <v>1261</v>
      </c>
      <c r="D834" t="s">
        <v>2453</v>
      </c>
      <c r="E834" t="str">
        <f>IF(ISNA(MATCH(A834,'ESO zone constants'!$A$3:$A$9952,0)),"","X")</f>
        <v>X</v>
      </c>
    </row>
    <row r="835" spans="1:5" hidden="1" x14ac:dyDescent="0.25">
      <c r="A835" s="79">
        <v>1260</v>
      </c>
      <c r="B835">
        <v>833</v>
      </c>
      <c r="C835">
        <v>1261</v>
      </c>
      <c r="D835" t="s">
        <v>2454</v>
      </c>
      <c r="E835" t="str">
        <f>IF(ISNA(MATCH(A835,'ESO zone constants'!$A$3:$A$9952,0)),"","X")</f>
        <v>X</v>
      </c>
    </row>
    <row r="836" spans="1:5" hidden="1" x14ac:dyDescent="0.25">
      <c r="A836" s="79">
        <v>1261</v>
      </c>
      <c r="B836">
        <v>834</v>
      </c>
      <c r="C836">
        <v>1261</v>
      </c>
      <c r="D836" t="s">
        <v>2398</v>
      </c>
      <c r="E836" t="str">
        <f>IF(ISNA(MATCH(A836,'ESO zone constants'!$A$3:$A$9952,0)),"","X")</f>
        <v>X</v>
      </c>
    </row>
    <row r="837" spans="1:5" ht="15" hidden="1" customHeight="1" x14ac:dyDescent="0.25">
      <c r="A837" s="79">
        <v>1262</v>
      </c>
      <c r="B837">
        <v>835</v>
      </c>
      <c r="C837">
        <v>19</v>
      </c>
      <c r="D837" t="s">
        <v>2410</v>
      </c>
      <c r="E837" t="str">
        <f>IF(ISNA(MATCH(A837,'ESO zone constants'!$A$3:$A$9952,0)),"","X")</f>
        <v>X</v>
      </c>
    </row>
    <row r="838" spans="1:5" hidden="1" x14ac:dyDescent="0.25">
      <c r="A838" s="79">
        <v>1263</v>
      </c>
      <c r="B838">
        <v>836</v>
      </c>
      <c r="C838">
        <v>1261</v>
      </c>
      <c r="D838" t="s">
        <v>2455</v>
      </c>
      <c r="E838" t="str">
        <f>IF(ISNA(MATCH(A838,'ESO zone constants'!$A$3:$A$9952,0)),"","X")</f>
        <v>X</v>
      </c>
    </row>
    <row r="839" spans="1:5" ht="15" hidden="1" customHeight="1" x14ac:dyDescent="0.25">
      <c r="A839" s="79">
        <v>1264</v>
      </c>
      <c r="B839">
        <v>837</v>
      </c>
      <c r="C839">
        <v>1264</v>
      </c>
      <c r="D839" t="s">
        <v>2220</v>
      </c>
      <c r="E839" t="str">
        <f>IF(ISNA(MATCH(A839,'ESO zone constants'!$A$3:$A$9952,0)),"","X")</f>
        <v>X</v>
      </c>
    </row>
    <row r="840" spans="1:5" ht="15" hidden="1" customHeight="1" x14ac:dyDescent="0.25">
      <c r="A840" s="78">
        <v>1265</v>
      </c>
      <c r="B840">
        <v>838</v>
      </c>
      <c r="C840">
        <v>1160</v>
      </c>
      <c r="D840" t="s">
        <v>2219</v>
      </c>
      <c r="E840" t="str">
        <f>IF(ISNA(MATCH(A840,'ESO zone constants'!$A$3:$A$9952,0)),"","X")</f>
        <v>X</v>
      </c>
    </row>
    <row r="841" spans="1:5" hidden="1" x14ac:dyDescent="0.25">
      <c r="A841" s="78">
        <v>1266</v>
      </c>
      <c r="B841">
        <v>839</v>
      </c>
      <c r="C841">
        <v>1261</v>
      </c>
      <c r="D841" t="s">
        <v>2431</v>
      </c>
      <c r="E841" t="str">
        <f>IF(ISNA(MATCH(A841,'ESO zone constants'!$A$3:$A$9952,0)),"","X")</f>
        <v>X</v>
      </c>
    </row>
    <row r="842" spans="1:5" ht="15" hidden="1" customHeight="1" x14ac:dyDescent="0.25">
      <c r="A842" s="78">
        <v>1267</v>
      </c>
      <c r="B842">
        <v>840</v>
      </c>
      <c r="C842">
        <v>3</v>
      </c>
      <c r="D842" t="s">
        <v>2508</v>
      </c>
      <c r="E842" t="str">
        <f>IF(ISNA(MATCH(A842,'ESO zone constants'!$A$3:$A$9952,0)),"","X")</f>
        <v>X</v>
      </c>
    </row>
    <row r="843" spans="1:5" ht="15" hidden="1" customHeight="1" x14ac:dyDescent="0.25">
      <c r="A843" s="79">
        <v>1268</v>
      </c>
      <c r="B843">
        <v>841</v>
      </c>
      <c r="C843">
        <v>1261</v>
      </c>
      <c r="D843" t="s">
        <v>2513</v>
      </c>
      <c r="E843" t="str">
        <f>IF(ISNA(MATCH(A843,'ESO zone constants'!$A$3:$A$9952,0)),"","X")</f>
        <v>X</v>
      </c>
    </row>
    <row r="844" spans="1:5" hidden="1" x14ac:dyDescent="0.25">
      <c r="A844" s="78">
        <v>1270</v>
      </c>
      <c r="B844">
        <v>842</v>
      </c>
      <c r="C844">
        <v>849</v>
      </c>
      <c r="D844" t="s">
        <v>2409</v>
      </c>
      <c r="E844" t="str">
        <f>IF(ISNA(MATCH(A844,'ESO zone constants'!$A$3:$A$9952,0)),"","X")</f>
        <v>X</v>
      </c>
    </row>
    <row r="845" spans="1:5" hidden="1" x14ac:dyDescent="0.25">
      <c r="A845" s="78">
        <v>1271</v>
      </c>
      <c r="B845">
        <v>843</v>
      </c>
      <c r="C845">
        <v>823</v>
      </c>
      <c r="D845" t="s">
        <v>2408</v>
      </c>
      <c r="E845" t="str">
        <f>IF(ISNA(MATCH(A845,'ESO zone constants'!$A$3:$A$9952,0)),"","X")</f>
        <v>X</v>
      </c>
    </row>
    <row r="846" spans="1:5" hidden="1" x14ac:dyDescent="0.25">
      <c r="A846" s="78">
        <v>1272</v>
      </c>
      <c r="B846">
        <v>844</v>
      </c>
      <c r="C846">
        <v>1261</v>
      </c>
      <c r="D846" t="s">
        <v>2741</v>
      </c>
      <c r="E846" t="str">
        <f>IF(ISNA(MATCH(A846,'ESO zone constants'!$A$3:$A$9952,0)),"","X")</f>
        <v>X</v>
      </c>
    </row>
    <row r="847" spans="1:5" hidden="1" x14ac:dyDescent="0.25">
      <c r="A847" s="78">
        <v>1274</v>
      </c>
      <c r="B847">
        <v>845</v>
      </c>
      <c r="C847">
        <v>3</v>
      </c>
      <c r="D847" t="s">
        <v>2517</v>
      </c>
      <c r="E847" t="str">
        <f>IF(ISNA(MATCH(A847,'ESO zone constants'!$A$3:$A$9952,0)),"","X")</f>
        <v>X</v>
      </c>
    </row>
    <row r="848" spans="1:5" hidden="1" x14ac:dyDescent="0.25">
      <c r="A848" s="78">
        <v>1275</v>
      </c>
      <c r="B848">
        <v>846</v>
      </c>
      <c r="C848">
        <v>1261</v>
      </c>
      <c r="D848" t="s">
        <v>2457</v>
      </c>
      <c r="E848" t="str">
        <f>IF(ISNA(MATCH(A848,'ESO zone constants'!$A$3:$A$9952,0)),"","X")</f>
        <v>X</v>
      </c>
    </row>
    <row r="849" spans="1:5" hidden="1" x14ac:dyDescent="0.25">
      <c r="A849" s="79">
        <v>1276</v>
      </c>
      <c r="B849">
        <v>847</v>
      </c>
      <c r="C849">
        <v>1261</v>
      </c>
      <c r="D849" t="s">
        <v>2458</v>
      </c>
      <c r="E849" t="str">
        <f>IF(ISNA(MATCH(A849,'ESO zone constants'!$A$3:$A$9952,0)),"","X")</f>
        <v>X</v>
      </c>
    </row>
    <row r="850" spans="1:5" hidden="1" x14ac:dyDescent="0.25">
      <c r="A850" s="79">
        <v>1277</v>
      </c>
      <c r="B850">
        <v>848</v>
      </c>
      <c r="C850">
        <v>1261</v>
      </c>
      <c r="D850" t="s">
        <v>2429</v>
      </c>
      <c r="E850" t="str">
        <f>IF(ISNA(MATCH(A850,'ESO zone constants'!$A$3:$A$9952,0)),"","X")</f>
        <v>X</v>
      </c>
    </row>
    <row r="851" spans="1:5" hidden="1" x14ac:dyDescent="0.25">
      <c r="A851" s="78">
        <v>1278</v>
      </c>
      <c r="B851">
        <v>849</v>
      </c>
      <c r="C851">
        <v>108</v>
      </c>
      <c r="D851" t="s">
        <v>2516</v>
      </c>
      <c r="E851" t="str">
        <f>IF(ISNA(MATCH(A851,'ESO zone constants'!$A$3:$A$9952,0)),"","X")</f>
        <v>X</v>
      </c>
    </row>
    <row r="852" spans="1:5" hidden="1" x14ac:dyDescent="0.25">
      <c r="A852" s="79">
        <v>1279</v>
      </c>
      <c r="B852">
        <v>850</v>
      </c>
      <c r="C852">
        <v>108</v>
      </c>
      <c r="D852" t="s">
        <v>2515</v>
      </c>
      <c r="E852" t="str">
        <f>IF(ISNA(MATCH(A852,'ESO zone constants'!$A$3:$A$9952,0)),"","X")</f>
        <v>X</v>
      </c>
    </row>
    <row r="853" spans="1:5" hidden="1" x14ac:dyDescent="0.25">
      <c r="A853" s="79">
        <v>1280</v>
      </c>
      <c r="B853">
        <v>851</v>
      </c>
      <c r="C853">
        <v>108</v>
      </c>
      <c r="D853" t="s">
        <v>2518</v>
      </c>
      <c r="E853" t="str">
        <f>IF(ISNA(MATCH(A853,'ESO zone constants'!$A$3:$A$9952,0)),"","X")</f>
        <v>X</v>
      </c>
    </row>
    <row r="854" spans="1:5" hidden="1" x14ac:dyDescent="0.25">
      <c r="A854" s="79">
        <v>1281</v>
      </c>
      <c r="B854">
        <v>852</v>
      </c>
      <c r="C854">
        <v>108</v>
      </c>
      <c r="D854" t="s">
        <v>2518</v>
      </c>
      <c r="E854" t="str">
        <f>IF(ISNA(MATCH(A854,'ESO zone constants'!$A$3:$A$9952,0)),"","X")</f>
        <v>X</v>
      </c>
    </row>
    <row r="855" spans="1:5" hidden="1" x14ac:dyDescent="0.25">
      <c r="A855" s="79">
        <v>1282</v>
      </c>
      <c r="B855">
        <v>853</v>
      </c>
      <c r="C855">
        <v>1282</v>
      </c>
      <c r="D855" t="s">
        <v>2692</v>
      </c>
      <c r="E855" t="str">
        <f>IF(ISNA(MATCH(A855,'ESO zone constants'!$A$3:$A$9952,0)),"","X")</f>
        <v>X</v>
      </c>
    </row>
    <row r="856" spans="1:5" hidden="1" x14ac:dyDescent="0.25">
      <c r="A856" s="79">
        <v>1283</v>
      </c>
      <c r="B856">
        <v>854</v>
      </c>
      <c r="C856">
        <v>1282</v>
      </c>
      <c r="D856" t="s">
        <v>2693</v>
      </c>
      <c r="E856" t="str">
        <f>IF(ISNA(MATCH(A856,'ESO zone constants'!$A$3:$A$9952,0)),"","X")</f>
        <v>X</v>
      </c>
    </row>
    <row r="857" spans="1:5" hidden="1" x14ac:dyDescent="0.25">
      <c r="A857" s="78">
        <v>1284</v>
      </c>
      <c r="B857">
        <v>855</v>
      </c>
      <c r="C857">
        <v>1282</v>
      </c>
      <c r="D857" t="s">
        <v>2709</v>
      </c>
      <c r="E857" t="str">
        <f>IF(ISNA(MATCH(A857,'ESO zone constants'!$A$3:$A$9952,0)),"","X")</f>
        <v>X</v>
      </c>
    </row>
    <row r="858" spans="1:5" hidden="1" x14ac:dyDescent="0.25">
      <c r="A858" s="78">
        <v>1285</v>
      </c>
      <c r="B858">
        <v>856</v>
      </c>
      <c r="C858">
        <v>1286</v>
      </c>
      <c r="D858" t="s">
        <v>2708</v>
      </c>
      <c r="E858" t="str">
        <f>IF(ISNA(MATCH(A858,'ESO zone constants'!$A$3:$A$9952,0)),"","X")</f>
        <v>X</v>
      </c>
    </row>
    <row r="859" spans="1:5" hidden="1" x14ac:dyDescent="0.25">
      <c r="A859" s="78">
        <v>1286</v>
      </c>
      <c r="B859">
        <v>857</v>
      </c>
      <c r="C859">
        <v>1286</v>
      </c>
      <c r="D859" t="s">
        <v>2456</v>
      </c>
      <c r="E859" t="str">
        <f>IF(ISNA(MATCH(A859,'ESO zone constants'!$A$3:$A$9952,0)),"","X")</f>
        <v>X</v>
      </c>
    </row>
    <row r="860" spans="1:5" hidden="1" x14ac:dyDescent="0.25">
      <c r="A860" s="78">
        <v>1287</v>
      </c>
      <c r="B860">
        <v>858</v>
      </c>
      <c r="C860">
        <v>1286</v>
      </c>
      <c r="D860" t="s">
        <v>2707</v>
      </c>
      <c r="E860" t="str">
        <f>IF(ISNA(MATCH(A860,'ESO zone constants'!$A$3:$A$9952,0)),"","X")</f>
        <v>X</v>
      </c>
    </row>
    <row r="861" spans="1:5" hidden="1" x14ac:dyDescent="0.25">
      <c r="A861" s="78">
        <v>1289</v>
      </c>
      <c r="B861">
        <v>859</v>
      </c>
      <c r="C861">
        <v>1286</v>
      </c>
      <c r="D861" t="s">
        <v>2705</v>
      </c>
      <c r="E861" t="str">
        <f>IF(ISNA(MATCH(A861,'ESO zone constants'!$A$3:$A$9952,0)),"","X")</f>
        <v>X</v>
      </c>
    </row>
    <row r="862" spans="1:5" hidden="1" x14ac:dyDescent="0.25">
      <c r="A862" s="79">
        <v>1290</v>
      </c>
      <c r="B862">
        <v>860</v>
      </c>
      <c r="C862">
        <v>1286</v>
      </c>
      <c r="D862" t="s">
        <v>2704</v>
      </c>
      <c r="E862" t="str">
        <f>IF(ISNA(MATCH(A862,'ESO zone constants'!$A$3:$A$9952,0)),"","X")</f>
        <v>X</v>
      </c>
    </row>
    <row r="863" spans="1:5" hidden="1" x14ac:dyDescent="0.25">
      <c r="A863" s="78">
        <v>1291</v>
      </c>
      <c r="B863">
        <v>861</v>
      </c>
      <c r="C863">
        <v>1286</v>
      </c>
      <c r="D863" t="s">
        <v>2703</v>
      </c>
      <c r="E863" t="str">
        <f>IF(ISNA(MATCH(A863,'ESO zone constants'!$A$3:$A$9952,0)),"","X")</f>
        <v>X</v>
      </c>
    </row>
    <row r="864" spans="1:5" hidden="1" x14ac:dyDescent="0.25">
      <c r="A864" s="78">
        <v>1292</v>
      </c>
      <c r="B864">
        <v>862</v>
      </c>
      <c r="C864">
        <v>1286</v>
      </c>
      <c r="D864" t="s">
        <v>2702</v>
      </c>
      <c r="E864" t="str">
        <f>IF(ISNA(MATCH(A864,'ESO zone constants'!$A$3:$A$9952,0)),"","X")</f>
        <v>X</v>
      </c>
    </row>
    <row r="865" spans="1:5" hidden="1" x14ac:dyDescent="0.25">
      <c r="A865" s="78">
        <v>1293</v>
      </c>
      <c r="B865">
        <v>863</v>
      </c>
      <c r="C865">
        <v>1282</v>
      </c>
      <c r="D865" t="s">
        <v>2701</v>
      </c>
      <c r="E865" t="str">
        <f>IF(ISNA(MATCH(A865,'ESO zone constants'!$A$3:$A$9952,0)),"","X")</f>
        <v>X</v>
      </c>
    </row>
    <row r="866" spans="1:5" hidden="1" x14ac:dyDescent="0.25">
      <c r="A866" s="78">
        <v>1294</v>
      </c>
      <c r="B866">
        <v>864</v>
      </c>
      <c r="C866">
        <v>1286</v>
      </c>
      <c r="D866" t="s">
        <v>2700</v>
      </c>
      <c r="E866" t="str">
        <f>IF(ISNA(MATCH(A866,'ESO zone constants'!$A$3:$A$9952,0)),"","X")</f>
        <v>X</v>
      </c>
    </row>
    <row r="867" spans="1:5" hidden="1" x14ac:dyDescent="0.25">
      <c r="A867" s="79">
        <v>1295</v>
      </c>
      <c r="B867">
        <v>865</v>
      </c>
      <c r="C867">
        <v>1286</v>
      </c>
      <c r="D867" t="s">
        <v>2699</v>
      </c>
      <c r="E867" t="str">
        <f>IF(ISNA(MATCH(A867,'ESO zone constants'!$A$3:$A$9952,0)),"","X")</f>
        <v>X</v>
      </c>
    </row>
    <row r="868" spans="1:5" hidden="1" x14ac:dyDescent="0.25">
      <c r="A868" s="79">
        <v>1296</v>
      </c>
      <c r="B868">
        <v>866</v>
      </c>
      <c r="C868">
        <v>1286</v>
      </c>
      <c r="D868" t="s">
        <v>2698</v>
      </c>
      <c r="E868" t="str">
        <f>IF(ISNA(MATCH(A868,'ESO zone constants'!$A$3:$A$9952,0)),"","X")</f>
        <v>X</v>
      </c>
    </row>
    <row r="869" spans="1:5" hidden="1" x14ac:dyDescent="0.25">
      <c r="A869" s="79">
        <v>1297</v>
      </c>
      <c r="B869">
        <v>867</v>
      </c>
      <c r="C869">
        <v>1286</v>
      </c>
      <c r="D869" t="s">
        <v>2742</v>
      </c>
      <c r="E869" t="str">
        <f>IF(ISNA(MATCH(A869,'ESO zone constants'!$A$3:$A$9952,0)),"","X")</f>
        <v>X</v>
      </c>
    </row>
    <row r="870" spans="1:5" hidden="1" x14ac:dyDescent="0.25">
      <c r="A870" s="79">
        <v>1298</v>
      </c>
      <c r="B870">
        <v>868</v>
      </c>
      <c r="C870">
        <v>1286</v>
      </c>
      <c r="D870" t="s">
        <v>2697</v>
      </c>
      <c r="E870" t="str">
        <f>IF(ISNA(MATCH(A870,'ESO zone constants'!$A$3:$A$9952,0)),"","X")</f>
        <v>X</v>
      </c>
    </row>
    <row r="871" spans="1:5" hidden="1" x14ac:dyDescent="0.25">
      <c r="A871" s="79">
        <v>1300</v>
      </c>
      <c r="B871">
        <v>869</v>
      </c>
      <c r="C871">
        <v>1286</v>
      </c>
      <c r="D871" t="s">
        <v>2696</v>
      </c>
      <c r="E871" t="str">
        <f>IF(ISNA(MATCH(A871,'ESO zone constants'!$A$3:$A$9952,0)),"","X")</f>
        <v>X</v>
      </c>
    </row>
    <row r="872" spans="1:5" hidden="1" x14ac:dyDescent="0.25">
      <c r="A872" s="79">
        <v>1301</v>
      </c>
      <c r="B872">
        <v>870</v>
      </c>
      <c r="C872">
        <v>1011</v>
      </c>
      <c r="D872" t="s">
        <v>2728</v>
      </c>
      <c r="E872" t="str">
        <f>IF(ISNA(MATCH(A872,'ESO zone constants'!$A$3:$A$9952,0)),"","X")</f>
        <v>X</v>
      </c>
    </row>
    <row r="873" spans="1:5" hidden="1" x14ac:dyDescent="0.25">
      <c r="A873" s="79">
        <v>1302</v>
      </c>
      <c r="B873">
        <v>871</v>
      </c>
      <c r="C873">
        <v>20</v>
      </c>
      <c r="D873" t="s">
        <v>2740</v>
      </c>
      <c r="E873" t="str">
        <f>IF(ISNA(MATCH(A873,'ESO zone constants'!$A$3:$A$9952,0)),"","X")</f>
        <v>X</v>
      </c>
    </row>
    <row r="874" spans="1:5" hidden="1" x14ac:dyDescent="0.25">
      <c r="A874" s="79">
        <v>1304</v>
      </c>
      <c r="B874">
        <v>872</v>
      </c>
      <c r="C874">
        <v>1282</v>
      </c>
      <c r="D874" t="s">
        <v>2695</v>
      </c>
      <c r="E874" t="str">
        <f>IF(ISNA(MATCH(A874,'ESO zone constants'!$A$3:$A$9952,0)),"","X")</f>
        <v>X</v>
      </c>
    </row>
    <row r="875" spans="1:5" hidden="1" x14ac:dyDescent="0.25">
      <c r="A875" s="78">
        <v>1306</v>
      </c>
      <c r="B875">
        <v>873</v>
      </c>
      <c r="C875">
        <v>58</v>
      </c>
      <c r="D875" t="s">
        <v>2514</v>
      </c>
      <c r="E875" t="str">
        <f>IF(ISNA(MATCH(A875,'ESO zone constants'!$A$3:$A$9952,0)),"","X")</f>
        <v>X</v>
      </c>
    </row>
    <row r="876" spans="1:5" hidden="1" x14ac:dyDescent="0.25">
      <c r="A876" s="79">
        <v>1307</v>
      </c>
      <c r="B876">
        <v>874</v>
      </c>
      <c r="C876">
        <v>1261</v>
      </c>
      <c r="D876" t="s">
        <v>2519</v>
      </c>
      <c r="E876" t="str">
        <f>IF(ISNA(MATCH(A876,'ESO zone constants'!$A$3:$A$9952,0)),"","X")</f>
        <v>X</v>
      </c>
    </row>
    <row r="877" spans="1:5" hidden="1" x14ac:dyDescent="0.25">
      <c r="A877" s="79">
        <v>1310</v>
      </c>
      <c r="B877">
        <v>875</v>
      </c>
      <c r="C877">
        <v>1286</v>
      </c>
      <c r="D877" t="s">
        <v>2741</v>
      </c>
      <c r="E877" t="str">
        <f>IF(ISNA(MATCH(A877,'ESO zone constants'!$A$3:$A$9952,0)),"","X")</f>
        <v>X</v>
      </c>
    </row>
    <row r="878" spans="1:5" hidden="1" x14ac:dyDescent="0.25">
      <c r="A878" s="79">
        <v>1311</v>
      </c>
      <c r="B878">
        <v>876</v>
      </c>
      <c r="C878">
        <v>849</v>
      </c>
      <c r="D878" t="s">
        <v>2743</v>
      </c>
      <c r="E878" t="str">
        <f>IF(ISNA(MATCH(A878,'ESO zone constants'!$A$3:$A$9952,0)),"","X")</f>
        <v>X</v>
      </c>
    </row>
    <row r="879" spans="1:5" hidden="1" x14ac:dyDescent="0.25">
      <c r="A879" s="79">
        <v>1312</v>
      </c>
      <c r="B879">
        <v>877</v>
      </c>
      <c r="C879">
        <v>849</v>
      </c>
      <c r="D879" t="s">
        <v>2746</v>
      </c>
      <c r="E879" t="str">
        <f>IF(ISNA(MATCH(A879,'ESO zone constants'!$A$3:$A$9952,0)),"","X")</f>
        <v>X</v>
      </c>
    </row>
    <row r="880" spans="1:5" hidden="1" x14ac:dyDescent="0.25">
      <c r="A880" s="79">
        <v>1313</v>
      </c>
      <c r="B880">
        <v>878</v>
      </c>
      <c r="C880">
        <v>1318</v>
      </c>
      <c r="D880" t="s">
        <v>3441</v>
      </c>
      <c r="E880" t="str">
        <f>IF(ISNA(MATCH(A880,'ESO zone constants'!$A$3:$A$9952,0)),"","X")</f>
        <v>X</v>
      </c>
    </row>
    <row r="881" spans="1:5" hidden="1" x14ac:dyDescent="0.25">
      <c r="A881" s="78">
        <v>1314</v>
      </c>
      <c r="B881">
        <v>879</v>
      </c>
      <c r="C881">
        <v>3</v>
      </c>
      <c r="D881" t="s">
        <v>2745</v>
      </c>
      <c r="E881" t="str">
        <f>IF(ISNA(MATCH(A881,'ESO zone constants'!$A$3:$A$9952,0)),"","X")</f>
        <v>X</v>
      </c>
    </row>
    <row r="882" spans="1:5" hidden="1" x14ac:dyDescent="0.25">
      <c r="A882" s="78">
        <v>1315</v>
      </c>
      <c r="B882">
        <v>880</v>
      </c>
      <c r="C882">
        <v>1318</v>
      </c>
      <c r="D882" t="s">
        <v>3440</v>
      </c>
      <c r="E882" t="str">
        <f>IF(ISNA(MATCH(A882,'ESO zone constants'!$A$3:$A$9952,0)),"","X")</f>
        <v>X</v>
      </c>
    </row>
    <row r="883" spans="1:5" hidden="1" x14ac:dyDescent="0.25">
      <c r="A883" s="79">
        <v>1316</v>
      </c>
      <c r="B883">
        <v>881</v>
      </c>
      <c r="C883">
        <v>1318</v>
      </c>
      <c r="D883" t="s">
        <v>3423</v>
      </c>
      <c r="E883" t="str">
        <f>IF(ISNA(MATCH(A883,'ESO zone constants'!$A$3:$A$9952,0)),"","X")</f>
        <v>X</v>
      </c>
    </row>
    <row r="884" spans="1:5" hidden="1" x14ac:dyDescent="0.25">
      <c r="A884" s="79">
        <v>1317</v>
      </c>
      <c r="B884">
        <v>882</v>
      </c>
      <c r="C884">
        <v>1318</v>
      </c>
      <c r="D884" t="s">
        <v>3416</v>
      </c>
      <c r="E884" t="str">
        <f>IF(ISNA(MATCH(A884,'ESO zone constants'!$A$3:$A$9952,0)),"","X")</f>
        <v>X</v>
      </c>
    </row>
    <row r="885" spans="1:5" hidden="1" x14ac:dyDescent="0.25">
      <c r="A885" s="79">
        <v>1318</v>
      </c>
      <c r="B885">
        <v>883</v>
      </c>
      <c r="C885">
        <v>1318</v>
      </c>
      <c r="D885" t="s">
        <v>3399</v>
      </c>
      <c r="E885" t="str">
        <f>IF(ISNA(MATCH(A885,'ESO zone constants'!$A$3:$A$9952,0)),"","X")</f>
        <v>X</v>
      </c>
    </row>
    <row r="886" spans="1:5" hidden="1" x14ac:dyDescent="0.25">
      <c r="A886" s="79">
        <v>1319</v>
      </c>
      <c r="B886">
        <v>884</v>
      </c>
      <c r="C886">
        <v>1318</v>
      </c>
      <c r="D886" t="s">
        <v>3424</v>
      </c>
      <c r="E886" t="str">
        <f>IF(ISNA(MATCH(A886,'ESO zone constants'!$A$3:$A$9952,0)),"","X")</f>
        <v>X</v>
      </c>
    </row>
    <row r="887" spans="1:5" hidden="1" x14ac:dyDescent="0.25">
      <c r="A887" s="78">
        <v>1320</v>
      </c>
      <c r="B887">
        <v>885</v>
      </c>
      <c r="C887">
        <v>1318</v>
      </c>
      <c r="D887" t="s">
        <v>3439</v>
      </c>
      <c r="E887" t="str">
        <f>IF(ISNA(MATCH(A887,'ESO zone constants'!$A$3:$A$9952,0)),"","X")</f>
        <v>X</v>
      </c>
    </row>
    <row r="888" spans="1:5" hidden="1" x14ac:dyDescent="0.25">
      <c r="A888" s="79">
        <v>1321</v>
      </c>
      <c r="B888">
        <v>886</v>
      </c>
      <c r="C888">
        <v>1318</v>
      </c>
      <c r="D888" t="s">
        <v>3425</v>
      </c>
      <c r="E888" t="str">
        <f>IF(ISNA(MATCH(A888,'ESO zone constants'!$A$3:$A$9952,0)),"","X")</f>
        <v>X</v>
      </c>
    </row>
    <row r="889" spans="1:5" hidden="1" x14ac:dyDescent="0.25">
      <c r="A889" s="79">
        <v>1322</v>
      </c>
      <c r="B889">
        <v>887</v>
      </c>
      <c r="C889">
        <v>1318</v>
      </c>
      <c r="D889" t="s">
        <v>3426</v>
      </c>
      <c r="E889" t="str">
        <f>IF(ISNA(MATCH(A889,'ESO zone constants'!$A$3:$A$9952,0)),"","X")</f>
        <v>X</v>
      </c>
    </row>
    <row r="890" spans="1:5" hidden="1" x14ac:dyDescent="0.25">
      <c r="A890" s="79">
        <v>1324</v>
      </c>
      <c r="B890">
        <v>888</v>
      </c>
      <c r="C890">
        <v>1318</v>
      </c>
      <c r="D890" t="s">
        <v>3427</v>
      </c>
      <c r="E890" t="str">
        <f>IF(ISNA(MATCH(A890,'ESO zone constants'!$A$3:$A$9952,0)),"","X")</f>
        <v>X</v>
      </c>
    </row>
    <row r="891" spans="1:5" hidden="1" x14ac:dyDescent="0.25">
      <c r="A891" s="79">
        <v>1326</v>
      </c>
      <c r="B891">
        <v>889</v>
      </c>
      <c r="C891">
        <v>1318</v>
      </c>
      <c r="D891" t="s">
        <v>3428</v>
      </c>
      <c r="E891" t="str">
        <f>IF(ISNA(MATCH(A891,'ESO zone constants'!$A$3:$A$9952,0)),"","X")</f>
        <v>X</v>
      </c>
    </row>
    <row r="892" spans="1:5" hidden="1" x14ac:dyDescent="0.25">
      <c r="A892" s="79">
        <v>1327</v>
      </c>
      <c r="B892">
        <v>890</v>
      </c>
      <c r="C892">
        <v>1318</v>
      </c>
      <c r="D892" t="s">
        <v>1712</v>
      </c>
      <c r="E892" t="str">
        <f>IF(ISNA(MATCH(A892,'ESO zone constants'!$A$3:$A$9952,0)),"","X")</f>
        <v>X</v>
      </c>
    </row>
    <row r="893" spans="1:5" hidden="1" x14ac:dyDescent="0.25">
      <c r="A893" s="79">
        <v>1328</v>
      </c>
      <c r="B893">
        <v>891</v>
      </c>
      <c r="C893">
        <v>1318</v>
      </c>
      <c r="D893" t="s">
        <v>3429</v>
      </c>
      <c r="E893" t="str">
        <f>IF(ISNA(MATCH(A893,'ESO zone constants'!$A$3:$A$9952,0)),"","X")</f>
        <v>X</v>
      </c>
    </row>
    <row r="894" spans="1:5" hidden="1" x14ac:dyDescent="0.25">
      <c r="A894" s="78">
        <v>1329</v>
      </c>
      <c r="B894">
        <v>892</v>
      </c>
      <c r="C894">
        <v>1318</v>
      </c>
      <c r="D894" t="s">
        <v>3428</v>
      </c>
      <c r="E894" t="str">
        <f>IF(ISNA(MATCH(A894,'ESO zone constants'!$A$3:$A$9952,0)),"","X")</f>
        <v>X</v>
      </c>
    </row>
    <row r="895" spans="1:5" hidden="1" x14ac:dyDescent="0.25">
      <c r="A895" s="78">
        <v>1330</v>
      </c>
      <c r="B895">
        <v>893</v>
      </c>
      <c r="C895">
        <v>1318</v>
      </c>
      <c r="D895" t="s">
        <v>3438</v>
      </c>
      <c r="E895" t="str">
        <f>IF(ISNA(MATCH(A895,'ESO zone constants'!$A$3:$A$9952,0)),"","X")</f>
        <v>X</v>
      </c>
    </row>
    <row r="896" spans="1:5" hidden="1" x14ac:dyDescent="0.25">
      <c r="A896" s="78">
        <v>1331</v>
      </c>
      <c r="B896">
        <v>894</v>
      </c>
      <c r="C896">
        <v>1318</v>
      </c>
      <c r="D896" t="s">
        <v>3430</v>
      </c>
      <c r="E896" t="str">
        <f>IF(ISNA(MATCH(A896,'ESO zone constants'!$A$3:$A$9952,0)),"","X")</f>
        <v>X</v>
      </c>
    </row>
    <row r="897" spans="1:5" hidden="1" x14ac:dyDescent="0.25">
      <c r="A897" s="78">
        <v>1332</v>
      </c>
      <c r="B897">
        <v>895</v>
      </c>
      <c r="C897">
        <v>1318</v>
      </c>
      <c r="D897" t="s">
        <v>3437</v>
      </c>
      <c r="E897" t="str">
        <f>IF(ISNA(MATCH(A897,'ESO zone constants'!$A$3:$A$9952,0)),"","X")</f>
        <v>X</v>
      </c>
    </row>
    <row r="898" spans="1:5" hidden="1" x14ac:dyDescent="0.25">
      <c r="A898" s="78">
        <v>1333</v>
      </c>
      <c r="B898">
        <v>896</v>
      </c>
      <c r="C898">
        <v>1318</v>
      </c>
      <c r="D898" t="s">
        <v>3436</v>
      </c>
      <c r="E898" t="str">
        <f>IF(ISNA(MATCH(A898,'ESO zone constants'!$A$3:$A$9952,0)),"","X")</f>
        <v>X</v>
      </c>
    </row>
    <row r="899" spans="1:5" hidden="1" x14ac:dyDescent="0.25">
      <c r="A899" s="78">
        <v>1334</v>
      </c>
      <c r="B899">
        <v>897</v>
      </c>
      <c r="C899">
        <v>1318</v>
      </c>
      <c r="D899" t="s">
        <v>3435</v>
      </c>
      <c r="E899" t="str">
        <f>IF(ISNA(MATCH(A899,'ESO zone constants'!$A$3:$A$9952,0)),"","X")</f>
        <v>X</v>
      </c>
    </row>
    <row r="900" spans="1:5" hidden="1" x14ac:dyDescent="0.25">
      <c r="A900" s="78">
        <v>1335</v>
      </c>
      <c r="B900">
        <v>898</v>
      </c>
      <c r="C900">
        <v>1318</v>
      </c>
      <c r="D900" t="s">
        <v>3434</v>
      </c>
      <c r="E900" t="str">
        <f>IF(ISNA(MATCH(A900,'ESO zone constants'!$A$3:$A$9952,0)),"","X")</f>
        <v>X</v>
      </c>
    </row>
    <row r="901" spans="1:5" hidden="1" x14ac:dyDescent="0.25">
      <c r="A901" s="78">
        <v>1336</v>
      </c>
      <c r="B901">
        <v>899</v>
      </c>
      <c r="C901">
        <v>1318</v>
      </c>
      <c r="D901" t="s">
        <v>3433</v>
      </c>
      <c r="E901" t="str">
        <f>IF(ISNA(MATCH(A901,'ESO zone constants'!$A$3:$A$9952,0)),"","X")</f>
        <v>X</v>
      </c>
    </row>
    <row r="902" spans="1:5" hidden="1" x14ac:dyDescent="0.25">
      <c r="A902" s="78">
        <v>1337</v>
      </c>
      <c r="B902">
        <v>900</v>
      </c>
      <c r="C902">
        <v>1318</v>
      </c>
      <c r="D902" t="s">
        <v>3432</v>
      </c>
      <c r="E902" t="str">
        <f>IF(ISNA(MATCH(A902,'ESO zone constants'!$A$3:$A$9952,0)),"","X")</f>
        <v>X</v>
      </c>
    </row>
    <row r="903" spans="1:5" hidden="1" x14ac:dyDescent="0.25">
      <c r="A903" s="78">
        <v>1338</v>
      </c>
      <c r="B903">
        <v>901</v>
      </c>
      <c r="C903">
        <v>1318</v>
      </c>
      <c r="D903" t="s">
        <v>3431</v>
      </c>
      <c r="E903" t="str">
        <f>IF(ISNA(MATCH(A903,'ESO zone constants'!$A$3:$A$9952,0)),"","X")</f>
        <v>X</v>
      </c>
    </row>
    <row r="904" spans="1:5" hidden="1" x14ac:dyDescent="0.25">
      <c r="A904" s="78">
        <v>1342</v>
      </c>
      <c r="B904">
        <v>902</v>
      </c>
      <c r="C904">
        <v>1282</v>
      </c>
      <c r="D904" t="s">
        <v>2690</v>
      </c>
      <c r="E904" t="str">
        <f>IF(ISNA(MATCH(A904,'ESO zone constants'!$A$3:$A$9952,0)),"","X")</f>
        <v>X</v>
      </c>
    </row>
    <row r="905" spans="1:5" hidden="1" x14ac:dyDescent="0.25">
      <c r="A905" s="79">
        <v>1343</v>
      </c>
      <c r="B905">
        <v>903</v>
      </c>
      <c r="C905">
        <v>1286</v>
      </c>
      <c r="D905" t="s">
        <v>2691</v>
      </c>
      <c r="E905" t="str">
        <f>IF(ISNA(MATCH(A905,'ESO zone constants'!$A$3:$A$9952,0)),"","X")</f>
        <v>X</v>
      </c>
    </row>
    <row r="906" spans="1:5" hidden="1" x14ac:dyDescent="0.25">
      <c r="A906" s="79">
        <v>1344</v>
      </c>
      <c r="B906">
        <v>904</v>
      </c>
      <c r="C906">
        <v>1318</v>
      </c>
      <c r="D906" t="s">
        <v>3421</v>
      </c>
      <c r="E906" t="str">
        <f>IF(ISNA(MATCH(A906,'ESO zone constants'!$A$3:$A$9952,0)),"","X")</f>
        <v>X</v>
      </c>
    </row>
    <row r="907" spans="1:5" hidden="1" x14ac:dyDescent="0.25">
      <c r="A907" s="79">
        <v>1345</v>
      </c>
      <c r="B907">
        <v>905</v>
      </c>
      <c r="C907">
        <v>535</v>
      </c>
      <c r="D907" t="s">
        <v>2744</v>
      </c>
      <c r="E907" t="str">
        <f>IF(ISNA(MATCH(A907,'ESO zone constants'!$A$3:$A$9952,0)),"","X")</f>
        <v>X</v>
      </c>
    </row>
    <row r="908" spans="1:5" x14ac:dyDescent="0.25">
      <c r="A908" s="79">
        <v>1346</v>
      </c>
      <c r="B908">
        <v>906</v>
      </c>
      <c r="C908">
        <v>1383</v>
      </c>
      <c r="D908" t="s">
        <v>3562</v>
      </c>
      <c r="E908" t="str">
        <f>IF(ISNA(MATCH(A908,'ESO zone constants'!$A$3:$A$9952,0)),"","X")</f>
        <v>X</v>
      </c>
    </row>
    <row r="909" spans="1:5" hidden="1" x14ac:dyDescent="0.25">
      <c r="A909" s="79">
        <v>1360</v>
      </c>
      <c r="B909">
        <v>907</v>
      </c>
      <c r="C909">
        <v>1318</v>
      </c>
      <c r="D909" t="s">
        <v>3464</v>
      </c>
      <c r="E909" t="str">
        <f>IF(ISNA(MATCH(A909,'ESO zone constants'!$A$3:$A$9952,0)),"","X")</f>
        <v>X</v>
      </c>
    </row>
    <row r="910" spans="1:5" hidden="1" x14ac:dyDescent="0.25">
      <c r="A910" s="79">
        <v>1361</v>
      </c>
      <c r="B910">
        <v>908</v>
      </c>
      <c r="C910">
        <v>1318</v>
      </c>
      <c r="D910" t="s">
        <v>3465</v>
      </c>
      <c r="E910" t="str">
        <f>IF(ISNA(MATCH(A910,'ESO zone constants'!$A$3:$A$9952,0)),"","X")</f>
        <v>X</v>
      </c>
    </row>
    <row r="911" spans="1:5" hidden="1" x14ac:dyDescent="0.25">
      <c r="A911" s="79">
        <v>1363</v>
      </c>
      <c r="B911">
        <v>909</v>
      </c>
      <c r="C911">
        <v>1318</v>
      </c>
      <c r="D911" t="s">
        <v>3420</v>
      </c>
      <c r="E911" t="str">
        <f>IF(ISNA(MATCH(A911,'ESO zone constants'!$A$3:$A$9952,0)),"","X")</f>
        <v>X</v>
      </c>
    </row>
    <row r="912" spans="1:5" hidden="1" x14ac:dyDescent="0.25">
      <c r="A912" s="79">
        <v>1364</v>
      </c>
      <c r="B912">
        <v>910</v>
      </c>
      <c r="C912">
        <v>1318</v>
      </c>
      <c r="D912" t="s">
        <v>3419</v>
      </c>
      <c r="E912" t="str">
        <f>IF(ISNA(MATCH(A912,'ESO zone constants'!$A$3:$A$9952,0)),"","X")</f>
        <v>X</v>
      </c>
    </row>
    <row r="913" spans="1:5" hidden="1" x14ac:dyDescent="0.25">
      <c r="A913" s="78">
        <v>1365</v>
      </c>
      <c r="B913">
        <v>911</v>
      </c>
      <c r="C913">
        <v>3</v>
      </c>
      <c r="D913" t="s">
        <v>3490</v>
      </c>
      <c r="E913" t="str">
        <f>IF(ISNA(MATCH(A913,'ESO zone constants'!$A$3:$A$9952,0)),"","X")</f>
        <v>X</v>
      </c>
    </row>
    <row r="914" spans="1:5" hidden="1" x14ac:dyDescent="0.25">
      <c r="A914" s="78">
        <v>1366</v>
      </c>
      <c r="B914">
        <v>912</v>
      </c>
      <c r="C914">
        <v>92</v>
      </c>
      <c r="D914" t="s">
        <v>3489</v>
      </c>
      <c r="E914" t="str">
        <f>IF(ISNA(MATCH(A914,'ESO zone constants'!$A$3:$A$9952,0)),"","X")</f>
        <v>X</v>
      </c>
    </row>
    <row r="915" spans="1:5" x14ac:dyDescent="0.25">
      <c r="A915" s="78">
        <v>1367</v>
      </c>
      <c r="B915">
        <v>913</v>
      </c>
      <c r="C915">
        <v>1383</v>
      </c>
      <c r="D915" t="s">
        <v>3543</v>
      </c>
      <c r="E915" t="str">
        <f>IF(ISNA(MATCH(A915,'ESO zone constants'!$A$3:$A$9952,0)),"","X")</f>
        <v>X</v>
      </c>
    </row>
    <row r="916" spans="1:5" x14ac:dyDescent="0.25">
      <c r="A916" s="78">
        <v>1368</v>
      </c>
      <c r="B916">
        <v>914</v>
      </c>
      <c r="C916">
        <v>1383</v>
      </c>
      <c r="D916" t="s">
        <v>3544</v>
      </c>
      <c r="E916" t="str">
        <f>IF(ISNA(MATCH(A916,'ESO zone constants'!$A$3:$A$9952,0)),"","X")</f>
        <v>X</v>
      </c>
    </row>
    <row r="917" spans="1:5" x14ac:dyDescent="0.25">
      <c r="A917" s="78">
        <v>1369</v>
      </c>
      <c r="B917">
        <v>915</v>
      </c>
      <c r="C917">
        <v>1383</v>
      </c>
      <c r="D917" t="s">
        <v>3545</v>
      </c>
      <c r="E917" t="str">
        <f>IF(ISNA(MATCH(A917,'ESO zone constants'!$A$3:$A$9952,0)),"","X")</f>
        <v>X</v>
      </c>
    </row>
    <row r="918" spans="1:5" x14ac:dyDescent="0.25">
      <c r="A918" s="78">
        <v>1370</v>
      </c>
      <c r="B918">
        <v>916</v>
      </c>
      <c r="C918">
        <v>1383</v>
      </c>
      <c r="D918" t="s">
        <v>3561</v>
      </c>
      <c r="E918" t="str">
        <f>IF(ISNA(MATCH(A918,'ESO zone constants'!$A$3:$A$9952,0)),"","X")</f>
        <v>X</v>
      </c>
    </row>
    <row r="919" spans="1:5" x14ac:dyDescent="0.25">
      <c r="A919" s="78">
        <v>1371</v>
      </c>
      <c r="B919">
        <v>917</v>
      </c>
      <c r="C919">
        <v>1383</v>
      </c>
      <c r="D919" t="s">
        <v>3560</v>
      </c>
      <c r="E919" t="str">
        <f>IF(ISNA(MATCH(A919,'ESO zone constants'!$A$3:$A$9952,0)),"","X")</f>
        <v>X</v>
      </c>
    </row>
    <row r="920" spans="1:5" x14ac:dyDescent="0.25">
      <c r="A920" s="78">
        <v>1372</v>
      </c>
      <c r="B920">
        <v>918</v>
      </c>
      <c r="C920">
        <v>1383</v>
      </c>
      <c r="D920" t="s">
        <v>3546</v>
      </c>
      <c r="E920" t="str">
        <f>IF(ISNA(MATCH(A920,'ESO zone constants'!$A$3:$A$9952,0)),"","X")</f>
        <v>X</v>
      </c>
    </row>
    <row r="921" spans="1:5" x14ac:dyDescent="0.25">
      <c r="A921" s="79">
        <v>1373</v>
      </c>
      <c r="B921">
        <v>919</v>
      </c>
      <c r="C921">
        <v>1383</v>
      </c>
      <c r="D921" t="s">
        <v>3547</v>
      </c>
      <c r="E921" t="str">
        <f>IF(ISNA(MATCH(A921,'ESO zone constants'!$A$3:$A$9952,0)),"","X")</f>
        <v>X</v>
      </c>
    </row>
    <row r="922" spans="1:5" x14ac:dyDescent="0.25">
      <c r="A922" s="79">
        <v>1374</v>
      </c>
      <c r="B922">
        <v>920</v>
      </c>
      <c r="C922">
        <v>1383</v>
      </c>
      <c r="D922" t="s">
        <v>3548</v>
      </c>
      <c r="E922" t="str">
        <f>IF(ISNA(MATCH(A922,'ESO zone constants'!$A$3:$A$9952,0)),"","X")</f>
        <v>X</v>
      </c>
    </row>
    <row r="923" spans="1:5" x14ac:dyDescent="0.25">
      <c r="A923" s="78">
        <v>1375</v>
      </c>
      <c r="B923">
        <v>921</v>
      </c>
      <c r="C923">
        <v>1383</v>
      </c>
      <c r="D923" t="s">
        <v>3549</v>
      </c>
      <c r="E923" t="str">
        <f>IF(ISNA(MATCH(A923,'ESO zone constants'!$A$3:$A$9952,0)),"","X")</f>
        <v>X</v>
      </c>
    </row>
    <row r="924" spans="1:5" x14ac:dyDescent="0.25">
      <c r="A924" s="78">
        <v>1376</v>
      </c>
      <c r="B924">
        <v>922</v>
      </c>
      <c r="C924">
        <v>1383</v>
      </c>
      <c r="D924" t="s">
        <v>3550</v>
      </c>
      <c r="E924" t="str">
        <f>IF(ISNA(MATCH(A924,'ESO zone constants'!$A$3:$A$9952,0)),"","X")</f>
        <v>X</v>
      </c>
    </row>
    <row r="925" spans="1:5" x14ac:dyDescent="0.25">
      <c r="A925" s="78">
        <v>1377</v>
      </c>
      <c r="B925">
        <v>923</v>
      </c>
      <c r="C925">
        <v>1383</v>
      </c>
      <c r="D925" t="s">
        <v>3559</v>
      </c>
      <c r="E925" t="str">
        <f>IF(ISNA(MATCH(A925,'ESO zone constants'!$A$3:$A$9952,0)),"","X")</f>
        <v>X</v>
      </c>
    </row>
    <row r="926" spans="1:5" x14ac:dyDescent="0.25">
      <c r="A926" s="78">
        <v>1378</v>
      </c>
      <c r="B926">
        <v>924</v>
      </c>
      <c r="C926">
        <v>1383</v>
      </c>
      <c r="D926" t="s">
        <v>3558</v>
      </c>
      <c r="E926" t="str">
        <f>IF(ISNA(MATCH(A926,'ESO zone constants'!$A$3:$A$9952,0)),"","X")</f>
        <v>X</v>
      </c>
    </row>
    <row r="927" spans="1:5" x14ac:dyDescent="0.25">
      <c r="A927" s="78">
        <v>1379</v>
      </c>
      <c r="B927">
        <v>925</v>
      </c>
      <c r="C927">
        <v>1383</v>
      </c>
      <c r="D927" t="s">
        <v>3551</v>
      </c>
      <c r="E927" t="str">
        <f>IF(ISNA(MATCH(A927,'ESO zone constants'!$A$3:$A$9952,0)),"","X")</f>
        <v>X</v>
      </c>
    </row>
    <row r="928" spans="1:5" x14ac:dyDescent="0.25">
      <c r="A928" s="78">
        <v>1380</v>
      </c>
      <c r="B928">
        <v>926</v>
      </c>
      <c r="C928">
        <v>1383</v>
      </c>
      <c r="D928" t="s">
        <v>3552</v>
      </c>
      <c r="E928" t="str">
        <f>IF(ISNA(MATCH(A928,'ESO zone constants'!$A$3:$A$9952,0)),"","X")</f>
        <v>X</v>
      </c>
    </row>
    <row r="929" spans="1:5" x14ac:dyDescent="0.25">
      <c r="A929" s="79">
        <v>1381</v>
      </c>
      <c r="B929">
        <v>927</v>
      </c>
      <c r="C929">
        <v>1383</v>
      </c>
      <c r="D929" t="s">
        <v>3553</v>
      </c>
      <c r="E929" t="str">
        <f>IF(ISNA(MATCH(A929,'ESO zone constants'!$A$3:$A$9952,0)),"","X")</f>
        <v>X</v>
      </c>
    </row>
    <row r="930" spans="1:5" x14ac:dyDescent="0.25">
      <c r="A930" s="79">
        <v>1382</v>
      </c>
      <c r="B930">
        <v>928</v>
      </c>
      <c r="C930">
        <v>1383</v>
      </c>
      <c r="D930" t="s">
        <v>3554</v>
      </c>
      <c r="E930" t="str">
        <f>IF(ISNA(MATCH(A930,'ESO zone constants'!$A$3:$A$9952,0)),"","X")</f>
        <v>X</v>
      </c>
    </row>
    <row r="931" spans="1:5" x14ac:dyDescent="0.25">
      <c r="A931" s="78">
        <v>1383</v>
      </c>
      <c r="B931">
        <v>929</v>
      </c>
      <c r="C931">
        <v>1383</v>
      </c>
      <c r="D931" t="s">
        <v>3557</v>
      </c>
      <c r="E931" t="str">
        <f>IF(ISNA(MATCH(A931,'ESO zone constants'!$A$3:$A$9952,0)),"","X")</f>
        <v>X</v>
      </c>
    </row>
    <row r="932" spans="1:5" x14ac:dyDescent="0.25">
      <c r="A932" s="79">
        <v>1385</v>
      </c>
      <c r="B932">
        <v>930</v>
      </c>
      <c r="C932">
        <v>1383</v>
      </c>
      <c r="D932" t="s">
        <v>3556</v>
      </c>
      <c r="E932" t="str">
        <f>IF(ISNA(MATCH(A932,'ESO zone constants'!$A$3:$A$9952,0)),"","X")</f>
        <v>X</v>
      </c>
    </row>
    <row r="933" spans="1:5" x14ac:dyDescent="0.25">
      <c r="A933" s="78">
        <v>1386</v>
      </c>
      <c r="B933">
        <v>931</v>
      </c>
      <c r="C933">
        <v>1383</v>
      </c>
      <c r="D933" t="s">
        <v>3546</v>
      </c>
      <c r="E933" t="str">
        <f>IF(ISNA(MATCH(A933,'ESO zone constants'!$A$3:$A$9952,0)),"","X")</f>
        <v>X</v>
      </c>
    </row>
    <row r="934" spans="1:5" x14ac:dyDescent="0.25">
      <c r="A934" s="78">
        <v>1387</v>
      </c>
      <c r="B934">
        <v>932</v>
      </c>
      <c r="C934">
        <v>1383</v>
      </c>
      <c r="D934" t="s">
        <v>3555</v>
      </c>
      <c r="E934" t="str">
        <f>IF(ISNA(MATCH(A934,'ESO zone constants'!$A$3:$A$9952,0)),"","X")</f>
        <v>X</v>
      </c>
    </row>
  </sheetData>
  <autoFilter ref="A2:E934" xr:uid="{41491B4A-A56B-46BB-9301-6772C5A6F6C3}">
    <filterColumn colId="4">
      <filters blank="1"/>
    </filterColumn>
    <sortState xmlns:xlrd2="http://schemas.microsoft.com/office/spreadsheetml/2017/richdata2" ref="A3:E934">
      <sortCondition ref="A2:A913"/>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36"/>
  <sheetViews>
    <sheetView workbookViewId="0">
      <pane xSplit="3" ySplit="2" topLeftCell="D912" activePane="bottomRight" state="frozen"/>
      <selection pane="topRight" activeCell="D1" sqref="D1"/>
      <selection pane="bottomLeft" activeCell="A2" sqref="A2"/>
      <selection pane="bottomRight" activeCell="C916" sqref="C91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1" t="s">
        <v>3499</v>
      </c>
      <c r="B1" s="111"/>
      <c r="C1" s="111"/>
      <c r="D1" s="111"/>
      <c r="E1" s="111"/>
      <c r="F1" s="111"/>
      <c r="G1" s="111"/>
      <c r="H1" s="111"/>
      <c r="I1" s="111"/>
      <c r="J1" s="111"/>
      <c r="K1" s="111"/>
      <c r="L1" s="112"/>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1720</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2436</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2413</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1694</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1724</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1695</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1723</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1696</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1722</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1697</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1721</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1698</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1719</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1699</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1700</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1701</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1702</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1703</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1704</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1705</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2406</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1706</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1707</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1718</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1708</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1709</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1717</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1710</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1711</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1711</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1712</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1713</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1815</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1810</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2161</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2163</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2162</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2222</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2223</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2224</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2225</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2237</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2236</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2412</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2235</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2234</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2233</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2232</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1714</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1715</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1716</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2226</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2227</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2231</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2230</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2229</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2228</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2221</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2404</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2405</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2159</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2160</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2407</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2411</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2437</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2434</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2438</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2439</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2440</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2441</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2442</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2443</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2444</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2435</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2445</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2446</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2447</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2448</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2449</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2450</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2430</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2451</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2452</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2433</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2432</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2453</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2454</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2398</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2410</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2455</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2220</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2219</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2431</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2508</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2513</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2409</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2408</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3368</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2517</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2457</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2458</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2429</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2516</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2515</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2518</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2518</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constants'!$A$4:$B$1003,2,FALSE)</f>
        <v>DLC_BASE_GAME</v>
      </c>
      <c r="L855" s="3" t="str">
        <f>VLOOKUP(J855,'LibSets constants'!$A$4:$C$1003,3,FALSE)</f>
        <v>Included in base game</v>
      </c>
    </row>
    <row r="856" spans="1:12" x14ac:dyDescent="0.25">
      <c r="A856" s="12">
        <v>1282</v>
      </c>
      <c r="B856" s="12">
        <v>853</v>
      </c>
      <c r="C856" s="12">
        <v>1282</v>
      </c>
      <c r="D856" s="3" t="s">
        <v>2692</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constants'!$A$4:$B$1003,2,FALSE)</f>
        <v>DLC_DEADLANDS</v>
      </c>
      <c r="L856" s="3" t="str">
        <f>VLOOKUP(J856,'LibSets constants'!$A$4:$C$1003,3,FALSE)</f>
        <v>The Deadlands</v>
      </c>
    </row>
    <row r="857" spans="1:12" x14ac:dyDescent="0.25">
      <c r="A857" s="12">
        <v>1283</v>
      </c>
      <c r="B857" s="12">
        <v>854</v>
      </c>
      <c r="C857" s="12">
        <v>1282</v>
      </c>
      <c r="D857" s="3" t="s">
        <v>2693</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constants'!$A$4:$B$1003,2,FALSE)</f>
        <v>DLC_DEADLANDS</v>
      </c>
      <c r="L857" s="3" t="str">
        <f>VLOOKUP(J857,'LibSets constants'!$A$4:$C$1003,3,FALSE)</f>
        <v>The Deadlands</v>
      </c>
    </row>
    <row r="858" spans="1:12" x14ac:dyDescent="0.25">
      <c r="A858" s="12">
        <v>1284</v>
      </c>
      <c r="B858" s="12">
        <v>855</v>
      </c>
      <c r="C858" s="12">
        <v>1282</v>
      </c>
      <c r="D858" s="3" t="s">
        <v>2709</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constants'!$A$4:$B$1003,2,FALSE)</f>
        <v>DLC_DEADLANDS</v>
      </c>
      <c r="L858" s="3" t="str">
        <f>VLOOKUP(J858,'LibSets constants'!$A$4:$C$1003,3,FALSE)</f>
        <v>The Deadlands</v>
      </c>
    </row>
    <row r="859" spans="1:12" x14ac:dyDescent="0.25">
      <c r="A859" s="12">
        <v>1285</v>
      </c>
      <c r="B859" s="12">
        <v>856</v>
      </c>
      <c r="C859" s="12">
        <v>1286</v>
      </c>
      <c r="D859" s="3" t="s">
        <v>2708</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constants'!$A$4:$B$1003,2,FALSE)</f>
        <v>DLC_DEADLANDS</v>
      </c>
      <c r="L859" s="3" t="str">
        <f>VLOOKUP(J859,'LibSets constants'!$A$4:$C$1003,3,FALSE)</f>
        <v>The Deadlands</v>
      </c>
    </row>
    <row r="860" spans="1:12" x14ac:dyDescent="0.25">
      <c r="A860" s="12">
        <v>1286</v>
      </c>
      <c r="B860" s="12">
        <v>857</v>
      </c>
      <c r="C860" s="12">
        <v>1286</v>
      </c>
      <c r="D860" s="3" t="s">
        <v>2456</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constants'!$A$4:$B$1003,2,FALSE)</f>
        <v>DLC_DEADLANDS</v>
      </c>
      <c r="L860" s="3" t="str">
        <f>VLOOKUP(J860,'LibSets constants'!$A$4:$C$1003,3,FALSE)</f>
        <v>The Deadlands</v>
      </c>
    </row>
    <row r="861" spans="1:12" x14ac:dyDescent="0.25">
      <c r="A861" s="12">
        <v>1287</v>
      </c>
      <c r="B861" s="12">
        <v>858</v>
      </c>
      <c r="C861" s="12">
        <v>1286</v>
      </c>
      <c r="D861" s="3" t="s">
        <v>2707</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constants'!$A$4:$B$1003,2,FALSE)</f>
        <v>DLC_DEADLANDS</v>
      </c>
      <c r="L861" s="3" t="str">
        <f>VLOOKUP(J861,'LibSets constants'!$A$4:$C$1003,3,FALSE)</f>
        <v>The Deadlands</v>
      </c>
    </row>
    <row r="862" spans="1:12" x14ac:dyDescent="0.25">
      <c r="A862" s="12">
        <v>1288</v>
      </c>
      <c r="B862" s="12">
        <v>859</v>
      </c>
      <c r="C862" s="12">
        <v>1286</v>
      </c>
      <c r="D862" s="3" t="s">
        <v>2706</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constants'!$A$4:$B$1003,2,FALSE)</f>
        <v>DLC_DEADLANDS</v>
      </c>
      <c r="L862" s="3" t="str">
        <f>VLOOKUP(J862,'LibSets constants'!$A$4:$C$1003,3,FALSE)</f>
        <v>The Deadlands</v>
      </c>
    </row>
    <row r="863" spans="1:12" x14ac:dyDescent="0.25">
      <c r="A863" s="12">
        <v>1289</v>
      </c>
      <c r="B863" s="12">
        <v>860</v>
      </c>
      <c r="C863" s="12">
        <v>1286</v>
      </c>
      <c r="D863" s="3" t="s">
        <v>2705</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constants'!$A$4:$B$1003,2,FALSE)</f>
        <v>DLC_DEADLANDS</v>
      </c>
      <c r="L863" s="3" t="str">
        <f>VLOOKUP(J863,'LibSets constants'!$A$4:$C$1003,3,FALSE)</f>
        <v>The Deadlands</v>
      </c>
    </row>
    <row r="864" spans="1:12" x14ac:dyDescent="0.25">
      <c r="A864" s="12">
        <v>1290</v>
      </c>
      <c r="B864" s="12">
        <v>861</v>
      </c>
      <c r="C864" s="12">
        <v>1286</v>
      </c>
      <c r="D864" s="3" t="s">
        <v>2704</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constants'!$A$4:$B$1003,2,FALSE)</f>
        <v>DLC_DEADLANDS</v>
      </c>
      <c r="L864" s="3" t="str">
        <f>VLOOKUP(J864,'LibSets constants'!$A$4:$C$1003,3,FALSE)</f>
        <v>The Deadlands</v>
      </c>
    </row>
    <row r="865" spans="1:12" x14ac:dyDescent="0.25">
      <c r="A865" s="12">
        <v>1291</v>
      </c>
      <c r="B865" s="12">
        <v>862</v>
      </c>
      <c r="C865" s="12">
        <v>1286</v>
      </c>
      <c r="D865" s="3" t="s">
        <v>2703</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constants'!$A$4:$B$1003,2,FALSE)</f>
        <v>DLC_DEADLANDS</v>
      </c>
      <c r="L865" s="3" t="str">
        <f>VLOOKUP(J865,'LibSets constants'!$A$4:$C$1003,3,FALSE)</f>
        <v>The Deadlands</v>
      </c>
    </row>
    <row r="866" spans="1:12" x14ac:dyDescent="0.25">
      <c r="A866" s="12">
        <v>1292</v>
      </c>
      <c r="B866" s="12">
        <v>863</v>
      </c>
      <c r="C866" s="12">
        <v>1286</v>
      </c>
      <c r="D866" s="3" t="s">
        <v>2702</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constants'!$A$4:$B$1003,2,FALSE)</f>
        <v>DLC_DEADLANDS</v>
      </c>
      <c r="L866" s="3" t="str">
        <f>VLOOKUP(J866,'LibSets constants'!$A$4:$C$1003,3,FALSE)</f>
        <v>The Deadlands</v>
      </c>
    </row>
    <row r="867" spans="1:12" x14ac:dyDescent="0.25">
      <c r="A867" s="12">
        <v>1293</v>
      </c>
      <c r="B867" s="12">
        <v>864</v>
      </c>
      <c r="C867" s="12">
        <v>1282</v>
      </c>
      <c r="D867" s="3" t="s">
        <v>2701</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constants'!$A$4:$B$1003,2,FALSE)</f>
        <v>DLC_DEADLANDS</v>
      </c>
      <c r="L867" s="3" t="str">
        <f>VLOOKUP(J867,'LibSets constants'!$A$4:$C$1003,3,FALSE)</f>
        <v>The Deadlands</v>
      </c>
    </row>
    <row r="868" spans="1:12" x14ac:dyDescent="0.25">
      <c r="A868" s="12">
        <v>1294</v>
      </c>
      <c r="B868" s="12">
        <v>865</v>
      </c>
      <c r="C868" s="12">
        <v>1286</v>
      </c>
      <c r="D868" s="3" t="s">
        <v>2700</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constants'!$A$4:$B$1003,2,FALSE)</f>
        <v>DLC_DEADLANDS</v>
      </c>
      <c r="L868" s="3" t="str">
        <f>VLOOKUP(J868,'LibSets constants'!$A$4:$C$1003,3,FALSE)</f>
        <v>The Deadlands</v>
      </c>
    </row>
    <row r="869" spans="1:12" x14ac:dyDescent="0.25">
      <c r="A869" s="12">
        <v>1295</v>
      </c>
      <c r="B869" s="12">
        <v>866</v>
      </c>
      <c r="C869" s="12">
        <v>1286</v>
      </c>
      <c r="D869" s="3" t="s">
        <v>2699</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constants'!$A$4:$B$1003,2,FALSE)</f>
        <v>DLC_DEADLANDS</v>
      </c>
      <c r="L869" s="3" t="str">
        <f>VLOOKUP(J869,'LibSets constants'!$A$4:$C$1003,3,FALSE)</f>
        <v>The Deadlands</v>
      </c>
    </row>
    <row r="870" spans="1:12" x14ac:dyDescent="0.25">
      <c r="A870" s="12">
        <v>1296</v>
      </c>
      <c r="B870" s="12">
        <v>867</v>
      </c>
      <c r="C870" s="12">
        <v>1286</v>
      </c>
      <c r="D870" s="3" t="s">
        <v>2698</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constants'!$A$4:$B$1003,2,FALSE)</f>
        <v>DLC_DEADLANDS</v>
      </c>
      <c r="L870" s="3" t="str">
        <f>VLOOKUP(J870,'LibSets constants'!$A$4:$C$1003,3,FALSE)</f>
        <v>The Deadlands</v>
      </c>
    </row>
    <row r="871" spans="1:12" x14ac:dyDescent="0.25">
      <c r="A871" s="12">
        <v>1297</v>
      </c>
      <c r="B871" s="12">
        <v>868</v>
      </c>
      <c r="C871" s="12">
        <v>1286</v>
      </c>
      <c r="D871" s="3" t="s">
        <v>2694</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constants'!$A$4:$B$1003,2,FALSE)</f>
        <v>DLC_DEADLANDS</v>
      </c>
      <c r="L871" s="3" t="str">
        <f>VLOOKUP(J871,'LibSets constants'!$A$4:$C$1003,3,FALSE)</f>
        <v>The Deadlands</v>
      </c>
    </row>
    <row r="872" spans="1:12" x14ac:dyDescent="0.25">
      <c r="A872" s="12">
        <v>1298</v>
      </c>
      <c r="B872" s="12">
        <v>869</v>
      </c>
      <c r="C872" s="12">
        <v>1286</v>
      </c>
      <c r="D872" s="3" t="s">
        <v>2697</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constants'!$A$4:$B$1003,2,FALSE)</f>
        <v>DLC_DEADLANDS</v>
      </c>
      <c r="L872" s="3" t="str">
        <f>VLOOKUP(J872,'LibSets constants'!$A$4:$C$1003,3,FALSE)</f>
        <v>The Deadlands</v>
      </c>
    </row>
    <row r="873" spans="1:12" x14ac:dyDescent="0.25">
      <c r="A873" s="12">
        <v>1300</v>
      </c>
      <c r="B873" s="12">
        <v>870</v>
      </c>
      <c r="C873" s="12">
        <v>1286</v>
      </c>
      <c r="D873" s="3" t="s">
        <v>2696</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constants'!$A$4:$B$1003,2,FALSE)</f>
        <v>DLC_DEADLANDS</v>
      </c>
      <c r="L873" s="3" t="str">
        <f>VLOOKUP(J873,'LibSets constants'!$A$4:$C$1003,3,FALSE)</f>
        <v>The Deadlands</v>
      </c>
    </row>
    <row r="874" spans="1:12" x14ac:dyDescent="0.25">
      <c r="A874" s="12">
        <v>1301</v>
      </c>
      <c r="B874" s="12">
        <v>870</v>
      </c>
      <c r="C874" s="12">
        <v>1011</v>
      </c>
      <c r="D874" s="3" t="s">
        <v>2728</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constants'!$A$4:$B$1003,2,FALSE)</f>
        <v>DLC_ASCENDING_TIDE</v>
      </c>
      <c r="L874" s="3" t="str">
        <f>VLOOKUP(J874,'LibSets constants'!$A$4:$C$1003,3,FALSE)</f>
        <v>Ascending Tide</v>
      </c>
    </row>
    <row r="875" spans="1:12" x14ac:dyDescent="0.25">
      <c r="A875" s="12">
        <v>1302</v>
      </c>
      <c r="B875" s="12">
        <v>871</v>
      </c>
      <c r="C875" s="12">
        <v>20</v>
      </c>
      <c r="D875" s="3" t="s">
        <v>2740</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constants'!$A$4:$B$1003,2,FALSE)</f>
        <v>DLC_ASCENDING_TIDE</v>
      </c>
      <c r="L875" s="3" t="str">
        <f>VLOOKUP(J875,'LibSets constants'!$A$4:$C$1003,3,FALSE)</f>
        <v>Ascending Tide</v>
      </c>
    </row>
    <row r="876" spans="1:12" x14ac:dyDescent="0.25">
      <c r="A876" s="12">
        <v>1304</v>
      </c>
      <c r="B876" s="12">
        <v>871</v>
      </c>
      <c r="C876" s="12">
        <v>1282</v>
      </c>
      <c r="D876" s="3" t="s">
        <v>2695</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constants'!$A$4:$B$1003,2,FALSE)</f>
        <v>DLC_DEADLANDS</v>
      </c>
      <c r="L876" s="3" t="str">
        <f>VLOOKUP(J876,'LibSets constants'!$A$4:$C$1003,3,FALSE)</f>
        <v>The Deadlands</v>
      </c>
    </row>
    <row r="877" spans="1:12" x14ac:dyDescent="0.25">
      <c r="A877" s="12">
        <v>1306</v>
      </c>
      <c r="B877" s="5">
        <v>853</v>
      </c>
      <c r="C877" s="5">
        <v>58</v>
      </c>
      <c r="D877" s="3" t="s">
        <v>2514</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constants'!$A$4:$B$1003,2,FALSE)</f>
        <v>DLC_BASE_GAME</v>
      </c>
      <c r="L877" s="3" t="str">
        <f>VLOOKUP(J877,'LibSets constants'!$A$4:$C$1003,3,FALSE)</f>
        <v>Included in base game</v>
      </c>
    </row>
    <row r="878" spans="1:12" x14ac:dyDescent="0.25">
      <c r="A878" s="12">
        <v>1307</v>
      </c>
      <c r="B878" s="12">
        <v>854</v>
      </c>
      <c r="C878" s="12">
        <v>1261</v>
      </c>
      <c r="D878" s="3" t="s">
        <v>2519</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constants'!$A$4:$B$1003,2,FALSE)</f>
        <v>DLC_BLACKWOOD</v>
      </c>
      <c r="L878" s="3" t="str">
        <f>VLOOKUP(J878,'LibSets constants'!$A$4:$C$1003,3,FALSE)</f>
        <v>Blackwood</v>
      </c>
    </row>
    <row r="879" spans="1:12" x14ac:dyDescent="0.25">
      <c r="A879" s="12">
        <v>1310</v>
      </c>
      <c r="B879" s="12">
        <v>874</v>
      </c>
      <c r="C879" s="12">
        <v>1286</v>
      </c>
      <c r="D879" s="3" t="s">
        <v>2456</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constants'!$A$4:$B$1003,2,FALSE)</f>
        <v>DLC_DEADLANDS</v>
      </c>
      <c r="L879" s="3" t="str">
        <f>VLOOKUP(J879,'LibSets constants'!$A$4:$C$1003,3,FALSE)</f>
        <v>The Deadlands</v>
      </c>
    </row>
    <row r="880" spans="1:12" x14ac:dyDescent="0.25">
      <c r="A880" s="12">
        <v>1311</v>
      </c>
      <c r="B880" s="12">
        <v>876</v>
      </c>
      <c r="C880" s="12">
        <v>849</v>
      </c>
      <c r="D880" s="3" t="s">
        <v>2743</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constants'!$A$4:$B$1003,2,FALSE)</f>
        <v>DLC_ASCENDING_TIDE</v>
      </c>
      <c r="L880" s="3" t="str">
        <f>VLOOKUP(J880,'LibSets constants'!$A$4:$C$1003,3,FALSE)</f>
        <v>Ascending Tide</v>
      </c>
    </row>
    <row r="881" spans="1:12" x14ac:dyDescent="0.25">
      <c r="A881" s="12">
        <v>1312</v>
      </c>
      <c r="B881" s="12">
        <v>877</v>
      </c>
      <c r="C881" s="12">
        <v>849</v>
      </c>
      <c r="D881" s="3" t="s">
        <v>2746</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constants'!$A$4:$B$1003,2,FALSE)</f>
        <v>DLC_ASCENDING_TIDE</v>
      </c>
      <c r="L881" s="3" t="str">
        <f>VLOOKUP(J881,'LibSets constants'!$A$4:$C$1003,3,FALSE)</f>
        <v>Ascending Tide</v>
      </c>
    </row>
    <row r="882" spans="1:12" x14ac:dyDescent="0.25">
      <c r="A882" s="12">
        <v>1313</v>
      </c>
      <c r="B882" s="12">
        <v>878</v>
      </c>
      <c r="C882" s="12">
        <v>1318</v>
      </c>
      <c r="D882" s="3" t="s">
        <v>3441</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constants'!$A$4:$B$1003,2,FALSE)</f>
        <v>DLC_LOST_DEPTHS</v>
      </c>
      <c r="L882" s="3" t="str">
        <f>VLOOKUP(J882,'LibSets constants'!$A$4:$C$1003,3,FALSE)</f>
        <v>Lost Depths</v>
      </c>
    </row>
    <row r="883" spans="1:12" x14ac:dyDescent="0.25">
      <c r="A883" s="12">
        <v>1314</v>
      </c>
      <c r="B883" s="12">
        <v>878</v>
      </c>
      <c r="C883" s="12">
        <v>3</v>
      </c>
      <c r="D883" s="3" t="s">
        <v>2745</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constants'!$A$4:$B$1003,2,FALSE)</f>
        <v>DLC_ASCENDING_TIDE</v>
      </c>
      <c r="L883" s="3" t="str">
        <f>VLOOKUP(J883,'LibSets constants'!$A$4:$C$1003,3,FALSE)</f>
        <v>Ascending Tide</v>
      </c>
    </row>
    <row r="884" spans="1:12" x14ac:dyDescent="0.25">
      <c r="A884" s="12">
        <v>1315</v>
      </c>
      <c r="B884" s="12">
        <v>880</v>
      </c>
      <c r="C884" s="12">
        <v>1318</v>
      </c>
      <c r="D884" s="3" t="s">
        <v>3440</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constants'!$A$4:$B$1003,2,FALSE)</f>
        <v>DLC_LOST_DEPTHS</v>
      </c>
      <c r="L884" s="3" t="str">
        <f>VLOOKUP(J884,'LibSets constants'!$A$4:$C$1003,3,FALSE)</f>
        <v>Lost Depths</v>
      </c>
    </row>
    <row r="885" spans="1:12" x14ac:dyDescent="0.25">
      <c r="A885" s="12">
        <v>1316</v>
      </c>
      <c r="B885" s="12">
        <v>881</v>
      </c>
      <c r="C885" s="12">
        <v>1318</v>
      </c>
      <c r="D885" s="3" t="s">
        <v>3423</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constants'!$A$4:$B$1003,2,FALSE)</f>
        <v>DLC_LOST_DEPTHS</v>
      </c>
      <c r="L885" s="3" t="str">
        <f>VLOOKUP(J885,'LibSets constants'!$A$4:$C$1003,3,FALSE)</f>
        <v>Lost Depths</v>
      </c>
    </row>
    <row r="886" spans="1:12" x14ac:dyDescent="0.25">
      <c r="A886" s="12">
        <v>1317</v>
      </c>
      <c r="B886" s="12">
        <v>882</v>
      </c>
      <c r="C886" s="12">
        <v>1318</v>
      </c>
      <c r="D886" s="3" t="s">
        <v>3416</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constants'!$A$4:$B$1003,2,FALSE)</f>
        <v>DLC_LOST_DEPTHS</v>
      </c>
      <c r="L886" s="3" t="str">
        <f>VLOOKUP(J886,'LibSets constants'!$A$4:$C$1003,3,FALSE)</f>
        <v>Lost Depths</v>
      </c>
    </row>
    <row r="887" spans="1:12" x14ac:dyDescent="0.25">
      <c r="A887" s="12">
        <v>1318</v>
      </c>
      <c r="B887" s="12">
        <v>883</v>
      </c>
      <c r="C887" s="12">
        <v>1318</v>
      </c>
      <c r="D887" s="17" t="s">
        <v>3399</v>
      </c>
      <c r="F887" s="3" t="str">
        <f t="shared" si="52"/>
        <v>X</v>
      </c>
      <c r="G887" s="3" t="str">
        <f t="shared" si="53"/>
        <v/>
      </c>
      <c r="H887" s="17">
        <f t="shared" si="54"/>
        <v>1318</v>
      </c>
      <c r="I887" s="17">
        <f t="shared" si="55"/>
        <v>1318</v>
      </c>
      <c r="J887">
        <v>26</v>
      </c>
      <c r="K887" s="3" t="str">
        <f>VLOOKUP(J887,'LibSets constants'!$A$4:$B$1003,2,FALSE)</f>
        <v>DLC_HIGH_ISLE</v>
      </c>
      <c r="L887" s="3" t="str">
        <f>VLOOKUP(J887,'LibSets constants'!$A$4:$C$1003,3,FALSE)</f>
        <v>High Isle</v>
      </c>
    </row>
    <row r="888" spans="1:12" x14ac:dyDescent="0.25">
      <c r="A888" s="12">
        <v>1319</v>
      </c>
      <c r="B888" s="12">
        <v>884</v>
      </c>
      <c r="C888" s="12">
        <v>1318</v>
      </c>
      <c r="D888" s="3" t="s">
        <v>3424</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constants'!$A$4:$B$1003,2,FALSE)</f>
        <v>DLC_HIGH_ISLE</v>
      </c>
      <c r="L888" s="3" t="str">
        <f>VLOOKUP(J888,'LibSets constants'!$A$4:$C$1003,3,FALSE)</f>
        <v>High Isle</v>
      </c>
    </row>
    <row r="889" spans="1:12" x14ac:dyDescent="0.25">
      <c r="A889" s="12">
        <v>1320</v>
      </c>
      <c r="B889" s="12">
        <v>885</v>
      </c>
      <c r="C889" s="12">
        <v>1318</v>
      </c>
      <c r="D889" s="3" t="s">
        <v>3439</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constants'!$A$4:$B$1003,2,FALSE)</f>
        <v>DLC_HIGH_ISLE</v>
      </c>
      <c r="L889" s="3" t="str">
        <f>VLOOKUP(J889,'LibSets constants'!$A$4:$C$1003,3,FALSE)</f>
        <v>High Isle</v>
      </c>
    </row>
    <row r="890" spans="1:12" x14ac:dyDescent="0.25">
      <c r="A890" s="12">
        <v>1321</v>
      </c>
      <c r="B890" s="12">
        <v>886</v>
      </c>
      <c r="C890" s="12">
        <v>1318</v>
      </c>
      <c r="D890" s="3" t="s">
        <v>3425</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constants'!$A$4:$B$1003,2,FALSE)</f>
        <v>DLC_HIGH_ISLE</v>
      </c>
      <c r="L890" s="3" t="str">
        <f>VLOOKUP(J890,'LibSets constants'!$A$4:$C$1003,3,FALSE)</f>
        <v>High Isle</v>
      </c>
    </row>
    <row r="891" spans="1:12" x14ac:dyDescent="0.25">
      <c r="A891" s="12">
        <v>1322</v>
      </c>
      <c r="B891" s="12">
        <v>887</v>
      </c>
      <c r="C891" s="12">
        <v>1318</v>
      </c>
      <c r="D891" s="3" t="s">
        <v>3426</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constants'!$A$4:$B$1003,2,FALSE)</f>
        <v>DLC_HIGH_ISLE</v>
      </c>
      <c r="L891" s="3" t="str">
        <f>VLOOKUP(J891,'LibSets constants'!$A$4:$C$1003,3,FALSE)</f>
        <v>High Isle</v>
      </c>
    </row>
    <row r="892" spans="1:12" x14ac:dyDescent="0.25">
      <c r="A892" s="12">
        <v>1324</v>
      </c>
      <c r="B892" s="12">
        <v>888</v>
      </c>
      <c r="C892" s="12">
        <v>1318</v>
      </c>
      <c r="D892" s="3" t="s">
        <v>3427</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constants'!$A$4:$B$1003,2,FALSE)</f>
        <v>DLC_HIGH_ISLE</v>
      </c>
      <c r="L892" s="3" t="str">
        <f>VLOOKUP(J892,'LibSets constants'!$A$4:$C$1003,3,FALSE)</f>
        <v>High Isle</v>
      </c>
    </row>
    <row r="893" spans="1:12" x14ac:dyDescent="0.25">
      <c r="A893" s="12">
        <v>1326</v>
      </c>
      <c r="B893" s="12">
        <v>889</v>
      </c>
      <c r="C893" s="12">
        <v>1318</v>
      </c>
      <c r="D893" s="3" t="s">
        <v>3428</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constants'!$A$4:$B$1003,2,FALSE)</f>
        <v>DLC_HIGH_ISLE</v>
      </c>
      <c r="L893" s="3" t="str">
        <f>VLOOKUP(J893,'LibSets constants'!$A$4:$C$1003,3,FALSE)</f>
        <v>High Isle</v>
      </c>
    </row>
    <row r="894" spans="1:12" x14ac:dyDescent="0.25">
      <c r="A894" s="12">
        <v>1327</v>
      </c>
      <c r="B894" s="12">
        <v>890</v>
      </c>
      <c r="C894" s="12">
        <v>1318</v>
      </c>
      <c r="D894" s="3" t="s">
        <v>1712</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constants'!$A$4:$B$1003,2,FALSE)</f>
        <v>DLC_HIGH_ISLE</v>
      </c>
      <c r="L894" s="3" t="str">
        <f>VLOOKUP(J894,'LibSets constants'!$A$4:$C$1003,3,FALSE)</f>
        <v>High Isle</v>
      </c>
    </row>
    <row r="895" spans="1:12" x14ac:dyDescent="0.25">
      <c r="A895" s="12">
        <v>1328</v>
      </c>
      <c r="B895" s="12">
        <v>891</v>
      </c>
      <c r="C895" s="12">
        <v>1318</v>
      </c>
      <c r="D895" s="3" t="s">
        <v>3429</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constants'!$A$4:$B$1003,2,FALSE)</f>
        <v>DLC_HIGH_ISLE</v>
      </c>
      <c r="L895" s="3" t="str">
        <f>VLOOKUP(J895,'LibSets constants'!$A$4:$C$1003,3,FALSE)</f>
        <v>High Isle</v>
      </c>
    </row>
    <row r="896" spans="1:12" x14ac:dyDescent="0.25">
      <c r="A896" s="12">
        <v>1329</v>
      </c>
      <c r="B896" s="12">
        <v>892</v>
      </c>
      <c r="C896" s="12">
        <v>1318</v>
      </c>
      <c r="D896" s="3" t="s">
        <v>3428</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constants'!$A$4:$B$1003,2,FALSE)</f>
        <v>DLC_HIGH_ISLE</v>
      </c>
      <c r="L896" s="3" t="str">
        <f>VLOOKUP(J896,'LibSets constants'!$A$4:$C$1003,3,FALSE)</f>
        <v>High Isle</v>
      </c>
    </row>
    <row r="897" spans="1:12" x14ac:dyDescent="0.25">
      <c r="A897" s="12">
        <v>1330</v>
      </c>
      <c r="B897" s="12">
        <v>893</v>
      </c>
      <c r="C897" s="12">
        <v>1318</v>
      </c>
      <c r="D897" s="3" t="s">
        <v>3438</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constants'!$A$4:$B$1003,2,FALSE)</f>
        <v>DLC_HIGH_ISLE</v>
      </c>
      <c r="L897" s="3" t="str">
        <f>VLOOKUP(J897,'LibSets constants'!$A$4:$C$1003,3,FALSE)</f>
        <v>High Isle</v>
      </c>
    </row>
    <row r="898" spans="1:12" x14ac:dyDescent="0.25">
      <c r="A898" s="12">
        <v>1331</v>
      </c>
      <c r="B898" s="12">
        <v>894</v>
      </c>
      <c r="C898" s="12">
        <v>1318</v>
      </c>
      <c r="D898" s="3" t="s">
        <v>3430</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constants'!$A$4:$B$1003,2,FALSE)</f>
        <v>DLC_HIGH_ISLE</v>
      </c>
      <c r="L898" s="3" t="str">
        <f>VLOOKUP(J898,'LibSets constants'!$A$4:$C$1003,3,FALSE)</f>
        <v>High Isle</v>
      </c>
    </row>
    <row r="899" spans="1:12" x14ac:dyDescent="0.25">
      <c r="A899" s="12">
        <v>1332</v>
      </c>
      <c r="B899" s="12">
        <v>895</v>
      </c>
      <c r="C899" s="12">
        <v>1318</v>
      </c>
      <c r="D899" s="3" t="s">
        <v>3437</v>
      </c>
      <c r="E899" s="3" t="str">
        <f t="array" ref="E899">IF(OR(EXACT(A899,'ESO Dungeon constants'!$D$3:$D$987)),"X","")</f>
        <v/>
      </c>
      <c r="F899" s="3" t="str">
        <f t="shared" ref="F899:F915" si="56">IF(EXACT(A899,C899),"X","")</f>
        <v/>
      </c>
      <c r="G899" s="3" t="str">
        <f t="shared" ref="G899:G915" si="57">IF(A899&lt;&gt;C899,VLOOKUP(C899,$A$3:$D$9952,4,FALSE),"")</f>
        <v>High Isle</v>
      </c>
      <c r="H899" s="17">
        <f t="shared" ref="H899:H915" si="58">A899</f>
        <v>1332</v>
      </c>
      <c r="I899" s="17">
        <f t="shared" ref="I899:I915" si="59">C899</f>
        <v>1318</v>
      </c>
      <c r="J899">
        <v>26</v>
      </c>
      <c r="K899" s="3" t="str">
        <f>VLOOKUP(J899,'LibSets constants'!$A$4:$B$1003,2,FALSE)</f>
        <v>DLC_HIGH_ISLE</v>
      </c>
      <c r="L899" s="3" t="str">
        <f>VLOOKUP(J899,'LibSets constants'!$A$4:$C$1003,3,FALSE)</f>
        <v>High Isle</v>
      </c>
    </row>
    <row r="900" spans="1:12" x14ac:dyDescent="0.25">
      <c r="A900" s="12">
        <v>1333</v>
      </c>
      <c r="B900" s="12">
        <v>896</v>
      </c>
      <c r="C900" s="12">
        <v>1318</v>
      </c>
      <c r="D900" s="3" t="s">
        <v>3436</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constants'!$A$4:$B$1003,2,FALSE)</f>
        <v>DLC_HIGH_ISLE</v>
      </c>
      <c r="L900" s="3" t="str">
        <f>VLOOKUP(J900,'LibSets constants'!$A$4:$C$1003,3,FALSE)</f>
        <v>High Isle</v>
      </c>
    </row>
    <row r="901" spans="1:12" x14ac:dyDescent="0.25">
      <c r="A901" s="12">
        <v>1334</v>
      </c>
      <c r="B901" s="12">
        <v>897</v>
      </c>
      <c r="C901" s="12">
        <v>1318</v>
      </c>
      <c r="D901" s="3" t="s">
        <v>3435</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constants'!$A$4:$B$1003,2,FALSE)</f>
        <v>DLC_HIGH_ISLE</v>
      </c>
      <c r="L901" s="3" t="str">
        <f>VLOOKUP(J901,'LibSets constants'!$A$4:$C$1003,3,FALSE)</f>
        <v>High Isle</v>
      </c>
    </row>
    <row r="902" spans="1:12" x14ac:dyDescent="0.25">
      <c r="A902" s="12">
        <v>1335</v>
      </c>
      <c r="B902" s="12">
        <v>898</v>
      </c>
      <c r="C902" s="12">
        <v>1318</v>
      </c>
      <c r="D902" s="3" t="s">
        <v>3434</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constants'!$A$4:$B$1003,2,FALSE)</f>
        <v>DLC_HIGH_ISLE</v>
      </c>
      <c r="L902" s="3" t="str">
        <f>VLOOKUP(J902,'LibSets constants'!$A$4:$C$1003,3,FALSE)</f>
        <v>High Isle</v>
      </c>
    </row>
    <row r="903" spans="1:12" x14ac:dyDescent="0.25">
      <c r="A903" s="12">
        <v>1336</v>
      </c>
      <c r="B903" s="12">
        <v>899</v>
      </c>
      <c r="C903" s="12">
        <v>1318</v>
      </c>
      <c r="D903" s="3" t="s">
        <v>3433</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constants'!$A$4:$B$1003,2,FALSE)</f>
        <v>DLC_HIGH_ISLE</v>
      </c>
      <c r="L903" s="3" t="str">
        <f>VLOOKUP(J903,'LibSets constants'!$A$4:$C$1003,3,FALSE)</f>
        <v>High Isle</v>
      </c>
    </row>
    <row r="904" spans="1:12" x14ac:dyDescent="0.25">
      <c r="A904" s="12">
        <v>1337</v>
      </c>
      <c r="B904" s="12">
        <v>900</v>
      </c>
      <c r="C904" s="12">
        <v>1318</v>
      </c>
      <c r="D904" s="3" t="s">
        <v>3432</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constants'!$A$4:$B$1003,2,FALSE)</f>
        <v>DLC_HIGH_ISLE</v>
      </c>
      <c r="L904" s="3" t="str">
        <f>VLOOKUP(J904,'LibSets constants'!$A$4:$C$1003,3,FALSE)</f>
        <v>High Isle</v>
      </c>
    </row>
    <row r="905" spans="1:12" x14ac:dyDescent="0.25">
      <c r="A905" s="12">
        <v>1338</v>
      </c>
      <c r="B905" s="12">
        <v>901</v>
      </c>
      <c r="C905" s="12">
        <v>1318</v>
      </c>
      <c r="D905" s="3" t="s">
        <v>3431</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constants'!$A$4:$B$1003,2,FALSE)</f>
        <v>DLC_HIGH_ISLE</v>
      </c>
      <c r="L905" s="3" t="str">
        <f>VLOOKUP(J905,'LibSets constants'!$A$4:$C$1003,3,FALSE)</f>
        <v>High Isle</v>
      </c>
    </row>
    <row r="906" spans="1:12" x14ac:dyDescent="0.25">
      <c r="A906" s="12">
        <v>1342</v>
      </c>
      <c r="B906" s="12">
        <v>875</v>
      </c>
      <c r="C906" s="12">
        <v>1282</v>
      </c>
      <c r="D906" s="3" t="s">
        <v>2690</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constants'!$A$4:$B$1003,2,FALSE)</f>
        <v>DLC_DEADLANDS</v>
      </c>
      <c r="L906" s="3" t="str">
        <f>VLOOKUP(J906,'LibSets constants'!$A$4:$C$1003,3,FALSE)</f>
        <v>The Deadlands</v>
      </c>
    </row>
    <row r="907" spans="1:12" x14ac:dyDescent="0.25">
      <c r="A907" s="12">
        <v>1343</v>
      </c>
      <c r="B907" s="12">
        <v>876</v>
      </c>
      <c r="C907" s="12">
        <v>1286</v>
      </c>
      <c r="D907" s="3" t="s">
        <v>2691</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constants'!$A$4:$B$1003,2,FALSE)</f>
        <v>DLC_DEADLANDS</v>
      </c>
      <c r="L907" s="3" t="str">
        <f>VLOOKUP(J907,'LibSets constants'!$A$4:$C$1003,3,FALSE)</f>
        <v>The Deadlands</v>
      </c>
    </row>
    <row r="908" spans="1:12" x14ac:dyDescent="0.25">
      <c r="A908" s="12">
        <v>1344</v>
      </c>
      <c r="B908" s="12">
        <v>904</v>
      </c>
      <c r="C908" s="12">
        <v>1318</v>
      </c>
      <c r="D908" s="3" t="s">
        <v>3421</v>
      </c>
      <c r="E908" s="3" t="str">
        <f t="array" ref="E908">IF(OR(EXACT(A908,'ESO Dungeon constants'!$D$3:$D$987)),"X","")</f>
        <v/>
      </c>
      <c r="F908" s="3" t="str">
        <f t="shared" si="56"/>
        <v/>
      </c>
      <c r="G908" s="3" t="str">
        <f t="shared" si="57"/>
        <v>High Isle</v>
      </c>
      <c r="H908" s="17">
        <f t="shared" si="58"/>
        <v>1344</v>
      </c>
      <c r="I908" s="17">
        <f t="shared" si="59"/>
        <v>1318</v>
      </c>
      <c r="J908">
        <v>26</v>
      </c>
      <c r="K908" s="3" t="str">
        <f>VLOOKUP(J908,'LibSets constants'!$A$4:$B$1003,2,FALSE)</f>
        <v>DLC_HIGH_ISLE</v>
      </c>
      <c r="L908" s="3" t="str">
        <f>VLOOKUP(J908,'LibSets constants'!$A$4:$C$1003,3,FALSE)</f>
        <v>High Isle</v>
      </c>
    </row>
    <row r="909" spans="1:12" x14ac:dyDescent="0.25">
      <c r="A909" s="12">
        <v>1345</v>
      </c>
      <c r="B909" s="12">
        <v>881</v>
      </c>
      <c r="C909" s="12">
        <v>535</v>
      </c>
      <c r="D909" s="3" t="s">
        <v>2744</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constants'!$A$4:$B$1003,2,FALSE)</f>
        <v>DLC_ASCENDING_TIDE</v>
      </c>
      <c r="L909" s="3" t="str">
        <f>VLOOKUP(J909,'LibSets constants'!$A$4:$C$1003,3,FALSE)</f>
        <v>Ascending Tide</v>
      </c>
    </row>
    <row r="910" spans="1:12" x14ac:dyDescent="0.25">
      <c r="A910" s="12">
        <v>1360</v>
      </c>
      <c r="B910" s="12"/>
      <c r="C910" s="12"/>
      <c r="D910" s="3" t="s">
        <v>3464</v>
      </c>
      <c r="E910" s="3" t="str">
        <f t="array" ref="E910">IF(OR(EXACT(A910,'ESO Dungeon constants'!$D$3:$D$987)),"X","")</f>
        <v>X</v>
      </c>
      <c r="F910" s="3" t="str">
        <f t="shared" si="56"/>
        <v/>
      </c>
      <c r="G910" s="3" t="str">
        <f t="shared" si="57"/>
        <v>Tamriel Map</v>
      </c>
      <c r="H910" s="17">
        <f t="shared" si="58"/>
        <v>1360</v>
      </c>
      <c r="I910" s="17">
        <f t="shared" si="59"/>
        <v>0</v>
      </c>
      <c r="J910">
        <v>27</v>
      </c>
      <c r="K910" s="3" t="str">
        <f>VLOOKUP(J910,'LibSets constants'!$A$4:$B$1003,2,FALSE)</f>
        <v>DLC_LOST_DEPTHS</v>
      </c>
      <c r="L910" s="3" t="str">
        <f>VLOOKUP(J910,'LibSets constants'!$A$4:$C$1003,3,FALSE)</f>
        <v>Lost Depths</v>
      </c>
    </row>
    <row r="911" spans="1:12" x14ac:dyDescent="0.25">
      <c r="A911" s="12">
        <v>1361</v>
      </c>
      <c r="B911" s="12"/>
      <c r="C911" s="12"/>
      <c r="D911" s="3" t="s">
        <v>3465</v>
      </c>
      <c r="E911" s="3" t="str">
        <f t="array" ref="E911">IF(OR(EXACT(A911,'ESO Dungeon constants'!$D$3:$D$987)),"X","")</f>
        <v>X</v>
      </c>
      <c r="F911" s="3" t="str">
        <f t="shared" si="56"/>
        <v/>
      </c>
      <c r="G911" s="3" t="str">
        <f t="shared" si="57"/>
        <v>Tamriel Map</v>
      </c>
      <c r="H911" s="17">
        <f t="shared" si="58"/>
        <v>1361</v>
      </c>
      <c r="I911" s="17">
        <f t="shared" si="59"/>
        <v>0</v>
      </c>
      <c r="J911">
        <v>27</v>
      </c>
      <c r="K911" s="3" t="str">
        <f>VLOOKUP(J911,'LibSets constants'!$A$4:$B$1003,2,FALSE)</f>
        <v>DLC_LOST_DEPTHS</v>
      </c>
      <c r="L911" s="3" t="str">
        <f>VLOOKUP(J911,'LibSets constants'!$A$4:$C$1003,3,FALSE)</f>
        <v>Lost Depths</v>
      </c>
    </row>
    <row r="912" spans="1:12" x14ac:dyDescent="0.25">
      <c r="A912" s="12">
        <v>1363</v>
      </c>
      <c r="B912" s="12">
        <v>908</v>
      </c>
      <c r="C912" s="12">
        <v>1318</v>
      </c>
      <c r="D912" s="3" t="s">
        <v>3420</v>
      </c>
      <c r="E912" s="3" t="str">
        <f t="array" ref="E912">IF(OR(EXACT(A912,'ESO Dungeon constants'!$D$3:$D$987)),"X","")</f>
        <v/>
      </c>
      <c r="F912" s="3" t="str">
        <f t="shared" si="56"/>
        <v/>
      </c>
      <c r="G912" s="3" t="str">
        <f t="shared" si="57"/>
        <v>High Isle</v>
      </c>
      <c r="H912" s="17">
        <f t="shared" si="58"/>
        <v>1363</v>
      </c>
      <c r="I912" s="17">
        <f t="shared" si="59"/>
        <v>1318</v>
      </c>
      <c r="J912">
        <v>27</v>
      </c>
      <c r="K912" s="3" t="str">
        <f>VLOOKUP(J912,'LibSets constants'!$A$4:$B$1003,2,FALSE)</f>
        <v>DLC_LOST_DEPTHS</v>
      </c>
      <c r="L912" s="3" t="str">
        <f>VLOOKUP(J912,'LibSets constants'!$A$4:$C$1003,3,FALSE)</f>
        <v>Lost Depths</v>
      </c>
    </row>
    <row r="913" spans="1:12" x14ac:dyDescent="0.25">
      <c r="A913" s="12">
        <v>1364</v>
      </c>
      <c r="B913" s="12">
        <v>909</v>
      </c>
      <c r="C913" s="12">
        <v>1318</v>
      </c>
      <c r="D913" s="3" t="s">
        <v>3419</v>
      </c>
      <c r="E913" s="3" t="str">
        <f t="array" ref="E913">IF(OR(EXACT(A913,'ESO Dungeon constants'!$D$3:$D$987)),"X","")</f>
        <v/>
      </c>
      <c r="F913" s="3" t="str">
        <f t="shared" si="56"/>
        <v/>
      </c>
      <c r="G913" s="3" t="str">
        <f t="shared" si="57"/>
        <v>High Isle</v>
      </c>
      <c r="H913" s="17">
        <f t="shared" si="58"/>
        <v>1364</v>
      </c>
      <c r="I913" s="17">
        <f t="shared" si="59"/>
        <v>1318</v>
      </c>
      <c r="J913">
        <v>27</v>
      </c>
      <c r="K913" s="3" t="str">
        <f>VLOOKUP(J913,'LibSets constants'!$A$4:$B$1003,2,FALSE)</f>
        <v>DLC_LOST_DEPTHS</v>
      </c>
      <c r="L913" s="3" t="str">
        <f>VLOOKUP(J913,'LibSets constants'!$A$4:$C$1003,3,FALSE)</f>
        <v>Lost Depths</v>
      </c>
    </row>
    <row r="914" spans="1:12" x14ac:dyDescent="0.25">
      <c r="A914" s="12">
        <v>1365</v>
      </c>
      <c r="B914" s="12">
        <v>910</v>
      </c>
      <c r="C914" s="12">
        <v>3</v>
      </c>
      <c r="D914" s="3" t="s">
        <v>3490</v>
      </c>
      <c r="E914" s="3" t="str">
        <f t="array" ref="E914">IF(OR(EXACT(A914,'ESO Dungeon constants'!$D$3:$D$987)),"X","")</f>
        <v/>
      </c>
      <c r="F914" s="3" t="str">
        <f t="shared" si="56"/>
        <v/>
      </c>
      <c r="G914" s="3" t="str">
        <f t="shared" si="57"/>
        <v>Glenumbra</v>
      </c>
      <c r="H914" s="17">
        <f t="shared" si="58"/>
        <v>1365</v>
      </c>
      <c r="I914" s="17">
        <f t="shared" si="59"/>
        <v>3</v>
      </c>
      <c r="J914">
        <v>27</v>
      </c>
      <c r="K914" s="3" t="str">
        <f>VLOOKUP(J914,'LibSets constants'!$A$4:$B$1003,2,FALSE)</f>
        <v>DLC_LOST_DEPTHS</v>
      </c>
      <c r="L914" s="3" t="str">
        <f>VLOOKUP(J914,'LibSets constants'!$A$4:$C$1003,3,FALSE)</f>
        <v>Lost Depths</v>
      </c>
    </row>
    <row r="915" spans="1:12" x14ac:dyDescent="0.25">
      <c r="A915" s="12">
        <v>1366</v>
      </c>
      <c r="B915" s="12">
        <v>911</v>
      </c>
      <c r="C915" s="12">
        <v>92</v>
      </c>
      <c r="D915" s="3" t="s">
        <v>3489</v>
      </c>
      <c r="E915" s="3" t="str">
        <f t="array" ref="E915">IF(OR(EXACT(A915,'ESO Dungeon constants'!$D$3:$D$987)),"X","")</f>
        <v/>
      </c>
      <c r="F915" s="3" t="str">
        <f t="shared" si="56"/>
        <v/>
      </c>
      <c r="G915" s="3" t="str">
        <f t="shared" si="57"/>
        <v>Bangkorai</v>
      </c>
      <c r="H915" s="17">
        <f t="shared" si="58"/>
        <v>1366</v>
      </c>
      <c r="I915" s="17">
        <f t="shared" si="59"/>
        <v>92</v>
      </c>
      <c r="J915">
        <v>27</v>
      </c>
      <c r="K915" s="3" t="str">
        <f>VLOOKUP(J915,'LibSets constants'!$A$4:$B$1003,2,FALSE)</f>
        <v>DLC_LOST_DEPTHS</v>
      </c>
      <c r="L915" s="3" t="str">
        <f>VLOOKUP(J915,'LibSets constants'!$A$4:$C$1003,3,FALSE)</f>
        <v>Lost Depths</v>
      </c>
    </row>
    <row r="916" spans="1:12" x14ac:dyDescent="0.25">
      <c r="A916" s="118">
        <v>1346</v>
      </c>
      <c r="B916" s="57">
        <v>906</v>
      </c>
      <c r="C916" s="57">
        <v>1383</v>
      </c>
      <c r="D916" s="3" t="s">
        <v>3562</v>
      </c>
      <c r="E916" s="3" t="str">
        <f t="array" ref="E916">IF(OR(EXACT(A916,'ESO Dungeon constants'!$D$3:$D$987)),"X","")</f>
        <v/>
      </c>
      <c r="F916" s="3" t="str">
        <f t="shared" ref="F916:F936" si="60">IF(EXACT(A916,C916),"X","")</f>
        <v/>
      </c>
      <c r="G916" s="3" t="str">
        <f t="shared" ref="G916:G936" si="61">IF(A916&lt;&gt;C916,VLOOKUP(C916,$A$3:$D$9952,4,FALSE),"")</f>
        <v>Galen</v>
      </c>
      <c r="H916" s="17">
        <f t="shared" ref="H916:H936" si="62">A916</f>
        <v>1346</v>
      </c>
      <c r="I916" s="17">
        <f t="shared" ref="I916:I936" si="63">C916</f>
        <v>1383</v>
      </c>
      <c r="J916">
        <v>28</v>
      </c>
      <c r="K916" s="3" t="str">
        <f>VLOOKUP(J916,'LibSets constants'!$A$4:$B$1003,2,FALSE)</f>
        <v>DLC_FIRESONG</v>
      </c>
      <c r="L916" s="3" t="str">
        <f>VLOOKUP(J916,'LibSets constants'!$A$4:$C$1003,3,FALSE)</f>
        <v>Firesong</v>
      </c>
    </row>
    <row r="917" spans="1:12" x14ac:dyDescent="0.25">
      <c r="A917" s="119">
        <v>1367</v>
      </c>
      <c r="B917" s="57">
        <v>913</v>
      </c>
      <c r="C917" s="57">
        <v>1383</v>
      </c>
      <c r="D917" s="3" t="s">
        <v>3543</v>
      </c>
      <c r="E917" s="3" t="str">
        <f t="array" ref="E917">IF(OR(EXACT(A917,'ESO Dungeon constants'!$D$3:$D$987)),"X","")</f>
        <v/>
      </c>
      <c r="F917" s="3" t="str">
        <f t="shared" si="60"/>
        <v/>
      </c>
      <c r="G917" s="3" t="str">
        <f t="shared" si="61"/>
        <v>Galen</v>
      </c>
      <c r="H917" s="17">
        <f t="shared" si="62"/>
        <v>1367</v>
      </c>
      <c r="I917" s="17">
        <f t="shared" si="63"/>
        <v>1383</v>
      </c>
      <c r="J917">
        <v>28</v>
      </c>
      <c r="K917" s="3" t="str">
        <f>VLOOKUP(J917,'LibSets constants'!$A$4:$B$1003,2,FALSE)</f>
        <v>DLC_FIRESONG</v>
      </c>
      <c r="L917" s="3" t="str">
        <f>VLOOKUP(J917,'LibSets constants'!$A$4:$C$1003,3,FALSE)</f>
        <v>Firesong</v>
      </c>
    </row>
    <row r="918" spans="1:12" x14ac:dyDescent="0.25">
      <c r="A918" s="119">
        <v>1368</v>
      </c>
      <c r="B918" s="57">
        <v>914</v>
      </c>
      <c r="C918" s="57">
        <v>1383</v>
      </c>
      <c r="D918" s="3" t="s">
        <v>3544</v>
      </c>
      <c r="E918" s="3" t="str">
        <f t="array" ref="E918">IF(OR(EXACT(A918,'ESO Dungeon constants'!$D$3:$D$987)),"X","")</f>
        <v/>
      </c>
      <c r="F918" s="3" t="str">
        <f t="shared" si="60"/>
        <v/>
      </c>
      <c r="G918" s="3" t="str">
        <f t="shared" si="61"/>
        <v>Galen</v>
      </c>
      <c r="H918" s="17">
        <f t="shared" si="62"/>
        <v>1368</v>
      </c>
      <c r="I918" s="17">
        <f t="shared" si="63"/>
        <v>1383</v>
      </c>
      <c r="J918">
        <v>28</v>
      </c>
      <c r="K918" s="3" t="str">
        <f>VLOOKUP(J918,'LibSets constants'!$A$4:$B$1003,2,FALSE)</f>
        <v>DLC_FIRESONG</v>
      </c>
      <c r="L918" s="3" t="str">
        <f>VLOOKUP(J918,'LibSets constants'!$A$4:$C$1003,3,FALSE)</f>
        <v>Firesong</v>
      </c>
    </row>
    <row r="919" spans="1:12" x14ac:dyDescent="0.25">
      <c r="A919" s="119">
        <v>1369</v>
      </c>
      <c r="B919" s="57">
        <v>915</v>
      </c>
      <c r="C919" s="57">
        <v>1383</v>
      </c>
      <c r="D919" s="3" t="s">
        <v>3545</v>
      </c>
      <c r="E919" s="3" t="str">
        <f t="array" ref="E919">IF(OR(EXACT(A919,'ESO Dungeon constants'!$D$3:$D$987)),"X","")</f>
        <v/>
      </c>
      <c r="F919" s="3" t="str">
        <f t="shared" si="60"/>
        <v/>
      </c>
      <c r="G919" s="3" t="str">
        <f t="shared" si="61"/>
        <v>Galen</v>
      </c>
      <c r="H919" s="17">
        <f t="shared" si="62"/>
        <v>1369</v>
      </c>
      <c r="I919" s="17">
        <f t="shared" si="63"/>
        <v>1383</v>
      </c>
      <c r="J919">
        <v>28</v>
      </c>
      <c r="K919" s="3" t="str">
        <f>VLOOKUP(J919,'LibSets constants'!$A$4:$B$1003,2,FALSE)</f>
        <v>DLC_FIRESONG</v>
      </c>
      <c r="L919" s="3" t="str">
        <f>VLOOKUP(J919,'LibSets constants'!$A$4:$C$1003,3,FALSE)</f>
        <v>Firesong</v>
      </c>
    </row>
    <row r="920" spans="1:12" x14ac:dyDescent="0.25">
      <c r="A920" s="119">
        <v>1370</v>
      </c>
      <c r="B920" s="57">
        <v>916</v>
      </c>
      <c r="C920" s="57">
        <v>1383</v>
      </c>
      <c r="D920" s="3" t="s">
        <v>3561</v>
      </c>
      <c r="E920" s="3" t="str">
        <f t="array" ref="E920">IF(OR(EXACT(A920,'ESO Dungeon constants'!$D$3:$D$987)),"X","")</f>
        <v/>
      </c>
      <c r="F920" s="3" t="str">
        <f t="shared" si="60"/>
        <v/>
      </c>
      <c r="G920" s="3" t="str">
        <f t="shared" si="61"/>
        <v>Galen</v>
      </c>
      <c r="H920" s="17">
        <f t="shared" si="62"/>
        <v>1370</v>
      </c>
      <c r="I920" s="17">
        <f t="shared" si="63"/>
        <v>1383</v>
      </c>
      <c r="J920">
        <v>28</v>
      </c>
      <c r="K920" s="3" t="str">
        <f>VLOOKUP(J920,'LibSets constants'!$A$4:$B$1003,2,FALSE)</f>
        <v>DLC_FIRESONG</v>
      </c>
      <c r="L920" s="3" t="str">
        <f>VLOOKUP(J920,'LibSets constants'!$A$4:$C$1003,3,FALSE)</f>
        <v>Firesong</v>
      </c>
    </row>
    <row r="921" spans="1:12" x14ac:dyDescent="0.25">
      <c r="A921" s="119">
        <v>1371</v>
      </c>
      <c r="B921" s="57">
        <v>917</v>
      </c>
      <c r="C921" s="57">
        <v>1383</v>
      </c>
      <c r="D921" s="3" t="s">
        <v>3560</v>
      </c>
      <c r="E921" s="3" t="str">
        <f t="array" ref="E921">IF(OR(EXACT(A921,'ESO Dungeon constants'!$D$3:$D$987)),"X","")</f>
        <v/>
      </c>
      <c r="F921" s="3" t="str">
        <f t="shared" si="60"/>
        <v/>
      </c>
      <c r="G921" s="3" t="str">
        <f t="shared" si="61"/>
        <v>Galen</v>
      </c>
      <c r="H921" s="17">
        <f t="shared" si="62"/>
        <v>1371</v>
      </c>
      <c r="I921" s="17">
        <f t="shared" si="63"/>
        <v>1383</v>
      </c>
      <c r="J921">
        <v>28</v>
      </c>
      <c r="K921" s="3" t="str">
        <f>VLOOKUP(J921,'LibSets constants'!$A$4:$B$1003,2,FALSE)</f>
        <v>DLC_FIRESONG</v>
      </c>
      <c r="L921" s="3" t="str">
        <f>VLOOKUP(J921,'LibSets constants'!$A$4:$C$1003,3,FALSE)</f>
        <v>Firesong</v>
      </c>
    </row>
    <row r="922" spans="1:12" x14ac:dyDescent="0.25">
      <c r="A922" s="119">
        <v>1372</v>
      </c>
      <c r="B922" s="57">
        <v>918</v>
      </c>
      <c r="C922" s="57">
        <v>1383</v>
      </c>
      <c r="D922" s="3" t="s">
        <v>3546</v>
      </c>
      <c r="E922" s="3" t="str">
        <f t="array" ref="E922">IF(OR(EXACT(A922,'ESO Dungeon constants'!$D$3:$D$987)),"X","")</f>
        <v/>
      </c>
      <c r="F922" s="3" t="str">
        <f t="shared" si="60"/>
        <v/>
      </c>
      <c r="G922" s="3" t="str">
        <f t="shared" si="61"/>
        <v>Galen</v>
      </c>
      <c r="H922" s="17">
        <f t="shared" si="62"/>
        <v>1372</v>
      </c>
      <c r="I922" s="17">
        <f t="shared" si="63"/>
        <v>1383</v>
      </c>
      <c r="J922">
        <v>28</v>
      </c>
      <c r="K922" s="3" t="str">
        <f>VLOOKUP(J922,'LibSets constants'!$A$4:$B$1003,2,FALSE)</f>
        <v>DLC_FIRESONG</v>
      </c>
      <c r="L922" s="3" t="str">
        <f>VLOOKUP(J922,'LibSets constants'!$A$4:$C$1003,3,FALSE)</f>
        <v>Firesong</v>
      </c>
    </row>
    <row r="923" spans="1:12" x14ac:dyDescent="0.25">
      <c r="A923" s="118">
        <v>1373</v>
      </c>
      <c r="B923" s="57">
        <v>919</v>
      </c>
      <c r="C923" s="57">
        <v>1383</v>
      </c>
      <c r="D923" s="3" t="s">
        <v>3547</v>
      </c>
      <c r="E923" s="3" t="str">
        <f t="array" ref="E923">IF(OR(EXACT(A923,'ESO Dungeon constants'!$D$3:$D$987)),"X","")</f>
        <v/>
      </c>
      <c r="F923" s="3" t="str">
        <f t="shared" si="60"/>
        <v/>
      </c>
      <c r="G923" s="3" t="str">
        <f t="shared" si="61"/>
        <v>Galen</v>
      </c>
      <c r="H923" s="17">
        <f t="shared" si="62"/>
        <v>1373</v>
      </c>
      <c r="I923" s="17">
        <f t="shared" si="63"/>
        <v>1383</v>
      </c>
      <c r="J923">
        <v>28</v>
      </c>
      <c r="K923" s="3" t="str">
        <f>VLOOKUP(J923,'LibSets constants'!$A$4:$B$1003,2,FALSE)</f>
        <v>DLC_FIRESONG</v>
      </c>
      <c r="L923" s="3" t="str">
        <f>VLOOKUP(J923,'LibSets constants'!$A$4:$C$1003,3,FALSE)</f>
        <v>Firesong</v>
      </c>
    </row>
    <row r="924" spans="1:12" x14ac:dyDescent="0.25">
      <c r="A924" s="118">
        <v>1374</v>
      </c>
      <c r="B924" s="57">
        <v>920</v>
      </c>
      <c r="C924" s="57">
        <v>1383</v>
      </c>
      <c r="D924" s="3" t="s">
        <v>3548</v>
      </c>
      <c r="E924" s="3" t="str">
        <f t="array" ref="E924">IF(OR(EXACT(A924,'ESO Dungeon constants'!$D$3:$D$987)),"X","")</f>
        <v/>
      </c>
      <c r="F924" s="3" t="str">
        <f t="shared" si="60"/>
        <v/>
      </c>
      <c r="G924" s="3" t="str">
        <f t="shared" si="61"/>
        <v>Galen</v>
      </c>
      <c r="H924" s="17">
        <f t="shared" si="62"/>
        <v>1374</v>
      </c>
      <c r="I924" s="17">
        <f t="shared" si="63"/>
        <v>1383</v>
      </c>
      <c r="J924">
        <v>28</v>
      </c>
      <c r="K924" s="3" t="str">
        <f>VLOOKUP(J924,'LibSets constants'!$A$4:$B$1003,2,FALSE)</f>
        <v>DLC_FIRESONG</v>
      </c>
      <c r="L924" s="3" t="str">
        <f>VLOOKUP(J924,'LibSets constants'!$A$4:$C$1003,3,FALSE)</f>
        <v>Firesong</v>
      </c>
    </row>
    <row r="925" spans="1:12" x14ac:dyDescent="0.25">
      <c r="A925" s="119">
        <v>1375</v>
      </c>
      <c r="B925" s="57">
        <v>921</v>
      </c>
      <c r="C925" s="57">
        <v>1383</v>
      </c>
      <c r="D925" s="3" t="s">
        <v>3549</v>
      </c>
      <c r="E925" s="3" t="str">
        <f t="array" ref="E925">IF(OR(EXACT(A925,'ESO Dungeon constants'!$D$3:$D$987)),"X","")</f>
        <v/>
      </c>
      <c r="F925" s="3" t="str">
        <f t="shared" si="60"/>
        <v/>
      </c>
      <c r="G925" s="3" t="str">
        <f t="shared" si="61"/>
        <v>Galen</v>
      </c>
      <c r="H925" s="17">
        <f t="shared" si="62"/>
        <v>1375</v>
      </c>
      <c r="I925" s="17">
        <f t="shared" si="63"/>
        <v>1383</v>
      </c>
      <c r="J925">
        <v>28</v>
      </c>
      <c r="K925" s="3" t="str">
        <f>VLOOKUP(J925,'LibSets constants'!$A$4:$B$1003,2,FALSE)</f>
        <v>DLC_FIRESONG</v>
      </c>
      <c r="L925" s="3" t="str">
        <f>VLOOKUP(J925,'LibSets constants'!$A$4:$C$1003,3,FALSE)</f>
        <v>Firesong</v>
      </c>
    </row>
    <row r="926" spans="1:12" x14ac:dyDescent="0.25">
      <c r="A926" s="119">
        <v>1376</v>
      </c>
      <c r="B926" s="57">
        <v>922</v>
      </c>
      <c r="C926" s="57">
        <v>1383</v>
      </c>
      <c r="D926" s="3" t="s">
        <v>3550</v>
      </c>
      <c r="E926" s="3" t="str">
        <f t="array" ref="E926">IF(OR(EXACT(A926,'ESO Dungeon constants'!$D$3:$D$987)),"X","")</f>
        <v/>
      </c>
      <c r="F926" s="3" t="str">
        <f t="shared" si="60"/>
        <v/>
      </c>
      <c r="G926" s="3" t="str">
        <f t="shared" si="61"/>
        <v>Galen</v>
      </c>
      <c r="H926" s="17">
        <f t="shared" si="62"/>
        <v>1376</v>
      </c>
      <c r="I926" s="17">
        <f t="shared" si="63"/>
        <v>1383</v>
      </c>
      <c r="J926">
        <v>28</v>
      </c>
      <c r="K926" s="3" t="str">
        <f>VLOOKUP(J926,'LibSets constants'!$A$4:$B$1003,2,FALSE)</f>
        <v>DLC_FIRESONG</v>
      </c>
      <c r="L926" s="3" t="str">
        <f>VLOOKUP(J926,'LibSets constants'!$A$4:$C$1003,3,FALSE)</f>
        <v>Firesong</v>
      </c>
    </row>
    <row r="927" spans="1:12" x14ac:dyDescent="0.25">
      <c r="A927" s="119">
        <v>1377</v>
      </c>
      <c r="B927" s="57">
        <v>923</v>
      </c>
      <c r="C927" s="57">
        <v>1383</v>
      </c>
      <c r="D927" s="3" t="s">
        <v>3559</v>
      </c>
      <c r="E927" s="3" t="str">
        <f t="array" ref="E927">IF(OR(EXACT(A927,'ESO Dungeon constants'!$D$3:$D$987)),"X","")</f>
        <v/>
      </c>
      <c r="F927" s="3" t="str">
        <f t="shared" si="60"/>
        <v/>
      </c>
      <c r="G927" s="3" t="str">
        <f t="shared" si="61"/>
        <v>Galen</v>
      </c>
      <c r="H927" s="17">
        <f t="shared" si="62"/>
        <v>1377</v>
      </c>
      <c r="I927" s="17">
        <f t="shared" si="63"/>
        <v>1383</v>
      </c>
      <c r="J927">
        <v>28</v>
      </c>
      <c r="K927" s="3" t="str">
        <f>VLOOKUP(J927,'LibSets constants'!$A$4:$B$1003,2,FALSE)</f>
        <v>DLC_FIRESONG</v>
      </c>
      <c r="L927" s="3" t="str">
        <f>VLOOKUP(J927,'LibSets constants'!$A$4:$C$1003,3,FALSE)</f>
        <v>Firesong</v>
      </c>
    </row>
    <row r="928" spans="1:12" x14ac:dyDescent="0.25">
      <c r="A928" s="119">
        <v>1378</v>
      </c>
      <c r="B928" s="57">
        <v>924</v>
      </c>
      <c r="C928" s="57">
        <v>1383</v>
      </c>
      <c r="D928" s="3" t="s">
        <v>3558</v>
      </c>
      <c r="E928" s="3" t="str">
        <f t="array" ref="E928">IF(OR(EXACT(A928,'ESO Dungeon constants'!$D$3:$D$987)),"X","")</f>
        <v/>
      </c>
      <c r="F928" s="3" t="str">
        <f t="shared" si="60"/>
        <v/>
      </c>
      <c r="G928" s="3" t="str">
        <f t="shared" si="61"/>
        <v>Galen</v>
      </c>
      <c r="H928" s="17">
        <f t="shared" si="62"/>
        <v>1378</v>
      </c>
      <c r="I928" s="17">
        <f t="shared" si="63"/>
        <v>1383</v>
      </c>
      <c r="J928">
        <v>28</v>
      </c>
      <c r="K928" s="3" t="str">
        <f>VLOOKUP(J928,'LibSets constants'!$A$4:$B$1003,2,FALSE)</f>
        <v>DLC_FIRESONG</v>
      </c>
      <c r="L928" s="3" t="str">
        <f>VLOOKUP(J928,'LibSets constants'!$A$4:$C$1003,3,FALSE)</f>
        <v>Firesong</v>
      </c>
    </row>
    <row r="929" spans="1:12" x14ac:dyDescent="0.25">
      <c r="A929" s="119">
        <v>1379</v>
      </c>
      <c r="B929" s="57">
        <v>925</v>
      </c>
      <c r="C929" s="57">
        <v>1383</v>
      </c>
      <c r="D929" s="3" t="s">
        <v>3551</v>
      </c>
      <c r="E929" s="3" t="str">
        <f t="array" ref="E929">IF(OR(EXACT(A929,'ESO Dungeon constants'!$D$3:$D$987)),"X","")</f>
        <v/>
      </c>
      <c r="F929" s="3" t="str">
        <f t="shared" si="60"/>
        <v/>
      </c>
      <c r="G929" s="3" t="str">
        <f t="shared" si="61"/>
        <v>Galen</v>
      </c>
      <c r="H929" s="17">
        <f t="shared" si="62"/>
        <v>1379</v>
      </c>
      <c r="I929" s="17">
        <f t="shared" si="63"/>
        <v>1383</v>
      </c>
      <c r="J929">
        <v>28</v>
      </c>
      <c r="K929" s="3" t="str">
        <f>VLOOKUP(J929,'LibSets constants'!$A$4:$B$1003,2,FALSE)</f>
        <v>DLC_FIRESONG</v>
      </c>
      <c r="L929" s="3" t="str">
        <f>VLOOKUP(J929,'LibSets constants'!$A$4:$C$1003,3,FALSE)</f>
        <v>Firesong</v>
      </c>
    </row>
    <row r="930" spans="1:12" x14ac:dyDescent="0.25">
      <c r="A930" s="119">
        <v>1380</v>
      </c>
      <c r="B930" s="57">
        <v>926</v>
      </c>
      <c r="C930" s="57">
        <v>1383</v>
      </c>
      <c r="D930" s="3" t="s">
        <v>3552</v>
      </c>
      <c r="E930" s="3" t="str">
        <f t="array" ref="E930">IF(OR(EXACT(A930,'ESO Dungeon constants'!$D$3:$D$987)),"X","")</f>
        <v/>
      </c>
      <c r="F930" s="3" t="str">
        <f t="shared" si="60"/>
        <v/>
      </c>
      <c r="G930" s="3" t="str">
        <f t="shared" si="61"/>
        <v>Galen</v>
      </c>
      <c r="H930" s="17">
        <f t="shared" si="62"/>
        <v>1380</v>
      </c>
      <c r="I930" s="17">
        <f t="shared" si="63"/>
        <v>1383</v>
      </c>
      <c r="J930">
        <v>28</v>
      </c>
      <c r="K930" s="3" t="str">
        <f>VLOOKUP(J930,'LibSets constants'!$A$4:$B$1003,2,FALSE)</f>
        <v>DLC_FIRESONG</v>
      </c>
      <c r="L930" s="3" t="str">
        <f>VLOOKUP(J930,'LibSets constants'!$A$4:$C$1003,3,FALSE)</f>
        <v>Firesong</v>
      </c>
    </row>
    <row r="931" spans="1:12" x14ac:dyDescent="0.25">
      <c r="A931" s="118">
        <v>1381</v>
      </c>
      <c r="B931" s="57">
        <v>927</v>
      </c>
      <c r="C931" s="57">
        <v>1383</v>
      </c>
      <c r="D931" s="3" t="s">
        <v>3553</v>
      </c>
      <c r="E931" s="3" t="str">
        <f t="array" ref="E931">IF(OR(EXACT(A931,'ESO Dungeon constants'!$D$3:$D$987)),"X","")</f>
        <v/>
      </c>
      <c r="F931" s="3" t="str">
        <f t="shared" si="60"/>
        <v/>
      </c>
      <c r="G931" s="3" t="str">
        <f t="shared" si="61"/>
        <v>Galen</v>
      </c>
      <c r="H931" s="17">
        <f t="shared" si="62"/>
        <v>1381</v>
      </c>
      <c r="I931" s="17">
        <f t="shared" si="63"/>
        <v>1383</v>
      </c>
      <c r="J931">
        <v>28</v>
      </c>
      <c r="K931" s="3" t="str">
        <f>VLOOKUP(J931,'LibSets constants'!$A$4:$B$1003,2,FALSE)</f>
        <v>DLC_FIRESONG</v>
      </c>
      <c r="L931" s="3" t="str">
        <f>VLOOKUP(J931,'LibSets constants'!$A$4:$C$1003,3,FALSE)</f>
        <v>Firesong</v>
      </c>
    </row>
    <row r="932" spans="1:12" x14ac:dyDescent="0.25">
      <c r="A932" s="118">
        <v>1382</v>
      </c>
      <c r="B932" s="57">
        <v>928</v>
      </c>
      <c r="C932" s="57">
        <v>1383</v>
      </c>
      <c r="D932" s="3" t="s">
        <v>3554</v>
      </c>
      <c r="E932" s="3" t="str">
        <f t="array" ref="E932">IF(OR(EXACT(A932,'ESO Dungeon constants'!$D$3:$D$987)),"X","")</f>
        <v/>
      </c>
      <c r="F932" s="3" t="str">
        <f t="shared" si="60"/>
        <v/>
      </c>
      <c r="G932" s="3" t="str">
        <f t="shared" si="61"/>
        <v>Galen</v>
      </c>
      <c r="H932" s="17">
        <f t="shared" si="62"/>
        <v>1382</v>
      </c>
      <c r="I932" s="17">
        <f t="shared" si="63"/>
        <v>1383</v>
      </c>
      <c r="J932">
        <v>28</v>
      </c>
      <c r="K932" s="3" t="str">
        <f>VLOOKUP(J932,'LibSets constants'!$A$4:$B$1003,2,FALSE)</f>
        <v>DLC_FIRESONG</v>
      </c>
      <c r="L932" s="3" t="str">
        <f>VLOOKUP(J932,'LibSets constants'!$A$4:$C$1003,3,FALSE)</f>
        <v>Firesong</v>
      </c>
    </row>
    <row r="933" spans="1:12" x14ac:dyDescent="0.25">
      <c r="A933" s="119">
        <v>1383</v>
      </c>
      <c r="B933" s="57">
        <v>929</v>
      </c>
      <c r="C933" s="57">
        <v>1383</v>
      </c>
      <c r="D933" s="3" t="s">
        <v>3557</v>
      </c>
      <c r="E933" s="3" t="str">
        <f t="array" ref="E933">IF(OR(EXACT(A933,'ESO Dungeon constants'!$D$3:$D$987)),"X","")</f>
        <v/>
      </c>
      <c r="F933" s="3" t="str">
        <f t="shared" si="60"/>
        <v>X</v>
      </c>
      <c r="G933" s="3" t="str">
        <f t="shared" si="61"/>
        <v/>
      </c>
      <c r="H933" s="17">
        <f t="shared" si="62"/>
        <v>1383</v>
      </c>
      <c r="I933" s="17">
        <f t="shared" si="63"/>
        <v>1383</v>
      </c>
      <c r="J933">
        <v>28</v>
      </c>
      <c r="K933" s="3" t="str">
        <f>VLOOKUP(J933,'LibSets constants'!$A$4:$B$1003,2,FALSE)</f>
        <v>DLC_FIRESONG</v>
      </c>
      <c r="L933" s="3" t="str">
        <f>VLOOKUP(J933,'LibSets constants'!$A$4:$C$1003,3,FALSE)</f>
        <v>Firesong</v>
      </c>
    </row>
    <row r="934" spans="1:12" x14ac:dyDescent="0.25">
      <c r="A934" s="118">
        <v>1385</v>
      </c>
      <c r="B934" s="57">
        <v>930</v>
      </c>
      <c r="C934" s="57">
        <v>1383</v>
      </c>
      <c r="D934" s="3" t="s">
        <v>3556</v>
      </c>
      <c r="E934" s="3" t="str">
        <f t="array" ref="E934">IF(OR(EXACT(A934,'ESO Dungeon constants'!$D$3:$D$987)),"X","")</f>
        <v/>
      </c>
      <c r="F934" s="3" t="str">
        <f t="shared" si="60"/>
        <v/>
      </c>
      <c r="G934" s="3" t="str">
        <f t="shared" si="61"/>
        <v>Galen</v>
      </c>
      <c r="H934" s="17">
        <f t="shared" si="62"/>
        <v>1385</v>
      </c>
      <c r="I934" s="17">
        <f t="shared" si="63"/>
        <v>1383</v>
      </c>
      <c r="J934">
        <v>28</v>
      </c>
      <c r="K934" s="3" t="str">
        <f>VLOOKUP(J934,'LibSets constants'!$A$4:$B$1003,2,FALSE)</f>
        <v>DLC_FIRESONG</v>
      </c>
      <c r="L934" s="3" t="str">
        <f>VLOOKUP(J934,'LibSets constants'!$A$4:$C$1003,3,FALSE)</f>
        <v>Firesong</v>
      </c>
    </row>
    <row r="935" spans="1:12" x14ac:dyDescent="0.25">
      <c r="A935" s="119">
        <v>1386</v>
      </c>
      <c r="B935" s="57">
        <v>931</v>
      </c>
      <c r="C935" s="57">
        <v>1383</v>
      </c>
      <c r="D935" s="3" t="s">
        <v>3546</v>
      </c>
      <c r="E935" s="3" t="str">
        <f t="array" ref="E935">IF(OR(EXACT(A935,'ESO Dungeon constants'!$D$3:$D$987)),"X","")</f>
        <v/>
      </c>
      <c r="F935" s="3" t="str">
        <f t="shared" si="60"/>
        <v/>
      </c>
      <c r="G935" s="3" t="str">
        <f t="shared" si="61"/>
        <v>Galen</v>
      </c>
      <c r="H935" s="17">
        <f t="shared" si="62"/>
        <v>1386</v>
      </c>
      <c r="I935" s="17">
        <f t="shared" si="63"/>
        <v>1383</v>
      </c>
      <c r="J935">
        <v>28</v>
      </c>
      <c r="K935" s="3" t="str">
        <f>VLOOKUP(J935,'LibSets constants'!$A$4:$B$1003,2,FALSE)</f>
        <v>DLC_FIRESONG</v>
      </c>
      <c r="L935" s="3" t="str">
        <f>VLOOKUP(J935,'LibSets constants'!$A$4:$C$1003,3,FALSE)</f>
        <v>Firesong</v>
      </c>
    </row>
    <row r="936" spans="1:12" x14ac:dyDescent="0.25">
      <c r="A936" s="119">
        <v>1387</v>
      </c>
      <c r="B936" s="57">
        <v>932</v>
      </c>
      <c r="C936" s="57">
        <v>1383</v>
      </c>
      <c r="D936" s="3" t="s">
        <v>3555</v>
      </c>
      <c r="E936" s="3" t="str">
        <f t="array" ref="E936">IF(OR(EXACT(A936,'ESO Dungeon constants'!$D$3:$D$987)),"X","")</f>
        <v/>
      </c>
      <c r="F936" s="3" t="str">
        <f t="shared" si="60"/>
        <v/>
      </c>
      <c r="G936" s="3" t="str">
        <f t="shared" si="61"/>
        <v>Galen</v>
      </c>
      <c r="H936" s="17">
        <f t="shared" si="62"/>
        <v>1387</v>
      </c>
      <c r="I936" s="17">
        <f t="shared" si="63"/>
        <v>1383</v>
      </c>
      <c r="J936">
        <v>28</v>
      </c>
      <c r="K936" s="3" t="str">
        <f>VLOOKUP(J936,'LibSets constants'!$A$4:$B$1003,2,FALSE)</f>
        <v>DLC_FIRESONG</v>
      </c>
      <c r="L936" s="3" t="str">
        <f>VLOOKUP(J936,'LibSets constants'!$A$4:$C$1003,3,FALSE)</f>
        <v>Firesong</v>
      </c>
    </row>
  </sheetData>
  <autoFilter ref="A2:L885" xr:uid="{00000000-0009-0000-0000-000005000000}">
    <sortState xmlns:xlrd2="http://schemas.microsoft.com/office/spreadsheetml/2017/richdata2" ref="A3:L915">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28" activePane="bottomLeft" state="frozen"/>
      <selection pane="bottomLeft" activeCell="C37" sqref="C37"/>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3492</v>
      </c>
      <c r="D1" s="75"/>
      <c r="E1" s="75"/>
      <c r="F1" s="75"/>
      <c r="G1" s="75"/>
      <c r="H1" s="75"/>
      <c r="I1" s="75"/>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1694</v>
      </c>
      <c r="D38" s="5">
        <v>1160</v>
      </c>
      <c r="E38" s="3" t="str">
        <f>VLOOKUP(D38,'ESO zone constants'!$A$3:$D$9999,4,FALSE)</f>
        <v>Western Skyrim</v>
      </c>
      <c r="F38" s="3">
        <f>VLOOKUP(D38,'ESO zone constants'!$A$3:$B$9999,2,FALSE)</f>
        <v>743</v>
      </c>
      <c r="G38"/>
    </row>
    <row r="39" spans="1:7" x14ac:dyDescent="0.25">
      <c r="A39" s="12">
        <v>1747</v>
      </c>
      <c r="B39" s="5">
        <v>39</v>
      </c>
      <c r="C39" s="5" t="s">
        <v>1724</v>
      </c>
      <c r="D39" s="5">
        <v>1161</v>
      </c>
      <c r="E39" s="3" t="str">
        <f>VLOOKUP(D39,'ESO zone constants'!$A$3:$D$9999,4,FALSE)</f>
        <v>Blackreach: Greymoor Caverns</v>
      </c>
      <c r="F39" s="3">
        <f>VLOOKUP(D39,'ESO zone constants'!$A$3:$B$9999,2,FALSE)</f>
        <v>744</v>
      </c>
      <c r="G39"/>
    </row>
    <row r="40" spans="1:7" x14ac:dyDescent="0.25">
      <c r="A40" s="12">
        <v>1814</v>
      </c>
      <c r="B40" s="5">
        <v>42</v>
      </c>
      <c r="C40" s="5" t="s">
        <v>2222</v>
      </c>
      <c r="D40" s="5">
        <v>1207</v>
      </c>
      <c r="E40" s="3" t="str">
        <f>VLOOKUP(D40,'ESO zone constants'!$A$3:$D$9999,4,FALSE)</f>
        <v>The Reach</v>
      </c>
      <c r="F40" s="3">
        <f>VLOOKUP(D40,'ESO zone constants'!$A$3:$B$9999,2,FALSE)</f>
        <v>783</v>
      </c>
      <c r="G40"/>
    </row>
    <row r="41" spans="1:7" x14ac:dyDescent="0.25">
      <c r="A41" s="12">
        <v>1850</v>
      </c>
      <c r="B41" s="5">
        <v>41</v>
      </c>
      <c r="C41" s="5" t="s">
        <v>2223</v>
      </c>
      <c r="D41" s="5">
        <v>1208</v>
      </c>
      <c r="E41" s="3" t="str">
        <f>VLOOKUP(D41,'ESO zone constants'!$A$3:$D$9999,4,FALSE)</f>
        <v>Blackreach: Arkthzand Cavern</v>
      </c>
      <c r="F41" s="3">
        <f>VLOOKUP(D41,'ESO zone constants'!$A$3:$B$9999,2,FALSE)</f>
        <v>784</v>
      </c>
      <c r="G41"/>
    </row>
    <row r="42" spans="1:7" x14ac:dyDescent="0.25">
      <c r="A42" s="12">
        <v>1887</v>
      </c>
      <c r="B42" s="5">
        <v>43</v>
      </c>
      <c r="C42" s="5" t="s">
        <v>2398</v>
      </c>
      <c r="D42" s="5">
        <v>1261</v>
      </c>
      <c r="E42" s="3" t="str">
        <f>VLOOKUP(D42,'ESO zone constants'!$A$3:$D$9999,4,FALSE)</f>
        <v>Blackwood</v>
      </c>
      <c r="F42" s="3">
        <f>VLOOKUP(D42,'ESO zone constants'!$A$3:$B$9999,2,FALSE)</f>
        <v>834</v>
      </c>
      <c r="G42"/>
    </row>
    <row r="43" spans="1:7" x14ac:dyDescent="0.25">
      <c r="A43" s="12">
        <v>2021</v>
      </c>
      <c r="B43" s="5">
        <v>45</v>
      </c>
      <c r="C43" s="5" t="s">
        <v>2456</v>
      </c>
      <c r="D43" s="5">
        <v>1286</v>
      </c>
      <c r="E43" s="3" t="str">
        <f>VLOOKUP(D43,'ESO zone constants'!$A$3:$D$9999,4,FALSE)</f>
        <v>The Deadlands</v>
      </c>
      <c r="F43" s="3">
        <f>VLOOKUP(D43,'ESO zone constants'!$A$3:$B$9999,2,FALSE)</f>
        <v>857</v>
      </c>
      <c r="G43"/>
    </row>
    <row r="44" spans="1:7" x14ac:dyDescent="0.25">
      <c r="A44" s="12">
        <v>2035</v>
      </c>
      <c r="B44" s="5">
        <v>47</v>
      </c>
      <c r="C44" s="5" t="s">
        <v>3491</v>
      </c>
      <c r="D44" s="5">
        <v>1282</v>
      </c>
      <c r="E44" s="3" t="str">
        <f>VLOOKUP(D44,'ESO zone constants'!$A$3:$D$9999,4,FALSE)</f>
        <v>Fargrave</v>
      </c>
      <c r="F44" s="3">
        <f>VLOOKUP(D44,'ESO zone constants'!$A$3:$B$9999,2,FALSE)</f>
        <v>853</v>
      </c>
      <c r="G44"/>
    </row>
    <row r="45" spans="1:7" x14ac:dyDescent="0.25">
      <c r="A45" s="12">
        <v>2114</v>
      </c>
      <c r="B45" s="5">
        <v>46</v>
      </c>
      <c r="C45" s="5" t="s">
        <v>3422</v>
      </c>
      <c r="D45" s="5">
        <v>1318</v>
      </c>
      <c r="E45" s="3" t="str">
        <f>VLOOKUP(D45,'ESO zone constants'!$A$3:$D$9999,4,FALSE)</f>
        <v>High Isle</v>
      </c>
      <c r="F45" s="3">
        <f>VLOOKUP(D45,'ESO zone constants'!$A$3:$B$9999,2,FALSE)</f>
        <v>883</v>
      </c>
      <c r="G45"/>
    </row>
    <row r="46" spans="1:7" x14ac:dyDescent="0.25">
      <c r="A46" s="12">
        <v>2119</v>
      </c>
      <c r="B46" s="5">
        <v>44</v>
      </c>
      <c r="C46" s="5" t="s">
        <v>2692</v>
      </c>
      <c r="D46" s="5">
        <v>1283</v>
      </c>
      <c r="E46" s="3" t="str">
        <f>VLOOKUP(D46,'ESO zone constants'!$A$3:$D$9999,4,FALSE)</f>
        <v>The Shambles</v>
      </c>
      <c r="F46" s="3">
        <f>VLOOKUP(D46,'ESO zone constants'!$A$3:$B$9999,2,FALSE)</f>
        <v>854</v>
      </c>
    </row>
    <row r="47" spans="1:7" x14ac:dyDescent="0.25">
      <c r="A47" s="12">
        <v>2212</v>
      </c>
      <c r="B47" s="5">
        <v>48</v>
      </c>
      <c r="C47" s="5" t="s">
        <v>3563</v>
      </c>
      <c r="D47" s="5">
        <v>1383</v>
      </c>
      <c r="E47" s="3" t="str">
        <f>VLOOKUP(D47,'ESO zone constants'!$A$3:$D$9999,4,FALSE)</f>
        <v>Galen</v>
      </c>
      <c r="F47" s="3">
        <f>VLOOKUP(D47,'ESO zone constants'!$A$3:$B$9999,2,FALSE)</f>
        <v>929</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7">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02"/>
  <sheetViews>
    <sheetView zoomScale="85" zoomScaleNormal="85" workbookViewId="0">
      <pane ySplit="2" topLeftCell="A488" activePane="bottomLeft" state="frozen"/>
      <selection pane="bottomLeft" activeCell="J496" sqref="J496:J502"/>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3461</v>
      </c>
      <c r="E1" s="57" t="s">
        <v>3498</v>
      </c>
      <c r="J1" s="30"/>
      <c r="K1" s="3"/>
      <c r="L1" s="3"/>
      <c r="M1" s="3"/>
      <c r="N1" s="3"/>
    </row>
    <row r="2" spans="1:14" x14ac:dyDescent="0.25">
      <c r="A2" s="58" t="s">
        <v>1725</v>
      </c>
      <c r="B2" s="1" t="s">
        <v>1726</v>
      </c>
      <c r="C2" s="1" t="s">
        <v>1727</v>
      </c>
      <c r="D2" s="1" t="s">
        <v>1728</v>
      </c>
      <c r="E2" s="1" t="s">
        <v>1730</v>
      </c>
      <c r="F2" s="1" t="s">
        <v>1729</v>
      </c>
      <c r="G2" s="1" t="s">
        <v>1731</v>
      </c>
      <c r="H2" s="1" t="s">
        <v>1732</v>
      </c>
      <c r="I2" s="1" t="s">
        <v>3259</v>
      </c>
      <c r="J2" s="30" t="s">
        <v>2416</v>
      </c>
      <c r="K2" s="3" t="s">
        <v>1725</v>
      </c>
      <c r="L2" s="3" t="s">
        <v>1372</v>
      </c>
      <c r="M2" s="3" t="s">
        <v>1369</v>
      </c>
      <c r="N2" s="3" t="s">
        <v>99</v>
      </c>
    </row>
    <row r="3" spans="1:14" x14ac:dyDescent="0.25">
      <c r="A3" s="77">
        <v>1</v>
      </c>
      <c r="B3">
        <v>2</v>
      </c>
      <c r="C3">
        <v>1</v>
      </c>
      <c r="D3" t="s">
        <v>103</v>
      </c>
      <c r="E3">
        <v>2</v>
      </c>
      <c r="F3">
        <v>3</v>
      </c>
      <c r="G3" t="s">
        <v>103</v>
      </c>
      <c r="H3">
        <v>1</v>
      </c>
      <c r="I3" t="s">
        <v>2810</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7">
        <v>2</v>
      </c>
      <c r="B4">
        <v>2</v>
      </c>
      <c r="C4">
        <v>1</v>
      </c>
      <c r="D4" t="s">
        <v>103</v>
      </c>
      <c r="E4">
        <v>2</v>
      </c>
      <c r="F4">
        <v>3</v>
      </c>
      <c r="G4" t="s">
        <v>103</v>
      </c>
      <c r="H4">
        <v>1</v>
      </c>
      <c r="I4" t="s">
        <v>2811</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7">
        <v>3</v>
      </c>
      <c r="B5">
        <v>2</v>
      </c>
      <c r="C5">
        <v>1</v>
      </c>
      <c r="D5" t="s">
        <v>103</v>
      </c>
      <c r="E5">
        <v>2</v>
      </c>
      <c r="F5">
        <v>3</v>
      </c>
      <c r="G5" t="s">
        <v>103</v>
      </c>
      <c r="H5">
        <v>1</v>
      </c>
      <c r="I5" t="s">
        <v>2812</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7">
        <v>4</v>
      </c>
      <c r="B6">
        <v>2</v>
      </c>
      <c r="C6">
        <v>1</v>
      </c>
      <c r="D6" t="s">
        <v>103</v>
      </c>
      <c r="E6">
        <v>2</v>
      </c>
      <c r="F6">
        <v>3</v>
      </c>
      <c r="G6" t="s">
        <v>103</v>
      </c>
      <c r="H6">
        <v>1</v>
      </c>
      <c r="I6" t="s">
        <v>2813</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7">
        <v>5</v>
      </c>
      <c r="B7">
        <v>2</v>
      </c>
      <c r="C7">
        <v>1</v>
      </c>
      <c r="D7" t="s">
        <v>103</v>
      </c>
      <c r="E7">
        <v>2</v>
      </c>
      <c r="F7">
        <v>3</v>
      </c>
      <c r="G7" t="s">
        <v>103</v>
      </c>
      <c r="H7">
        <v>1</v>
      </c>
      <c r="I7" t="s">
        <v>2814</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7">
        <v>6</v>
      </c>
      <c r="B8">
        <v>2</v>
      </c>
      <c r="C8">
        <v>1</v>
      </c>
      <c r="D8" t="s">
        <v>103</v>
      </c>
      <c r="E8">
        <v>2</v>
      </c>
      <c r="F8">
        <v>3</v>
      </c>
      <c r="G8" t="s">
        <v>103</v>
      </c>
      <c r="H8">
        <v>1</v>
      </c>
      <c r="I8" t="s">
        <v>2815</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7">
        <v>7</v>
      </c>
      <c r="B9">
        <v>2</v>
      </c>
      <c r="C9">
        <v>1</v>
      </c>
      <c r="D9" t="s">
        <v>103</v>
      </c>
      <c r="E9">
        <v>2</v>
      </c>
      <c r="F9">
        <v>3</v>
      </c>
      <c r="G9" t="s">
        <v>103</v>
      </c>
      <c r="H9">
        <v>1</v>
      </c>
      <c r="I9" t="s">
        <v>2816</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7">
        <v>8</v>
      </c>
      <c r="B10">
        <v>2</v>
      </c>
      <c r="C10">
        <v>1</v>
      </c>
      <c r="D10" t="s">
        <v>103</v>
      </c>
      <c r="E10">
        <v>2</v>
      </c>
      <c r="F10">
        <v>3</v>
      </c>
      <c r="G10" t="s">
        <v>103</v>
      </c>
      <c r="H10">
        <v>1</v>
      </c>
      <c r="I10" t="s">
        <v>2817</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7">
        <v>9</v>
      </c>
      <c r="B11">
        <v>3</v>
      </c>
      <c r="C11">
        <v>10</v>
      </c>
      <c r="D11" t="s">
        <v>2317</v>
      </c>
      <c r="E11">
        <v>5</v>
      </c>
      <c r="F11">
        <v>20</v>
      </c>
      <c r="G11" t="s">
        <v>2317</v>
      </c>
      <c r="H11">
        <v>1</v>
      </c>
      <c r="I11" t="s">
        <v>2818</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7">
        <v>10</v>
      </c>
      <c r="B12">
        <v>3</v>
      </c>
      <c r="C12">
        <v>10</v>
      </c>
      <c r="D12" t="s">
        <v>2317</v>
      </c>
      <c r="E12">
        <v>5</v>
      </c>
      <c r="F12">
        <v>20</v>
      </c>
      <c r="G12" t="s">
        <v>2317</v>
      </c>
      <c r="H12">
        <v>1</v>
      </c>
      <c r="I12" t="s">
        <v>2819</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7">
        <v>11</v>
      </c>
      <c r="B13">
        <v>3</v>
      </c>
      <c r="C13">
        <v>10</v>
      </c>
      <c r="D13" t="s">
        <v>2317</v>
      </c>
      <c r="E13">
        <v>5</v>
      </c>
      <c r="F13">
        <v>20</v>
      </c>
      <c r="G13" t="s">
        <v>2317</v>
      </c>
      <c r="H13">
        <v>1</v>
      </c>
      <c r="I13" t="s">
        <v>2820</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7">
        <v>12</v>
      </c>
      <c r="B14">
        <v>3</v>
      </c>
      <c r="C14">
        <v>10</v>
      </c>
      <c r="D14" t="s">
        <v>2317</v>
      </c>
      <c r="E14">
        <v>5</v>
      </c>
      <c r="F14">
        <v>20</v>
      </c>
      <c r="G14" t="s">
        <v>2317</v>
      </c>
      <c r="H14">
        <v>1</v>
      </c>
      <c r="I14" t="s">
        <v>2821</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7">
        <v>13</v>
      </c>
      <c r="B15">
        <v>3</v>
      </c>
      <c r="C15">
        <v>10</v>
      </c>
      <c r="D15" t="s">
        <v>2317</v>
      </c>
      <c r="E15">
        <v>5</v>
      </c>
      <c r="F15">
        <v>20</v>
      </c>
      <c r="G15" t="s">
        <v>2317</v>
      </c>
      <c r="H15">
        <v>1</v>
      </c>
      <c r="I15" t="s">
        <v>2822</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1830</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1831</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1832</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1833</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1834</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7">
        <v>19</v>
      </c>
      <c r="B21">
        <v>4</v>
      </c>
      <c r="C21">
        <v>12</v>
      </c>
      <c r="D21" t="s">
        <v>104</v>
      </c>
      <c r="E21">
        <v>4</v>
      </c>
      <c r="F21">
        <v>19</v>
      </c>
      <c r="G21" t="s">
        <v>104</v>
      </c>
      <c r="H21">
        <v>1</v>
      </c>
      <c r="I21" t="s">
        <v>1835</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7">
        <v>20</v>
      </c>
      <c r="B22">
        <v>2</v>
      </c>
      <c r="C22">
        <v>1</v>
      </c>
      <c r="D22" t="s">
        <v>103</v>
      </c>
      <c r="E22">
        <v>2</v>
      </c>
      <c r="F22">
        <v>3</v>
      </c>
      <c r="G22" t="s">
        <v>103</v>
      </c>
      <c r="H22">
        <v>1</v>
      </c>
      <c r="I22" t="s">
        <v>2823</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7">
        <v>21</v>
      </c>
      <c r="B23">
        <v>7</v>
      </c>
      <c r="C23">
        <v>9</v>
      </c>
      <c r="D23" t="s">
        <v>2301</v>
      </c>
      <c r="E23">
        <v>180</v>
      </c>
      <c r="F23">
        <v>383</v>
      </c>
      <c r="G23" t="s">
        <v>2301</v>
      </c>
      <c r="H23">
        <v>1</v>
      </c>
      <c r="I23" t="s">
        <v>2824</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1838</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7">
        <v>23</v>
      </c>
      <c r="B25">
        <v>4</v>
      </c>
      <c r="C25">
        <v>12</v>
      </c>
      <c r="D25" t="s">
        <v>104</v>
      </c>
      <c r="E25">
        <v>4</v>
      </c>
      <c r="F25">
        <v>19</v>
      </c>
      <c r="G25" t="s">
        <v>104</v>
      </c>
      <c r="H25">
        <v>1</v>
      </c>
      <c r="I25" t="s">
        <v>1839</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2825</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7">
        <v>25</v>
      </c>
      <c r="B27">
        <v>10</v>
      </c>
      <c r="C27">
        <v>13</v>
      </c>
      <c r="D27" t="s">
        <v>107</v>
      </c>
      <c r="E27">
        <v>10</v>
      </c>
      <c r="F27">
        <v>57</v>
      </c>
      <c r="G27" t="s">
        <v>107</v>
      </c>
      <c r="H27">
        <v>1</v>
      </c>
      <c r="I27" t="s">
        <v>2826</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2827</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7">
        <v>27</v>
      </c>
      <c r="B29">
        <v>10</v>
      </c>
      <c r="C29">
        <v>13</v>
      </c>
      <c r="D29" t="s">
        <v>107</v>
      </c>
      <c r="E29">
        <v>10</v>
      </c>
      <c r="F29">
        <v>57</v>
      </c>
      <c r="G29" t="s">
        <v>107</v>
      </c>
      <c r="H29">
        <v>1</v>
      </c>
      <c r="I29" t="s">
        <v>2828</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2829</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7">
        <v>29</v>
      </c>
      <c r="B31">
        <v>10</v>
      </c>
      <c r="C31">
        <v>13</v>
      </c>
      <c r="D31" t="s">
        <v>107</v>
      </c>
      <c r="E31">
        <v>10</v>
      </c>
      <c r="F31">
        <v>57</v>
      </c>
      <c r="G31" t="s">
        <v>107</v>
      </c>
      <c r="H31">
        <v>1</v>
      </c>
      <c r="I31" t="s">
        <v>3252</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8">
        <v>30</v>
      </c>
      <c r="B32">
        <v>10</v>
      </c>
      <c r="C32">
        <v>13</v>
      </c>
      <c r="D32" t="s">
        <v>107</v>
      </c>
      <c r="E32">
        <v>10</v>
      </c>
      <c r="F32">
        <v>57</v>
      </c>
      <c r="G32" t="s">
        <v>107</v>
      </c>
      <c r="H32">
        <v>1</v>
      </c>
      <c r="I32" t="s">
        <v>2830</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7">
        <v>31</v>
      </c>
      <c r="B33">
        <v>4</v>
      </c>
      <c r="C33">
        <v>12</v>
      </c>
      <c r="D33" t="s">
        <v>104</v>
      </c>
      <c r="E33">
        <v>4</v>
      </c>
      <c r="F33">
        <v>19</v>
      </c>
      <c r="G33" t="s">
        <v>104</v>
      </c>
      <c r="H33">
        <v>1</v>
      </c>
      <c r="I33" t="s">
        <v>1847</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2831</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8">
        <v>33</v>
      </c>
      <c r="B35">
        <v>6</v>
      </c>
      <c r="C35">
        <v>20</v>
      </c>
      <c r="D35" t="s">
        <v>109</v>
      </c>
      <c r="E35">
        <v>14</v>
      </c>
      <c r="F35">
        <v>92</v>
      </c>
      <c r="G35" t="s">
        <v>109</v>
      </c>
      <c r="H35">
        <v>1</v>
      </c>
      <c r="I35" t="s">
        <v>2832</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8">
        <v>34</v>
      </c>
      <c r="B36">
        <v>6</v>
      </c>
      <c r="C36">
        <v>20</v>
      </c>
      <c r="D36" t="s">
        <v>109</v>
      </c>
      <c r="E36">
        <v>14</v>
      </c>
      <c r="F36">
        <v>92</v>
      </c>
      <c r="G36" t="s">
        <v>109</v>
      </c>
      <c r="H36">
        <v>1</v>
      </c>
      <c r="I36" t="s">
        <v>2833</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2834</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8">
        <v>36</v>
      </c>
      <c r="B38">
        <v>6</v>
      </c>
      <c r="C38">
        <v>20</v>
      </c>
      <c r="D38" t="s">
        <v>109</v>
      </c>
      <c r="E38">
        <v>14</v>
      </c>
      <c r="F38">
        <v>92</v>
      </c>
      <c r="G38" t="s">
        <v>109</v>
      </c>
      <c r="H38">
        <v>1</v>
      </c>
      <c r="I38" t="s">
        <v>2835</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8">
        <v>37</v>
      </c>
      <c r="B39">
        <v>6</v>
      </c>
      <c r="C39">
        <v>20</v>
      </c>
      <c r="D39" t="s">
        <v>109</v>
      </c>
      <c r="E39">
        <v>14</v>
      </c>
      <c r="F39">
        <v>92</v>
      </c>
      <c r="G39" t="s">
        <v>109</v>
      </c>
      <c r="H39">
        <v>1</v>
      </c>
      <c r="I39" t="s">
        <v>2836</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8">
        <v>38</v>
      </c>
      <c r="B40">
        <v>6</v>
      </c>
      <c r="C40">
        <v>20</v>
      </c>
      <c r="D40" t="s">
        <v>109</v>
      </c>
      <c r="E40">
        <v>14</v>
      </c>
      <c r="F40">
        <v>92</v>
      </c>
      <c r="G40" t="s">
        <v>109</v>
      </c>
      <c r="H40">
        <v>1</v>
      </c>
      <c r="I40" t="s">
        <v>2837</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8">
        <v>39</v>
      </c>
      <c r="B41">
        <v>6</v>
      </c>
      <c r="C41">
        <v>20</v>
      </c>
      <c r="D41" t="s">
        <v>109</v>
      </c>
      <c r="E41">
        <v>14</v>
      </c>
      <c r="F41">
        <v>92</v>
      </c>
      <c r="G41" t="s">
        <v>109</v>
      </c>
      <c r="H41">
        <v>1</v>
      </c>
      <c r="I41" t="s">
        <v>2838</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8">
        <v>40</v>
      </c>
      <c r="B42">
        <v>6</v>
      </c>
      <c r="C42">
        <v>20</v>
      </c>
      <c r="D42" t="s">
        <v>109</v>
      </c>
      <c r="E42">
        <v>14</v>
      </c>
      <c r="F42">
        <v>92</v>
      </c>
      <c r="G42" t="s">
        <v>109</v>
      </c>
      <c r="H42">
        <v>1</v>
      </c>
      <c r="I42" t="s">
        <v>2839</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8">
        <v>41</v>
      </c>
      <c r="B43">
        <v>11</v>
      </c>
      <c r="C43">
        <v>7</v>
      </c>
      <c r="D43" t="s">
        <v>2322</v>
      </c>
      <c r="E43">
        <v>9</v>
      </c>
      <c r="F43">
        <v>41</v>
      </c>
      <c r="G43" t="s">
        <v>2322</v>
      </c>
      <c r="H43">
        <v>1</v>
      </c>
      <c r="I43" t="s">
        <v>2840</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8">
        <v>42</v>
      </c>
      <c r="B44">
        <v>5</v>
      </c>
      <c r="C44">
        <v>30</v>
      </c>
      <c r="D44" t="s">
        <v>3253</v>
      </c>
      <c r="E44">
        <v>17</v>
      </c>
      <c r="F44">
        <v>104</v>
      </c>
      <c r="G44" t="s">
        <v>2316</v>
      </c>
      <c r="H44">
        <v>1</v>
      </c>
      <c r="I44" t="s">
        <v>2841</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8">
        <v>43</v>
      </c>
      <c r="B45">
        <v>5</v>
      </c>
      <c r="C45">
        <v>30</v>
      </c>
      <c r="D45" t="s">
        <v>3253</v>
      </c>
      <c r="E45">
        <v>17</v>
      </c>
      <c r="F45">
        <v>104</v>
      </c>
      <c r="G45" t="s">
        <v>2316</v>
      </c>
      <c r="H45">
        <v>1</v>
      </c>
      <c r="I45" t="s">
        <v>2842</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8">
        <v>44</v>
      </c>
      <c r="B46">
        <v>5</v>
      </c>
      <c r="C46">
        <v>30</v>
      </c>
      <c r="D46" t="s">
        <v>3253</v>
      </c>
      <c r="E46">
        <v>17</v>
      </c>
      <c r="F46">
        <v>104</v>
      </c>
      <c r="G46" t="s">
        <v>2316</v>
      </c>
      <c r="H46">
        <v>1</v>
      </c>
      <c r="I46" t="s">
        <v>2843</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8">
        <v>45</v>
      </c>
      <c r="B47">
        <v>5</v>
      </c>
      <c r="C47">
        <v>30</v>
      </c>
      <c r="D47" t="s">
        <v>3253</v>
      </c>
      <c r="E47">
        <v>17</v>
      </c>
      <c r="F47">
        <v>104</v>
      </c>
      <c r="G47" t="s">
        <v>2316</v>
      </c>
      <c r="H47">
        <v>1</v>
      </c>
      <c r="I47" t="s">
        <v>2844</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8">
        <v>46</v>
      </c>
      <c r="B48">
        <v>5</v>
      </c>
      <c r="C48">
        <v>30</v>
      </c>
      <c r="D48" t="s">
        <v>3253</v>
      </c>
      <c r="E48">
        <v>17</v>
      </c>
      <c r="F48">
        <v>104</v>
      </c>
      <c r="G48" t="s">
        <v>2316</v>
      </c>
      <c r="H48">
        <v>1</v>
      </c>
      <c r="I48" t="s">
        <v>2845</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8">
        <v>47</v>
      </c>
      <c r="B49">
        <v>9</v>
      </c>
      <c r="C49">
        <v>26</v>
      </c>
      <c r="D49" t="s">
        <v>2321</v>
      </c>
      <c r="E49">
        <v>19</v>
      </c>
      <c r="F49">
        <v>117</v>
      </c>
      <c r="G49" t="s">
        <v>2321</v>
      </c>
      <c r="H49">
        <v>1</v>
      </c>
      <c r="I49" t="s">
        <v>2846</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8">
        <v>48</v>
      </c>
      <c r="B50">
        <v>9</v>
      </c>
      <c r="C50">
        <v>26</v>
      </c>
      <c r="D50" t="s">
        <v>2321</v>
      </c>
      <c r="E50">
        <v>19</v>
      </c>
      <c r="F50">
        <v>117</v>
      </c>
      <c r="G50" t="s">
        <v>2321</v>
      </c>
      <c r="H50">
        <v>1</v>
      </c>
      <c r="I50" t="s">
        <v>2847</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8">
        <v>49</v>
      </c>
      <c r="B51">
        <v>9</v>
      </c>
      <c r="C51">
        <v>26</v>
      </c>
      <c r="D51" t="s">
        <v>2321</v>
      </c>
      <c r="E51">
        <v>19</v>
      </c>
      <c r="F51">
        <v>117</v>
      </c>
      <c r="G51" t="s">
        <v>2321</v>
      </c>
      <c r="H51">
        <v>1</v>
      </c>
      <c r="I51" t="s">
        <v>2848</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8">
        <v>50</v>
      </c>
      <c r="B52">
        <v>9</v>
      </c>
      <c r="C52">
        <v>26</v>
      </c>
      <c r="D52" t="s">
        <v>2321</v>
      </c>
      <c r="E52">
        <v>19</v>
      </c>
      <c r="F52">
        <v>117</v>
      </c>
      <c r="G52" t="s">
        <v>2321</v>
      </c>
      <c r="H52">
        <v>1</v>
      </c>
      <c r="I52" t="s">
        <v>2849</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8">
        <v>51</v>
      </c>
      <c r="B53">
        <v>9</v>
      </c>
      <c r="C53">
        <v>26</v>
      </c>
      <c r="D53" t="s">
        <v>2321</v>
      </c>
      <c r="E53">
        <v>19</v>
      </c>
      <c r="F53">
        <v>117</v>
      </c>
      <c r="G53" t="s">
        <v>2321</v>
      </c>
      <c r="H53">
        <v>1</v>
      </c>
      <c r="I53" t="s">
        <v>2850</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8">
        <v>52</v>
      </c>
      <c r="B54">
        <v>9</v>
      </c>
      <c r="C54">
        <v>26</v>
      </c>
      <c r="D54" t="s">
        <v>2321</v>
      </c>
      <c r="E54">
        <v>19</v>
      </c>
      <c r="F54">
        <v>117</v>
      </c>
      <c r="G54" t="s">
        <v>2321</v>
      </c>
      <c r="H54">
        <v>1</v>
      </c>
      <c r="I54" t="s">
        <v>2851</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8">
        <v>53</v>
      </c>
      <c r="B55">
        <v>9</v>
      </c>
      <c r="C55">
        <v>26</v>
      </c>
      <c r="D55" t="s">
        <v>2321</v>
      </c>
      <c r="E55">
        <v>19</v>
      </c>
      <c r="F55">
        <v>117</v>
      </c>
      <c r="G55" t="s">
        <v>2321</v>
      </c>
      <c r="H55">
        <v>1</v>
      </c>
      <c r="I55" t="s">
        <v>2852</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8">
        <v>55</v>
      </c>
      <c r="B56">
        <v>3</v>
      </c>
      <c r="C56">
        <v>10</v>
      </c>
      <c r="D56" t="s">
        <v>2317</v>
      </c>
      <c r="E56">
        <v>5</v>
      </c>
      <c r="F56">
        <v>20</v>
      </c>
      <c r="G56" t="s">
        <v>2317</v>
      </c>
      <c r="H56">
        <v>1</v>
      </c>
      <c r="I56" t="s">
        <v>2853</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8">
        <v>57</v>
      </c>
      <c r="B57">
        <v>5</v>
      </c>
      <c r="C57">
        <v>30</v>
      </c>
      <c r="D57" t="s">
        <v>3253</v>
      </c>
      <c r="E57">
        <v>17</v>
      </c>
      <c r="F57">
        <v>104</v>
      </c>
      <c r="G57" t="s">
        <v>2316</v>
      </c>
      <c r="H57">
        <v>1</v>
      </c>
      <c r="I57" t="s">
        <v>2854</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8">
        <v>58</v>
      </c>
      <c r="B58">
        <v>5</v>
      </c>
      <c r="C58">
        <v>30</v>
      </c>
      <c r="D58" t="s">
        <v>3253</v>
      </c>
      <c r="E58">
        <v>17</v>
      </c>
      <c r="F58">
        <v>104</v>
      </c>
      <c r="G58" t="s">
        <v>2316</v>
      </c>
      <c r="H58">
        <v>1</v>
      </c>
      <c r="I58" t="s">
        <v>2855</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8">
        <v>59</v>
      </c>
      <c r="B59">
        <v>5</v>
      </c>
      <c r="C59">
        <v>30</v>
      </c>
      <c r="D59" t="s">
        <v>3253</v>
      </c>
      <c r="E59">
        <v>17</v>
      </c>
      <c r="F59">
        <v>104</v>
      </c>
      <c r="G59" t="s">
        <v>2316</v>
      </c>
      <c r="H59">
        <v>1</v>
      </c>
      <c r="I59" t="s">
        <v>2856</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8">
        <v>60</v>
      </c>
      <c r="B60">
        <v>5</v>
      </c>
      <c r="C60">
        <v>30</v>
      </c>
      <c r="D60" t="s">
        <v>3253</v>
      </c>
      <c r="E60">
        <v>17</v>
      </c>
      <c r="F60">
        <v>104</v>
      </c>
      <c r="G60" t="s">
        <v>2316</v>
      </c>
      <c r="H60">
        <v>1</v>
      </c>
      <c r="I60" t="s">
        <v>2857</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8">
        <v>61</v>
      </c>
      <c r="B61">
        <v>5</v>
      </c>
      <c r="C61">
        <v>30</v>
      </c>
      <c r="D61" t="s">
        <v>3253</v>
      </c>
      <c r="E61">
        <v>17</v>
      </c>
      <c r="F61">
        <v>104</v>
      </c>
      <c r="G61" t="s">
        <v>2316</v>
      </c>
      <c r="H61">
        <v>1</v>
      </c>
      <c r="I61" t="s">
        <v>2858</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2859</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8">
        <v>63</v>
      </c>
      <c r="B63">
        <v>6</v>
      </c>
      <c r="C63">
        <v>20</v>
      </c>
      <c r="D63" t="s">
        <v>109</v>
      </c>
      <c r="E63">
        <v>14</v>
      </c>
      <c r="F63">
        <v>92</v>
      </c>
      <c r="G63" t="s">
        <v>109</v>
      </c>
      <c r="H63">
        <v>1</v>
      </c>
      <c r="I63" t="s">
        <v>2860</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8">
        <v>64</v>
      </c>
      <c r="B64">
        <v>2</v>
      </c>
      <c r="C64">
        <v>1</v>
      </c>
      <c r="D64" t="s">
        <v>103</v>
      </c>
      <c r="E64">
        <v>2</v>
      </c>
      <c r="F64">
        <v>3</v>
      </c>
      <c r="G64" t="s">
        <v>103</v>
      </c>
      <c r="H64">
        <v>1</v>
      </c>
      <c r="I64" t="s">
        <v>2861</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8">
        <v>65</v>
      </c>
      <c r="B65">
        <v>11</v>
      </c>
      <c r="C65">
        <v>7</v>
      </c>
      <c r="D65" t="s">
        <v>2322</v>
      </c>
      <c r="E65">
        <v>9</v>
      </c>
      <c r="F65">
        <v>41</v>
      </c>
      <c r="G65" t="s">
        <v>2322</v>
      </c>
      <c r="H65">
        <v>1</v>
      </c>
      <c r="I65" t="s">
        <v>2862</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8">
        <v>66</v>
      </c>
      <c r="B66">
        <v>11</v>
      </c>
      <c r="C66">
        <v>7</v>
      </c>
      <c r="D66" t="s">
        <v>2322</v>
      </c>
      <c r="E66">
        <v>9</v>
      </c>
      <c r="F66">
        <v>41</v>
      </c>
      <c r="G66" t="s">
        <v>2322</v>
      </c>
      <c r="H66">
        <v>1</v>
      </c>
      <c r="I66" t="s">
        <v>2863</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8">
        <v>67</v>
      </c>
      <c r="B67">
        <v>11</v>
      </c>
      <c r="C67">
        <v>7</v>
      </c>
      <c r="D67" t="s">
        <v>2322</v>
      </c>
      <c r="E67">
        <v>9</v>
      </c>
      <c r="F67">
        <v>41</v>
      </c>
      <c r="G67" t="s">
        <v>2322</v>
      </c>
      <c r="H67">
        <v>1</v>
      </c>
      <c r="I67" t="s">
        <v>2864</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8">
        <v>68</v>
      </c>
      <c r="B68">
        <v>11</v>
      </c>
      <c r="C68">
        <v>7</v>
      </c>
      <c r="D68" t="s">
        <v>2322</v>
      </c>
      <c r="E68">
        <v>9</v>
      </c>
      <c r="F68">
        <v>41</v>
      </c>
      <c r="G68" t="s">
        <v>2322</v>
      </c>
      <c r="H68">
        <v>1</v>
      </c>
      <c r="I68" t="s">
        <v>2865</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8">
        <v>69</v>
      </c>
      <c r="B69">
        <v>11</v>
      </c>
      <c r="C69">
        <v>7</v>
      </c>
      <c r="D69" t="s">
        <v>2322</v>
      </c>
      <c r="E69">
        <v>9</v>
      </c>
      <c r="F69">
        <v>41</v>
      </c>
      <c r="G69" t="s">
        <v>2322</v>
      </c>
      <c r="H69">
        <v>1</v>
      </c>
      <c r="I69" t="s">
        <v>2866</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8">
        <v>71</v>
      </c>
      <c r="B70">
        <v>11</v>
      </c>
      <c r="C70">
        <v>7</v>
      </c>
      <c r="D70" t="s">
        <v>2322</v>
      </c>
      <c r="E70">
        <v>9</v>
      </c>
      <c r="F70">
        <v>41</v>
      </c>
      <c r="G70" t="s">
        <v>2322</v>
      </c>
      <c r="H70">
        <v>1</v>
      </c>
      <c r="I70" t="s">
        <v>2867</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8">
        <v>72</v>
      </c>
      <c r="B71">
        <v>11</v>
      </c>
      <c r="C71">
        <v>7</v>
      </c>
      <c r="D71" t="s">
        <v>2322</v>
      </c>
      <c r="E71">
        <v>9</v>
      </c>
      <c r="F71">
        <v>41</v>
      </c>
      <c r="G71" t="s">
        <v>2322</v>
      </c>
      <c r="H71">
        <v>1</v>
      </c>
      <c r="I71" t="s">
        <v>2868</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8">
        <v>73</v>
      </c>
      <c r="B72">
        <v>11</v>
      </c>
      <c r="C72">
        <v>7</v>
      </c>
      <c r="D72" t="s">
        <v>2322</v>
      </c>
      <c r="E72">
        <v>9</v>
      </c>
      <c r="F72">
        <v>41</v>
      </c>
      <c r="G72" t="s">
        <v>2322</v>
      </c>
      <c r="H72">
        <v>1</v>
      </c>
      <c r="I72" t="s">
        <v>2869</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8">
        <v>74</v>
      </c>
      <c r="B73">
        <v>11</v>
      </c>
      <c r="C73">
        <v>7</v>
      </c>
      <c r="D73" t="s">
        <v>2322</v>
      </c>
      <c r="E73">
        <v>9</v>
      </c>
      <c r="F73">
        <v>41</v>
      </c>
      <c r="G73" t="s">
        <v>2322</v>
      </c>
      <c r="H73">
        <v>1</v>
      </c>
      <c r="I73" t="s">
        <v>2870</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8">
        <v>75</v>
      </c>
      <c r="B74">
        <v>11</v>
      </c>
      <c r="C74">
        <v>7</v>
      </c>
      <c r="D74" t="s">
        <v>2322</v>
      </c>
      <c r="E74">
        <v>9</v>
      </c>
      <c r="F74">
        <v>41</v>
      </c>
      <c r="G74" t="s">
        <v>2322</v>
      </c>
      <c r="H74">
        <v>1</v>
      </c>
      <c r="I74" t="s">
        <v>2871</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8">
        <v>76</v>
      </c>
      <c r="B75">
        <v>11</v>
      </c>
      <c r="C75">
        <v>7</v>
      </c>
      <c r="D75" t="s">
        <v>2322</v>
      </c>
      <c r="E75">
        <v>9</v>
      </c>
      <c r="F75">
        <v>41</v>
      </c>
      <c r="G75" t="s">
        <v>2322</v>
      </c>
      <c r="H75">
        <v>1</v>
      </c>
      <c r="I75" t="s">
        <v>2872</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8">
        <v>77</v>
      </c>
      <c r="B76">
        <v>11</v>
      </c>
      <c r="C76">
        <v>7</v>
      </c>
      <c r="D76" t="s">
        <v>2322</v>
      </c>
      <c r="E76">
        <v>9</v>
      </c>
      <c r="F76">
        <v>41</v>
      </c>
      <c r="G76" t="s">
        <v>2322</v>
      </c>
      <c r="H76">
        <v>1</v>
      </c>
      <c r="I76" t="s">
        <v>2873</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8">
        <v>78</v>
      </c>
      <c r="B77">
        <v>9</v>
      </c>
      <c r="C77">
        <v>26</v>
      </c>
      <c r="D77" t="s">
        <v>2321</v>
      </c>
      <c r="E77">
        <v>19</v>
      </c>
      <c r="F77">
        <v>117</v>
      </c>
      <c r="G77" t="s">
        <v>2321</v>
      </c>
      <c r="H77">
        <v>1</v>
      </c>
      <c r="I77" t="s">
        <v>2874</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8">
        <v>79</v>
      </c>
      <c r="B78">
        <v>10</v>
      </c>
      <c r="C78">
        <v>13</v>
      </c>
      <c r="D78" t="s">
        <v>107</v>
      </c>
      <c r="E78">
        <v>10</v>
      </c>
      <c r="F78">
        <v>57</v>
      </c>
      <c r="G78" t="s">
        <v>107</v>
      </c>
      <c r="H78">
        <v>1</v>
      </c>
      <c r="I78" t="s">
        <v>2875</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8">
        <v>80</v>
      </c>
      <c r="B79">
        <v>10</v>
      </c>
      <c r="C79">
        <v>13</v>
      </c>
      <c r="D79" t="s">
        <v>107</v>
      </c>
      <c r="E79">
        <v>10</v>
      </c>
      <c r="F79">
        <v>57</v>
      </c>
      <c r="G79" t="s">
        <v>107</v>
      </c>
      <c r="H79">
        <v>1</v>
      </c>
      <c r="I79" t="s">
        <v>2876</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8">
        <v>81</v>
      </c>
      <c r="B80">
        <v>10</v>
      </c>
      <c r="C80">
        <v>13</v>
      </c>
      <c r="D80" t="s">
        <v>107</v>
      </c>
      <c r="E80">
        <v>10</v>
      </c>
      <c r="F80">
        <v>57</v>
      </c>
      <c r="G80" t="s">
        <v>107</v>
      </c>
      <c r="H80">
        <v>1</v>
      </c>
      <c r="I80" t="s">
        <v>2877</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8">
        <v>82</v>
      </c>
      <c r="B81">
        <v>3</v>
      </c>
      <c r="C81">
        <v>10</v>
      </c>
      <c r="D81" t="s">
        <v>2317</v>
      </c>
      <c r="E81">
        <v>5</v>
      </c>
      <c r="F81">
        <v>20</v>
      </c>
      <c r="G81" t="s">
        <v>2317</v>
      </c>
      <c r="H81">
        <v>1</v>
      </c>
      <c r="I81" t="s">
        <v>2878</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8">
        <v>83</v>
      </c>
      <c r="B82">
        <v>3</v>
      </c>
      <c r="C82">
        <v>10</v>
      </c>
      <c r="D82" t="s">
        <v>2317</v>
      </c>
      <c r="E82">
        <v>5</v>
      </c>
      <c r="F82">
        <v>20</v>
      </c>
      <c r="G82" t="s">
        <v>2317</v>
      </c>
      <c r="H82">
        <v>1</v>
      </c>
      <c r="I82" t="s">
        <v>2879</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8">
        <v>84</v>
      </c>
      <c r="B83">
        <v>3</v>
      </c>
      <c r="C83">
        <v>10</v>
      </c>
      <c r="D83" t="s">
        <v>2317</v>
      </c>
      <c r="E83">
        <v>5</v>
      </c>
      <c r="F83">
        <v>20</v>
      </c>
      <c r="G83" t="s">
        <v>2317</v>
      </c>
      <c r="H83">
        <v>1</v>
      </c>
      <c r="I83" t="s">
        <v>2880</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8">
        <v>85</v>
      </c>
      <c r="B84">
        <v>9</v>
      </c>
      <c r="C84">
        <v>26</v>
      </c>
      <c r="D84" t="s">
        <v>2321</v>
      </c>
      <c r="E84">
        <v>19</v>
      </c>
      <c r="F84">
        <v>117</v>
      </c>
      <c r="G84" t="s">
        <v>2321</v>
      </c>
      <c r="H84">
        <v>1</v>
      </c>
      <c r="I84" t="s">
        <v>2881</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8">
        <v>86</v>
      </c>
      <c r="B85">
        <v>3</v>
      </c>
      <c r="C85">
        <v>10</v>
      </c>
      <c r="D85" t="s">
        <v>2317</v>
      </c>
      <c r="E85">
        <v>5</v>
      </c>
      <c r="F85">
        <v>20</v>
      </c>
      <c r="G85" t="s">
        <v>2317</v>
      </c>
      <c r="H85">
        <v>1</v>
      </c>
      <c r="I85" t="s">
        <v>2882</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8">
        <v>87</v>
      </c>
      <c r="B86">
        <v>13</v>
      </c>
      <c r="C86">
        <v>61</v>
      </c>
      <c r="D86" t="s">
        <v>2319</v>
      </c>
      <c r="E86">
        <v>15</v>
      </c>
      <c r="F86">
        <v>101</v>
      </c>
      <c r="G86" t="s">
        <v>2319</v>
      </c>
      <c r="H86">
        <v>1</v>
      </c>
      <c r="I86" t="s">
        <v>3328</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8">
        <v>88</v>
      </c>
      <c r="B87">
        <v>13</v>
      </c>
      <c r="C87">
        <v>61</v>
      </c>
      <c r="D87" t="s">
        <v>2319</v>
      </c>
      <c r="E87">
        <v>15</v>
      </c>
      <c r="F87">
        <v>101</v>
      </c>
      <c r="G87" t="s">
        <v>2319</v>
      </c>
      <c r="H87">
        <v>1</v>
      </c>
      <c r="I87" t="s">
        <v>3325</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8">
        <v>89</v>
      </c>
      <c r="B88">
        <v>13</v>
      </c>
      <c r="C88">
        <v>61</v>
      </c>
      <c r="D88" t="s">
        <v>2319</v>
      </c>
      <c r="E88">
        <v>15</v>
      </c>
      <c r="F88">
        <v>101</v>
      </c>
      <c r="G88" t="s">
        <v>2319</v>
      </c>
      <c r="H88">
        <v>1</v>
      </c>
      <c r="I88" t="s">
        <v>3330</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8">
        <v>90</v>
      </c>
      <c r="B89">
        <v>13</v>
      </c>
      <c r="C89">
        <v>61</v>
      </c>
      <c r="D89" t="s">
        <v>2319</v>
      </c>
      <c r="E89">
        <v>15</v>
      </c>
      <c r="F89">
        <v>101</v>
      </c>
      <c r="G89" t="s">
        <v>2319</v>
      </c>
      <c r="H89">
        <v>1</v>
      </c>
      <c r="I89" t="s">
        <v>3331</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8">
        <v>91</v>
      </c>
      <c r="B90">
        <v>13</v>
      </c>
      <c r="C90">
        <v>61</v>
      </c>
      <c r="D90" t="s">
        <v>2319</v>
      </c>
      <c r="E90">
        <v>15</v>
      </c>
      <c r="F90">
        <v>101</v>
      </c>
      <c r="G90" t="s">
        <v>2319</v>
      </c>
      <c r="H90">
        <v>1</v>
      </c>
      <c r="I90" t="s">
        <v>3332</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8">
        <v>92</v>
      </c>
      <c r="B91">
        <v>13</v>
      </c>
      <c r="C91">
        <v>61</v>
      </c>
      <c r="D91" t="s">
        <v>2319</v>
      </c>
      <c r="E91">
        <v>15</v>
      </c>
      <c r="F91">
        <v>101</v>
      </c>
      <c r="G91" t="s">
        <v>2319</v>
      </c>
      <c r="H91">
        <v>1</v>
      </c>
      <c r="I91" t="s">
        <v>3327</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8">
        <v>93</v>
      </c>
      <c r="B92">
        <v>13</v>
      </c>
      <c r="C92">
        <v>61</v>
      </c>
      <c r="D92" t="s">
        <v>2319</v>
      </c>
      <c r="E92">
        <v>15</v>
      </c>
      <c r="F92">
        <v>101</v>
      </c>
      <c r="G92" t="s">
        <v>2319</v>
      </c>
      <c r="H92">
        <v>1</v>
      </c>
      <c r="I92" t="s">
        <v>3334</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8">
        <v>94</v>
      </c>
      <c r="B93">
        <v>13</v>
      </c>
      <c r="C93">
        <v>61</v>
      </c>
      <c r="D93" t="s">
        <v>2319</v>
      </c>
      <c r="E93">
        <v>15</v>
      </c>
      <c r="F93">
        <v>101</v>
      </c>
      <c r="G93" t="s">
        <v>2319</v>
      </c>
      <c r="H93">
        <v>1</v>
      </c>
      <c r="I93" t="s">
        <v>3335</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8">
        <v>95</v>
      </c>
      <c r="B94">
        <v>13</v>
      </c>
      <c r="C94">
        <v>61</v>
      </c>
      <c r="D94" t="s">
        <v>2319</v>
      </c>
      <c r="E94">
        <v>15</v>
      </c>
      <c r="F94">
        <v>101</v>
      </c>
      <c r="G94" t="s">
        <v>2319</v>
      </c>
      <c r="H94">
        <v>1</v>
      </c>
      <c r="I94" t="s">
        <v>3336</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5">
        <v>96</v>
      </c>
      <c r="B95">
        <v>13</v>
      </c>
      <c r="C95">
        <v>61</v>
      </c>
      <c r="D95" t="s">
        <v>2319</v>
      </c>
      <c r="E95">
        <v>15</v>
      </c>
      <c r="F95">
        <v>101</v>
      </c>
      <c r="G95" t="s">
        <v>2319</v>
      </c>
      <c r="H95">
        <v>1</v>
      </c>
      <c r="I95" t="s">
        <v>3321</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8">
        <v>97</v>
      </c>
      <c r="B96">
        <v>13</v>
      </c>
      <c r="C96">
        <v>61</v>
      </c>
      <c r="D96" t="s">
        <v>2319</v>
      </c>
      <c r="E96">
        <v>15</v>
      </c>
      <c r="F96">
        <v>101</v>
      </c>
      <c r="G96" t="s">
        <v>2319</v>
      </c>
      <c r="H96">
        <v>1</v>
      </c>
      <c r="I96" t="s">
        <v>3322</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8">
        <v>98</v>
      </c>
      <c r="B97">
        <v>11</v>
      </c>
      <c r="C97">
        <v>7</v>
      </c>
      <c r="D97" t="s">
        <v>2322</v>
      </c>
      <c r="E97">
        <v>9</v>
      </c>
      <c r="F97">
        <v>41</v>
      </c>
      <c r="G97" t="s">
        <v>2322</v>
      </c>
      <c r="H97">
        <v>6</v>
      </c>
      <c r="I97" t="s">
        <v>2883</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8">
        <v>99</v>
      </c>
      <c r="B98">
        <v>8</v>
      </c>
      <c r="C98">
        <v>22</v>
      </c>
      <c r="D98" t="s">
        <v>108</v>
      </c>
      <c r="E98">
        <v>11</v>
      </c>
      <c r="F98">
        <v>58</v>
      </c>
      <c r="G98" t="s">
        <v>108</v>
      </c>
      <c r="H98">
        <v>1</v>
      </c>
      <c r="I98" t="s">
        <v>2884</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2885</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3254</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2886</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2887</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2888</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2889</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2890</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2891</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9">
        <v>108</v>
      </c>
      <c r="B107">
        <v>11</v>
      </c>
      <c r="C107">
        <v>7</v>
      </c>
      <c r="D107" t="s">
        <v>2322</v>
      </c>
      <c r="E107">
        <v>9</v>
      </c>
      <c r="F107">
        <v>41</v>
      </c>
      <c r="G107" t="s">
        <v>2322</v>
      </c>
      <c r="H107">
        <v>1</v>
      </c>
      <c r="I107" t="s">
        <v>2892</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9">
        <v>109</v>
      </c>
      <c r="B108">
        <v>12</v>
      </c>
      <c r="C108">
        <v>125</v>
      </c>
      <c r="D108" t="s">
        <v>2320</v>
      </c>
      <c r="E108">
        <v>16</v>
      </c>
      <c r="F108">
        <v>103</v>
      </c>
      <c r="G108" t="s">
        <v>2320</v>
      </c>
      <c r="H108">
        <v>1</v>
      </c>
      <c r="I108" t="s">
        <v>2893</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9">
        <v>110</v>
      </c>
      <c r="B109">
        <v>12</v>
      </c>
      <c r="C109">
        <v>125</v>
      </c>
      <c r="D109" t="s">
        <v>2320</v>
      </c>
      <c r="E109">
        <v>16</v>
      </c>
      <c r="F109">
        <v>103</v>
      </c>
      <c r="G109" t="s">
        <v>2320</v>
      </c>
      <c r="H109">
        <v>1</v>
      </c>
      <c r="I109" t="s">
        <v>2894</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9">
        <v>111</v>
      </c>
      <c r="B110">
        <v>12</v>
      </c>
      <c r="C110">
        <v>125</v>
      </c>
      <c r="D110" t="s">
        <v>2320</v>
      </c>
      <c r="E110">
        <v>16</v>
      </c>
      <c r="F110">
        <v>103</v>
      </c>
      <c r="G110" t="s">
        <v>2320</v>
      </c>
      <c r="H110">
        <v>1</v>
      </c>
      <c r="I110" t="s">
        <v>2895</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9">
        <v>112</v>
      </c>
      <c r="B111">
        <v>12</v>
      </c>
      <c r="C111">
        <v>125</v>
      </c>
      <c r="D111" t="s">
        <v>2320</v>
      </c>
      <c r="E111">
        <v>16</v>
      </c>
      <c r="F111">
        <v>103</v>
      </c>
      <c r="G111" t="s">
        <v>2320</v>
      </c>
      <c r="H111">
        <v>1</v>
      </c>
      <c r="I111" t="s">
        <v>2896</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9">
        <v>113</v>
      </c>
      <c r="B112">
        <v>12</v>
      </c>
      <c r="C112">
        <v>125</v>
      </c>
      <c r="D112" t="s">
        <v>2320</v>
      </c>
      <c r="E112">
        <v>16</v>
      </c>
      <c r="F112">
        <v>103</v>
      </c>
      <c r="G112" t="s">
        <v>2320</v>
      </c>
      <c r="H112">
        <v>1</v>
      </c>
      <c r="I112" t="s">
        <v>2897</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9">
        <v>114</v>
      </c>
      <c r="B113">
        <v>12</v>
      </c>
      <c r="C113">
        <v>125</v>
      </c>
      <c r="D113" t="s">
        <v>2320</v>
      </c>
      <c r="E113">
        <v>16</v>
      </c>
      <c r="F113">
        <v>103</v>
      </c>
      <c r="G113" t="s">
        <v>2320</v>
      </c>
      <c r="H113">
        <v>1</v>
      </c>
      <c r="I113" t="s">
        <v>2898</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9">
        <v>115</v>
      </c>
      <c r="B114">
        <v>12</v>
      </c>
      <c r="C114">
        <v>125</v>
      </c>
      <c r="D114" t="s">
        <v>2320</v>
      </c>
      <c r="E114">
        <v>16</v>
      </c>
      <c r="F114">
        <v>103</v>
      </c>
      <c r="G114" t="s">
        <v>2320</v>
      </c>
      <c r="H114">
        <v>1</v>
      </c>
      <c r="I114" t="s">
        <v>2899</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9">
        <v>116</v>
      </c>
      <c r="B115">
        <v>12</v>
      </c>
      <c r="C115">
        <v>125</v>
      </c>
      <c r="D115" t="s">
        <v>2320</v>
      </c>
      <c r="E115">
        <v>16</v>
      </c>
      <c r="F115">
        <v>103</v>
      </c>
      <c r="G115" t="s">
        <v>2320</v>
      </c>
      <c r="H115">
        <v>1</v>
      </c>
      <c r="I115" t="s">
        <v>2900</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9">
        <v>117</v>
      </c>
      <c r="B116">
        <v>12</v>
      </c>
      <c r="C116">
        <v>125</v>
      </c>
      <c r="D116" t="s">
        <v>2320</v>
      </c>
      <c r="E116">
        <v>16</v>
      </c>
      <c r="F116">
        <v>103</v>
      </c>
      <c r="G116" t="s">
        <v>2320</v>
      </c>
      <c r="H116">
        <v>1</v>
      </c>
      <c r="I116" t="s">
        <v>2901</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9">
        <v>118</v>
      </c>
      <c r="B117">
        <v>12</v>
      </c>
      <c r="C117">
        <v>125</v>
      </c>
      <c r="D117" t="s">
        <v>2320</v>
      </c>
      <c r="E117">
        <v>16</v>
      </c>
      <c r="F117">
        <v>103</v>
      </c>
      <c r="G117" t="s">
        <v>2320</v>
      </c>
      <c r="H117">
        <v>1</v>
      </c>
      <c r="I117" t="s">
        <v>2902</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9">
        <v>119</v>
      </c>
      <c r="B118">
        <v>12</v>
      </c>
      <c r="C118">
        <v>125</v>
      </c>
      <c r="D118" t="s">
        <v>2320</v>
      </c>
      <c r="E118">
        <v>16</v>
      </c>
      <c r="F118">
        <v>103</v>
      </c>
      <c r="G118" t="s">
        <v>2320</v>
      </c>
      <c r="H118">
        <v>1</v>
      </c>
      <c r="I118" t="s">
        <v>2903</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9">
        <v>120</v>
      </c>
      <c r="B119">
        <v>12</v>
      </c>
      <c r="C119">
        <v>125</v>
      </c>
      <c r="D119" t="s">
        <v>2320</v>
      </c>
      <c r="E119">
        <v>16</v>
      </c>
      <c r="F119">
        <v>103</v>
      </c>
      <c r="G119" t="s">
        <v>2320</v>
      </c>
      <c r="H119">
        <v>1</v>
      </c>
      <c r="I119" t="s">
        <v>2904</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2905</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2906</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2907</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2908</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2909</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2910</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2911</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9">
        <v>128</v>
      </c>
      <c r="B127">
        <v>23</v>
      </c>
      <c r="C127">
        <v>255</v>
      </c>
      <c r="D127" t="s">
        <v>2379</v>
      </c>
      <c r="E127">
        <v>154</v>
      </c>
      <c r="F127">
        <v>347</v>
      </c>
      <c r="G127" t="s">
        <v>2379</v>
      </c>
      <c r="H127">
        <v>1</v>
      </c>
      <c r="I127" t="s">
        <v>2912</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9">
        <v>129</v>
      </c>
      <c r="B128">
        <v>23</v>
      </c>
      <c r="C128">
        <v>255</v>
      </c>
      <c r="D128" t="s">
        <v>2379</v>
      </c>
      <c r="E128">
        <v>154</v>
      </c>
      <c r="F128">
        <v>347</v>
      </c>
      <c r="G128" t="s">
        <v>2379</v>
      </c>
      <c r="H128">
        <v>1</v>
      </c>
      <c r="I128" t="s">
        <v>2913</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9">
        <v>130</v>
      </c>
      <c r="B129">
        <v>23</v>
      </c>
      <c r="C129">
        <v>255</v>
      </c>
      <c r="D129" t="s">
        <v>2379</v>
      </c>
      <c r="E129">
        <v>154</v>
      </c>
      <c r="F129">
        <v>347</v>
      </c>
      <c r="G129" t="s">
        <v>2379</v>
      </c>
      <c r="H129">
        <v>1</v>
      </c>
      <c r="I129" t="s">
        <v>2914</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9">
        <v>131</v>
      </c>
      <c r="B130">
        <v>23</v>
      </c>
      <c r="C130">
        <v>255</v>
      </c>
      <c r="D130" t="s">
        <v>2379</v>
      </c>
      <c r="E130">
        <v>154</v>
      </c>
      <c r="F130">
        <v>347</v>
      </c>
      <c r="G130" t="s">
        <v>2379</v>
      </c>
      <c r="H130">
        <v>1</v>
      </c>
      <c r="I130" t="s">
        <v>2915</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9">
        <v>132</v>
      </c>
      <c r="B131">
        <v>23</v>
      </c>
      <c r="C131">
        <v>255</v>
      </c>
      <c r="D131" t="s">
        <v>2379</v>
      </c>
      <c r="E131">
        <v>154</v>
      </c>
      <c r="F131">
        <v>347</v>
      </c>
      <c r="G131" t="s">
        <v>2379</v>
      </c>
      <c r="H131">
        <v>1</v>
      </c>
      <c r="I131" t="s">
        <v>2916</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9">
        <v>133</v>
      </c>
      <c r="B132">
        <v>23</v>
      </c>
      <c r="C132">
        <v>255</v>
      </c>
      <c r="D132" t="s">
        <v>2379</v>
      </c>
      <c r="E132">
        <v>154</v>
      </c>
      <c r="F132">
        <v>347</v>
      </c>
      <c r="G132" t="s">
        <v>2379</v>
      </c>
      <c r="H132">
        <v>1</v>
      </c>
      <c r="I132" t="s">
        <v>2917</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9">
        <v>134</v>
      </c>
      <c r="B133">
        <v>23</v>
      </c>
      <c r="C133">
        <v>255</v>
      </c>
      <c r="D133" t="s">
        <v>2379</v>
      </c>
      <c r="E133">
        <v>154</v>
      </c>
      <c r="F133">
        <v>347</v>
      </c>
      <c r="G133" t="s">
        <v>2379</v>
      </c>
      <c r="H133">
        <v>1</v>
      </c>
      <c r="I133" t="s">
        <v>2918</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9">
        <v>135</v>
      </c>
      <c r="B134">
        <v>23</v>
      </c>
      <c r="C134">
        <v>255</v>
      </c>
      <c r="D134" t="s">
        <v>2379</v>
      </c>
      <c r="E134">
        <v>154</v>
      </c>
      <c r="F134">
        <v>347</v>
      </c>
      <c r="G134" t="s">
        <v>2379</v>
      </c>
      <c r="H134">
        <v>1</v>
      </c>
      <c r="I134" t="s">
        <v>2919</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9">
        <v>136</v>
      </c>
      <c r="B135">
        <v>23</v>
      </c>
      <c r="C135">
        <v>255</v>
      </c>
      <c r="D135" t="s">
        <v>2379</v>
      </c>
      <c r="E135">
        <v>154</v>
      </c>
      <c r="F135">
        <v>347</v>
      </c>
      <c r="G135" t="s">
        <v>2379</v>
      </c>
      <c r="H135">
        <v>1</v>
      </c>
      <c r="I135" t="s">
        <v>2920</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9">
        <v>137</v>
      </c>
      <c r="B136">
        <v>5</v>
      </c>
      <c r="C136">
        <v>30</v>
      </c>
      <c r="D136" t="s">
        <v>3253</v>
      </c>
      <c r="E136">
        <v>17</v>
      </c>
      <c r="F136">
        <v>104</v>
      </c>
      <c r="G136" t="s">
        <v>2316</v>
      </c>
      <c r="H136">
        <v>1</v>
      </c>
      <c r="I136" t="s">
        <v>2921</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2922</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9">
        <v>139</v>
      </c>
      <c r="B138">
        <v>23</v>
      </c>
      <c r="C138">
        <v>255</v>
      </c>
      <c r="D138" t="s">
        <v>2379</v>
      </c>
      <c r="E138">
        <v>154</v>
      </c>
      <c r="F138">
        <v>347</v>
      </c>
      <c r="G138" t="s">
        <v>2379</v>
      </c>
      <c r="H138">
        <v>1</v>
      </c>
      <c r="I138" t="s">
        <v>2923</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9">
        <v>140</v>
      </c>
      <c r="B139">
        <v>23</v>
      </c>
      <c r="C139">
        <v>255</v>
      </c>
      <c r="D139" t="s">
        <v>2379</v>
      </c>
      <c r="E139">
        <v>154</v>
      </c>
      <c r="F139">
        <v>347</v>
      </c>
      <c r="G139" t="s">
        <v>2379</v>
      </c>
      <c r="H139">
        <v>1</v>
      </c>
      <c r="I139" t="s">
        <v>2924</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9">
        <v>141</v>
      </c>
      <c r="B140">
        <v>21</v>
      </c>
      <c r="C140">
        <v>258</v>
      </c>
      <c r="D140" t="s">
        <v>2925</v>
      </c>
      <c r="E140">
        <v>306</v>
      </c>
      <c r="F140">
        <v>537</v>
      </c>
      <c r="G140" t="s">
        <v>2925</v>
      </c>
      <c r="H140">
        <v>1</v>
      </c>
      <c r="I140" t="s">
        <v>2926</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9">
        <v>142</v>
      </c>
      <c r="B141">
        <v>21</v>
      </c>
      <c r="C141">
        <v>258</v>
      </c>
      <c r="D141" t="s">
        <v>2925</v>
      </c>
      <c r="E141">
        <v>306</v>
      </c>
      <c r="F141">
        <v>537</v>
      </c>
      <c r="G141" t="s">
        <v>2925</v>
      </c>
      <c r="H141">
        <v>1</v>
      </c>
      <c r="I141" t="s">
        <v>2927</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9">
        <v>143</v>
      </c>
      <c r="B142">
        <v>16</v>
      </c>
      <c r="C142">
        <v>300</v>
      </c>
      <c r="D142" t="s">
        <v>2303</v>
      </c>
      <c r="E142">
        <v>18</v>
      </c>
      <c r="F142">
        <v>108</v>
      </c>
      <c r="G142" t="s">
        <v>2303</v>
      </c>
      <c r="H142">
        <v>1</v>
      </c>
      <c r="I142" t="s">
        <v>2928</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9">
        <v>144</v>
      </c>
      <c r="B143">
        <v>17</v>
      </c>
      <c r="C143">
        <v>256</v>
      </c>
      <c r="D143" t="s">
        <v>2304</v>
      </c>
      <c r="E143">
        <v>179</v>
      </c>
      <c r="F143">
        <v>382</v>
      </c>
      <c r="G143" t="s">
        <v>2304</v>
      </c>
      <c r="H143">
        <v>1</v>
      </c>
      <c r="I143" t="s">
        <v>2929</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9">
        <v>145</v>
      </c>
      <c r="B144">
        <v>23</v>
      </c>
      <c r="C144">
        <v>255</v>
      </c>
      <c r="D144" t="s">
        <v>2379</v>
      </c>
      <c r="E144">
        <v>154</v>
      </c>
      <c r="F144">
        <v>347</v>
      </c>
      <c r="G144" t="s">
        <v>2379</v>
      </c>
      <c r="H144">
        <v>1</v>
      </c>
      <c r="I144" t="s">
        <v>2930</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9">
        <v>146</v>
      </c>
      <c r="B145">
        <v>23</v>
      </c>
      <c r="C145">
        <v>255</v>
      </c>
      <c r="D145" t="s">
        <v>2379</v>
      </c>
      <c r="E145">
        <v>154</v>
      </c>
      <c r="F145">
        <v>347</v>
      </c>
      <c r="G145" t="s">
        <v>2379</v>
      </c>
      <c r="H145">
        <v>1</v>
      </c>
      <c r="I145" t="s">
        <v>2931</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9">
        <v>147</v>
      </c>
      <c r="B146">
        <v>16</v>
      </c>
      <c r="C146">
        <v>300</v>
      </c>
      <c r="D146" t="s">
        <v>2303</v>
      </c>
      <c r="E146">
        <v>18</v>
      </c>
      <c r="F146">
        <v>108</v>
      </c>
      <c r="G146" t="s">
        <v>2303</v>
      </c>
      <c r="H146">
        <v>1</v>
      </c>
      <c r="I146" t="s">
        <v>2932</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9">
        <v>148</v>
      </c>
      <c r="B147">
        <v>16</v>
      </c>
      <c r="C147">
        <v>300</v>
      </c>
      <c r="D147" t="s">
        <v>2303</v>
      </c>
      <c r="E147">
        <v>18</v>
      </c>
      <c r="F147">
        <v>108</v>
      </c>
      <c r="G147" t="s">
        <v>2303</v>
      </c>
      <c r="H147">
        <v>1</v>
      </c>
      <c r="I147" t="s">
        <v>2933</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9">
        <v>149</v>
      </c>
      <c r="B148">
        <v>16</v>
      </c>
      <c r="C148">
        <v>300</v>
      </c>
      <c r="D148" t="s">
        <v>2303</v>
      </c>
      <c r="E148">
        <v>18</v>
      </c>
      <c r="F148">
        <v>108</v>
      </c>
      <c r="G148" t="s">
        <v>2303</v>
      </c>
      <c r="H148">
        <v>1</v>
      </c>
      <c r="I148" t="s">
        <v>2934</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9">
        <v>150</v>
      </c>
      <c r="B149">
        <v>16</v>
      </c>
      <c r="C149">
        <v>300</v>
      </c>
      <c r="D149" t="s">
        <v>2303</v>
      </c>
      <c r="E149">
        <v>18</v>
      </c>
      <c r="F149">
        <v>108</v>
      </c>
      <c r="G149" t="s">
        <v>2303</v>
      </c>
      <c r="H149">
        <v>1</v>
      </c>
      <c r="I149" t="s">
        <v>2935</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9">
        <v>151</v>
      </c>
      <c r="B150">
        <v>16</v>
      </c>
      <c r="C150">
        <v>300</v>
      </c>
      <c r="D150" t="s">
        <v>2303</v>
      </c>
      <c r="E150">
        <v>18</v>
      </c>
      <c r="F150">
        <v>108</v>
      </c>
      <c r="G150" t="s">
        <v>2303</v>
      </c>
      <c r="H150">
        <v>1</v>
      </c>
      <c r="I150" t="s">
        <v>2936</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9">
        <v>152</v>
      </c>
      <c r="B151">
        <v>16</v>
      </c>
      <c r="C151">
        <v>300</v>
      </c>
      <c r="D151" t="s">
        <v>2303</v>
      </c>
      <c r="E151">
        <v>18</v>
      </c>
      <c r="F151">
        <v>108</v>
      </c>
      <c r="G151" t="s">
        <v>2303</v>
      </c>
      <c r="H151">
        <v>1</v>
      </c>
      <c r="I151" t="s">
        <v>2937</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9">
        <v>153</v>
      </c>
      <c r="B152">
        <v>16</v>
      </c>
      <c r="C152">
        <v>300</v>
      </c>
      <c r="D152" t="s">
        <v>2303</v>
      </c>
      <c r="E152">
        <v>18</v>
      </c>
      <c r="F152">
        <v>108</v>
      </c>
      <c r="G152" t="s">
        <v>2303</v>
      </c>
      <c r="H152">
        <v>1</v>
      </c>
      <c r="I152" t="s">
        <v>2938</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9">
        <v>154</v>
      </c>
      <c r="B153">
        <v>16</v>
      </c>
      <c r="C153">
        <v>300</v>
      </c>
      <c r="D153" t="s">
        <v>2303</v>
      </c>
      <c r="E153">
        <v>18</v>
      </c>
      <c r="F153">
        <v>108</v>
      </c>
      <c r="G153" t="s">
        <v>2303</v>
      </c>
      <c r="H153">
        <v>1</v>
      </c>
      <c r="I153" t="s">
        <v>2939</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9">
        <v>155</v>
      </c>
      <c r="B154">
        <v>5</v>
      </c>
      <c r="C154">
        <v>30</v>
      </c>
      <c r="D154" t="s">
        <v>3253</v>
      </c>
      <c r="E154">
        <v>17</v>
      </c>
      <c r="F154">
        <v>104</v>
      </c>
      <c r="G154" t="s">
        <v>2316</v>
      </c>
      <c r="H154">
        <v>1</v>
      </c>
      <c r="I154" t="s">
        <v>2940</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9">
        <v>156</v>
      </c>
      <c r="B155">
        <v>17</v>
      </c>
      <c r="C155">
        <v>256</v>
      </c>
      <c r="D155" t="s">
        <v>2304</v>
      </c>
      <c r="E155">
        <v>179</v>
      </c>
      <c r="F155">
        <v>382</v>
      </c>
      <c r="G155" t="s">
        <v>2304</v>
      </c>
      <c r="H155">
        <v>1</v>
      </c>
      <c r="I155" t="s">
        <v>2941</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9">
        <v>157</v>
      </c>
      <c r="B156">
        <v>17</v>
      </c>
      <c r="C156">
        <v>256</v>
      </c>
      <c r="D156" t="s">
        <v>2304</v>
      </c>
      <c r="E156">
        <v>179</v>
      </c>
      <c r="F156">
        <v>382</v>
      </c>
      <c r="G156" t="s">
        <v>2304</v>
      </c>
      <c r="H156">
        <v>1</v>
      </c>
      <c r="I156" t="s">
        <v>2942</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9">
        <v>158</v>
      </c>
      <c r="B157">
        <v>17</v>
      </c>
      <c r="C157">
        <v>256</v>
      </c>
      <c r="D157" t="s">
        <v>2304</v>
      </c>
      <c r="E157">
        <v>179</v>
      </c>
      <c r="F157">
        <v>382</v>
      </c>
      <c r="G157" t="s">
        <v>2304</v>
      </c>
      <c r="H157">
        <v>1</v>
      </c>
      <c r="I157" t="s">
        <v>2943</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9">
        <v>159</v>
      </c>
      <c r="B158">
        <v>17</v>
      </c>
      <c r="C158">
        <v>256</v>
      </c>
      <c r="D158" t="s">
        <v>2304</v>
      </c>
      <c r="E158">
        <v>179</v>
      </c>
      <c r="F158">
        <v>382</v>
      </c>
      <c r="G158" t="s">
        <v>2304</v>
      </c>
      <c r="H158">
        <v>1</v>
      </c>
      <c r="I158" t="s">
        <v>2944</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9">
        <v>160</v>
      </c>
      <c r="B159">
        <v>17</v>
      </c>
      <c r="C159">
        <v>256</v>
      </c>
      <c r="D159" t="s">
        <v>2304</v>
      </c>
      <c r="E159">
        <v>179</v>
      </c>
      <c r="F159">
        <v>382</v>
      </c>
      <c r="G159" t="s">
        <v>2304</v>
      </c>
      <c r="H159">
        <v>1</v>
      </c>
      <c r="I159" t="s">
        <v>2945</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9">
        <v>161</v>
      </c>
      <c r="B160">
        <v>17</v>
      </c>
      <c r="C160">
        <v>256</v>
      </c>
      <c r="D160" t="s">
        <v>2304</v>
      </c>
      <c r="E160">
        <v>179</v>
      </c>
      <c r="F160">
        <v>382</v>
      </c>
      <c r="G160" t="s">
        <v>2304</v>
      </c>
      <c r="H160">
        <v>1</v>
      </c>
      <c r="I160" t="s">
        <v>2946</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9">
        <v>162</v>
      </c>
      <c r="B161">
        <v>17</v>
      </c>
      <c r="C161">
        <v>256</v>
      </c>
      <c r="D161" t="s">
        <v>2304</v>
      </c>
      <c r="E161">
        <v>179</v>
      </c>
      <c r="F161">
        <v>382</v>
      </c>
      <c r="G161" t="s">
        <v>2304</v>
      </c>
      <c r="H161">
        <v>1</v>
      </c>
      <c r="I161" t="s">
        <v>3255</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8">
        <v>163</v>
      </c>
      <c r="B162">
        <v>17</v>
      </c>
      <c r="C162">
        <v>256</v>
      </c>
      <c r="D162" t="s">
        <v>2304</v>
      </c>
      <c r="E162">
        <v>179</v>
      </c>
      <c r="F162">
        <v>382</v>
      </c>
      <c r="G162" t="s">
        <v>2304</v>
      </c>
      <c r="H162">
        <v>1</v>
      </c>
      <c r="I162" t="s">
        <v>3256</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9">
        <v>164</v>
      </c>
      <c r="B163">
        <v>7</v>
      </c>
      <c r="C163">
        <v>9</v>
      </c>
      <c r="D163" t="s">
        <v>2301</v>
      </c>
      <c r="E163">
        <v>180</v>
      </c>
      <c r="F163">
        <v>383</v>
      </c>
      <c r="G163" t="s">
        <v>2301</v>
      </c>
      <c r="H163">
        <v>1</v>
      </c>
      <c r="I163" t="s">
        <v>2947</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9">
        <v>165</v>
      </c>
      <c r="B164">
        <v>7</v>
      </c>
      <c r="C164">
        <v>9</v>
      </c>
      <c r="D164" t="s">
        <v>2301</v>
      </c>
      <c r="E164">
        <v>180</v>
      </c>
      <c r="F164">
        <v>383</v>
      </c>
      <c r="G164" t="s">
        <v>2301</v>
      </c>
      <c r="H164">
        <v>1</v>
      </c>
      <c r="I164" t="s">
        <v>2948</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9">
        <v>166</v>
      </c>
      <c r="B165">
        <v>7</v>
      </c>
      <c r="C165">
        <v>9</v>
      </c>
      <c r="D165" t="s">
        <v>2301</v>
      </c>
      <c r="E165">
        <v>180</v>
      </c>
      <c r="F165">
        <v>383</v>
      </c>
      <c r="G165" t="s">
        <v>2301</v>
      </c>
      <c r="H165">
        <v>1</v>
      </c>
      <c r="I165" t="s">
        <v>2949</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9">
        <v>167</v>
      </c>
      <c r="B166">
        <v>7</v>
      </c>
      <c r="C166">
        <v>9</v>
      </c>
      <c r="D166" t="s">
        <v>2301</v>
      </c>
      <c r="E166">
        <v>180</v>
      </c>
      <c r="F166">
        <v>383</v>
      </c>
      <c r="G166" t="s">
        <v>2301</v>
      </c>
      <c r="H166">
        <v>1</v>
      </c>
      <c r="I166" t="s">
        <v>2950</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9">
        <v>168</v>
      </c>
      <c r="B167">
        <v>7</v>
      </c>
      <c r="C167">
        <v>9</v>
      </c>
      <c r="D167" t="s">
        <v>2301</v>
      </c>
      <c r="E167">
        <v>180</v>
      </c>
      <c r="F167">
        <v>383</v>
      </c>
      <c r="G167" t="s">
        <v>2301</v>
      </c>
      <c r="H167">
        <v>1</v>
      </c>
      <c r="I167" t="s">
        <v>2951</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9">
        <v>169</v>
      </c>
      <c r="B168">
        <v>7</v>
      </c>
      <c r="C168">
        <v>9</v>
      </c>
      <c r="D168" t="s">
        <v>2301</v>
      </c>
      <c r="E168">
        <v>180</v>
      </c>
      <c r="F168">
        <v>383</v>
      </c>
      <c r="G168" t="s">
        <v>2301</v>
      </c>
      <c r="H168">
        <v>1</v>
      </c>
      <c r="I168" t="s">
        <v>2952</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2953</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9">
        <v>171</v>
      </c>
      <c r="B170">
        <v>9</v>
      </c>
      <c r="C170">
        <v>26</v>
      </c>
      <c r="D170" t="s">
        <v>2321</v>
      </c>
      <c r="E170">
        <v>19</v>
      </c>
      <c r="F170">
        <v>117</v>
      </c>
      <c r="G170" t="s">
        <v>2321</v>
      </c>
      <c r="H170">
        <v>1</v>
      </c>
      <c r="I170" t="s">
        <v>2954</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8">
        <v>172</v>
      </c>
      <c r="B171">
        <v>22</v>
      </c>
      <c r="C171">
        <v>74</v>
      </c>
      <c r="D171" t="s">
        <v>3251</v>
      </c>
      <c r="E171">
        <v>109</v>
      </c>
      <c r="F171">
        <v>280</v>
      </c>
      <c r="G171" t="s">
        <v>3251</v>
      </c>
      <c r="H171">
        <v>1</v>
      </c>
      <c r="I171" t="s">
        <v>3251</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2955</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2956</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2957</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2958</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2959</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2960</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2961</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2962</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2963</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2964</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2965</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9">
        <v>184</v>
      </c>
      <c r="B183">
        <v>23</v>
      </c>
      <c r="C183">
        <v>255</v>
      </c>
      <c r="D183" t="s">
        <v>2379</v>
      </c>
      <c r="E183">
        <v>154</v>
      </c>
      <c r="F183">
        <v>347</v>
      </c>
      <c r="G183" t="s">
        <v>2379</v>
      </c>
      <c r="H183">
        <v>6</v>
      </c>
      <c r="I183" t="s">
        <v>2966</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9">
        <v>185</v>
      </c>
      <c r="B184">
        <v>17</v>
      </c>
      <c r="C184">
        <v>256</v>
      </c>
      <c r="D184" t="s">
        <v>2304</v>
      </c>
      <c r="E184">
        <v>179</v>
      </c>
      <c r="F184">
        <v>382</v>
      </c>
      <c r="G184" t="s">
        <v>2304</v>
      </c>
      <c r="H184">
        <v>6</v>
      </c>
      <c r="I184" t="s">
        <v>2967</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2968</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9">
        <v>187</v>
      </c>
      <c r="B186">
        <v>12</v>
      </c>
      <c r="C186">
        <v>125</v>
      </c>
      <c r="D186" t="s">
        <v>2320</v>
      </c>
      <c r="E186">
        <v>16</v>
      </c>
      <c r="F186">
        <v>103</v>
      </c>
      <c r="G186" t="s">
        <v>2320</v>
      </c>
      <c r="H186">
        <v>6</v>
      </c>
      <c r="I186" t="s">
        <v>2969</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2970</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9">
        <v>190</v>
      </c>
      <c r="B189">
        <v>3</v>
      </c>
      <c r="C189">
        <v>10</v>
      </c>
      <c r="D189" t="s">
        <v>2317</v>
      </c>
      <c r="E189">
        <v>5</v>
      </c>
      <c r="F189">
        <v>20</v>
      </c>
      <c r="G189" t="s">
        <v>2317</v>
      </c>
      <c r="H189">
        <v>6</v>
      </c>
      <c r="I189" t="s">
        <v>2971</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9">
        <v>191</v>
      </c>
      <c r="B190">
        <v>7</v>
      </c>
      <c r="C190">
        <v>9</v>
      </c>
      <c r="D190" t="s">
        <v>2301</v>
      </c>
      <c r="E190">
        <v>180</v>
      </c>
      <c r="F190">
        <v>383</v>
      </c>
      <c r="G190" t="s">
        <v>2301</v>
      </c>
      <c r="H190">
        <v>6</v>
      </c>
      <c r="I190" t="s">
        <v>2972</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9">
        <v>192</v>
      </c>
      <c r="B191">
        <v>9</v>
      </c>
      <c r="C191">
        <v>26</v>
      </c>
      <c r="D191" t="s">
        <v>2321</v>
      </c>
      <c r="E191">
        <v>19</v>
      </c>
      <c r="F191">
        <v>117</v>
      </c>
      <c r="G191" t="s">
        <v>2321</v>
      </c>
      <c r="H191">
        <v>6</v>
      </c>
      <c r="I191" t="s">
        <v>2973</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2974</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2975</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8">
        <v>195</v>
      </c>
      <c r="B194">
        <v>13</v>
      </c>
      <c r="C194">
        <v>61</v>
      </c>
      <c r="D194" t="s">
        <v>2319</v>
      </c>
      <c r="E194">
        <v>15</v>
      </c>
      <c r="F194">
        <v>101</v>
      </c>
      <c r="G194" t="s">
        <v>2319</v>
      </c>
      <c r="H194">
        <v>6</v>
      </c>
      <c r="I194" t="s">
        <v>3324</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9">
        <v>196</v>
      </c>
      <c r="B195">
        <v>5</v>
      </c>
      <c r="C195">
        <v>30</v>
      </c>
      <c r="D195" t="s">
        <v>3253</v>
      </c>
      <c r="E195">
        <v>17</v>
      </c>
      <c r="F195">
        <v>104</v>
      </c>
      <c r="G195" t="s">
        <v>2316</v>
      </c>
      <c r="H195">
        <v>6</v>
      </c>
      <c r="I195" t="s">
        <v>2976</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9">
        <v>197</v>
      </c>
      <c r="B196">
        <v>16</v>
      </c>
      <c r="C196">
        <v>300</v>
      </c>
      <c r="D196" t="s">
        <v>2303</v>
      </c>
      <c r="E196">
        <v>18</v>
      </c>
      <c r="F196">
        <v>108</v>
      </c>
      <c r="G196" t="s">
        <v>2303</v>
      </c>
      <c r="H196">
        <v>6</v>
      </c>
      <c r="I196" t="s">
        <v>2977</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2978</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2979</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2980</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2981</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2982</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2983</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2984</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2985</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2986</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9">
        <v>207</v>
      </c>
      <c r="B206">
        <v>7</v>
      </c>
      <c r="C206">
        <v>9</v>
      </c>
      <c r="D206" t="s">
        <v>2301</v>
      </c>
      <c r="E206">
        <v>180</v>
      </c>
      <c r="F206">
        <v>383</v>
      </c>
      <c r="G206" t="s">
        <v>2301</v>
      </c>
      <c r="H206">
        <v>1</v>
      </c>
      <c r="I206" t="s">
        <v>2987</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9">
        <v>208</v>
      </c>
      <c r="B207">
        <v>3</v>
      </c>
      <c r="C207">
        <v>10</v>
      </c>
      <c r="D207" t="s">
        <v>2317</v>
      </c>
      <c r="E207">
        <v>5</v>
      </c>
      <c r="F207">
        <v>20</v>
      </c>
      <c r="G207" t="s">
        <v>2317</v>
      </c>
      <c r="H207">
        <v>1</v>
      </c>
      <c r="I207" t="s">
        <v>2988</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2989</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2989</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9">
        <v>212</v>
      </c>
      <c r="B210">
        <v>11</v>
      </c>
      <c r="C210">
        <v>7</v>
      </c>
      <c r="D210" t="s">
        <v>2322</v>
      </c>
      <c r="E210">
        <v>9</v>
      </c>
      <c r="F210">
        <v>41</v>
      </c>
      <c r="G210" t="s">
        <v>2322</v>
      </c>
      <c r="H210">
        <v>1</v>
      </c>
      <c r="I210" t="s">
        <v>2989</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9">
        <v>213</v>
      </c>
      <c r="B211">
        <v>7</v>
      </c>
      <c r="C211">
        <v>9</v>
      </c>
      <c r="D211" t="s">
        <v>2301</v>
      </c>
      <c r="E211">
        <v>180</v>
      </c>
      <c r="F211">
        <v>383</v>
      </c>
      <c r="G211" t="s">
        <v>2301</v>
      </c>
      <c r="H211">
        <v>1</v>
      </c>
      <c r="I211" t="s">
        <v>2990</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9">
        <v>214</v>
      </c>
      <c r="B212">
        <v>7</v>
      </c>
      <c r="C212">
        <v>9</v>
      </c>
      <c r="D212" t="s">
        <v>2301</v>
      </c>
      <c r="E212">
        <v>180</v>
      </c>
      <c r="F212">
        <v>383</v>
      </c>
      <c r="G212" t="s">
        <v>2301</v>
      </c>
      <c r="H212">
        <v>1</v>
      </c>
      <c r="I212" t="s">
        <v>2991</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2992</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2026</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2027</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2028</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2029</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2030</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2031</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2032</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2033</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2034</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2035</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2036</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2037</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2038</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2039</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2993</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2994</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2995</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2996</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2997</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2998</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2999</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3000</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3001</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3002</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3003</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3004</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3005</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3005</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8">
        <v>251</v>
      </c>
      <c r="B242">
        <v>29</v>
      </c>
      <c r="C242">
        <v>1006</v>
      </c>
      <c r="D242" t="s">
        <v>2324</v>
      </c>
      <c r="E242">
        <v>448</v>
      </c>
      <c r="F242">
        <v>823</v>
      </c>
      <c r="G242" t="s">
        <v>3006</v>
      </c>
      <c r="H242">
        <v>1</v>
      </c>
      <c r="I242" t="s">
        <v>3007</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8">
        <v>252</v>
      </c>
      <c r="B243">
        <v>29</v>
      </c>
      <c r="C243">
        <v>1006</v>
      </c>
      <c r="D243" t="s">
        <v>2324</v>
      </c>
      <c r="E243">
        <v>448</v>
      </c>
      <c r="F243">
        <v>823</v>
      </c>
      <c r="G243" t="s">
        <v>3006</v>
      </c>
      <c r="H243">
        <v>1</v>
      </c>
      <c r="I243" t="s">
        <v>3008</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8">
        <v>253</v>
      </c>
      <c r="B244">
        <v>29</v>
      </c>
      <c r="C244">
        <v>1006</v>
      </c>
      <c r="D244" t="s">
        <v>2324</v>
      </c>
      <c r="E244">
        <v>448</v>
      </c>
      <c r="F244">
        <v>823</v>
      </c>
      <c r="G244" t="s">
        <v>3006</v>
      </c>
      <c r="H244">
        <v>1</v>
      </c>
      <c r="I244" t="s">
        <v>3009</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8">
        <v>254</v>
      </c>
      <c r="B245">
        <v>29</v>
      </c>
      <c r="C245">
        <v>1006</v>
      </c>
      <c r="D245" t="s">
        <v>2324</v>
      </c>
      <c r="E245">
        <v>448</v>
      </c>
      <c r="F245">
        <v>823</v>
      </c>
      <c r="G245" t="s">
        <v>3006</v>
      </c>
      <c r="H245">
        <v>1</v>
      </c>
      <c r="I245" t="s">
        <v>3010</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8">
        <v>255</v>
      </c>
      <c r="B246">
        <v>28</v>
      </c>
      <c r="C246">
        <v>994</v>
      </c>
      <c r="D246" t="s">
        <v>2325</v>
      </c>
      <c r="E246">
        <v>442</v>
      </c>
      <c r="F246">
        <v>816</v>
      </c>
      <c r="G246" t="s">
        <v>2325</v>
      </c>
      <c r="H246">
        <v>1</v>
      </c>
      <c r="I246" t="s">
        <v>3011</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8">
        <v>256</v>
      </c>
      <c r="B247">
        <v>28</v>
      </c>
      <c r="C247">
        <v>994</v>
      </c>
      <c r="D247" t="s">
        <v>2325</v>
      </c>
      <c r="E247">
        <v>442</v>
      </c>
      <c r="F247">
        <v>816</v>
      </c>
      <c r="G247" t="s">
        <v>2325</v>
      </c>
      <c r="H247">
        <v>1</v>
      </c>
      <c r="I247" t="s">
        <v>3012</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8">
        <v>257</v>
      </c>
      <c r="B248">
        <v>28</v>
      </c>
      <c r="C248">
        <v>994</v>
      </c>
      <c r="D248" t="s">
        <v>2325</v>
      </c>
      <c r="E248">
        <v>442</v>
      </c>
      <c r="F248">
        <v>816</v>
      </c>
      <c r="G248" t="s">
        <v>2325</v>
      </c>
      <c r="H248">
        <v>1</v>
      </c>
      <c r="I248" t="s">
        <v>3013</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8">
        <v>258</v>
      </c>
      <c r="B249">
        <v>17</v>
      </c>
      <c r="C249">
        <v>256</v>
      </c>
      <c r="D249" t="s">
        <v>2304</v>
      </c>
      <c r="E249">
        <v>179</v>
      </c>
      <c r="F249">
        <v>382</v>
      </c>
      <c r="G249" t="s">
        <v>2304</v>
      </c>
      <c r="H249">
        <v>3</v>
      </c>
      <c r="I249" t="s">
        <v>3014</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8">
        <v>260</v>
      </c>
      <c r="B250">
        <v>9</v>
      </c>
      <c r="C250">
        <v>26</v>
      </c>
      <c r="D250" t="s">
        <v>2321</v>
      </c>
      <c r="E250">
        <v>19</v>
      </c>
      <c r="F250">
        <v>117</v>
      </c>
      <c r="G250" t="s">
        <v>2321</v>
      </c>
      <c r="H250">
        <v>6</v>
      </c>
      <c r="I250" t="s">
        <v>3015</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8">
        <v>261</v>
      </c>
      <c r="B251">
        <v>9</v>
      </c>
      <c r="C251">
        <v>26</v>
      </c>
      <c r="D251" t="s">
        <v>2321</v>
      </c>
      <c r="E251">
        <v>19</v>
      </c>
      <c r="F251">
        <v>117</v>
      </c>
      <c r="G251" t="s">
        <v>2321</v>
      </c>
      <c r="H251">
        <v>6</v>
      </c>
      <c r="I251" t="s">
        <v>3016</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3017</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3018</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8">
        <v>265</v>
      </c>
      <c r="B255">
        <v>7</v>
      </c>
      <c r="C255">
        <v>9</v>
      </c>
      <c r="D255" t="s">
        <v>2301</v>
      </c>
      <c r="E255">
        <v>180</v>
      </c>
      <c r="F255">
        <v>383</v>
      </c>
      <c r="G255" t="s">
        <v>2301</v>
      </c>
      <c r="H255">
        <v>6</v>
      </c>
      <c r="I255" t="s">
        <v>3019</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8">
        <v>266</v>
      </c>
      <c r="B256">
        <v>11</v>
      </c>
      <c r="C256">
        <v>7</v>
      </c>
      <c r="D256" t="s">
        <v>2322</v>
      </c>
      <c r="E256">
        <v>9</v>
      </c>
      <c r="F256">
        <v>41</v>
      </c>
      <c r="G256" t="s">
        <v>2322</v>
      </c>
      <c r="H256">
        <v>6</v>
      </c>
      <c r="I256" t="s">
        <v>3020</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3021</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8">
        <v>268</v>
      </c>
      <c r="B258">
        <v>16</v>
      </c>
      <c r="C258">
        <v>300</v>
      </c>
      <c r="D258" t="s">
        <v>2303</v>
      </c>
      <c r="E258">
        <v>18</v>
      </c>
      <c r="F258">
        <v>108</v>
      </c>
      <c r="G258" t="s">
        <v>2303</v>
      </c>
      <c r="H258">
        <v>6</v>
      </c>
      <c r="I258" t="s">
        <v>3022</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8">
        <v>269</v>
      </c>
      <c r="B259">
        <v>3</v>
      </c>
      <c r="C259">
        <v>10</v>
      </c>
      <c r="D259" t="s">
        <v>2317</v>
      </c>
      <c r="E259">
        <v>5</v>
      </c>
      <c r="F259">
        <v>20</v>
      </c>
      <c r="G259" t="s">
        <v>2317</v>
      </c>
      <c r="H259">
        <v>6</v>
      </c>
      <c r="I259" t="s">
        <v>3023</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3024</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3025</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3257</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3026</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3027</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3028</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3029</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3030</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3031</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3032</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3033</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3034</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3035</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9">
        <v>286</v>
      </c>
      <c r="B274">
        <v>5</v>
      </c>
      <c r="C274">
        <v>30</v>
      </c>
      <c r="D274" t="s">
        <v>3253</v>
      </c>
      <c r="E274">
        <v>17</v>
      </c>
      <c r="F274">
        <v>104</v>
      </c>
      <c r="G274" t="s">
        <v>2316</v>
      </c>
      <c r="H274">
        <v>7</v>
      </c>
      <c r="I274" t="s">
        <v>3036</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3037</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3038</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3039</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9">
        <v>290</v>
      </c>
      <c r="B278">
        <v>11</v>
      </c>
      <c r="C278">
        <v>7</v>
      </c>
      <c r="D278" t="s">
        <v>2322</v>
      </c>
      <c r="E278">
        <v>9</v>
      </c>
      <c r="F278">
        <v>41</v>
      </c>
      <c r="G278" t="s">
        <v>2322</v>
      </c>
      <c r="H278">
        <v>7</v>
      </c>
      <c r="I278" t="s">
        <v>3040</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9">
        <v>291</v>
      </c>
      <c r="B279">
        <v>17</v>
      </c>
      <c r="C279">
        <v>256</v>
      </c>
      <c r="D279" t="s">
        <v>2304</v>
      </c>
      <c r="E279">
        <v>179</v>
      </c>
      <c r="F279">
        <v>382</v>
      </c>
      <c r="G279" t="s">
        <v>2304</v>
      </c>
      <c r="H279">
        <v>7</v>
      </c>
      <c r="I279" t="s">
        <v>3041</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3042</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9">
        <v>293</v>
      </c>
      <c r="B281">
        <v>11</v>
      </c>
      <c r="C281">
        <v>7</v>
      </c>
      <c r="D281" t="s">
        <v>2322</v>
      </c>
      <c r="E281">
        <v>9</v>
      </c>
      <c r="F281">
        <v>41</v>
      </c>
      <c r="G281" t="s">
        <v>2322</v>
      </c>
      <c r="H281">
        <v>7</v>
      </c>
      <c r="I281" t="s">
        <v>3043</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3044</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3045</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9">
        <v>296</v>
      </c>
      <c r="B284">
        <v>7</v>
      </c>
      <c r="C284">
        <v>9</v>
      </c>
      <c r="D284" t="s">
        <v>2301</v>
      </c>
      <c r="E284">
        <v>180</v>
      </c>
      <c r="F284">
        <v>383</v>
      </c>
      <c r="G284" t="s">
        <v>2301</v>
      </c>
      <c r="H284">
        <v>7</v>
      </c>
      <c r="I284" t="s">
        <v>3046</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9">
        <v>297</v>
      </c>
      <c r="B285">
        <v>2</v>
      </c>
      <c r="C285">
        <v>1</v>
      </c>
      <c r="D285" t="s">
        <v>103</v>
      </c>
      <c r="E285">
        <v>2</v>
      </c>
      <c r="F285">
        <v>3</v>
      </c>
      <c r="G285" t="s">
        <v>103</v>
      </c>
      <c r="H285">
        <v>7</v>
      </c>
      <c r="I285" t="s">
        <v>3258</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8">
        <v>298</v>
      </c>
      <c r="B286">
        <v>11</v>
      </c>
      <c r="C286">
        <v>7</v>
      </c>
      <c r="D286" t="s">
        <v>2322</v>
      </c>
      <c r="E286">
        <v>9</v>
      </c>
      <c r="F286">
        <v>41</v>
      </c>
      <c r="G286" t="s">
        <v>2322</v>
      </c>
      <c r="H286">
        <v>7</v>
      </c>
      <c r="I286" t="s">
        <v>3047</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8">
        <v>299</v>
      </c>
      <c r="B287">
        <v>8</v>
      </c>
      <c r="C287">
        <v>22</v>
      </c>
      <c r="D287" t="s">
        <v>108</v>
      </c>
      <c r="E287">
        <v>11</v>
      </c>
      <c r="F287">
        <v>58</v>
      </c>
      <c r="G287" t="s">
        <v>108</v>
      </c>
      <c r="H287">
        <v>7</v>
      </c>
      <c r="I287" t="s">
        <v>3048</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8">
        <v>300</v>
      </c>
      <c r="B288">
        <v>21</v>
      </c>
      <c r="C288">
        <v>258</v>
      </c>
      <c r="D288" t="s">
        <v>2925</v>
      </c>
      <c r="E288">
        <v>306</v>
      </c>
      <c r="F288">
        <v>537</v>
      </c>
      <c r="G288" t="s">
        <v>2925</v>
      </c>
      <c r="H288">
        <v>7</v>
      </c>
      <c r="I288" t="s">
        <v>3049</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8">
        <v>301</v>
      </c>
      <c r="B289">
        <v>12</v>
      </c>
      <c r="C289">
        <v>125</v>
      </c>
      <c r="D289" t="s">
        <v>2320</v>
      </c>
      <c r="E289">
        <v>16</v>
      </c>
      <c r="F289">
        <v>103</v>
      </c>
      <c r="G289" t="s">
        <v>2320</v>
      </c>
      <c r="H289">
        <v>7</v>
      </c>
      <c r="I289" t="s">
        <v>3050</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8">
        <v>303</v>
      </c>
      <c r="B290">
        <v>6</v>
      </c>
      <c r="C290">
        <v>20</v>
      </c>
      <c r="D290" t="s">
        <v>109</v>
      </c>
      <c r="E290">
        <v>14</v>
      </c>
      <c r="F290">
        <v>92</v>
      </c>
      <c r="G290" t="s">
        <v>109</v>
      </c>
      <c r="H290">
        <v>7</v>
      </c>
      <c r="I290" t="s">
        <v>3051</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8">
        <v>304</v>
      </c>
      <c r="B291">
        <v>16</v>
      </c>
      <c r="C291">
        <v>300</v>
      </c>
      <c r="D291" t="s">
        <v>2303</v>
      </c>
      <c r="E291">
        <v>18</v>
      </c>
      <c r="F291">
        <v>108</v>
      </c>
      <c r="G291" t="s">
        <v>2303</v>
      </c>
      <c r="H291">
        <v>7</v>
      </c>
      <c r="I291" t="s">
        <v>3052</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8">
        <v>305</v>
      </c>
      <c r="B292">
        <v>9</v>
      </c>
      <c r="C292">
        <v>26</v>
      </c>
      <c r="D292" t="s">
        <v>2321</v>
      </c>
      <c r="E292">
        <v>19</v>
      </c>
      <c r="F292">
        <v>117</v>
      </c>
      <c r="G292" t="s">
        <v>2321</v>
      </c>
      <c r="H292">
        <v>7</v>
      </c>
      <c r="I292" t="s">
        <v>3053</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8">
        <v>306</v>
      </c>
      <c r="B293">
        <v>16</v>
      </c>
      <c r="C293">
        <v>300</v>
      </c>
      <c r="D293" t="s">
        <v>2303</v>
      </c>
      <c r="E293">
        <v>18</v>
      </c>
      <c r="F293">
        <v>108</v>
      </c>
      <c r="G293" t="s">
        <v>2303</v>
      </c>
      <c r="H293">
        <v>7</v>
      </c>
      <c r="I293" t="s">
        <v>3054</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8">
        <v>307</v>
      </c>
      <c r="B294">
        <v>3</v>
      </c>
      <c r="C294">
        <v>10</v>
      </c>
      <c r="D294" t="s">
        <v>2317</v>
      </c>
      <c r="E294">
        <v>5</v>
      </c>
      <c r="F294">
        <v>20</v>
      </c>
      <c r="G294" t="s">
        <v>2317</v>
      </c>
      <c r="H294">
        <v>7</v>
      </c>
      <c r="I294" t="s">
        <v>3055</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3056</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8">
        <v>311</v>
      </c>
      <c r="B297">
        <v>17</v>
      </c>
      <c r="C297">
        <v>256</v>
      </c>
      <c r="D297" t="s">
        <v>2304</v>
      </c>
      <c r="E297">
        <v>179</v>
      </c>
      <c r="F297">
        <v>382</v>
      </c>
      <c r="G297" t="s">
        <v>2304</v>
      </c>
      <c r="H297">
        <v>7</v>
      </c>
      <c r="I297" t="s">
        <v>3057</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8">
        <v>312</v>
      </c>
      <c r="B298">
        <v>13</v>
      </c>
      <c r="C298">
        <v>61</v>
      </c>
      <c r="D298" t="s">
        <v>2319</v>
      </c>
      <c r="E298">
        <v>15</v>
      </c>
      <c r="F298">
        <v>101</v>
      </c>
      <c r="G298" t="s">
        <v>2319</v>
      </c>
      <c r="H298">
        <v>7</v>
      </c>
      <c r="I298" t="s">
        <v>3329</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3058</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8">
        <v>314</v>
      </c>
      <c r="B300">
        <v>5</v>
      </c>
      <c r="C300">
        <v>30</v>
      </c>
      <c r="D300" t="s">
        <v>3253</v>
      </c>
      <c r="E300">
        <v>17</v>
      </c>
      <c r="F300">
        <v>104</v>
      </c>
      <c r="G300" t="s">
        <v>2316</v>
      </c>
      <c r="H300">
        <v>7</v>
      </c>
      <c r="I300" t="s">
        <v>3059</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3060</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8">
        <v>316</v>
      </c>
      <c r="B302">
        <v>9</v>
      </c>
      <c r="C302">
        <v>26</v>
      </c>
      <c r="D302" t="s">
        <v>2321</v>
      </c>
      <c r="E302">
        <v>19</v>
      </c>
      <c r="F302">
        <v>117</v>
      </c>
      <c r="G302" t="s">
        <v>2321</v>
      </c>
      <c r="H302">
        <v>7</v>
      </c>
      <c r="I302" t="s">
        <v>3061</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8">
        <v>317</v>
      </c>
      <c r="B303">
        <v>7</v>
      </c>
      <c r="C303">
        <v>9</v>
      </c>
      <c r="D303" t="s">
        <v>2301</v>
      </c>
      <c r="E303">
        <v>180</v>
      </c>
      <c r="F303">
        <v>383</v>
      </c>
      <c r="G303" t="s">
        <v>2301</v>
      </c>
      <c r="H303">
        <v>7</v>
      </c>
      <c r="I303" t="s">
        <v>3062</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8">
        <v>320</v>
      </c>
      <c r="B305">
        <v>17</v>
      </c>
      <c r="C305">
        <v>256</v>
      </c>
      <c r="D305" t="s">
        <v>2304</v>
      </c>
      <c r="E305">
        <v>179</v>
      </c>
      <c r="F305">
        <v>382</v>
      </c>
      <c r="G305" t="s">
        <v>2304</v>
      </c>
      <c r="H305">
        <v>7</v>
      </c>
      <c r="I305" t="s">
        <v>3063</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8">
        <v>321</v>
      </c>
      <c r="B306">
        <v>17</v>
      </c>
      <c r="C306">
        <v>256</v>
      </c>
      <c r="D306" t="s">
        <v>2304</v>
      </c>
      <c r="E306">
        <v>179</v>
      </c>
      <c r="F306">
        <v>382</v>
      </c>
      <c r="G306" t="s">
        <v>2304</v>
      </c>
      <c r="H306">
        <v>7</v>
      </c>
      <c r="I306" t="s">
        <v>3064</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8">
        <v>322</v>
      </c>
      <c r="B307">
        <v>12</v>
      </c>
      <c r="C307">
        <v>125</v>
      </c>
      <c r="D307" t="s">
        <v>2320</v>
      </c>
      <c r="E307">
        <v>16</v>
      </c>
      <c r="F307">
        <v>103</v>
      </c>
      <c r="G307" t="s">
        <v>2320</v>
      </c>
      <c r="H307">
        <v>7</v>
      </c>
      <c r="I307" t="s">
        <v>3065</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3066</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3067</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8">
        <v>325</v>
      </c>
      <c r="B310">
        <v>7</v>
      </c>
      <c r="C310">
        <v>9</v>
      </c>
      <c r="D310" t="s">
        <v>2301</v>
      </c>
      <c r="E310">
        <v>180</v>
      </c>
      <c r="F310">
        <v>383</v>
      </c>
      <c r="G310" t="s">
        <v>2301</v>
      </c>
      <c r="H310">
        <v>7</v>
      </c>
      <c r="I310" t="s">
        <v>3068</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2082</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3069</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3070</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3071</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3072</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2087</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3073</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3074</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3075</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8">
        <v>337</v>
      </c>
      <c r="B322">
        <v>31</v>
      </c>
      <c r="C322">
        <v>1313</v>
      </c>
      <c r="D322" t="s">
        <v>2328</v>
      </c>
      <c r="E322">
        <v>589</v>
      </c>
      <c r="F322">
        <v>980</v>
      </c>
      <c r="G322" t="s">
        <v>3076</v>
      </c>
      <c r="H322">
        <v>1</v>
      </c>
      <c r="I322" t="s">
        <v>3077</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8">
        <v>338</v>
      </c>
      <c r="B323">
        <v>31</v>
      </c>
      <c r="C323">
        <v>1313</v>
      </c>
      <c r="D323" t="s">
        <v>2328</v>
      </c>
      <c r="E323">
        <v>589</v>
      </c>
      <c r="F323">
        <v>980</v>
      </c>
      <c r="G323" t="s">
        <v>3076</v>
      </c>
      <c r="H323">
        <v>1</v>
      </c>
      <c r="I323" t="s">
        <v>3078</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8">
        <v>339</v>
      </c>
      <c r="B324">
        <v>31</v>
      </c>
      <c r="C324">
        <v>1313</v>
      </c>
      <c r="D324" t="s">
        <v>2328</v>
      </c>
      <c r="E324">
        <v>589</v>
      </c>
      <c r="F324">
        <v>980</v>
      </c>
      <c r="G324" t="s">
        <v>3076</v>
      </c>
      <c r="H324">
        <v>1</v>
      </c>
      <c r="I324" t="s">
        <v>3079</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8">
        <v>340</v>
      </c>
      <c r="B325">
        <v>31</v>
      </c>
      <c r="C325">
        <v>1313</v>
      </c>
      <c r="D325" t="s">
        <v>2328</v>
      </c>
      <c r="E325">
        <v>589</v>
      </c>
      <c r="F325">
        <v>980</v>
      </c>
      <c r="G325" t="s">
        <v>3076</v>
      </c>
      <c r="H325">
        <v>1</v>
      </c>
      <c r="I325" t="s">
        <v>3080</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3081</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3082</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8">
        <v>343</v>
      </c>
      <c r="B328">
        <v>29</v>
      </c>
      <c r="C328">
        <v>1006</v>
      </c>
      <c r="D328" t="s">
        <v>2324</v>
      </c>
      <c r="E328">
        <v>448</v>
      </c>
      <c r="F328">
        <v>823</v>
      </c>
      <c r="G328" t="s">
        <v>3006</v>
      </c>
      <c r="H328">
        <v>7</v>
      </c>
      <c r="I328" t="s">
        <v>3083</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8">
        <v>344</v>
      </c>
      <c r="B329">
        <v>23</v>
      </c>
      <c r="C329">
        <v>255</v>
      </c>
      <c r="D329" t="s">
        <v>2379</v>
      </c>
      <c r="E329">
        <v>154</v>
      </c>
      <c r="F329">
        <v>347</v>
      </c>
      <c r="G329" t="s">
        <v>2379</v>
      </c>
      <c r="H329">
        <v>7</v>
      </c>
      <c r="I329" t="s">
        <v>3084</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9">
        <v>346</v>
      </c>
      <c r="B331">
        <v>31</v>
      </c>
      <c r="C331">
        <v>1313</v>
      </c>
      <c r="D331" t="s">
        <v>2328</v>
      </c>
      <c r="E331">
        <v>589</v>
      </c>
      <c r="F331">
        <v>980</v>
      </c>
      <c r="G331" t="s">
        <v>3076</v>
      </c>
      <c r="H331">
        <v>3</v>
      </c>
      <c r="I331" t="s">
        <v>3085</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9">
        <v>347</v>
      </c>
      <c r="B332">
        <v>31</v>
      </c>
      <c r="C332">
        <v>1313</v>
      </c>
      <c r="D332" t="s">
        <v>2328</v>
      </c>
      <c r="E332">
        <v>589</v>
      </c>
      <c r="F332">
        <v>980</v>
      </c>
      <c r="G332" t="s">
        <v>3076</v>
      </c>
      <c r="H332">
        <v>7</v>
      </c>
      <c r="I332" t="s">
        <v>3086</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3087</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9">
        <v>349</v>
      </c>
      <c r="B334">
        <v>32</v>
      </c>
      <c r="C334">
        <v>1349</v>
      </c>
      <c r="D334" t="s">
        <v>2327</v>
      </c>
      <c r="E334">
        <v>616</v>
      </c>
      <c r="F334">
        <v>1011</v>
      </c>
      <c r="G334" t="s">
        <v>2327</v>
      </c>
      <c r="H334">
        <v>1</v>
      </c>
      <c r="I334" t="s">
        <v>3088</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9">
        <v>350</v>
      </c>
      <c r="B335">
        <v>32</v>
      </c>
      <c r="C335">
        <v>1349</v>
      </c>
      <c r="D335" t="s">
        <v>2327</v>
      </c>
      <c r="E335">
        <v>616</v>
      </c>
      <c r="F335">
        <v>1011</v>
      </c>
      <c r="G335" t="s">
        <v>2327</v>
      </c>
      <c r="H335">
        <v>1</v>
      </c>
      <c r="I335" t="s">
        <v>3089</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9">
        <v>351</v>
      </c>
      <c r="B336">
        <v>32</v>
      </c>
      <c r="C336">
        <v>1349</v>
      </c>
      <c r="D336" t="s">
        <v>2327</v>
      </c>
      <c r="E336">
        <v>616</v>
      </c>
      <c r="F336">
        <v>1011</v>
      </c>
      <c r="G336" t="s">
        <v>2327</v>
      </c>
      <c r="H336">
        <v>1</v>
      </c>
      <c r="I336" t="s">
        <v>3090</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9">
        <v>352</v>
      </c>
      <c r="B337">
        <v>32</v>
      </c>
      <c r="C337">
        <v>1349</v>
      </c>
      <c r="D337" t="s">
        <v>2327</v>
      </c>
      <c r="E337">
        <v>616</v>
      </c>
      <c r="F337">
        <v>1011</v>
      </c>
      <c r="G337" t="s">
        <v>2327</v>
      </c>
      <c r="H337">
        <v>1</v>
      </c>
      <c r="I337" t="s">
        <v>3091</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9">
        <v>353</v>
      </c>
      <c r="B338">
        <v>32</v>
      </c>
      <c r="C338">
        <v>1349</v>
      </c>
      <c r="D338" t="s">
        <v>2327</v>
      </c>
      <c r="E338">
        <v>616</v>
      </c>
      <c r="F338">
        <v>1011</v>
      </c>
      <c r="G338" t="s">
        <v>2327</v>
      </c>
      <c r="H338">
        <v>1</v>
      </c>
      <c r="I338" t="s">
        <v>3092</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9">
        <v>354</v>
      </c>
      <c r="B339">
        <v>32</v>
      </c>
      <c r="C339">
        <v>1349</v>
      </c>
      <c r="D339" t="s">
        <v>2327</v>
      </c>
      <c r="E339">
        <v>616</v>
      </c>
      <c r="F339">
        <v>1011</v>
      </c>
      <c r="G339" t="s">
        <v>2327</v>
      </c>
      <c r="H339">
        <v>1</v>
      </c>
      <c r="I339" t="s">
        <v>3093</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9">
        <v>355</v>
      </c>
      <c r="B340">
        <v>32</v>
      </c>
      <c r="C340">
        <v>1349</v>
      </c>
      <c r="D340" t="s">
        <v>2327</v>
      </c>
      <c r="E340">
        <v>616</v>
      </c>
      <c r="F340">
        <v>1011</v>
      </c>
      <c r="G340" t="s">
        <v>2327</v>
      </c>
      <c r="H340">
        <v>1</v>
      </c>
      <c r="I340" t="s">
        <v>3094</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9">
        <v>356</v>
      </c>
      <c r="B341">
        <v>32</v>
      </c>
      <c r="C341">
        <v>1349</v>
      </c>
      <c r="D341" t="s">
        <v>2327</v>
      </c>
      <c r="E341">
        <v>616</v>
      </c>
      <c r="F341">
        <v>1011</v>
      </c>
      <c r="G341" t="s">
        <v>2327</v>
      </c>
      <c r="H341">
        <v>1</v>
      </c>
      <c r="I341" t="s">
        <v>3095</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9">
        <v>357</v>
      </c>
      <c r="B342">
        <v>32</v>
      </c>
      <c r="C342">
        <v>1349</v>
      </c>
      <c r="D342" t="s">
        <v>2327</v>
      </c>
      <c r="E342">
        <v>616</v>
      </c>
      <c r="F342">
        <v>1011</v>
      </c>
      <c r="G342" t="s">
        <v>2327</v>
      </c>
      <c r="H342">
        <v>1</v>
      </c>
      <c r="I342" t="s">
        <v>3096</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9">
        <v>358</v>
      </c>
      <c r="B343">
        <v>32</v>
      </c>
      <c r="C343">
        <v>1349</v>
      </c>
      <c r="D343" t="s">
        <v>2327</v>
      </c>
      <c r="E343">
        <v>616</v>
      </c>
      <c r="F343">
        <v>1011</v>
      </c>
      <c r="G343" t="s">
        <v>2327</v>
      </c>
      <c r="H343">
        <v>1</v>
      </c>
      <c r="I343" t="s">
        <v>3097</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9">
        <v>359</v>
      </c>
      <c r="B344">
        <v>32</v>
      </c>
      <c r="C344">
        <v>1349</v>
      </c>
      <c r="D344" t="s">
        <v>2327</v>
      </c>
      <c r="E344">
        <v>616</v>
      </c>
      <c r="F344">
        <v>1011</v>
      </c>
      <c r="G344" t="s">
        <v>2327</v>
      </c>
      <c r="H344">
        <v>1</v>
      </c>
      <c r="I344" t="s">
        <v>3098</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3099</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9">
        <v>361</v>
      </c>
      <c r="B346">
        <v>28</v>
      </c>
      <c r="C346">
        <v>994</v>
      </c>
      <c r="D346" t="s">
        <v>2325</v>
      </c>
      <c r="E346">
        <v>442</v>
      </c>
      <c r="F346">
        <v>816</v>
      </c>
      <c r="G346" t="s">
        <v>2325</v>
      </c>
      <c r="H346">
        <v>7</v>
      </c>
      <c r="I346" t="s">
        <v>3100</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9">
        <v>362</v>
      </c>
      <c r="B347">
        <v>29</v>
      </c>
      <c r="C347">
        <v>1006</v>
      </c>
      <c r="D347" t="s">
        <v>2324</v>
      </c>
      <c r="E347">
        <v>448</v>
      </c>
      <c r="F347">
        <v>823</v>
      </c>
      <c r="G347" t="s">
        <v>3006</v>
      </c>
      <c r="H347">
        <v>7</v>
      </c>
      <c r="I347" t="s">
        <v>3101</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9">
        <v>364</v>
      </c>
      <c r="B349">
        <v>32</v>
      </c>
      <c r="C349">
        <v>1349</v>
      </c>
      <c r="D349" t="s">
        <v>2327</v>
      </c>
      <c r="E349">
        <v>616</v>
      </c>
      <c r="F349">
        <v>1011</v>
      </c>
      <c r="G349" t="s">
        <v>2327</v>
      </c>
      <c r="H349">
        <v>3</v>
      </c>
      <c r="I349" t="s">
        <v>3102</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9">
        <v>365</v>
      </c>
      <c r="B350">
        <v>32</v>
      </c>
      <c r="C350">
        <v>1349</v>
      </c>
      <c r="D350" t="s">
        <v>2327</v>
      </c>
      <c r="E350">
        <v>616</v>
      </c>
      <c r="F350">
        <v>1011</v>
      </c>
      <c r="G350" t="s">
        <v>2327</v>
      </c>
      <c r="H350">
        <v>1</v>
      </c>
      <c r="I350" t="s">
        <v>3103</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9">
        <v>366</v>
      </c>
      <c r="B351">
        <v>32</v>
      </c>
      <c r="C351">
        <v>1349</v>
      </c>
      <c r="D351" t="s">
        <v>2327</v>
      </c>
      <c r="E351">
        <v>616</v>
      </c>
      <c r="F351">
        <v>1011</v>
      </c>
      <c r="G351" t="s">
        <v>2327</v>
      </c>
      <c r="H351">
        <v>7</v>
      </c>
      <c r="I351" t="s">
        <v>3104</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9">
        <v>367</v>
      </c>
      <c r="B352">
        <v>32</v>
      </c>
      <c r="C352">
        <v>1349</v>
      </c>
      <c r="D352" t="s">
        <v>2327</v>
      </c>
      <c r="E352">
        <v>616</v>
      </c>
      <c r="F352">
        <v>1011</v>
      </c>
      <c r="G352" t="s">
        <v>2327</v>
      </c>
      <c r="H352">
        <v>7</v>
      </c>
      <c r="I352" t="s">
        <v>3105</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9">
        <v>368</v>
      </c>
      <c r="B353">
        <v>32</v>
      </c>
      <c r="C353">
        <v>1349</v>
      </c>
      <c r="D353" t="s">
        <v>2327</v>
      </c>
      <c r="E353">
        <v>616</v>
      </c>
      <c r="F353">
        <v>1011</v>
      </c>
      <c r="G353" t="s">
        <v>2327</v>
      </c>
      <c r="H353">
        <v>7</v>
      </c>
      <c r="I353" t="s">
        <v>3106</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9">
        <v>369</v>
      </c>
      <c r="B354">
        <v>32</v>
      </c>
      <c r="C354">
        <v>1349</v>
      </c>
      <c r="D354" t="s">
        <v>2327</v>
      </c>
      <c r="E354">
        <v>616</v>
      </c>
      <c r="F354">
        <v>1011</v>
      </c>
      <c r="G354" t="s">
        <v>2327</v>
      </c>
      <c r="H354">
        <v>1</v>
      </c>
      <c r="I354" t="s">
        <v>3107</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9">
        <v>370</v>
      </c>
      <c r="B355">
        <v>16</v>
      </c>
      <c r="C355">
        <v>300</v>
      </c>
      <c r="D355" t="s">
        <v>2303</v>
      </c>
      <c r="E355">
        <v>18</v>
      </c>
      <c r="F355">
        <v>108</v>
      </c>
      <c r="G355" t="s">
        <v>2303</v>
      </c>
      <c r="H355">
        <v>6</v>
      </c>
      <c r="I355" t="s">
        <v>3108</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9">
        <v>371</v>
      </c>
      <c r="B356">
        <v>17</v>
      </c>
      <c r="C356">
        <v>256</v>
      </c>
      <c r="D356" t="s">
        <v>2304</v>
      </c>
      <c r="E356">
        <v>179</v>
      </c>
      <c r="F356">
        <v>382</v>
      </c>
      <c r="G356" t="s">
        <v>2304</v>
      </c>
      <c r="H356">
        <v>6</v>
      </c>
      <c r="I356" t="s">
        <v>3109</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9">
        <v>372</v>
      </c>
      <c r="B357">
        <v>12</v>
      </c>
      <c r="C357">
        <v>125</v>
      </c>
      <c r="D357" t="s">
        <v>2320</v>
      </c>
      <c r="E357">
        <v>16</v>
      </c>
      <c r="F357">
        <v>103</v>
      </c>
      <c r="G357" t="s">
        <v>2320</v>
      </c>
      <c r="H357">
        <v>7</v>
      </c>
      <c r="I357" t="s">
        <v>3110</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3111</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9">
        <v>374</v>
      </c>
      <c r="B359">
        <v>34</v>
      </c>
      <c r="C359">
        <v>1484</v>
      </c>
      <c r="D359" t="s">
        <v>2330</v>
      </c>
      <c r="E359">
        <v>407</v>
      </c>
      <c r="F359">
        <v>726</v>
      </c>
      <c r="G359" t="s">
        <v>2330</v>
      </c>
      <c r="H359">
        <v>1</v>
      </c>
      <c r="I359" t="s">
        <v>3112</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9">
        <v>375</v>
      </c>
      <c r="B360">
        <v>34</v>
      </c>
      <c r="C360">
        <v>1484</v>
      </c>
      <c r="D360" t="s">
        <v>2330</v>
      </c>
      <c r="E360">
        <v>407</v>
      </c>
      <c r="F360">
        <v>726</v>
      </c>
      <c r="G360" t="s">
        <v>2330</v>
      </c>
      <c r="H360">
        <v>1</v>
      </c>
      <c r="I360" t="s">
        <v>3113</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9">
        <v>376</v>
      </c>
      <c r="B361">
        <v>34</v>
      </c>
      <c r="C361">
        <v>1484</v>
      </c>
      <c r="D361" t="s">
        <v>2330</v>
      </c>
      <c r="E361">
        <v>407</v>
      </c>
      <c r="F361">
        <v>726</v>
      </c>
      <c r="G361" t="s">
        <v>2330</v>
      </c>
      <c r="H361">
        <v>1</v>
      </c>
      <c r="I361" t="s">
        <v>3114</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9">
        <v>377</v>
      </c>
      <c r="B362">
        <v>34</v>
      </c>
      <c r="C362">
        <v>1484</v>
      </c>
      <c r="D362" t="s">
        <v>2330</v>
      </c>
      <c r="E362">
        <v>407</v>
      </c>
      <c r="F362">
        <v>726</v>
      </c>
      <c r="G362" t="s">
        <v>2330</v>
      </c>
      <c r="H362">
        <v>1</v>
      </c>
      <c r="I362" t="s">
        <v>3115</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9">
        <v>378</v>
      </c>
      <c r="B363">
        <v>34</v>
      </c>
      <c r="C363">
        <v>1484</v>
      </c>
      <c r="D363" t="s">
        <v>2330</v>
      </c>
      <c r="E363">
        <v>407</v>
      </c>
      <c r="F363">
        <v>726</v>
      </c>
      <c r="G363" t="s">
        <v>2330</v>
      </c>
      <c r="H363">
        <v>6</v>
      </c>
      <c r="I363" t="s">
        <v>3116</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9">
        <v>379</v>
      </c>
      <c r="B364">
        <v>34</v>
      </c>
      <c r="C364">
        <v>1484</v>
      </c>
      <c r="D364" t="s">
        <v>2330</v>
      </c>
      <c r="E364">
        <v>407</v>
      </c>
      <c r="F364">
        <v>726</v>
      </c>
      <c r="G364" t="s">
        <v>2330</v>
      </c>
      <c r="H364">
        <v>1</v>
      </c>
      <c r="I364" t="s">
        <v>3117</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8">
        <v>380</v>
      </c>
      <c r="B365">
        <v>13</v>
      </c>
      <c r="C365">
        <v>61</v>
      </c>
      <c r="D365" t="s">
        <v>2319</v>
      </c>
      <c r="E365">
        <v>15</v>
      </c>
      <c r="F365">
        <v>101</v>
      </c>
      <c r="G365" t="s">
        <v>2319</v>
      </c>
      <c r="H365">
        <v>7</v>
      </c>
      <c r="I365" t="s">
        <v>3333</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9">
        <v>381</v>
      </c>
      <c r="B366">
        <v>36</v>
      </c>
      <c r="C366">
        <v>1555</v>
      </c>
      <c r="D366" t="s">
        <v>3118</v>
      </c>
      <c r="E366">
        <v>681</v>
      </c>
      <c r="F366">
        <v>1086</v>
      </c>
      <c r="G366" t="s">
        <v>3118</v>
      </c>
      <c r="H366">
        <v>1</v>
      </c>
      <c r="I366" t="s">
        <v>3119</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9">
        <v>382</v>
      </c>
      <c r="B367">
        <v>36</v>
      </c>
      <c r="C367">
        <v>1555</v>
      </c>
      <c r="D367" t="s">
        <v>3118</v>
      </c>
      <c r="E367">
        <v>681</v>
      </c>
      <c r="F367">
        <v>1086</v>
      </c>
      <c r="G367" t="s">
        <v>3118</v>
      </c>
      <c r="H367">
        <v>1</v>
      </c>
      <c r="I367" t="s">
        <v>3120</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9">
        <v>383</v>
      </c>
      <c r="B368">
        <v>36</v>
      </c>
      <c r="C368">
        <v>1555</v>
      </c>
      <c r="D368" t="s">
        <v>3118</v>
      </c>
      <c r="E368">
        <v>681</v>
      </c>
      <c r="F368">
        <v>1086</v>
      </c>
      <c r="G368" t="s">
        <v>3118</v>
      </c>
      <c r="H368">
        <v>1</v>
      </c>
      <c r="I368" t="s">
        <v>3121</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9">
        <v>384</v>
      </c>
      <c r="B369">
        <v>36</v>
      </c>
      <c r="C369">
        <v>1555</v>
      </c>
      <c r="D369" t="s">
        <v>3118</v>
      </c>
      <c r="E369">
        <v>681</v>
      </c>
      <c r="F369">
        <v>1086</v>
      </c>
      <c r="G369" t="s">
        <v>3118</v>
      </c>
      <c r="H369">
        <v>1</v>
      </c>
      <c r="I369" t="s">
        <v>3122</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9">
        <v>386</v>
      </c>
      <c r="B370">
        <v>36</v>
      </c>
      <c r="C370">
        <v>1555</v>
      </c>
      <c r="D370" t="s">
        <v>3118</v>
      </c>
      <c r="E370">
        <v>681</v>
      </c>
      <c r="F370">
        <v>1086</v>
      </c>
      <c r="G370" t="s">
        <v>3118</v>
      </c>
      <c r="H370">
        <v>1</v>
      </c>
      <c r="I370" t="s">
        <v>3123</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9">
        <v>387</v>
      </c>
      <c r="B371">
        <v>36</v>
      </c>
      <c r="C371">
        <v>1555</v>
      </c>
      <c r="D371" t="s">
        <v>3118</v>
      </c>
      <c r="E371">
        <v>681</v>
      </c>
      <c r="F371">
        <v>1086</v>
      </c>
      <c r="G371" t="s">
        <v>3118</v>
      </c>
      <c r="H371">
        <v>1</v>
      </c>
      <c r="I371" t="s">
        <v>3124</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9">
        <v>388</v>
      </c>
      <c r="B372">
        <v>34</v>
      </c>
      <c r="C372">
        <v>1484</v>
      </c>
      <c r="D372" t="s">
        <v>2330</v>
      </c>
      <c r="E372">
        <v>407</v>
      </c>
      <c r="F372">
        <v>726</v>
      </c>
      <c r="G372" t="s">
        <v>2330</v>
      </c>
      <c r="H372">
        <v>7</v>
      </c>
      <c r="I372" t="s">
        <v>3125</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8">
        <v>389</v>
      </c>
      <c r="B373">
        <v>13</v>
      </c>
      <c r="C373">
        <v>61</v>
      </c>
      <c r="D373" t="s">
        <v>2319</v>
      </c>
      <c r="E373">
        <v>15</v>
      </c>
      <c r="F373">
        <v>101</v>
      </c>
      <c r="G373" t="s">
        <v>2319</v>
      </c>
      <c r="H373">
        <v>6</v>
      </c>
      <c r="I373" t="s">
        <v>3326</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9">
        <v>390</v>
      </c>
      <c r="B374">
        <v>29</v>
      </c>
      <c r="C374">
        <v>1006</v>
      </c>
      <c r="D374" t="s">
        <v>2324</v>
      </c>
      <c r="E374">
        <v>448</v>
      </c>
      <c r="F374">
        <v>823</v>
      </c>
      <c r="G374" t="s">
        <v>3006</v>
      </c>
      <c r="H374">
        <v>6</v>
      </c>
      <c r="I374" t="s">
        <v>3126</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9">
        <v>391</v>
      </c>
      <c r="B375">
        <v>36</v>
      </c>
      <c r="C375">
        <v>1555</v>
      </c>
      <c r="D375" t="s">
        <v>3118</v>
      </c>
      <c r="E375">
        <v>681</v>
      </c>
      <c r="F375">
        <v>1086</v>
      </c>
      <c r="G375" t="s">
        <v>3118</v>
      </c>
      <c r="H375">
        <v>6</v>
      </c>
      <c r="I375" t="s">
        <v>3127</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8">
        <v>392</v>
      </c>
      <c r="B376">
        <v>13</v>
      </c>
      <c r="C376">
        <v>61</v>
      </c>
      <c r="D376" t="s">
        <v>2319</v>
      </c>
      <c r="E376">
        <v>15</v>
      </c>
      <c r="F376">
        <v>101</v>
      </c>
      <c r="G376" t="s">
        <v>2319</v>
      </c>
      <c r="H376">
        <v>7</v>
      </c>
      <c r="I376" t="s">
        <v>3323</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9">
        <v>396</v>
      </c>
      <c r="B378">
        <v>36</v>
      </c>
      <c r="C378">
        <v>1555</v>
      </c>
      <c r="D378" t="s">
        <v>3118</v>
      </c>
      <c r="E378">
        <v>681</v>
      </c>
      <c r="F378">
        <v>1086</v>
      </c>
      <c r="G378" t="s">
        <v>3118</v>
      </c>
      <c r="H378">
        <v>7</v>
      </c>
      <c r="I378" t="s">
        <v>3128</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9">
        <v>397</v>
      </c>
      <c r="B379">
        <v>36</v>
      </c>
      <c r="C379">
        <v>1555</v>
      </c>
      <c r="D379" t="s">
        <v>3118</v>
      </c>
      <c r="E379">
        <v>681</v>
      </c>
      <c r="F379">
        <v>1086</v>
      </c>
      <c r="G379" t="s">
        <v>3118</v>
      </c>
      <c r="H379">
        <v>1</v>
      </c>
      <c r="I379" t="s">
        <v>3129</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9">
        <v>398</v>
      </c>
      <c r="B380">
        <v>7</v>
      </c>
      <c r="C380">
        <v>9</v>
      </c>
      <c r="D380" t="s">
        <v>2301</v>
      </c>
      <c r="E380">
        <v>180</v>
      </c>
      <c r="F380">
        <v>383</v>
      </c>
      <c r="G380" t="s">
        <v>2301</v>
      </c>
      <c r="H380">
        <v>6</v>
      </c>
      <c r="I380" t="s">
        <v>3130</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9">
        <v>399</v>
      </c>
      <c r="B381">
        <v>36</v>
      </c>
      <c r="C381">
        <v>1555</v>
      </c>
      <c r="D381" t="s">
        <v>3118</v>
      </c>
      <c r="E381">
        <v>681</v>
      </c>
      <c r="F381">
        <v>1086</v>
      </c>
      <c r="G381" t="s">
        <v>3118</v>
      </c>
      <c r="H381">
        <v>3</v>
      </c>
      <c r="I381" t="s">
        <v>3131</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9">
        <v>400</v>
      </c>
      <c r="B382">
        <v>36</v>
      </c>
      <c r="C382">
        <v>1555</v>
      </c>
      <c r="D382" t="s">
        <v>3118</v>
      </c>
      <c r="E382">
        <v>681</v>
      </c>
      <c r="F382">
        <v>1086</v>
      </c>
      <c r="G382" t="s">
        <v>3118</v>
      </c>
      <c r="H382">
        <v>7</v>
      </c>
      <c r="I382" t="s">
        <v>3132</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9">
        <v>401</v>
      </c>
      <c r="B383">
        <v>36</v>
      </c>
      <c r="C383">
        <v>1555</v>
      </c>
      <c r="D383" t="s">
        <v>3118</v>
      </c>
      <c r="E383">
        <v>681</v>
      </c>
      <c r="F383">
        <v>1086</v>
      </c>
      <c r="G383" t="s">
        <v>3118</v>
      </c>
      <c r="H383">
        <v>7</v>
      </c>
      <c r="I383" t="s">
        <v>3133</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9">
        <v>402</v>
      </c>
      <c r="B384">
        <v>37</v>
      </c>
      <c r="C384">
        <v>1654</v>
      </c>
      <c r="D384" t="s">
        <v>3134</v>
      </c>
      <c r="E384">
        <v>720</v>
      </c>
      <c r="F384">
        <v>1133</v>
      </c>
      <c r="G384" t="s">
        <v>3134</v>
      </c>
      <c r="H384">
        <v>1</v>
      </c>
      <c r="I384" t="s">
        <v>3135</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9">
        <v>403</v>
      </c>
      <c r="B385">
        <v>37</v>
      </c>
      <c r="C385">
        <v>1654</v>
      </c>
      <c r="D385" t="s">
        <v>3134</v>
      </c>
      <c r="E385">
        <v>720</v>
      </c>
      <c r="F385">
        <v>1133</v>
      </c>
      <c r="G385" t="s">
        <v>3134</v>
      </c>
      <c r="H385">
        <v>1</v>
      </c>
      <c r="I385" t="s">
        <v>3136</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9">
        <v>404</v>
      </c>
      <c r="B386">
        <v>37</v>
      </c>
      <c r="C386">
        <v>1654</v>
      </c>
      <c r="D386" t="s">
        <v>3134</v>
      </c>
      <c r="E386">
        <v>720</v>
      </c>
      <c r="F386">
        <v>1133</v>
      </c>
      <c r="G386" t="s">
        <v>3134</v>
      </c>
      <c r="H386">
        <v>1</v>
      </c>
      <c r="I386" t="s">
        <v>3137</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9">
        <v>405</v>
      </c>
      <c r="B387">
        <v>37</v>
      </c>
      <c r="C387">
        <v>1654</v>
      </c>
      <c r="D387" t="s">
        <v>3134</v>
      </c>
      <c r="E387">
        <v>720</v>
      </c>
      <c r="F387">
        <v>1133</v>
      </c>
      <c r="G387" t="s">
        <v>3134</v>
      </c>
      <c r="H387">
        <v>1</v>
      </c>
      <c r="I387" t="s">
        <v>3138</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9">
        <v>406</v>
      </c>
      <c r="B388">
        <v>37</v>
      </c>
      <c r="C388">
        <v>1654</v>
      </c>
      <c r="D388" t="s">
        <v>3134</v>
      </c>
      <c r="E388">
        <v>720</v>
      </c>
      <c r="F388">
        <v>1133</v>
      </c>
      <c r="G388" t="s">
        <v>3134</v>
      </c>
      <c r="H388">
        <v>1</v>
      </c>
      <c r="I388" t="s">
        <v>3139</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9">
        <v>409</v>
      </c>
      <c r="B389">
        <v>3</v>
      </c>
      <c r="C389">
        <v>10</v>
      </c>
      <c r="D389" t="s">
        <v>2317</v>
      </c>
      <c r="E389">
        <v>5</v>
      </c>
      <c r="F389">
        <v>20</v>
      </c>
      <c r="G389" t="s">
        <v>2317</v>
      </c>
      <c r="H389">
        <v>7</v>
      </c>
      <c r="I389" t="s">
        <v>3140</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9">
        <v>410</v>
      </c>
      <c r="B390">
        <v>36</v>
      </c>
      <c r="C390">
        <v>1555</v>
      </c>
      <c r="D390" t="s">
        <v>3118</v>
      </c>
      <c r="E390">
        <v>681</v>
      </c>
      <c r="F390">
        <v>1086</v>
      </c>
      <c r="G390" t="s">
        <v>3118</v>
      </c>
      <c r="H390">
        <v>7</v>
      </c>
      <c r="I390" t="s">
        <v>3141</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9">
        <v>411</v>
      </c>
      <c r="B391">
        <v>40</v>
      </c>
      <c r="C391">
        <v>1782</v>
      </c>
      <c r="D391" t="s">
        <v>3142</v>
      </c>
      <c r="E391">
        <v>4294967296</v>
      </c>
      <c r="F391">
        <v>1161</v>
      </c>
      <c r="H391">
        <v>1</v>
      </c>
      <c r="I391" t="s">
        <v>3143</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x14ac:dyDescent="0.25">
      <c r="A392" s="79">
        <v>412</v>
      </c>
      <c r="B392">
        <v>40</v>
      </c>
      <c r="C392">
        <v>1782</v>
      </c>
      <c r="D392" t="s">
        <v>3142</v>
      </c>
      <c r="E392">
        <v>4294967296</v>
      </c>
      <c r="F392">
        <v>1161</v>
      </c>
      <c r="H392">
        <v>1</v>
      </c>
      <c r="I392" t="s">
        <v>3144</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x14ac:dyDescent="0.25">
      <c r="A393" s="79">
        <v>413</v>
      </c>
      <c r="B393">
        <v>40</v>
      </c>
      <c r="C393">
        <v>1782</v>
      </c>
      <c r="D393" t="s">
        <v>3142</v>
      </c>
      <c r="E393">
        <v>4294967296</v>
      </c>
      <c r="F393">
        <v>1161</v>
      </c>
      <c r="H393">
        <v>1</v>
      </c>
      <c r="I393" t="s">
        <v>3145</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x14ac:dyDescent="0.25">
      <c r="A394" s="79">
        <v>414</v>
      </c>
      <c r="B394">
        <v>40</v>
      </c>
      <c r="C394">
        <v>1782</v>
      </c>
      <c r="D394" t="s">
        <v>3142</v>
      </c>
      <c r="E394">
        <v>4294967296</v>
      </c>
      <c r="F394">
        <v>1161</v>
      </c>
      <c r="H394">
        <v>1</v>
      </c>
      <c r="I394" t="s">
        <v>3146</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x14ac:dyDescent="0.25">
      <c r="A395" s="79">
        <v>415</v>
      </c>
      <c r="B395">
        <v>38</v>
      </c>
      <c r="C395">
        <v>1719</v>
      </c>
      <c r="D395" t="s">
        <v>3147</v>
      </c>
      <c r="E395">
        <v>743</v>
      </c>
      <c r="F395">
        <v>1160</v>
      </c>
      <c r="G395" t="s">
        <v>3147</v>
      </c>
      <c r="H395">
        <v>1</v>
      </c>
      <c r="I395" t="s">
        <v>3148</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x14ac:dyDescent="0.25">
      <c r="A396" s="79">
        <v>416</v>
      </c>
      <c r="B396">
        <v>38</v>
      </c>
      <c r="C396">
        <v>1719</v>
      </c>
      <c r="D396" t="s">
        <v>3147</v>
      </c>
      <c r="E396">
        <v>743</v>
      </c>
      <c r="F396">
        <v>1160</v>
      </c>
      <c r="G396" t="s">
        <v>3147</v>
      </c>
      <c r="H396">
        <v>1</v>
      </c>
      <c r="I396" t="s">
        <v>3149</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x14ac:dyDescent="0.25">
      <c r="A397" s="79">
        <v>417</v>
      </c>
      <c r="B397">
        <v>38</v>
      </c>
      <c r="C397">
        <v>1719</v>
      </c>
      <c r="D397" t="s">
        <v>3147</v>
      </c>
      <c r="E397">
        <v>743</v>
      </c>
      <c r="F397">
        <v>1160</v>
      </c>
      <c r="G397" t="s">
        <v>3147</v>
      </c>
      <c r="H397">
        <v>1</v>
      </c>
      <c r="I397" t="s">
        <v>3150</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x14ac:dyDescent="0.25">
      <c r="A398" s="79">
        <v>418</v>
      </c>
      <c r="B398">
        <v>38</v>
      </c>
      <c r="C398">
        <v>1719</v>
      </c>
      <c r="D398" t="s">
        <v>3147</v>
      </c>
      <c r="E398">
        <v>743</v>
      </c>
      <c r="F398">
        <v>1160</v>
      </c>
      <c r="G398" t="s">
        <v>3147</v>
      </c>
      <c r="H398">
        <v>1</v>
      </c>
      <c r="I398" t="s">
        <v>3151</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x14ac:dyDescent="0.25">
      <c r="A399" s="79">
        <v>419</v>
      </c>
      <c r="B399">
        <v>38</v>
      </c>
      <c r="C399">
        <v>1719</v>
      </c>
      <c r="D399" t="s">
        <v>3147</v>
      </c>
      <c r="E399">
        <v>743</v>
      </c>
      <c r="F399">
        <v>1160</v>
      </c>
      <c r="G399" t="s">
        <v>3147</v>
      </c>
      <c r="H399">
        <v>1</v>
      </c>
      <c r="I399" t="s">
        <v>3152</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x14ac:dyDescent="0.25">
      <c r="A400" s="79">
        <v>420</v>
      </c>
      <c r="B400">
        <v>38</v>
      </c>
      <c r="C400">
        <v>1719</v>
      </c>
      <c r="D400" t="s">
        <v>3147</v>
      </c>
      <c r="E400">
        <v>743</v>
      </c>
      <c r="F400">
        <v>1160</v>
      </c>
      <c r="G400" t="s">
        <v>3147</v>
      </c>
      <c r="H400">
        <v>1</v>
      </c>
      <c r="I400" t="s">
        <v>3153</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x14ac:dyDescent="0.25">
      <c r="A401" s="79">
        <v>421</v>
      </c>
      <c r="B401">
        <v>38</v>
      </c>
      <c r="C401">
        <v>1719</v>
      </c>
      <c r="D401" t="s">
        <v>3147</v>
      </c>
      <c r="E401">
        <v>743</v>
      </c>
      <c r="F401">
        <v>1160</v>
      </c>
      <c r="G401" t="s">
        <v>3147</v>
      </c>
      <c r="H401">
        <v>1</v>
      </c>
      <c r="I401" t="s">
        <v>3154</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x14ac:dyDescent="0.25">
      <c r="A402" s="79">
        <v>422</v>
      </c>
      <c r="B402">
        <v>37</v>
      </c>
      <c r="C402">
        <v>1654</v>
      </c>
      <c r="D402" t="s">
        <v>3134</v>
      </c>
      <c r="E402">
        <v>720</v>
      </c>
      <c r="F402">
        <v>1133</v>
      </c>
      <c r="G402" t="s">
        <v>3134</v>
      </c>
      <c r="H402">
        <v>7</v>
      </c>
      <c r="I402" t="s">
        <v>3155</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x14ac:dyDescent="0.25">
      <c r="A403" s="79">
        <v>423</v>
      </c>
      <c r="B403">
        <v>37</v>
      </c>
      <c r="C403">
        <v>1654</v>
      </c>
      <c r="D403" t="s">
        <v>3134</v>
      </c>
      <c r="E403">
        <v>720</v>
      </c>
      <c r="F403">
        <v>1133</v>
      </c>
      <c r="G403" t="s">
        <v>3134</v>
      </c>
      <c r="H403">
        <v>7</v>
      </c>
      <c r="I403" t="s">
        <v>3156</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3157</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3158</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x14ac:dyDescent="0.25">
      <c r="A406" s="79">
        <v>426</v>
      </c>
      <c r="B406">
        <v>38</v>
      </c>
      <c r="C406">
        <v>1719</v>
      </c>
      <c r="D406" t="s">
        <v>3147</v>
      </c>
      <c r="E406">
        <v>743</v>
      </c>
      <c r="F406">
        <v>1160</v>
      </c>
      <c r="G406" t="s">
        <v>3147</v>
      </c>
      <c r="H406">
        <v>1</v>
      </c>
      <c r="I406" t="s">
        <v>3159</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3160</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3161</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x14ac:dyDescent="0.25">
      <c r="A409" s="79">
        <v>429</v>
      </c>
      <c r="B409">
        <v>38</v>
      </c>
      <c r="C409">
        <v>1719</v>
      </c>
      <c r="D409" t="s">
        <v>3147</v>
      </c>
      <c r="E409">
        <v>743</v>
      </c>
      <c r="F409">
        <v>1160</v>
      </c>
      <c r="G409" t="s">
        <v>3147</v>
      </c>
      <c r="H409">
        <v>1</v>
      </c>
      <c r="I409" t="s">
        <v>3162</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x14ac:dyDescent="0.25">
      <c r="A410" s="79">
        <v>430</v>
      </c>
      <c r="B410">
        <v>40</v>
      </c>
      <c r="C410">
        <v>1782</v>
      </c>
      <c r="D410" t="s">
        <v>3142</v>
      </c>
      <c r="E410">
        <v>4294967296</v>
      </c>
      <c r="F410">
        <v>1161</v>
      </c>
      <c r="H410">
        <v>1</v>
      </c>
      <c r="I410" t="s">
        <v>3163</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x14ac:dyDescent="0.25">
      <c r="A411" s="79">
        <v>431</v>
      </c>
      <c r="B411">
        <v>40</v>
      </c>
      <c r="C411">
        <v>1782</v>
      </c>
      <c r="D411" t="s">
        <v>3142</v>
      </c>
      <c r="E411">
        <v>4294967296</v>
      </c>
      <c r="F411">
        <v>1161</v>
      </c>
      <c r="H411">
        <v>1</v>
      </c>
      <c r="I411" t="s">
        <v>3164</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x14ac:dyDescent="0.25">
      <c r="A412" s="79">
        <v>432</v>
      </c>
      <c r="B412">
        <v>40</v>
      </c>
      <c r="C412">
        <v>1782</v>
      </c>
      <c r="D412" t="s">
        <v>3142</v>
      </c>
      <c r="E412">
        <v>4294967296</v>
      </c>
      <c r="F412">
        <v>1161</v>
      </c>
      <c r="H412">
        <v>1</v>
      </c>
      <c r="I412" t="s">
        <v>3165</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x14ac:dyDescent="0.25">
      <c r="A413" s="79">
        <v>433</v>
      </c>
      <c r="B413">
        <v>40</v>
      </c>
      <c r="C413">
        <v>1782</v>
      </c>
      <c r="D413" t="s">
        <v>3142</v>
      </c>
      <c r="E413">
        <v>4294967296</v>
      </c>
      <c r="F413">
        <v>1161</v>
      </c>
      <c r="H413">
        <v>1</v>
      </c>
      <c r="I413" t="s">
        <v>3166</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x14ac:dyDescent="0.25">
      <c r="A414" s="79">
        <v>434</v>
      </c>
      <c r="B414">
        <v>38</v>
      </c>
      <c r="C414">
        <v>1719</v>
      </c>
      <c r="D414" t="s">
        <v>3147</v>
      </c>
      <c r="E414">
        <v>743</v>
      </c>
      <c r="F414">
        <v>1160</v>
      </c>
      <c r="G414" t="s">
        <v>3147</v>
      </c>
      <c r="H414">
        <v>3</v>
      </c>
      <c r="I414" t="s">
        <v>3167</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x14ac:dyDescent="0.25">
      <c r="A415" s="79">
        <v>435</v>
      </c>
      <c r="B415">
        <v>40</v>
      </c>
      <c r="C415">
        <v>1782</v>
      </c>
      <c r="D415" t="s">
        <v>3142</v>
      </c>
      <c r="E415">
        <v>4294967296</v>
      </c>
      <c r="F415">
        <v>1161</v>
      </c>
      <c r="H415">
        <v>6</v>
      </c>
      <c r="I415" t="s">
        <v>3168</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x14ac:dyDescent="0.25">
      <c r="A416" s="79">
        <v>436</v>
      </c>
      <c r="B416">
        <v>38</v>
      </c>
      <c r="C416">
        <v>1719</v>
      </c>
      <c r="D416" t="s">
        <v>3147</v>
      </c>
      <c r="E416">
        <v>743</v>
      </c>
      <c r="F416">
        <v>1160</v>
      </c>
      <c r="G416" t="s">
        <v>3147</v>
      </c>
      <c r="H416">
        <v>6</v>
      </c>
      <c r="I416" t="s">
        <v>3169</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x14ac:dyDescent="0.25">
      <c r="A417" s="79">
        <v>437</v>
      </c>
      <c r="B417">
        <v>29</v>
      </c>
      <c r="C417">
        <v>1006</v>
      </c>
      <c r="D417" t="s">
        <v>2324</v>
      </c>
      <c r="E417">
        <v>448</v>
      </c>
      <c r="F417">
        <v>823</v>
      </c>
      <c r="G417" t="s">
        <v>3006</v>
      </c>
      <c r="H417">
        <v>6</v>
      </c>
      <c r="I417" t="s">
        <v>3170</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x14ac:dyDescent="0.25">
      <c r="A418" s="79">
        <v>438</v>
      </c>
      <c r="B418">
        <v>38</v>
      </c>
      <c r="C418">
        <v>1719</v>
      </c>
      <c r="D418" t="s">
        <v>3147</v>
      </c>
      <c r="E418">
        <v>743</v>
      </c>
      <c r="F418">
        <v>1160</v>
      </c>
      <c r="G418" t="s">
        <v>3147</v>
      </c>
      <c r="H418">
        <v>7</v>
      </c>
      <c r="I418" t="s">
        <v>3171</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x14ac:dyDescent="0.25">
      <c r="A419" s="79">
        <v>439</v>
      </c>
      <c r="B419">
        <v>38</v>
      </c>
      <c r="C419">
        <v>1719</v>
      </c>
      <c r="D419" t="s">
        <v>3147</v>
      </c>
      <c r="E419">
        <v>743</v>
      </c>
      <c r="F419">
        <v>1160</v>
      </c>
      <c r="G419" t="s">
        <v>3147</v>
      </c>
      <c r="H419">
        <v>7</v>
      </c>
      <c r="I419" t="s">
        <v>3172</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x14ac:dyDescent="0.25">
      <c r="A420" s="79">
        <v>440</v>
      </c>
      <c r="B420">
        <v>40</v>
      </c>
      <c r="C420">
        <v>1782</v>
      </c>
      <c r="D420" t="s">
        <v>3142</v>
      </c>
      <c r="E420">
        <v>4294967296</v>
      </c>
      <c r="F420">
        <v>1161</v>
      </c>
      <c r="H420">
        <v>7</v>
      </c>
      <c r="I420" t="s">
        <v>3173</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x14ac:dyDescent="0.25">
      <c r="A421" s="79">
        <v>441</v>
      </c>
      <c r="B421">
        <v>42</v>
      </c>
      <c r="C421">
        <v>1814</v>
      </c>
      <c r="D421" t="s">
        <v>2323</v>
      </c>
      <c r="E421">
        <v>783</v>
      </c>
      <c r="F421">
        <v>1207</v>
      </c>
      <c r="G421" t="s">
        <v>2323</v>
      </c>
      <c r="H421">
        <v>1</v>
      </c>
      <c r="I421" t="s">
        <v>3174</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x14ac:dyDescent="0.25">
      <c r="A422" s="79">
        <v>442</v>
      </c>
      <c r="B422">
        <v>42</v>
      </c>
      <c r="C422">
        <v>1814</v>
      </c>
      <c r="D422" t="s">
        <v>2323</v>
      </c>
      <c r="E422">
        <v>783</v>
      </c>
      <c r="F422">
        <v>1207</v>
      </c>
      <c r="G422" t="s">
        <v>2323</v>
      </c>
      <c r="H422">
        <v>1</v>
      </c>
      <c r="I422" t="s">
        <v>3175</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x14ac:dyDescent="0.25">
      <c r="A423" s="79">
        <v>443</v>
      </c>
      <c r="B423">
        <v>42</v>
      </c>
      <c r="C423">
        <v>1814</v>
      </c>
      <c r="D423" t="s">
        <v>2323</v>
      </c>
      <c r="E423">
        <v>783</v>
      </c>
      <c r="F423">
        <v>1207</v>
      </c>
      <c r="G423" t="s">
        <v>2323</v>
      </c>
      <c r="H423">
        <v>1</v>
      </c>
      <c r="I423" t="s">
        <v>3176</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x14ac:dyDescent="0.25">
      <c r="A424" s="79">
        <v>444</v>
      </c>
      <c r="B424">
        <v>42</v>
      </c>
      <c r="C424">
        <v>1814</v>
      </c>
      <c r="D424" t="s">
        <v>2323</v>
      </c>
      <c r="E424">
        <v>783</v>
      </c>
      <c r="F424">
        <v>1207</v>
      </c>
      <c r="G424" t="s">
        <v>2323</v>
      </c>
      <c r="H424">
        <v>1</v>
      </c>
      <c r="I424" t="s">
        <v>3177</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x14ac:dyDescent="0.25">
      <c r="A425" s="79">
        <v>445</v>
      </c>
      <c r="B425">
        <v>42</v>
      </c>
      <c r="C425">
        <v>1814</v>
      </c>
      <c r="D425" t="s">
        <v>2323</v>
      </c>
      <c r="E425">
        <v>783</v>
      </c>
      <c r="F425">
        <v>1207</v>
      </c>
      <c r="G425" t="s">
        <v>2323</v>
      </c>
      <c r="H425">
        <v>1</v>
      </c>
      <c r="I425" t="s">
        <v>3178</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x14ac:dyDescent="0.25">
      <c r="A426" s="79">
        <v>446</v>
      </c>
      <c r="B426">
        <v>40</v>
      </c>
      <c r="C426">
        <v>1782</v>
      </c>
      <c r="D426" t="s">
        <v>3142</v>
      </c>
      <c r="E426">
        <v>4294967296</v>
      </c>
      <c r="F426">
        <v>1161</v>
      </c>
      <c r="H426">
        <v>1</v>
      </c>
      <c r="I426" t="s">
        <v>3179</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x14ac:dyDescent="0.25">
      <c r="A427" s="79">
        <v>447</v>
      </c>
      <c r="B427">
        <v>42</v>
      </c>
      <c r="C427">
        <v>1814</v>
      </c>
      <c r="D427" t="s">
        <v>2323</v>
      </c>
      <c r="E427">
        <v>783</v>
      </c>
      <c r="F427">
        <v>1207</v>
      </c>
      <c r="G427" t="s">
        <v>2323</v>
      </c>
      <c r="H427">
        <v>1</v>
      </c>
      <c r="I427" t="s">
        <v>3180</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x14ac:dyDescent="0.25">
      <c r="A428" s="79">
        <v>448</v>
      </c>
      <c r="B428">
        <v>40</v>
      </c>
      <c r="C428">
        <v>1782</v>
      </c>
      <c r="D428" t="s">
        <v>3142</v>
      </c>
      <c r="E428">
        <v>4294967296</v>
      </c>
      <c r="F428">
        <v>1161</v>
      </c>
      <c r="H428">
        <v>1</v>
      </c>
      <c r="I428" t="s">
        <v>3181</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x14ac:dyDescent="0.25">
      <c r="A429" s="79">
        <v>449</v>
      </c>
      <c r="B429">
        <v>42</v>
      </c>
      <c r="C429">
        <v>1814</v>
      </c>
      <c r="D429" t="s">
        <v>2323</v>
      </c>
      <c r="E429">
        <v>783</v>
      </c>
      <c r="F429">
        <v>1207</v>
      </c>
      <c r="G429" t="s">
        <v>2323</v>
      </c>
      <c r="H429">
        <v>1</v>
      </c>
      <c r="I429" t="s">
        <v>3182</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9">
        <v>450</v>
      </c>
      <c r="B430">
        <v>38</v>
      </c>
      <c r="C430">
        <v>1719</v>
      </c>
      <c r="D430" t="s">
        <v>3147</v>
      </c>
      <c r="E430">
        <v>743</v>
      </c>
      <c r="F430">
        <v>1160</v>
      </c>
      <c r="G430" t="s">
        <v>3147</v>
      </c>
      <c r="H430">
        <v>1</v>
      </c>
      <c r="I430" t="s">
        <v>3183</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9">
        <v>451</v>
      </c>
      <c r="B431">
        <v>38</v>
      </c>
      <c r="C431">
        <v>1719</v>
      </c>
      <c r="D431" t="s">
        <v>3147</v>
      </c>
      <c r="E431">
        <v>743</v>
      </c>
      <c r="F431">
        <v>1160</v>
      </c>
      <c r="G431" t="s">
        <v>3147</v>
      </c>
      <c r="H431">
        <v>1</v>
      </c>
      <c r="I431" t="s">
        <v>3184</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9">
        <v>452</v>
      </c>
      <c r="B432">
        <v>38</v>
      </c>
      <c r="C432">
        <v>1719</v>
      </c>
      <c r="D432" t="s">
        <v>3147</v>
      </c>
      <c r="E432">
        <v>743</v>
      </c>
      <c r="F432">
        <v>1160</v>
      </c>
      <c r="G432" t="s">
        <v>3147</v>
      </c>
      <c r="H432">
        <v>7</v>
      </c>
      <c r="I432" t="s">
        <v>3185</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9">
        <v>453</v>
      </c>
      <c r="B433">
        <v>38</v>
      </c>
      <c r="C433">
        <v>1719</v>
      </c>
      <c r="D433" t="s">
        <v>3147</v>
      </c>
      <c r="E433">
        <v>743</v>
      </c>
      <c r="F433">
        <v>1160</v>
      </c>
      <c r="G433" t="s">
        <v>3147</v>
      </c>
      <c r="H433">
        <v>7</v>
      </c>
      <c r="I433" t="s">
        <v>3186</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3187</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9">
        <v>455</v>
      </c>
      <c r="B435">
        <v>38</v>
      </c>
      <c r="C435">
        <v>1719</v>
      </c>
      <c r="D435" t="s">
        <v>3147</v>
      </c>
      <c r="E435">
        <v>743</v>
      </c>
      <c r="F435">
        <v>1160</v>
      </c>
      <c r="G435" t="s">
        <v>3147</v>
      </c>
      <c r="H435">
        <v>7</v>
      </c>
      <c r="I435" t="s">
        <v>3188</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9">
        <v>456</v>
      </c>
      <c r="B436">
        <v>42</v>
      </c>
      <c r="C436">
        <v>1814</v>
      </c>
      <c r="D436" t="s">
        <v>2323</v>
      </c>
      <c r="E436">
        <v>783</v>
      </c>
      <c r="F436">
        <v>1207</v>
      </c>
      <c r="G436" t="s">
        <v>2323</v>
      </c>
      <c r="H436">
        <v>7</v>
      </c>
      <c r="I436" t="s">
        <v>3189</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9">
        <v>457</v>
      </c>
      <c r="B437">
        <v>42</v>
      </c>
      <c r="C437">
        <v>1814</v>
      </c>
      <c r="D437" t="s">
        <v>2323</v>
      </c>
      <c r="E437">
        <v>783</v>
      </c>
      <c r="F437">
        <v>1207</v>
      </c>
      <c r="G437" t="s">
        <v>2323</v>
      </c>
      <c r="H437">
        <v>0</v>
      </c>
      <c r="I437" t="s">
        <v>3190</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9">
        <v>458</v>
      </c>
      <c r="B438">
        <v>43</v>
      </c>
      <c r="C438">
        <v>1887</v>
      </c>
      <c r="D438" t="s">
        <v>3191</v>
      </c>
      <c r="E438">
        <v>834</v>
      </c>
      <c r="F438">
        <v>1261</v>
      </c>
      <c r="G438" t="s">
        <v>3191</v>
      </c>
      <c r="H438">
        <v>1</v>
      </c>
      <c r="I438" t="s">
        <v>3192</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9">
        <v>459</v>
      </c>
      <c r="B439">
        <v>43</v>
      </c>
      <c r="C439">
        <v>1887</v>
      </c>
      <c r="D439" t="s">
        <v>3191</v>
      </c>
      <c r="E439">
        <v>834</v>
      </c>
      <c r="F439">
        <v>1261</v>
      </c>
      <c r="G439" t="s">
        <v>3191</v>
      </c>
      <c r="H439">
        <v>1</v>
      </c>
      <c r="I439" t="s">
        <v>3193</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9">
        <v>460</v>
      </c>
      <c r="B440">
        <v>43</v>
      </c>
      <c r="C440">
        <v>1887</v>
      </c>
      <c r="D440" t="s">
        <v>3191</v>
      </c>
      <c r="E440">
        <v>834</v>
      </c>
      <c r="F440">
        <v>1261</v>
      </c>
      <c r="G440" t="s">
        <v>3191</v>
      </c>
      <c r="H440">
        <v>1</v>
      </c>
      <c r="I440" t="s">
        <v>3194</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9">
        <v>461</v>
      </c>
      <c r="B441">
        <v>43</v>
      </c>
      <c r="C441">
        <v>1887</v>
      </c>
      <c r="D441" t="s">
        <v>3191</v>
      </c>
      <c r="E441">
        <v>834</v>
      </c>
      <c r="F441">
        <v>1261</v>
      </c>
      <c r="G441" t="s">
        <v>3191</v>
      </c>
      <c r="H441">
        <v>1</v>
      </c>
      <c r="I441" t="s">
        <v>3195</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9">
        <v>462</v>
      </c>
      <c r="B442">
        <v>43</v>
      </c>
      <c r="C442">
        <v>1887</v>
      </c>
      <c r="D442" t="s">
        <v>3191</v>
      </c>
      <c r="E442">
        <v>834</v>
      </c>
      <c r="F442">
        <v>1261</v>
      </c>
      <c r="G442" t="s">
        <v>3191</v>
      </c>
      <c r="H442">
        <v>1</v>
      </c>
      <c r="I442" t="s">
        <v>3196</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9">
        <v>463</v>
      </c>
      <c r="B443">
        <v>43</v>
      </c>
      <c r="C443">
        <v>1887</v>
      </c>
      <c r="D443" t="s">
        <v>3191</v>
      </c>
      <c r="E443">
        <v>834</v>
      </c>
      <c r="F443">
        <v>1261</v>
      </c>
      <c r="G443" t="s">
        <v>3191</v>
      </c>
      <c r="H443">
        <v>1</v>
      </c>
      <c r="I443" t="s">
        <v>3197</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9">
        <v>464</v>
      </c>
      <c r="B444">
        <v>43</v>
      </c>
      <c r="C444">
        <v>1887</v>
      </c>
      <c r="D444" t="s">
        <v>3191</v>
      </c>
      <c r="E444">
        <v>834</v>
      </c>
      <c r="F444">
        <v>1261</v>
      </c>
      <c r="G444" t="s">
        <v>3191</v>
      </c>
      <c r="H444">
        <v>1</v>
      </c>
      <c r="I444" t="s">
        <v>3198</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3199</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x14ac:dyDescent="0.25">
      <c r="A446" s="79">
        <v>466</v>
      </c>
      <c r="B446">
        <v>29</v>
      </c>
      <c r="C446">
        <v>1006</v>
      </c>
      <c r="D446" t="s">
        <v>2324</v>
      </c>
      <c r="E446">
        <v>448</v>
      </c>
      <c r="F446">
        <v>823</v>
      </c>
      <c r="G446" t="s">
        <v>3006</v>
      </c>
      <c r="H446">
        <v>7</v>
      </c>
      <c r="I446" t="s">
        <v>3200</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x14ac:dyDescent="0.25">
      <c r="A447" s="79">
        <v>467</v>
      </c>
      <c r="B447">
        <v>43</v>
      </c>
      <c r="C447">
        <v>1887</v>
      </c>
      <c r="D447" t="s">
        <v>3191</v>
      </c>
      <c r="E447">
        <v>834</v>
      </c>
      <c r="F447">
        <v>1261</v>
      </c>
      <c r="G447" t="s">
        <v>3191</v>
      </c>
      <c r="H447">
        <v>1</v>
      </c>
      <c r="I447" t="s">
        <v>3201</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9">
        <v>468</v>
      </c>
      <c r="B448">
        <v>43</v>
      </c>
      <c r="C448">
        <v>1887</v>
      </c>
      <c r="D448" t="s">
        <v>3191</v>
      </c>
      <c r="E448">
        <v>834</v>
      </c>
      <c r="F448">
        <v>1261</v>
      </c>
      <c r="G448" t="s">
        <v>3191</v>
      </c>
      <c r="H448">
        <v>3</v>
      </c>
      <c r="I448" t="s">
        <v>3202</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9">
        <v>469</v>
      </c>
      <c r="B449">
        <v>43</v>
      </c>
      <c r="C449">
        <v>1887</v>
      </c>
      <c r="D449" t="s">
        <v>3191</v>
      </c>
      <c r="E449">
        <v>834</v>
      </c>
      <c r="F449">
        <v>1261</v>
      </c>
      <c r="G449" t="s">
        <v>3191</v>
      </c>
      <c r="H449">
        <v>6</v>
      </c>
      <c r="I449" t="s">
        <v>3203</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3204</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9">
        <v>471</v>
      </c>
      <c r="B451">
        <v>43</v>
      </c>
      <c r="C451">
        <v>1887</v>
      </c>
      <c r="D451" t="s">
        <v>3191</v>
      </c>
      <c r="E451">
        <v>834</v>
      </c>
      <c r="F451">
        <v>1261</v>
      </c>
      <c r="G451" t="s">
        <v>3191</v>
      </c>
      <c r="H451">
        <v>7</v>
      </c>
      <c r="I451" t="s">
        <v>3205</v>
      </c>
      <c r="J451" s="30" t="str">
        <f t="shared" ref="J451:J495"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x14ac:dyDescent="0.25">
      <c r="A452" s="79">
        <v>472</v>
      </c>
      <c r="B452">
        <v>43</v>
      </c>
      <c r="C452">
        <v>1887</v>
      </c>
      <c r="D452" t="s">
        <v>3191</v>
      </c>
      <c r="E452">
        <v>834</v>
      </c>
      <c r="F452">
        <v>1261</v>
      </c>
      <c r="G452" t="s">
        <v>3191</v>
      </c>
      <c r="H452">
        <v>7</v>
      </c>
      <c r="I452" t="s">
        <v>3206</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x14ac:dyDescent="0.25">
      <c r="A453" s="79">
        <v>473</v>
      </c>
      <c r="B453">
        <v>43</v>
      </c>
      <c r="C453">
        <v>1887</v>
      </c>
      <c r="D453" t="s">
        <v>3191</v>
      </c>
      <c r="E453">
        <v>834</v>
      </c>
      <c r="F453">
        <v>1261</v>
      </c>
      <c r="G453" t="s">
        <v>3191</v>
      </c>
      <c r="H453">
        <v>7</v>
      </c>
      <c r="I453" t="s">
        <v>3207</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x14ac:dyDescent="0.25">
      <c r="A454" s="79">
        <v>476</v>
      </c>
      <c r="B454">
        <v>45</v>
      </c>
      <c r="C454">
        <v>2021</v>
      </c>
      <c r="D454" t="s">
        <v>3208</v>
      </c>
      <c r="E454">
        <v>857</v>
      </c>
      <c r="F454">
        <v>1286</v>
      </c>
      <c r="G454" t="s">
        <v>3208</v>
      </c>
      <c r="H454">
        <v>1</v>
      </c>
      <c r="I454" t="s">
        <v>3209</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x14ac:dyDescent="0.25">
      <c r="A455" s="79">
        <v>477</v>
      </c>
      <c r="B455">
        <v>45</v>
      </c>
      <c r="C455">
        <v>2021</v>
      </c>
      <c r="D455" t="s">
        <v>3208</v>
      </c>
      <c r="E455">
        <v>857</v>
      </c>
      <c r="F455">
        <v>1286</v>
      </c>
      <c r="G455" t="s">
        <v>3208</v>
      </c>
      <c r="H455">
        <v>1</v>
      </c>
      <c r="I455" t="s">
        <v>3210</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x14ac:dyDescent="0.25">
      <c r="A456" s="79">
        <v>478</v>
      </c>
      <c r="B456">
        <v>45</v>
      </c>
      <c r="C456">
        <v>2021</v>
      </c>
      <c r="D456" t="s">
        <v>3208</v>
      </c>
      <c r="E456">
        <v>857</v>
      </c>
      <c r="F456">
        <v>1286</v>
      </c>
      <c r="G456" t="s">
        <v>3208</v>
      </c>
      <c r="H456">
        <v>1</v>
      </c>
      <c r="I456" t="s">
        <v>3211</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x14ac:dyDescent="0.25">
      <c r="A457" s="79">
        <v>479</v>
      </c>
      <c r="B457">
        <v>45</v>
      </c>
      <c r="C457">
        <v>2021</v>
      </c>
      <c r="D457" t="s">
        <v>3208</v>
      </c>
      <c r="E457">
        <v>857</v>
      </c>
      <c r="F457">
        <v>1286</v>
      </c>
      <c r="G457" t="s">
        <v>3208</v>
      </c>
      <c r="H457">
        <v>1</v>
      </c>
      <c r="I457" t="s">
        <v>3212</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x14ac:dyDescent="0.25">
      <c r="A458" s="79">
        <v>480</v>
      </c>
      <c r="B458">
        <v>45</v>
      </c>
      <c r="C458">
        <v>2021</v>
      </c>
      <c r="D458" t="s">
        <v>3208</v>
      </c>
      <c r="E458">
        <v>857</v>
      </c>
      <c r="F458">
        <v>1286</v>
      </c>
      <c r="G458" t="s">
        <v>3208</v>
      </c>
      <c r="H458">
        <v>1</v>
      </c>
      <c r="I458" t="s">
        <v>3213</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x14ac:dyDescent="0.25">
      <c r="A459" s="79">
        <v>481</v>
      </c>
      <c r="B459">
        <v>43</v>
      </c>
      <c r="C459">
        <v>1887</v>
      </c>
      <c r="D459" t="s">
        <v>3191</v>
      </c>
      <c r="E459">
        <v>834</v>
      </c>
      <c r="F459">
        <v>1261</v>
      </c>
      <c r="G459" t="s">
        <v>3191</v>
      </c>
      <c r="H459">
        <v>1</v>
      </c>
      <c r="I459" t="s">
        <v>3214</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x14ac:dyDescent="0.25">
      <c r="A460" s="79">
        <v>482</v>
      </c>
      <c r="B460">
        <v>43</v>
      </c>
      <c r="C460">
        <v>1887</v>
      </c>
      <c r="D460" t="s">
        <v>3191</v>
      </c>
      <c r="E460">
        <v>834</v>
      </c>
      <c r="F460">
        <v>1261</v>
      </c>
      <c r="G460" t="s">
        <v>3191</v>
      </c>
      <c r="H460">
        <v>1</v>
      </c>
      <c r="I460" t="s">
        <v>3215</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x14ac:dyDescent="0.25">
      <c r="A461" s="79">
        <v>483</v>
      </c>
      <c r="B461">
        <v>43</v>
      </c>
      <c r="C461">
        <v>1887</v>
      </c>
      <c r="D461" t="s">
        <v>3191</v>
      </c>
      <c r="E461">
        <v>834</v>
      </c>
      <c r="F461">
        <v>1261</v>
      </c>
      <c r="G461" t="s">
        <v>3191</v>
      </c>
      <c r="H461">
        <v>1</v>
      </c>
      <c r="I461" t="s">
        <v>3216</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x14ac:dyDescent="0.25">
      <c r="A462" s="79">
        <v>484</v>
      </c>
      <c r="B462">
        <v>43</v>
      </c>
      <c r="C462">
        <v>1887</v>
      </c>
      <c r="D462" t="s">
        <v>3191</v>
      </c>
      <c r="E462">
        <v>834</v>
      </c>
      <c r="F462">
        <v>1261</v>
      </c>
      <c r="G462" t="s">
        <v>3191</v>
      </c>
      <c r="H462">
        <v>1</v>
      </c>
      <c r="I462" t="s">
        <v>3217</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3218</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x14ac:dyDescent="0.25">
      <c r="A464" s="79">
        <v>486</v>
      </c>
      <c r="B464">
        <v>43</v>
      </c>
      <c r="C464">
        <v>1887</v>
      </c>
      <c r="D464" t="s">
        <v>3191</v>
      </c>
      <c r="E464">
        <v>834</v>
      </c>
      <c r="F464">
        <v>1261</v>
      </c>
      <c r="G464" t="s">
        <v>3191</v>
      </c>
      <c r="H464">
        <v>7</v>
      </c>
      <c r="I464" t="s">
        <v>3219</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x14ac:dyDescent="0.25">
      <c r="A465" s="79">
        <v>487</v>
      </c>
      <c r="B465">
        <v>44</v>
      </c>
      <c r="C465">
        <v>2119</v>
      </c>
      <c r="D465" t="s">
        <v>2710</v>
      </c>
      <c r="E465">
        <v>854</v>
      </c>
      <c r="F465">
        <v>1283</v>
      </c>
      <c r="G465" t="s">
        <v>2711</v>
      </c>
      <c r="H465">
        <v>1</v>
      </c>
      <c r="I465" t="s">
        <v>2713</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x14ac:dyDescent="0.25">
      <c r="A466" s="79">
        <v>489</v>
      </c>
      <c r="B466">
        <v>44</v>
      </c>
      <c r="C466">
        <v>2119</v>
      </c>
      <c r="D466" t="s">
        <v>2710</v>
      </c>
      <c r="E466">
        <v>854</v>
      </c>
      <c r="F466">
        <v>1283</v>
      </c>
      <c r="G466" t="s">
        <v>2711</v>
      </c>
      <c r="H466">
        <v>1</v>
      </c>
      <c r="I466" t="s">
        <v>3220</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x14ac:dyDescent="0.25">
      <c r="A467" s="79">
        <v>490</v>
      </c>
      <c r="B467">
        <v>45</v>
      </c>
      <c r="C467">
        <v>2021</v>
      </c>
      <c r="D467" t="s">
        <v>3208</v>
      </c>
      <c r="E467">
        <v>857</v>
      </c>
      <c r="F467">
        <v>1286</v>
      </c>
      <c r="G467" t="s">
        <v>3208</v>
      </c>
      <c r="H467">
        <v>1</v>
      </c>
      <c r="I467" t="s">
        <v>3221</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x14ac:dyDescent="0.25">
      <c r="A468" s="79">
        <v>491</v>
      </c>
      <c r="B468">
        <v>45</v>
      </c>
      <c r="C468">
        <v>2021</v>
      </c>
      <c r="D468" t="s">
        <v>3208</v>
      </c>
      <c r="E468">
        <v>857</v>
      </c>
      <c r="F468">
        <v>1286</v>
      </c>
      <c r="G468" t="s">
        <v>3208</v>
      </c>
      <c r="H468">
        <v>1</v>
      </c>
      <c r="I468" t="s">
        <v>3222</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x14ac:dyDescent="0.25">
      <c r="A469" s="79">
        <v>493</v>
      </c>
      <c r="B469">
        <v>44</v>
      </c>
      <c r="C469">
        <v>2119</v>
      </c>
      <c r="D469" t="s">
        <v>2710</v>
      </c>
      <c r="E469">
        <v>854</v>
      </c>
      <c r="F469">
        <v>1283</v>
      </c>
      <c r="G469" t="s">
        <v>2711</v>
      </c>
      <c r="H469">
        <v>1</v>
      </c>
      <c r="I469" t="s">
        <v>2712</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x14ac:dyDescent="0.25">
      <c r="A470" s="79">
        <v>494</v>
      </c>
      <c r="B470">
        <v>45</v>
      </c>
      <c r="C470">
        <v>2021</v>
      </c>
      <c r="D470" t="s">
        <v>3208</v>
      </c>
      <c r="E470">
        <v>857</v>
      </c>
      <c r="F470">
        <v>1286</v>
      </c>
      <c r="G470" t="s">
        <v>3208</v>
      </c>
      <c r="H470">
        <v>1</v>
      </c>
      <c r="I470" t="s">
        <v>3223</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x14ac:dyDescent="0.25">
      <c r="A471" s="79">
        <v>495</v>
      </c>
      <c r="B471">
        <v>44</v>
      </c>
      <c r="C471">
        <v>2119</v>
      </c>
      <c r="D471" t="s">
        <v>2710</v>
      </c>
      <c r="E471">
        <v>854</v>
      </c>
      <c r="F471">
        <v>1283</v>
      </c>
      <c r="G471" t="s">
        <v>2711</v>
      </c>
      <c r="H471">
        <v>7</v>
      </c>
      <c r="I471" t="s">
        <v>2714</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x14ac:dyDescent="0.25">
      <c r="A472" s="79">
        <v>496</v>
      </c>
      <c r="B472">
        <v>45</v>
      </c>
      <c r="C472">
        <v>2021</v>
      </c>
      <c r="D472" t="s">
        <v>3208</v>
      </c>
      <c r="E472">
        <v>857</v>
      </c>
      <c r="F472">
        <v>1286</v>
      </c>
      <c r="G472" t="s">
        <v>3208</v>
      </c>
      <c r="H472">
        <v>7</v>
      </c>
      <c r="I472" t="s">
        <v>3224</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x14ac:dyDescent="0.25">
      <c r="A473" s="79">
        <v>497</v>
      </c>
      <c r="B473">
        <v>32</v>
      </c>
      <c r="C473">
        <v>1349</v>
      </c>
      <c r="D473" t="s">
        <v>2327</v>
      </c>
      <c r="E473">
        <v>616</v>
      </c>
      <c r="F473">
        <v>1011</v>
      </c>
      <c r="G473" t="s">
        <v>2327</v>
      </c>
      <c r="H473">
        <v>6</v>
      </c>
      <c r="I473" t="s">
        <v>3225</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x14ac:dyDescent="0.25">
      <c r="A474" s="79">
        <v>498</v>
      </c>
      <c r="B474">
        <v>3</v>
      </c>
      <c r="C474">
        <v>10</v>
      </c>
      <c r="D474" t="s">
        <v>2317</v>
      </c>
      <c r="E474">
        <v>5</v>
      </c>
      <c r="F474">
        <v>20</v>
      </c>
      <c r="G474" t="s">
        <v>2317</v>
      </c>
      <c r="H474">
        <v>6</v>
      </c>
      <c r="I474" t="s">
        <v>3226</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3227</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x14ac:dyDescent="0.25">
      <c r="A476" s="103">
        <v>501</v>
      </c>
      <c r="B476">
        <v>46</v>
      </c>
      <c r="C476">
        <v>2114</v>
      </c>
      <c r="D476" t="s">
        <v>3496</v>
      </c>
      <c r="E476">
        <v>883</v>
      </c>
      <c r="F476">
        <v>1318</v>
      </c>
      <c r="G476" t="s">
        <v>3379</v>
      </c>
      <c r="H476">
        <v>1</v>
      </c>
      <c r="I476" t="s">
        <v>3388</v>
      </c>
      <c r="J476" s="30" t="str">
        <f t="shared" si="24"/>
        <v>[501]=1318,</v>
      </c>
      <c r="K476" s="3">
        <f t="shared" ref="K476:K494" si="27">A476</f>
        <v>501</v>
      </c>
      <c r="L476" s="3">
        <f t="shared" ref="L476:L494" si="28">F476</f>
        <v>1318</v>
      </c>
      <c r="M476" s="8" t="str">
        <f>VLOOKUP(A476,'ESO wayshrine names'!$A$3:$B$9991,2,)</f>
        <v>Coral Road Wayshrine</v>
      </c>
      <c r="N476" s="3" t="str">
        <f>VLOOKUP(F476,'ESO zone constants'!$A$3:$D$9999,4,FALSE)</f>
        <v>High Isle</v>
      </c>
    </row>
    <row r="477" spans="1:14" x14ac:dyDescent="0.25">
      <c r="A477" s="103">
        <v>502</v>
      </c>
      <c r="B477">
        <v>46</v>
      </c>
      <c r="C477">
        <v>2114</v>
      </c>
      <c r="D477" t="s">
        <v>3496</v>
      </c>
      <c r="E477">
        <v>883</v>
      </c>
      <c r="F477">
        <v>1318</v>
      </c>
      <c r="G477" t="s">
        <v>3379</v>
      </c>
      <c r="H477">
        <v>1</v>
      </c>
      <c r="I477" t="s">
        <v>3389</v>
      </c>
      <c r="J477" s="30" t="str">
        <f t="shared" si="24"/>
        <v>[502]=1318,</v>
      </c>
      <c r="K477" s="3">
        <f t="shared" si="27"/>
        <v>502</v>
      </c>
      <c r="L477" s="3">
        <f t="shared" si="28"/>
        <v>1318</v>
      </c>
      <c r="M477" s="8" t="str">
        <f>VLOOKUP(A477,'ESO wayshrine names'!$A$3:$B$9991,2,)</f>
        <v>Tor Draioch Wayshrine</v>
      </c>
      <c r="N477" s="3" t="str">
        <f>VLOOKUP(F477,'ESO zone constants'!$A$3:$D$9999,4,FALSE)</f>
        <v>High Isle</v>
      </c>
    </row>
    <row r="478" spans="1:14" x14ac:dyDescent="0.25">
      <c r="A478" s="103">
        <v>503</v>
      </c>
      <c r="B478">
        <v>46</v>
      </c>
      <c r="C478">
        <v>2114</v>
      </c>
      <c r="D478" t="s">
        <v>3496</v>
      </c>
      <c r="E478">
        <v>883</v>
      </c>
      <c r="F478">
        <v>1318</v>
      </c>
      <c r="G478" t="s">
        <v>3379</v>
      </c>
      <c r="H478">
        <v>1</v>
      </c>
      <c r="I478" t="s">
        <v>3390</v>
      </c>
      <c r="J478" s="30" t="str">
        <f t="shared" si="24"/>
        <v>[503]=1318,</v>
      </c>
      <c r="K478" s="3">
        <f t="shared" si="27"/>
        <v>503</v>
      </c>
      <c r="L478" s="3">
        <f t="shared" si="28"/>
        <v>1318</v>
      </c>
      <c r="M478" s="8" t="str">
        <f>VLOOKUP(A478,'ESO wayshrine names'!$A$3:$B$9991,2,)</f>
        <v>Steadfast Manor Wayshrine</v>
      </c>
      <c r="N478" s="3" t="str">
        <f>VLOOKUP(F478,'ESO zone constants'!$A$3:$D$9999,4,FALSE)</f>
        <v>High Isle</v>
      </c>
    </row>
    <row r="479" spans="1:14" x14ac:dyDescent="0.25">
      <c r="A479" s="103">
        <v>504</v>
      </c>
      <c r="B479">
        <v>46</v>
      </c>
      <c r="C479">
        <v>2114</v>
      </c>
      <c r="D479" t="s">
        <v>3496</v>
      </c>
      <c r="E479">
        <v>883</v>
      </c>
      <c r="F479">
        <v>1318</v>
      </c>
      <c r="G479" t="s">
        <v>3379</v>
      </c>
      <c r="H479">
        <v>1</v>
      </c>
      <c r="I479" t="s">
        <v>3391</v>
      </c>
      <c r="J479" s="30" t="str">
        <f t="shared" si="24"/>
        <v>[504]=1318,</v>
      </c>
      <c r="K479" s="3">
        <f t="shared" si="27"/>
        <v>504</v>
      </c>
      <c r="L479" s="3">
        <f t="shared" si="28"/>
        <v>1318</v>
      </c>
      <c r="M479" s="8" t="str">
        <f>VLOOKUP(A479,'ESO wayshrine names'!$A$3:$B$9991,2,)</f>
        <v>Castle Navire Wayshrine</v>
      </c>
      <c r="N479" s="3" t="str">
        <f>VLOOKUP(F479,'ESO zone constants'!$A$3:$D$9999,4,FALSE)</f>
        <v>High Isle</v>
      </c>
    </row>
    <row r="480" spans="1:14" x14ac:dyDescent="0.25">
      <c r="A480" s="103">
        <v>505</v>
      </c>
      <c r="B480">
        <v>46</v>
      </c>
      <c r="C480">
        <v>2114</v>
      </c>
      <c r="D480" t="s">
        <v>3496</v>
      </c>
      <c r="E480">
        <v>883</v>
      </c>
      <c r="F480">
        <v>1318</v>
      </c>
      <c r="G480" t="s">
        <v>3379</v>
      </c>
      <c r="H480">
        <v>1</v>
      </c>
      <c r="I480" t="s">
        <v>3392</v>
      </c>
      <c r="J480" s="30" t="str">
        <f t="shared" si="24"/>
        <v>[505]=1318,</v>
      </c>
      <c r="K480" s="3">
        <f t="shared" si="27"/>
        <v>505</v>
      </c>
      <c r="L480" s="3">
        <f t="shared" si="28"/>
        <v>1318</v>
      </c>
      <c r="M480" s="8" t="str">
        <f>VLOOKUP(A480,'ESO wayshrine names'!$A$3:$B$9991,2,)</f>
        <v>Garick's Rest Wayshrine</v>
      </c>
      <c r="N480" s="3" t="str">
        <f>VLOOKUP(F480,'ESO zone constants'!$A$3:$D$9999,4,FALSE)</f>
        <v>High Isle</v>
      </c>
    </row>
    <row r="481" spans="1:14" x14ac:dyDescent="0.25">
      <c r="A481" s="103">
        <v>506</v>
      </c>
      <c r="B481">
        <v>46</v>
      </c>
      <c r="C481">
        <v>2114</v>
      </c>
      <c r="D481" t="s">
        <v>3496</v>
      </c>
      <c r="E481">
        <v>883</v>
      </c>
      <c r="F481">
        <v>1318</v>
      </c>
      <c r="G481" t="s">
        <v>3379</v>
      </c>
      <c r="H481">
        <v>1</v>
      </c>
      <c r="I481" t="s">
        <v>3393</v>
      </c>
      <c r="J481" s="30" t="str">
        <f t="shared" si="24"/>
        <v>[506]=1318,</v>
      </c>
      <c r="K481" s="3">
        <f t="shared" si="27"/>
        <v>506</v>
      </c>
      <c r="L481" s="3">
        <f t="shared" si="28"/>
        <v>1318</v>
      </c>
      <c r="M481" s="8" t="str">
        <f>VLOOKUP(A481,'ESO wayshrine names'!$A$3:$B$9991,2,)</f>
        <v>Stonelore Grove Wayshrine</v>
      </c>
      <c r="N481" s="3" t="str">
        <f>VLOOKUP(F481,'ESO zone constants'!$A$3:$D$9999,4,FALSE)</f>
        <v>High Isle</v>
      </c>
    </row>
    <row r="482" spans="1:14" x14ac:dyDescent="0.25">
      <c r="A482" s="103">
        <v>507</v>
      </c>
      <c r="B482">
        <v>46</v>
      </c>
      <c r="C482">
        <v>2114</v>
      </c>
      <c r="D482" t="s">
        <v>3496</v>
      </c>
      <c r="E482">
        <v>883</v>
      </c>
      <c r="F482">
        <v>1318</v>
      </c>
      <c r="G482" t="s">
        <v>3379</v>
      </c>
      <c r="H482">
        <v>1</v>
      </c>
      <c r="I482" t="s">
        <v>3394</v>
      </c>
      <c r="J482" s="30" t="str">
        <f t="shared" si="24"/>
        <v>[507]=1318,</v>
      </c>
      <c r="K482" s="3">
        <f t="shared" si="27"/>
        <v>507</v>
      </c>
      <c r="L482" s="3">
        <f t="shared" si="28"/>
        <v>1318</v>
      </c>
      <c r="M482" s="8" t="str">
        <f>VLOOKUP(A482,'ESO wayshrine names'!$A$3:$B$9991,2,)</f>
        <v>Dufort Shipyards Wayshrine</v>
      </c>
      <c r="N482" s="3" t="str">
        <f>VLOOKUP(F482,'ESO zone constants'!$A$3:$D$9999,4,FALSE)</f>
        <v>High Isle</v>
      </c>
    </row>
    <row r="483" spans="1:14" x14ac:dyDescent="0.25">
      <c r="A483" s="103">
        <v>508</v>
      </c>
      <c r="B483">
        <v>46</v>
      </c>
      <c r="C483">
        <v>2114</v>
      </c>
      <c r="D483" t="s">
        <v>3496</v>
      </c>
      <c r="E483">
        <v>883</v>
      </c>
      <c r="F483">
        <v>1318</v>
      </c>
      <c r="G483" t="s">
        <v>3379</v>
      </c>
      <c r="H483">
        <v>1</v>
      </c>
      <c r="I483" t="s">
        <v>3395</v>
      </c>
      <c r="J483" s="30" t="str">
        <f t="shared" si="24"/>
        <v>[508]=1318,</v>
      </c>
      <c r="K483" s="3">
        <f t="shared" si="27"/>
        <v>508</v>
      </c>
      <c r="L483" s="3">
        <f t="shared" si="28"/>
        <v>1318</v>
      </c>
      <c r="M483" s="8" t="str">
        <f>VLOOKUP(A483,'ESO wayshrine names'!$A$3:$B$9991,2,)</f>
        <v>Amenos Station Wayshrine</v>
      </c>
      <c r="N483" s="3" t="str">
        <f>VLOOKUP(F483,'ESO zone constants'!$A$3:$D$9999,4,FALSE)</f>
        <v>High Isle</v>
      </c>
    </row>
    <row r="484" spans="1:14" x14ac:dyDescent="0.25">
      <c r="A484" s="103">
        <v>509</v>
      </c>
      <c r="B484">
        <v>46</v>
      </c>
      <c r="C484">
        <v>2114</v>
      </c>
      <c r="D484" t="s">
        <v>3496</v>
      </c>
      <c r="E484">
        <v>883</v>
      </c>
      <c r="F484">
        <v>1318</v>
      </c>
      <c r="G484" t="s">
        <v>3379</v>
      </c>
      <c r="H484">
        <v>1</v>
      </c>
      <c r="I484" t="s">
        <v>3396</v>
      </c>
      <c r="J484" s="30" t="str">
        <f t="shared" si="24"/>
        <v>[509]=1318,</v>
      </c>
      <c r="K484" s="3">
        <f t="shared" si="27"/>
        <v>509</v>
      </c>
      <c r="L484" s="3">
        <f t="shared" si="28"/>
        <v>1318</v>
      </c>
      <c r="M484" s="8" t="str">
        <f>VLOOKUP(A484,'ESO wayshrine names'!$A$3:$B$9991,2,)</f>
        <v>Brokerock Wayshrine</v>
      </c>
      <c r="N484" s="3" t="str">
        <f>VLOOKUP(F484,'ESO zone constants'!$A$3:$D$9999,4,FALSE)</f>
        <v>High Isle</v>
      </c>
    </row>
    <row r="485" spans="1:14" x14ac:dyDescent="0.25">
      <c r="A485" s="103">
        <v>510</v>
      </c>
      <c r="B485">
        <v>46</v>
      </c>
      <c r="C485">
        <v>2114</v>
      </c>
      <c r="D485" t="s">
        <v>3496</v>
      </c>
      <c r="E485">
        <v>883</v>
      </c>
      <c r="F485">
        <v>1318</v>
      </c>
      <c r="G485" t="s">
        <v>3379</v>
      </c>
      <c r="H485">
        <v>1</v>
      </c>
      <c r="I485" t="s">
        <v>3397</v>
      </c>
      <c r="J485" s="30" t="str">
        <f t="shared" si="24"/>
        <v>[510]=1318,</v>
      </c>
      <c r="K485" s="3">
        <f t="shared" si="27"/>
        <v>510</v>
      </c>
      <c r="L485" s="3">
        <f t="shared" si="28"/>
        <v>1318</v>
      </c>
      <c r="M485" s="8" t="str">
        <f>VLOOKUP(A485,'ESO wayshrine names'!$A$3:$B$9991,2,)</f>
        <v>All Flags Wayshrine</v>
      </c>
      <c r="N485" s="3" t="str">
        <f>VLOOKUP(F485,'ESO zone constants'!$A$3:$D$9999,4,FALSE)</f>
        <v>High Isle</v>
      </c>
    </row>
    <row r="486" spans="1:14" x14ac:dyDescent="0.25">
      <c r="A486" s="103">
        <v>511</v>
      </c>
      <c r="B486">
        <v>46</v>
      </c>
      <c r="C486">
        <v>2114</v>
      </c>
      <c r="D486" t="s">
        <v>3496</v>
      </c>
      <c r="E486">
        <v>883</v>
      </c>
      <c r="F486">
        <v>1318</v>
      </c>
      <c r="G486" t="s">
        <v>3379</v>
      </c>
      <c r="H486">
        <v>1</v>
      </c>
      <c r="I486" t="s">
        <v>3398</v>
      </c>
      <c r="J486" s="30" t="str">
        <f t="shared" si="24"/>
        <v>[511]=1318,</v>
      </c>
      <c r="K486" s="3">
        <f t="shared" si="27"/>
        <v>511</v>
      </c>
      <c r="L486" s="3">
        <f t="shared" si="28"/>
        <v>1318</v>
      </c>
      <c r="M486" s="8" t="str">
        <f>VLOOKUP(A486,'ESO wayshrine names'!$A$3:$B$9991,2,)</f>
        <v>Trappers Peak Wayshrine</v>
      </c>
      <c r="N486" s="3" t="str">
        <f>VLOOKUP(F486,'ESO zone constants'!$A$3:$D$9999,4,FALSE)</f>
        <v>High Isle</v>
      </c>
    </row>
    <row r="487" spans="1:14" x14ac:dyDescent="0.25">
      <c r="A487" s="103">
        <v>512</v>
      </c>
      <c r="B487">
        <v>46</v>
      </c>
      <c r="C487">
        <v>2114</v>
      </c>
      <c r="D487" t="s">
        <v>3496</v>
      </c>
      <c r="E487">
        <v>883</v>
      </c>
      <c r="F487">
        <v>1318</v>
      </c>
      <c r="G487" t="s">
        <v>3379</v>
      </c>
      <c r="H487">
        <v>1</v>
      </c>
      <c r="I487" t="s">
        <v>3380</v>
      </c>
      <c r="J487" s="30" t="str">
        <f t="shared" si="24"/>
        <v>[512]=1318,</v>
      </c>
      <c r="K487" s="3">
        <f t="shared" si="27"/>
        <v>512</v>
      </c>
      <c r="L487" s="3">
        <f t="shared" si="28"/>
        <v>1318</v>
      </c>
      <c r="M487" s="8" t="str">
        <f>VLOOKUP(A487,'ESO wayshrine names'!$A$3:$B$9991,2,)</f>
        <v>Westbay Wayshrine</v>
      </c>
      <c r="N487" s="3" t="str">
        <f>VLOOKUP(F487,'ESO zone constants'!$A$3:$D$9999,4,FALSE)</f>
        <v>High Isle</v>
      </c>
    </row>
    <row r="488" spans="1:14" x14ac:dyDescent="0.25">
      <c r="A488" s="103">
        <v>513</v>
      </c>
      <c r="B488">
        <v>46</v>
      </c>
      <c r="C488">
        <v>2114</v>
      </c>
      <c r="D488" t="s">
        <v>3496</v>
      </c>
      <c r="E488">
        <v>883</v>
      </c>
      <c r="F488">
        <v>1318</v>
      </c>
      <c r="G488" t="s">
        <v>3379</v>
      </c>
      <c r="H488">
        <v>1</v>
      </c>
      <c r="I488" t="s">
        <v>3381</v>
      </c>
      <c r="J488" s="30" t="str">
        <f t="shared" si="24"/>
        <v>[513]=1318,</v>
      </c>
      <c r="K488" s="3">
        <f t="shared" si="27"/>
        <v>513</v>
      </c>
      <c r="L488" s="3">
        <f t="shared" si="28"/>
        <v>1318</v>
      </c>
      <c r="M488" s="8" t="str">
        <f>VLOOKUP(A488,'ESO wayshrine names'!$A$3:$B$9991,2,)</f>
        <v>Gonfalon Square Wayshrine</v>
      </c>
      <c r="N488" s="3" t="str">
        <f>VLOOKUP(F488,'ESO zone constants'!$A$3:$D$9999,4,FALSE)</f>
        <v>High Isle</v>
      </c>
    </row>
    <row r="489" spans="1:14" x14ac:dyDescent="0.25">
      <c r="A489" s="103">
        <v>517</v>
      </c>
      <c r="B489">
        <v>46</v>
      </c>
      <c r="C489">
        <v>2114</v>
      </c>
      <c r="D489" t="s">
        <v>3496</v>
      </c>
      <c r="E489">
        <v>883</v>
      </c>
      <c r="F489">
        <v>1318</v>
      </c>
      <c r="G489" t="s">
        <v>3379</v>
      </c>
      <c r="H489">
        <v>0</v>
      </c>
      <c r="I489" t="s">
        <v>3382</v>
      </c>
      <c r="J489" s="30" t="str">
        <f t="shared" si="24"/>
        <v>[517]=1318,</v>
      </c>
      <c r="K489" s="3">
        <f t="shared" si="27"/>
        <v>517</v>
      </c>
      <c r="L489" s="3">
        <f t="shared" si="28"/>
        <v>1318</v>
      </c>
      <c r="M489" s="8" t="str">
        <f>VLOOKUP(A489,'ESO wayshrine names'!$A$3:$B$9991,2,)</f>
        <v>All Flags Islet</v>
      </c>
      <c r="N489" s="3" t="str">
        <f>VLOOKUP(F489,'ESO zone constants'!$A$3:$D$9999,4,FALSE)</f>
        <v>High Isle</v>
      </c>
    </row>
    <row r="490" spans="1:14" x14ac:dyDescent="0.25">
      <c r="A490" s="103">
        <v>518</v>
      </c>
      <c r="B490">
        <v>46</v>
      </c>
      <c r="C490">
        <v>2114</v>
      </c>
      <c r="D490" t="s">
        <v>3496</v>
      </c>
      <c r="E490">
        <v>883</v>
      </c>
      <c r="F490">
        <v>1318</v>
      </c>
      <c r="G490" t="s">
        <v>3379</v>
      </c>
      <c r="H490">
        <v>1</v>
      </c>
      <c r="I490" t="s">
        <v>3383</v>
      </c>
      <c r="J490" s="30" t="str">
        <f t="shared" si="24"/>
        <v>[518]=1318,</v>
      </c>
      <c r="K490" s="3">
        <f t="shared" si="27"/>
        <v>518</v>
      </c>
      <c r="L490" s="3">
        <f t="shared" si="28"/>
        <v>1318</v>
      </c>
      <c r="M490" s="8" t="str">
        <f>VLOOKUP(A490,'ESO wayshrine names'!$A$3:$B$9991,2,)</f>
        <v>Serpents Hollow Wayshrine</v>
      </c>
      <c r="N490" s="3" t="str">
        <f>VLOOKUP(F490,'ESO zone constants'!$A$3:$D$9999,4,FALSE)</f>
        <v>High Isle</v>
      </c>
    </row>
    <row r="491" spans="1:14" x14ac:dyDescent="0.25">
      <c r="A491" s="103">
        <v>519</v>
      </c>
      <c r="B491">
        <v>46</v>
      </c>
      <c r="C491">
        <v>2114</v>
      </c>
      <c r="D491" t="s">
        <v>3496</v>
      </c>
      <c r="E491">
        <v>883</v>
      </c>
      <c r="F491">
        <v>1318</v>
      </c>
      <c r="G491" t="s">
        <v>3379</v>
      </c>
      <c r="H491">
        <v>1</v>
      </c>
      <c r="I491" t="s">
        <v>3384</v>
      </c>
      <c r="J491" s="30" t="str">
        <f t="shared" si="24"/>
        <v>[519]=1318,</v>
      </c>
      <c r="K491" s="3">
        <f t="shared" si="27"/>
        <v>519</v>
      </c>
      <c r="L491" s="3">
        <f t="shared" si="28"/>
        <v>1318</v>
      </c>
      <c r="M491" s="8" t="str">
        <f>VLOOKUP(A491,'ESO wayshrine names'!$A$3:$B$9991,2,)</f>
        <v>Flooded Coast Wayshrine</v>
      </c>
      <c r="N491" s="3" t="str">
        <f>VLOOKUP(F491,'ESO zone constants'!$A$3:$D$9999,4,FALSE)</f>
        <v>High Isle</v>
      </c>
    </row>
    <row r="492" spans="1:14" x14ac:dyDescent="0.25">
      <c r="A492" s="103">
        <v>520</v>
      </c>
      <c r="B492">
        <v>46</v>
      </c>
      <c r="C492">
        <v>2114</v>
      </c>
      <c r="D492" t="s">
        <v>3496</v>
      </c>
      <c r="E492">
        <v>883</v>
      </c>
      <c r="F492">
        <v>1318</v>
      </c>
      <c r="G492" t="s">
        <v>3379</v>
      </c>
      <c r="H492">
        <v>6</v>
      </c>
      <c r="I492" t="s">
        <v>3497</v>
      </c>
      <c r="J492" s="30" t="str">
        <f t="shared" si="24"/>
        <v>[520]=1318,</v>
      </c>
      <c r="K492" s="3">
        <f t="shared" si="27"/>
        <v>520</v>
      </c>
      <c r="L492" s="3">
        <f t="shared" si="28"/>
        <v>1318</v>
      </c>
      <c r="M492" s="8" t="str">
        <f>VLOOKUP(A492,'ESO wayshrine names'!$A$3:$B$9991,2,)</f>
        <v>Dungeon: Earthen Root Enclave</v>
      </c>
      <c r="N492" s="3" t="str">
        <f>VLOOKUP(F492,'ESO zone constants'!$A$3:$D$9999,4,FALSE)</f>
        <v>High Isle</v>
      </c>
    </row>
    <row r="493" spans="1:14" x14ac:dyDescent="0.25">
      <c r="A493" s="103">
        <v>521</v>
      </c>
      <c r="B493">
        <v>46</v>
      </c>
      <c r="C493">
        <v>2114</v>
      </c>
      <c r="D493" t="s">
        <v>3496</v>
      </c>
      <c r="E493">
        <v>883</v>
      </c>
      <c r="F493">
        <v>1318</v>
      </c>
      <c r="G493" t="s">
        <v>3379</v>
      </c>
      <c r="H493">
        <v>6</v>
      </c>
      <c r="I493" t="s">
        <v>3488</v>
      </c>
      <c r="J493" s="30" t="str">
        <f t="shared" si="24"/>
        <v>[521]=1318,</v>
      </c>
      <c r="K493" s="3">
        <f t="shared" si="27"/>
        <v>521</v>
      </c>
      <c r="L493" s="3">
        <f t="shared" si="28"/>
        <v>1318</v>
      </c>
      <c r="M493" s="8" t="str">
        <f>VLOOKUP(A493,'ESO wayshrine names'!$A$3:$B$9991,2,)</f>
        <v>Dungeon: Graven Deep</v>
      </c>
      <c r="N493" s="3" t="str">
        <f>VLOOKUP(F493,'ESO zone constants'!$A$3:$D$9999,4,FALSE)</f>
        <v>High Isle</v>
      </c>
    </row>
    <row r="494" spans="1:14" x14ac:dyDescent="0.25">
      <c r="A494" s="103">
        <v>522</v>
      </c>
      <c r="B494">
        <v>46</v>
      </c>
      <c r="C494">
        <v>2114</v>
      </c>
      <c r="D494" t="s">
        <v>3496</v>
      </c>
      <c r="E494">
        <v>883</v>
      </c>
      <c r="F494">
        <v>1318</v>
      </c>
      <c r="G494" t="s">
        <v>3379</v>
      </c>
      <c r="H494">
        <v>7</v>
      </c>
      <c r="I494" t="s">
        <v>3386</v>
      </c>
      <c r="J494" s="30" t="str">
        <f t="shared" si="24"/>
        <v>[522]=1318,</v>
      </c>
      <c r="K494" s="3">
        <f t="shared" si="27"/>
        <v>522</v>
      </c>
      <c r="L494" s="3">
        <f t="shared" si="28"/>
        <v>1318</v>
      </c>
      <c r="M494" s="8" t="str">
        <f>VLOOKUP(A494,'ESO wayshrine names'!$A$3:$B$9991,2,)</f>
        <v>Ancient Anchor Berth</v>
      </c>
      <c r="N494" s="3" t="str">
        <f>VLOOKUP(F494,'ESO zone constants'!$A$3:$D$9999,4,FALSE)</f>
        <v>High Isle</v>
      </c>
    </row>
    <row r="495" spans="1:14" x14ac:dyDescent="0.25">
      <c r="A495" s="103">
        <v>523</v>
      </c>
      <c r="B495">
        <v>46</v>
      </c>
      <c r="C495">
        <v>2114</v>
      </c>
      <c r="D495" t="s">
        <v>3496</v>
      </c>
      <c r="E495">
        <v>883</v>
      </c>
      <c r="F495">
        <v>1318</v>
      </c>
      <c r="G495" t="s">
        <v>3379</v>
      </c>
      <c r="H495">
        <v>7</v>
      </c>
      <c r="I495" t="s">
        <v>3387</v>
      </c>
      <c r="J495" s="30" t="str">
        <f t="shared" si="24"/>
        <v>[523]=1318,</v>
      </c>
      <c r="K495" s="3">
        <f t="shared" ref="K495" si="29">A495</f>
        <v>523</v>
      </c>
      <c r="L495" s="3">
        <f t="shared" ref="L495" si="30">F495</f>
        <v>1318</v>
      </c>
      <c r="M495" s="8" t="str">
        <f>VLOOKUP(A495,'ESO wayshrine names'!$A$3:$B$9991,2,)</f>
        <v>Highhallow Hold</v>
      </c>
      <c r="N495" s="3" t="str">
        <f>VLOOKUP(F495,'ESO zone constants'!$A$3:$D$9999,4,FALSE)</f>
        <v>High Isle</v>
      </c>
    </row>
    <row r="496" spans="1:14" x14ac:dyDescent="0.25">
      <c r="A496" s="79">
        <v>524</v>
      </c>
      <c r="B496">
        <v>48</v>
      </c>
      <c r="C496">
        <v>2212</v>
      </c>
      <c r="D496" t="s">
        <v>3563</v>
      </c>
      <c r="E496">
        <v>929</v>
      </c>
      <c r="F496">
        <v>1383</v>
      </c>
      <c r="G496" t="s">
        <v>3557</v>
      </c>
      <c r="H496">
        <v>1</v>
      </c>
      <c r="I496" t="s">
        <v>3575</v>
      </c>
      <c r="J496" s="30" t="str">
        <f t="shared" ref="J496:J502" si="31">IF(A496&lt;&gt;"",IF(F496&lt;&gt;"",IF(OR(ISNA(A496),ISNA(F496)),"","["&amp;A496&amp;"]="&amp;F496&amp;","),""),"")</f>
        <v>[524]=1383,</v>
      </c>
      <c r="K496" s="3">
        <f t="shared" ref="K496:K502" si="32">A496</f>
        <v>524</v>
      </c>
      <c r="L496" s="3">
        <f t="shared" ref="L496:L502" si="33">F496</f>
        <v>1383</v>
      </c>
      <c r="M496" s="8" t="str">
        <f>VLOOKUP(A496,'ESO wayshrine names'!$A$3:$B$9991,2,)</f>
        <v>Vastyr Outskirts Wayshrine</v>
      </c>
      <c r="N496" s="3" t="str">
        <f>VLOOKUP(F496,'ESO zone constants'!$A$3:$D$9999,4,FALSE)</f>
        <v>Galen</v>
      </c>
    </row>
    <row r="497" spans="1:14" x14ac:dyDescent="0.25">
      <c r="A497" s="78">
        <v>525</v>
      </c>
      <c r="B497">
        <v>48</v>
      </c>
      <c r="C497">
        <v>2212</v>
      </c>
      <c r="D497" t="s">
        <v>3563</v>
      </c>
      <c r="E497">
        <v>929</v>
      </c>
      <c r="F497">
        <v>1383</v>
      </c>
      <c r="G497" t="s">
        <v>3557</v>
      </c>
      <c r="H497">
        <v>1</v>
      </c>
      <c r="I497" t="s">
        <v>3576</v>
      </c>
      <c r="J497" s="30" t="str">
        <f t="shared" si="31"/>
        <v>[525]=1383,</v>
      </c>
      <c r="K497" s="3">
        <f t="shared" si="32"/>
        <v>525</v>
      </c>
      <c r="L497" s="3">
        <f t="shared" si="33"/>
        <v>1383</v>
      </c>
      <c r="M497" s="8" t="str">
        <f>VLOOKUP(A497,'ESO wayshrine names'!$A$3:$B$9991,2,)</f>
        <v>Glimmertarn Wayshrine</v>
      </c>
      <c r="N497" s="3" t="str">
        <f>VLOOKUP(F497,'ESO zone constants'!$A$3:$D$9999,4,FALSE)</f>
        <v>Galen</v>
      </c>
    </row>
    <row r="498" spans="1:14" x14ac:dyDescent="0.25">
      <c r="A498" s="79">
        <v>526</v>
      </c>
      <c r="B498">
        <v>48</v>
      </c>
      <c r="C498">
        <v>2212</v>
      </c>
      <c r="D498" t="s">
        <v>3563</v>
      </c>
      <c r="E498">
        <v>929</v>
      </c>
      <c r="F498">
        <v>1383</v>
      </c>
      <c r="G498" t="s">
        <v>3557</v>
      </c>
      <c r="H498">
        <v>1</v>
      </c>
      <c r="I498" t="s">
        <v>3577</v>
      </c>
      <c r="J498" s="30" t="str">
        <f t="shared" si="31"/>
        <v>[526]=1383,</v>
      </c>
      <c r="K498" s="3">
        <f t="shared" si="32"/>
        <v>526</v>
      </c>
      <c r="L498" s="3">
        <f t="shared" si="33"/>
        <v>1383</v>
      </c>
      <c r="M498" s="8" t="str">
        <f>VLOOKUP(A498,'ESO wayshrine names'!$A$3:$B$9991,2,)</f>
        <v>Embervine Wayshrine</v>
      </c>
      <c r="N498" s="3" t="str">
        <f>VLOOKUP(F498,'ESO zone constants'!$A$3:$D$9999,4,FALSE)</f>
        <v>Galen</v>
      </c>
    </row>
    <row r="499" spans="1:14" x14ac:dyDescent="0.25">
      <c r="A499" s="78">
        <v>527</v>
      </c>
      <c r="B499">
        <v>48</v>
      </c>
      <c r="C499">
        <v>2212</v>
      </c>
      <c r="D499" t="s">
        <v>3563</v>
      </c>
      <c r="E499">
        <v>929</v>
      </c>
      <c r="F499">
        <v>1383</v>
      </c>
      <c r="G499" t="s">
        <v>3557</v>
      </c>
      <c r="H499">
        <v>1</v>
      </c>
      <c r="I499" t="s">
        <v>3578</v>
      </c>
      <c r="J499" s="30" t="str">
        <f t="shared" si="31"/>
        <v>[527]=1383,</v>
      </c>
      <c r="K499" s="3">
        <f t="shared" si="32"/>
        <v>527</v>
      </c>
      <c r="L499" s="3">
        <f t="shared" si="33"/>
        <v>1383</v>
      </c>
      <c r="M499" s="8" t="str">
        <f>VLOOKUP(A499,'ESO wayshrine names'!$A$3:$B$9991,2,)</f>
        <v>Llanshara Wayshrine</v>
      </c>
      <c r="N499" s="3" t="str">
        <f>VLOOKUP(F499,'ESO zone constants'!$A$3:$D$9999,4,FALSE)</f>
        <v>Galen</v>
      </c>
    </row>
    <row r="500" spans="1:14" x14ac:dyDescent="0.25">
      <c r="A500" s="77">
        <v>528</v>
      </c>
      <c r="B500">
        <v>48</v>
      </c>
      <c r="C500">
        <v>2212</v>
      </c>
      <c r="D500" t="s">
        <v>3563</v>
      </c>
      <c r="E500">
        <v>929</v>
      </c>
      <c r="F500">
        <v>1383</v>
      </c>
      <c r="G500" t="s">
        <v>3557</v>
      </c>
      <c r="H500">
        <v>1</v>
      </c>
      <c r="I500" t="s">
        <v>3572</v>
      </c>
      <c r="J500" s="30" t="str">
        <f t="shared" si="31"/>
        <v>[528]=1383,</v>
      </c>
      <c r="K500" s="3">
        <f t="shared" si="32"/>
        <v>528</v>
      </c>
      <c r="L500" s="3">
        <f t="shared" si="33"/>
        <v>1383</v>
      </c>
      <c r="M500" s="8" t="str">
        <f>VLOOKUP(A500,'ESO wayshrine names'!$A$3:$B$9991,2,)</f>
        <v>Y'free's Path Wayshrine</v>
      </c>
      <c r="N500" s="3" t="str">
        <f>VLOOKUP(F500,'ESO zone constants'!$A$3:$D$9999,4,FALSE)</f>
        <v>Galen</v>
      </c>
    </row>
    <row r="501" spans="1:14" x14ac:dyDescent="0.25">
      <c r="A501" s="77">
        <v>529</v>
      </c>
      <c r="B501">
        <v>48</v>
      </c>
      <c r="C501">
        <v>2212</v>
      </c>
      <c r="D501" t="s">
        <v>3563</v>
      </c>
      <c r="E501">
        <v>929</v>
      </c>
      <c r="F501">
        <v>1383</v>
      </c>
      <c r="G501" t="s">
        <v>3557</v>
      </c>
      <c r="H501">
        <v>1</v>
      </c>
      <c r="I501" t="s">
        <v>3573</v>
      </c>
      <c r="J501" s="30" t="str">
        <f t="shared" si="31"/>
        <v>[529]=1383,</v>
      </c>
      <c r="K501" s="3">
        <f t="shared" si="32"/>
        <v>529</v>
      </c>
      <c r="L501" s="3">
        <f t="shared" si="33"/>
        <v>1383</v>
      </c>
      <c r="M501" s="8" t="str">
        <f>VLOOKUP(A501,'ESO wayshrine names'!$A$3:$B$9991,2,)</f>
        <v>Vastyr Wayshrine</v>
      </c>
      <c r="N501" s="3" t="str">
        <f>VLOOKUP(F501,'ESO zone constants'!$A$3:$D$9999,4,FALSE)</f>
        <v>Galen</v>
      </c>
    </row>
    <row r="502" spans="1:14" x14ac:dyDescent="0.25">
      <c r="A502" s="78">
        <v>530</v>
      </c>
      <c r="B502">
        <v>48</v>
      </c>
      <c r="C502">
        <v>2212</v>
      </c>
      <c r="D502" t="s">
        <v>3563</v>
      </c>
      <c r="E502">
        <v>929</v>
      </c>
      <c r="F502">
        <v>1383</v>
      </c>
      <c r="G502" t="s">
        <v>3557</v>
      </c>
      <c r="H502">
        <v>1</v>
      </c>
      <c r="I502" t="s">
        <v>3574</v>
      </c>
      <c r="J502" s="30" t="str">
        <f t="shared" si="31"/>
        <v>[530]=1383,</v>
      </c>
      <c r="K502" s="3">
        <f t="shared" si="32"/>
        <v>530</v>
      </c>
      <c r="L502" s="3">
        <f t="shared" si="33"/>
        <v>1383</v>
      </c>
      <c r="M502" s="8" t="str">
        <f>VLOOKUP(A502,'ESO wayshrine names'!$A$3:$B$9991,2,)</f>
        <v>Eastern Shores Wayshrine</v>
      </c>
      <c r="N502" s="3" t="str">
        <f>VLOOKUP(F502,'ESO zone constants'!$A$3:$D$9999,4,FALSE)</f>
        <v>Galen</v>
      </c>
    </row>
  </sheetData>
  <autoFilter ref="A2:N494" xr:uid="{00000000-0001-0000-0800-000000000000}">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34"/>
  <sheetViews>
    <sheetView workbookViewId="0">
      <pane xSplit="1" ySplit="2" topLeftCell="B503" activePane="bottomRight" state="frozen"/>
      <selection pane="topRight" activeCell="B1" sqref="B1"/>
      <selection pane="bottomLeft" activeCell="A2" sqref="A2"/>
      <selection pane="bottomRight" activeCell="L534" sqref="L534"/>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3498</v>
      </c>
      <c r="C1" s="55"/>
      <c r="D1" s="55"/>
      <c r="E1" s="55"/>
      <c r="F1" s="55"/>
      <c r="G1" s="55"/>
      <c r="H1" s="55"/>
      <c r="I1" s="55"/>
      <c r="J1" s="55"/>
      <c r="K1" s="55"/>
      <c r="L1" s="55"/>
    </row>
    <row r="2" spans="1:12" s="1" customFormat="1" x14ac:dyDescent="0.25">
      <c r="A2" s="5" t="s">
        <v>1388</v>
      </c>
      <c r="B2" s="1" t="s">
        <v>82</v>
      </c>
    </row>
    <row r="3" spans="1:12" x14ac:dyDescent="0.25">
      <c r="A3" s="77">
        <v>1</v>
      </c>
      <c r="B3" t="s">
        <v>1817</v>
      </c>
    </row>
    <row r="4" spans="1:12" x14ac:dyDescent="0.25">
      <c r="A4" s="77">
        <v>2</v>
      </c>
      <c r="B4" t="s">
        <v>1818</v>
      </c>
    </row>
    <row r="5" spans="1:12" x14ac:dyDescent="0.25">
      <c r="A5" s="77">
        <v>3</v>
      </c>
      <c r="B5" t="s">
        <v>1819</v>
      </c>
    </row>
    <row r="6" spans="1:12" x14ac:dyDescent="0.25">
      <c r="A6" s="78">
        <v>4</v>
      </c>
      <c r="B6" t="s">
        <v>1820</v>
      </c>
    </row>
    <row r="7" spans="1:12" x14ac:dyDescent="0.25">
      <c r="A7" s="79">
        <v>5</v>
      </c>
      <c r="B7" t="s">
        <v>1821</v>
      </c>
    </row>
    <row r="8" spans="1:12" x14ac:dyDescent="0.25">
      <c r="A8" s="79">
        <v>6</v>
      </c>
      <c r="B8" t="s">
        <v>1822</v>
      </c>
    </row>
    <row r="9" spans="1:12" x14ac:dyDescent="0.25">
      <c r="A9" s="79">
        <v>7</v>
      </c>
      <c r="B9" t="s">
        <v>1823</v>
      </c>
    </row>
    <row r="10" spans="1:12" x14ac:dyDescent="0.25">
      <c r="A10" s="79">
        <v>8</v>
      </c>
      <c r="B10" t="s">
        <v>1824</v>
      </c>
    </row>
    <row r="11" spans="1:12" x14ac:dyDescent="0.25">
      <c r="A11" s="79">
        <v>9</v>
      </c>
      <c r="B11" t="s">
        <v>1825</v>
      </c>
    </row>
    <row r="12" spans="1:12" x14ac:dyDescent="0.25">
      <c r="A12" s="79">
        <v>10</v>
      </c>
      <c r="B12" t="s">
        <v>1826</v>
      </c>
    </row>
    <row r="13" spans="1:12" x14ac:dyDescent="0.25">
      <c r="A13" s="79">
        <v>11</v>
      </c>
      <c r="B13" t="s">
        <v>1827</v>
      </c>
    </row>
    <row r="14" spans="1:12" x14ac:dyDescent="0.25">
      <c r="A14" s="79">
        <v>12</v>
      </c>
      <c r="B14" t="s">
        <v>1828</v>
      </c>
    </row>
    <row r="15" spans="1:12" x14ac:dyDescent="0.25">
      <c r="A15" s="79">
        <v>13</v>
      </c>
      <c r="B15" t="s">
        <v>1829</v>
      </c>
    </row>
    <row r="16" spans="1:12" x14ac:dyDescent="0.25">
      <c r="A16" s="79">
        <v>14</v>
      </c>
      <c r="B16" t="s">
        <v>1830</v>
      </c>
    </row>
    <row r="17" spans="1:2" x14ac:dyDescent="0.25">
      <c r="A17" s="79">
        <v>15</v>
      </c>
      <c r="B17" t="s">
        <v>1831</v>
      </c>
    </row>
    <row r="18" spans="1:2" x14ac:dyDescent="0.25">
      <c r="A18" s="79">
        <v>16</v>
      </c>
      <c r="B18" t="s">
        <v>1832</v>
      </c>
    </row>
    <row r="19" spans="1:2" x14ac:dyDescent="0.25">
      <c r="A19" s="79">
        <v>17</v>
      </c>
      <c r="B19" t="s">
        <v>1833</v>
      </c>
    </row>
    <row r="20" spans="1:2" x14ac:dyDescent="0.25">
      <c r="A20" s="79">
        <v>18</v>
      </c>
      <c r="B20" t="s">
        <v>1834</v>
      </c>
    </row>
    <row r="21" spans="1:2" x14ac:dyDescent="0.25">
      <c r="A21" s="79">
        <v>19</v>
      </c>
      <c r="B21" t="s">
        <v>1835</v>
      </c>
    </row>
    <row r="22" spans="1:2" x14ac:dyDescent="0.25">
      <c r="A22" s="79">
        <v>20</v>
      </c>
      <c r="B22" t="s">
        <v>1836</v>
      </c>
    </row>
    <row r="23" spans="1:2" x14ac:dyDescent="0.25">
      <c r="A23" s="79">
        <v>21</v>
      </c>
      <c r="B23" t="s">
        <v>1837</v>
      </c>
    </row>
    <row r="24" spans="1:2" x14ac:dyDescent="0.25">
      <c r="A24" s="79">
        <v>22</v>
      </c>
      <c r="B24" t="s">
        <v>1838</v>
      </c>
    </row>
    <row r="25" spans="1:2" x14ac:dyDescent="0.25">
      <c r="A25" s="79">
        <v>23</v>
      </c>
      <c r="B25" t="s">
        <v>1839</v>
      </c>
    </row>
    <row r="26" spans="1:2" x14ac:dyDescent="0.25">
      <c r="A26" s="79">
        <v>24</v>
      </c>
      <c r="B26" t="s">
        <v>1840</v>
      </c>
    </row>
    <row r="27" spans="1:2" x14ac:dyDescent="0.25">
      <c r="A27" s="79">
        <v>25</v>
      </c>
      <c r="B27" t="s">
        <v>1841</v>
      </c>
    </row>
    <row r="28" spans="1:2" x14ac:dyDescent="0.25">
      <c r="A28" s="79">
        <v>26</v>
      </c>
      <c r="B28" t="s">
        <v>1842</v>
      </c>
    </row>
    <row r="29" spans="1:2" x14ac:dyDescent="0.25">
      <c r="A29" s="79">
        <v>27</v>
      </c>
      <c r="B29" t="s">
        <v>1843</v>
      </c>
    </row>
    <row r="30" spans="1:2" x14ac:dyDescent="0.25">
      <c r="A30" s="79">
        <v>28</v>
      </c>
      <c r="B30" t="s">
        <v>1844</v>
      </c>
    </row>
    <row r="31" spans="1:2" x14ac:dyDescent="0.25">
      <c r="A31" s="79">
        <v>29</v>
      </c>
      <c r="B31" t="s">
        <v>1845</v>
      </c>
    </row>
    <row r="32" spans="1:2" x14ac:dyDescent="0.25">
      <c r="A32" s="78">
        <v>30</v>
      </c>
      <c r="B32" t="s">
        <v>1846</v>
      </c>
    </row>
    <row r="33" spans="1:2" x14ac:dyDescent="0.25">
      <c r="A33" s="78">
        <v>31</v>
      </c>
      <c r="B33" t="s">
        <v>1847</v>
      </c>
    </row>
    <row r="34" spans="1:2" x14ac:dyDescent="0.25">
      <c r="A34" s="78">
        <v>32</v>
      </c>
      <c r="B34" t="s">
        <v>1848</v>
      </c>
    </row>
    <row r="35" spans="1:2" x14ac:dyDescent="0.25">
      <c r="A35" s="78">
        <v>33</v>
      </c>
      <c r="B35" t="s">
        <v>1849</v>
      </c>
    </row>
    <row r="36" spans="1:2" x14ac:dyDescent="0.25">
      <c r="A36" s="78">
        <v>34</v>
      </c>
      <c r="B36" t="s">
        <v>1850</v>
      </c>
    </row>
    <row r="37" spans="1:2" x14ac:dyDescent="0.25">
      <c r="A37" s="79">
        <v>35</v>
      </c>
      <c r="B37" t="s">
        <v>1851</v>
      </c>
    </row>
    <row r="38" spans="1:2" x14ac:dyDescent="0.25">
      <c r="A38" s="79">
        <v>36</v>
      </c>
      <c r="B38" t="s">
        <v>1852</v>
      </c>
    </row>
    <row r="39" spans="1:2" x14ac:dyDescent="0.25">
      <c r="A39" s="79">
        <v>37</v>
      </c>
      <c r="B39" t="s">
        <v>1853</v>
      </c>
    </row>
    <row r="40" spans="1:2" x14ac:dyDescent="0.25">
      <c r="A40" s="79">
        <v>38</v>
      </c>
      <c r="B40" t="s">
        <v>1854</v>
      </c>
    </row>
    <row r="41" spans="1:2" x14ac:dyDescent="0.25">
      <c r="A41" s="78">
        <v>39</v>
      </c>
      <c r="B41" t="s">
        <v>1855</v>
      </c>
    </row>
    <row r="42" spans="1:2" x14ac:dyDescent="0.25">
      <c r="A42" s="78">
        <v>40</v>
      </c>
      <c r="B42" t="s">
        <v>1856</v>
      </c>
    </row>
    <row r="43" spans="1:2" x14ac:dyDescent="0.25">
      <c r="A43" s="79">
        <v>41</v>
      </c>
      <c r="B43" t="s">
        <v>1857</v>
      </c>
    </row>
    <row r="44" spans="1:2" x14ac:dyDescent="0.25">
      <c r="A44" s="79">
        <v>42</v>
      </c>
      <c r="B44" t="s">
        <v>1858</v>
      </c>
    </row>
    <row r="45" spans="1:2" x14ac:dyDescent="0.25">
      <c r="A45" s="78">
        <v>43</v>
      </c>
      <c r="B45" t="s">
        <v>1859</v>
      </c>
    </row>
    <row r="46" spans="1:2" x14ac:dyDescent="0.25">
      <c r="A46" s="78">
        <v>44</v>
      </c>
      <c r="B46" t="s">
        <v>1860</v>
      </c>
    </row>
    <row r="47" spans="1:2" x14ac:dyDescent="0.25">
      <c r="A47" s="78">
        <v>45</v>
      </c>
      <c r="B47" t="s">
        <v>1861</v>
      </c>
    </row>
    <row r="48" spans="1:2" x14ac:dyDescent="0.25">
      <c r="A48" s="79">
        <v>46</v>
      </c>
      <c r="B48" t="s">
        <v>1862</v>
      </c>
    </row>
    <row r="49" spans="1:2" x14ac:dyDescent="0.25">
      <c r="A49" s="79">
        <v>47</v>
      </c>
      <c r="B49" t="s">
        <v>1863</v>
      </c>
    </row>
    <row r="50" spans="1:2" x14ac:dyDescent="0.25">
      <c r="A50" s="79">
        <v>48</v>
      </c>
      <c r="B50" t="s">
        <v>1864</v>
      </c>
    </row>
    <row r="51" spans="1:2" x14ac:dyDescent="0.25">
      <c r="A51" s="79">
        <v>49</v>
      </c>
      <c r="B51" t="s">
        <v>1865</v>
      </c>
    </row>
    <row r="52" spans="1:2" x14ac:dyDescent="0.25">
      <c r="A52" s="79">
        <v>50</v>
      </c>
      <c r="B52" t="s">
        <v>1866</v>
      </c>
    </row>
    <row r="53" spans="1:2" x14ac:dyDescent="0.25">
      <c r="A53" s="79">
        <v>51</v>
      </c>
      <c r="B53" t="s">
        <v>1867</v>
      </c>
    </row>
    <row r="54" spans="1:2" x14ac:dyDescent="0.25">
      <c r="A54" s="79">
        <v>52</v>
      </c>
      <c r="B54" t="s">
        <v>1868</v>
      </c>
    </row>
    <row r="55" spans="1:2" x14ac:dyDescent="0.25">
      <c r="A55" s="79">
        <v>53</v>
      </c>
      <c r="B55" t="s">
        <v>1869</v>
      </c>
    </row>
    <row r="56" spans="1:2" x14ac:dyDescent="0.25">
      <c r="A56" s="79">
        <v>54</v>
      </c>
    </row>
    <row r="57" spans="1:2" x14ac:dyDescent="0.25">
      <c r="A57" s="79">
        <v>55</v>
      </c>
      <c r="B57" t="s">
        <v>1870</v>
      </c>
    </row>
    <row r="58" spans="1:2" x14ac:dyDescent="0.25">
      <c r="A58" s="79">
        <v>56</v>
      </c>
      <c r="B58" t="s">
        <v>1871</v>
      </c>
    </row>
    <row r="59" spans="1:2" x14ac:dyDescent="0.25">
      <c r="A59" s="79">
        <v>57</v>
      </c>
      <c r="B59" t="s">
        <v>1872</v>
      </c>
    </row>
    <row r="60" spans="1:2" x14ac:dyDescent="0.25">
      <c r="A60" s="78">
        <v>58</v>
      </c>
      <c r="B60" t="s">
        <v>1873</v>
      </c>
    </row>
    <row r="61" spans="1:2" x14ac:dyDescent="0.25">
      <c r="A61" s="78">
        <v>59</v>
      </c>
      <c r="B61" t="s">
        <v>1874</v>
      </c>
    </row>
    <row r="62" spans="1:2" x14ac:dyDescent="0.25">
      <c r="A62" s="78">
        <v>60</v>
      </c>
      <c r="B62" t="s">
        <v>1875</v>
      </c>
    </row>
    <row r="63" spans="1:2" x14ac:dyDescent="0.25">
      <c r="A63" s="79">
        <v>61</v>
      </c>
      <c r="B63" t="s">
        <v>1876</v>
      </c>
    </row>
    <row r="64" spans="1:2" x14ac:dyDescent="0.25">
      <c r="A64" s="78">
        <v>62</v>
      </c>
      <c r="B64" t="s">
        <v>1877</v>
      </c>
    </row>
    <row r="65" spans="1:2" x14ac:dyDescent="0.25">
      <c r="A65" s="78">
        <v>63</v>
      </c>
      <c r="B65" t="s">
        <v>1878</v>
      </c>
    </row>
    <row r="66" spans="1:2" x14ac:dyDescent="0.25">
      <c r="A66" s="78">
        <v>64</v>
      </c>
      <c r="B66" t="s">
        <v>1879</v>
      </c>
    </row>
    <row r="67" spans="1:2" x14ac:dyDescent="0.25">
      <c r="A67" s="78">
        <v>65</v>
      </c>
      <c r="B67" t="s">
        <v>1880</v>
      </c>
    </row>
    <row r="68" spans="1:2" x14ac:dyDescent="0.25">
      <c r="A68" s="79">
        <v>66</v>
      </c>
      <c r="B68" t="s">
        <v>1881</v>
      </c>
    </row>
    <row r="69" spans="1:2" x14ac:dyDescent="0.25">
      <c r="A69" s="79">
        <v>67</v>
      </c>
      <c r="B69" t="s">
        <v>1882</v>
      </c>
    </row>
    <row r="70" spans="1:2" x14ac:dyDescent="0.25">
      <c r="A70" s="79">
        <v>68</v>
      </c>
      <c r="B70" t="s">
        <v>1883</v>
      </c>
    </row>
    <row r="71" spans="1:2" x14ac:dyDescent="0.25">
      <c r="A71" s="78">
        <v>69</v>
      </c>
      <c r="B71" t="s">
        <v>1884</v>
      </c>
    </row>
    <row r="72" spans="1:2" x14ac:dyDescent="0.25">
      <c r="A72" s="78">
        <v>70</v>
      </c>
    </row>
    <row r="73" spans="1:2" x14ac:dyDescent="0.25">
      <c r="A73" s="78">
        <v>71</v>
      </c>
      <c r="B73" t="s">
        <v>1885</v>
      </c>
    </row>
    <row r="74" spans="1:2" x14ac:dyDescent="0.25">
      <c r="A74" s="78">
        <v>72</v>
      </c>
      <c r="B74" t="s">
        <v>1886</v>
      </c>
    </row>
    <row r="75" spans="1:2" x14ac:dyDescent="0.25">
      <c r="A75" s="79">
        <v>73</v>
      </c>
      <c r="B75" t="s">
        <v>1887</v>
      </c>
    </row>
    <row r="76" spans="1:2" x14ac:dyDescent="0.25">
      <c r="A76" s="79">
        <v>74</v>
      </c>
      <c r="B76" t="s">
        <v>1888</v>
      </c>
    </row>
    <row r="77" spans="1:2" x14ac:dyDescent="0.25">
      <c r="A77" s="79">
        <v>75</v>
      </c>
      <c r="B77" t="s">
        <v>1889</v>
      </c>
    </row>
    <row r="78" spans="1:2" x14ac:dyDescent="0.25">
      <c r="A78" s="79">
        <v>76</v>
      </c>
      <c r="B78" t="s">
        <v>1890</v>
      </c>
    </row>
    <row r="79" spans="1:2" x14ac:dyDescent="0.25">
      <c r="A79" s="79">
        <v>77</v>
      </c>
      <c r="B79" t="s">
        <v>1891</v>
      </c>
    </row>
    <row r="80" spans="1:2" x14ac:dyDescent="0.25">
      <c r="A80" s="79">
        <v>78</v>
      </c>
      <c r="B80" t="s">
        <v>1892</v>
      </c>
    </row>
    <row r="81" spans="1:2" x14ac:dyDescent="0.25">
      <c r="A81" s="79">
        <v>79</v>
      </c>
      <c r="B81" t="s">
        <v>1893</v>
      </c>
    </row>
    <row r="82" spans="1:2" x14ac:dyDescent="0.25">
      <c r="A82" s="79">
        <v>80</v>
      </c>
      <c r="B82" t="s">
        <v>1894</v>
      </c>
    </row>
    <row r="83" spans="1:2" x14ac:dyDescent="0.25">
      <c r="A83" s="79">
        <v>81</v>
      </c>
      <c r="B83" t="s">
        <v>1895</v>
      </c>
    </row>
    <row r="84" spans="1:2" x14ac:dyDescent="0.25">
      <c r="A84" s="78">
        <v>82</v>
      </c>
      <c r="B84" t="s">
        <v>1896</v>
      </c>
    </row>
    <row r="85" spans="1:2" x14ac:dyDescent="0.25">
      <c r="A85" s="78">
        <v>83</v>
      </c>
      <c r="B85" t="s">
        <v>1897</v>
      </c>
    </row>
    <row r="86" spans="1:2" x14ac:dyDescent="0.25">
      <c r="A86" s="79">
        <v>84</v>
      </c>
      <c r="B86" t="s">
        <v>1898</v>
      </c>
    </row>
    <row r="87" spans="1:2" x14ac:dyDescent="0.25">
      <c r="A87" s="79">
        <v>85</v>
      </c>
      <c r="B87" t="s">
        <v>1899</v>
      </c>
    </row>
    <row r="88" spans="1:2" x14ac:dyDescent="0.25">
      <c r="A88" s="79">
        <v>86</v>
      </c>
      <c r="B88" t="s">
        <v>1900</v>
      </c>
    </row>
    <row r="89" spans="1:2" x14ac:dyDescent="0.25">
      <c r="A89" s="79">
        <v>87</v>
      </c>
      <c r="B89" t="s">
        <v>1901</v>
      </c>
    </row>
    <row r="90" spans="1:2" x14ac:dyDescent="0.25">
      <c r="A90" s="79">
        <v>88</v>
      </c>
      <c r="B90" t="s">
        <v>1902</v>
      </c>
    </row>
    <row r="91" spans="1:2" x14ac:dyDescent="0.25">
      <c r="A91" s="79">
        <v>89</v>
      </c>
      <c r="B91" t="s">
        <v>1903</v>
      </c>
    </row>
    <row r="92" spans="1:2" x14ac:dyDescent="0.25">
      <c r="A92" s="79">
        <v>90</v>
      </c>
      <c r="B92" t="s">
        <v>1904</v>
      </c>
    </row>
    <row r="93" spans="1:2" x14ac:dyDescent="0.25">
      <c r="A93" s="79">
        <v>91</v>
      </c>
      <c r="B93" t="s">
        <v>1905</v>
      </c>
    </row>
    <row r="94" spans="1:2" x14ac:dyDescent="0.25">
      <c r="A94" s="79">
        <v>92</v>
      </c>
      <c r="B94" t="s">
        <v>1906</v>
      </c>
    </row>
    <row r="95" spans="1:2" x14ac:dyDescent="0.25">
      <c r="A95" s="79">
        <v>93</v>
      </c>
      <c r="B95" t="s">
        <v>1907</v>
      </c>
    </row>
    <row r="96" spans="1:2" x14ac:dyDescent="0.25">
      <c r="A96" s="79">
        <v>94</v>
      </c>
      <c r="B96" t="s">
        <v>1908</v>
      </c>
    </row>
    <row r="97" spans="1:2" x14ac:dyDescent="0.25">
      <c r="A97" s="79">
        <v>95</v>
      </c>
      <c r="B97" t="s">
        <v>1909</v>
      </c>
    </row>
    <row r="98" spans="1:2" x14ac:dyDescent="0.25">
      <c r="A98" s="78">
        <v>96</v>
      </c>
      <c r="B98" t="s">
        <v>1910</v>
      </c>
    </row>
    <row r="99" spans="1:2" x14ac:dyDescent="0.25">
      <c r="A99" s="78">
        <v>97</v>
      </c>
      <c r="B99" t="s">
        <v>1911</v>
      </c>
    </row>
    <row r="100" spans="1:2" x14ac:dyDescent="0.25">
      <c r="A100" s="78">
        <v>98</v>
      </c>
      <c r="B100" t="s">
        <v>1912</v>
      </c>
    </row>
    <row r="101" spans="1:2" x14ac:dyDescent="0.25">
      <c r="A101" s="78">
        <v>99</v>
      </c>
      <c r="B101" t="s">
        <v>1913</v>
      </c>
    </row>
    <row r="102" spans="1:2" x14ac:dyDescent="0.25">
      <c r="A102" s="78">
        <v>100</v>
      </c>
      <c r="B102" t="s">
        <v>1914</v>
      </c>
    </row>
    <row r="103" spans="1:2" x14ac:dyDescent="0.25">
      <c r="A103" s="78">
        <v>101</v>
      </c>
      <c r="B103" t="s">
        <v>1915</v>
      </c>
    </row>
    <row r="104" spans="1:2" x14ac:dyDescent="0.25">
      <c r="A104" s="79">
        <v>102</v>
      </c>
      <c r="B104" t="s">
        <v>1916</v>
      </c>
    </row>
    <row r="105" spans="1:2" x14ac:dyDescent="0.25">
      <c r="A105" s="79">
        <v>103</v>
      </c>
      <c r="B105" t="s">
        <v>1917</v>
      </c>
    </row>
    <row r="106" spans="1:2" x14ac:dyDescent="0.25">
      <c r="A106" s="79">
        <v>104</v>
      </c>
      <c r="B106" t="s">
        <v>1918</v>
      </c>
    </row>
    <row r="107" spans="1:2" x14ac:dyDescent="0.25">
      <c r="A107" s="79">
        <v>105</v>
      </c>
      <c r="B107" t="s">
        <v>1919</v>
      </c>
    </row>
    <row r="108" spans="1:2" x14ac:dyDescent="0.25">
      <c r="A108" s="79">
        <v>106</v>
      </c>
      <c r="B108" t="s">
        <v>1920</v>
      </c>
    </row>
    <row r="109" spans="1:2" x14ac:dyDescent="0.25">
      <c r="A109" s="79">
        <v>107</v>
      </c>
      <c r="B109" t="s">
        <v>1921</v>
      </c>
    </row>
    <row r="110" spans="1:2" x14ac:dyDescent="0.25">
      <c r="A110" s="79">
        <v>108</v>
      </c>
      <c r="B110" t="s">
        <v>1922</v>
      </c>
    </row>
    <row r="111" spans="1:2" x14ac:dyDescent="0.25">
      <c r="A111" s="79">
        <v>109</v>
      </c>
      <c r="B111" t="s">
        <v>1923</v>
      </c>
    </row>
    <row r="112" spans="1:2" x14ac:dyDescent="0.25">
      <c r="A112" s="79">
        <v>110</v>
      </c>
      <c r="B112" t="s">
        <v>1924</v>
      </c>
    </row>
    <row r="113" spans="1:2" x14ac:dyDescent="0.25">
      <c r="A113" s="78">
        <v>111</v>
      </c>
      <c r="B113" t="s">
        <v>1925</v>
      </c>
    </row>
    <row r="114" spans="1:2" x14ac:dyDescent="0.25">
      <c r="A114" s="78">
        <v>112</v>
      </c>
      <c r="B114" t="s">
        <v>1926</v>
      </c>
    </row>
    <row r="115" spans="1:2" x14ac:dyDescent="0.25">
      <c r="A115" s="78">
        <v>113</v>
      </c>
      <c r="B115" t="s">
        <v>1927</v>
      </c>
    </row>
    <row r="116" spans="1:2" x14ac:dyDescent="0.25">
      <c r="A116" s="78">
        <v>114</v>
      </c>
      <c r="B116" t="s">
        <v>1928</v>
      </c>
    </row>
    <row r="117" spans="1:2" x14ac:dyDescent="0.25">
      <c r="A117" s="78">
        <v>115</v>
      </c>
      <c r="B117" t="s">
        <v>1929</v>
      </c>
    </row>
    <row r="118" spans="1:2" x14ac:dyDescent="0.25">
      <c r="A118" s="78">
        <v>116</v>
      </c>
      <c r="B118" t="s">
        <v>1930</v>
      </c>
    </row>
    <row r="119" spans="1:2" x14ac:dyDescent="0.25">
      <c r="A119" s="79">
        <v>117</v>
      </c>
      <c r="B119" t="s">
        <v>1931</v>
      </c>
    </row>
    <row r="120" spans="1:2" x14ac:dyDescent="0.25">
      <c r="A120" s="79">
        <v>118</v>
      </c>
      <c r="B120" t="s">
        <v>1932</v>
      </c>
    </row>
    <row r="121" spans="1:2" x14ac:dyDescent="0.25">
      <c r="A121" s="79">
        <v>119</v>
      </c>
      <c r="B121" t="s">
        <v>1933</v>
      </c>
    </row>
    <row r="122" spans="1:2" x14ac:dyDescent="0.25">
      <c r="A122" s="79">
        <v>120</v>
      </c>
      <c r="B122" t="s">
        <v>1934</v>
      </c>
    </row>
    <row r="123" spans="1:2" x14ac:dyDescent="0.25">
      <c r="A123" s="79">
        <v>121</v>
      </c>
      <c r="B123" t="s">
        <v>1935</v>
      </c>
    </row>
    <row r="124" spans="1:2" x14ac:dyDescent="0.25">
      <c r="A124" s="79">
        <v>122</v>
      </c>
      <c r="B124" t="s">
        <v>1936</v>
      </c>
    </row>
    <row r="125" spans="1:2" x14ac:dyDescent="0.25">
      <c r="A125" s="79">
        <v>123</v>
      </c>
      <c r="B125" t="s">
        <v>1937</v>
      </c>
    </row>
    <row r="126" spans="1:2" x14ac:dyDescent="0.25">
      <c r="A126" s="79">
        <v>124</v>
      </c>
      <c r="B126" t="s">
        <v>1938</v>
      </c>
    </row>
    <row r="127" spans="1:2" x14ac:dyDescent="0.25">
      <c r="A127" s="79">
        <v>125</v>
      </c>
      <c r="B127" t="s">
        <v>1939</v>
      </c>
    </row>
    <row r="128" spans="1:2" x14ac:dyDescent="0.25">
      <c r="A128" s="79">
        <v>126</v>
      </c>
      <c r="B128" t="s">
        <v>1940</v>
      </c>
    </row>
    <row r="129" spans="1:2" x14ac:dyDescent="0.25">
      <c r="A129" s="79">
        <v>127</v>
      </c>
      <c r="B129" t="s">
        <v>1941</v>
      </c>
    </row>
    <row r="130" spans="1:2" x14ac:dyDescent="0.25">
      <c r="A130" s="79">
        <v>128</v>
      </c>
      <c r="B130" t="s">
        <v>1942</v>
      </c>
    </row>
    <row r="131" spans="1:2" x14ac:dyDescent="0.25">
      <c r="A131" s="79">
        <v>129</v>
      </c>
      <c r="B131" t="s">
        <v>1943</v>
      </c>
    </row>
    <row r="132" spans="1:2" x14ac:dyDescent="0.25">
      <c r="A132" s="79">
        <v>130</v>
      </c>
      <c r="B132" t="s">
        <v>1944</v>
      </c>
    </row>
    <row r="133" spans="1:2" x14ac:dyDescent="0.25">
      <c r="A133" s="79">
        <v>131</v>
      </c>
      <c r="B133" t="s">
        <v>1945</v>
      </c>
    </row>
    <row r="134" spans="1:2" x14ac:dyDescent="0.25">
      <c r="A134" s="79">
        <v>132</v>
      </c>
      <c r="B134" t="s">
        <v>1946</v>
      </c>
    </row>
    <row r="135" spans="1:2" x14ac:dyDescent="0.25">
      <c r="A135" s="79">
        <v>133</v>
      </c>
      <c r="B135" t="s">
        <v>1947</v>
      </c>
    </row>
    <row r="136" spans="1:2" x14ac:dyDescent="0.25">
      <c r="A136" s="79">
        <v>134</v>
      </c>
      <c r="B136" t="s">
        <v>1948</v>
      </c>
    </row>
    <row r="137" spans="1:2" x14ac:dyDescent="0.25">
      <c r="A137" s="79">
        <v>135</v>
      </c>
      <c r="B137" t="s">
        <v>1949</v>
      </c>
    </row>
    <row r="138" spans="1:2" x14ac:dyDescent="0.25">
      <c r="A138" s="79">
        <v>136</v>
      </c>
      <c r="B138" t="s">
        <v>1950</v>
      </c>
    </row>
    <row r="139" spans="1:2" x14ac:dyDescent="0.25">
      <c r="A139" s="79">
        <v>137</v>
      </c>
      <c r="B139" t="s">
        <v>1951</v>
      </c>
    </row>
    <row r="140" spans="1:2" x14ac:dyDescent="0.25">
      <c r="A140" s="78">
        <v>138</v>
      </c>
      <c r="B140" t="s">
        <v>1952</v>
      </c>
    </row>
    <row r="141" spans="1:2" x14ac:dyDescent="0.25">
      <c r="A141" s="78">
        <v>139</v>
      </c>
      <c r="B141" t="s">
        <v>1953</v>
      </c>
    </row>
    <row r="142" spans="1:2" x14ac:dyDescent="0.25">
      <c r="A142" s="78">
        <v>140</v>
      </c>
      <c r="B142" t="s">
        <v>1954</v>
      </c>
    </row>
    <row r="143" spans="1:2" x14ac:dyDescent="0.25">
      <c r="A143" s="78">
        <v>141</v>
      </c>
      <c r="B143" t="s">
        <v>1955</v>
      </c>
    </row>
    <row r="144" spans="1:2" x14ac:dyDescent="0.25">
      <c r="A144" s="79">
        <v>142</v>
      </c>
      <c r="B144" t="s">
        <v>1956</v>
      </c>
    </row>
    <row r="145" spans="1:2" x14ac:dyDescent="0.25">
      <c r="A145" s="79">
        <v>143</v>
      </c>
      <c r="B145" t="s">
        <v>1957</v>
      </c>
    </row>
    <row r="146" spans="1:2" x14ac:dyDescent="0.25">
      <c r="A146" s="79">
        <v>144</v>
      </c>
      <c r="B146" t="s">
        <v>1958</v>
      </c>
    </row>
    <row r="147" spans="1:2" x14ac:dyDescent="0.25">
      <c r="A147" s="79">
        <v>145</v>
      </c>
      <c r="B147" t="s">
        <v>1959</v>
      </c>
    </row>
    <row r="148" spans="1:2" x14ac:dyDescent="0.25">
      <c r="A148" s="79">
        <v>146</v>
      </c>
      <c r="B148" t="s">
        <v>1960</v>
      </c>
    </row>
    <row r="149" spans="1:2" x14ac:dyDescent="0.25">
      <c r="A149" s="79">
        <v>147</v>
      </c>
      <c r="B149" t="s">
        <v>1961</v>
      </c>
    </row>
    <row r="150" spans="1:2" x14ac:dyDescent="0.25">
      <c r="A150" s="79">
        <v>148</v>
      </c>
      <c r="B150" t="s">
        <v>1962</v>
      </c>
    </row>
    <row r="151" spans="1:2" x14ac:dyDescent="0.25">
      <c r="A151" s="79">
        <v>149</v>
      </c>
      <c r="B151" t="s">
        <v>1963</v>
      </c>
    </row>
    <row r="152" spans="1:2" x14ac:dyDescent="0.25">
      <c r="A152" s="79">
        <v>150</v>
      </c>
      <c r="B152" t="s">
        <v>1964</v>
      </c>
    </row>
    <row r="153" spans="1:2" x14ac:dyDescent="0.25">
      <c r="A153" s="79">
        <v>151</v>
      </c>
      <c r="B153" t="s">
        <v>1965</v>
      </c>
    </row>
    <row r="154" spans="1:2" x14ac:dyDescent="0.25">
      <c r="A154" s="79">
        <v>152</v>
      </c>
      <c r="B154" t="s">
        <v>1966</v>
      </c>
    </row>
    <row r="155" spans="1:2" x14ac:dyDescent="0.25">
      <c r="A155" s="79">
        <v>153</v>
      </c>
      <c r="B155" t="s">
        <v>1967</v>
      </c>
    </row>
    <row r="156" spans="1:2" x14ac:dyDescent="0.25">
      <c r="A156" s="79">
        <v>154</v>
      </c>
      <c r="B156" t="s">
        <v>1968</v>
      </c>
    </row>
    <row r="157" spans="1:2" x14ac:dyDescent="0.25">
      <c r="A157" s="78">
        <v>155</v>
      </c>
      <c r="B157" t="s">
        <v>1969</v>
      </c>
    </row>
    <row r="158" spans="1:2" x14ac:dyDescent="0.25">
      <c r="A158" s="79">
        <v>156</v>
      </c>
      <c r="B158" t="s">
        <v>1970</v>
      </c>
    </row>
    <row r="159" spans="1:2" x14ac:dyDescent="0.25">
      <c r="A159" s="79">
        <v>157</v>
      </c>
      <c r="B159" t="s">
        <v>1971</v>
      </c>
    </row>
    <row r="160" spans="1:2" x14ac:dyDescent="0.25">
      <c r="A160" s="79">
        <v>158</v>
      </c>
      <c r="B160" t="s">
        <v>1972</v>
      </c>
    </row>
    <row r="161" spans="1:2" x14ac:dyDescent="0.25">
      <c r="A161" s="79">
        <v>159</v>
      </c>
      <c r="B161" t="s">
        <v>1973</v>
      </c>
    </row>
    <row r="162" spans="1:2" x14ac:dyDescent="0.25">
      <c r="A162" s="79">
        <v>160</v>
      </c>
      <c r="B162" t="s">
        <v>1974</v>
      </c>
    </row>
    <row r="163" spans="1:2" x14ac:dyDescent="0.25">
      <c r="A163" s="79">
        <v>161</v>
      </c>
      <c r="B163" t="s">
        <v>1975</v>
      </c>
    </row>
    <row r="164" spans="1:2" x14ac:dyDescent="0.25">
      <c r="A164" s="79">
        <v>162</v>
      </c>
      <c r="B164" t="s">
        <v>1976</v>
      </c>
    </row>
    <row r="165" spans="1:2" x14ac:dyDescent="0.25">
      <c r="A165" s="78">
        <v>163</v>
      </c>
      <c r="B165" t="s">
        <v>1977</v>
      </c>
    </row>
    <row r="166" spans="1:2" x14ac:dyDescent="0.25">
      <c r="A166" s="79">
        <v>164</v>
      </c>
      <c r="B166" t="s">
        <v>1978</v>
      </c>
    </row>
    <row r="167" spans="1:2" x14ac:dyDescent="0.25">
      <c r="A167" s="79">
        <v>165</v>
      </c>
      <c r="B167" t="s">
        <v>1979</v>
      </c>
    </row>
    <row r="168" spans="1:2" x14ac:dyDescent="0.25">
      <c r="A168" s="79">
        <v>166</v>
      </c>
      <c r="B168" t="s">
        <v>1980</v>
      </c>
    </row>
    <row r="169" spans="1:2" x14ac:dyDescent="0.25">
      <c r="A169" s="79">
        <v>167</v>
      </c>
      <c r="B169" t="s">
        <v>1981</v>
      </c>
    </row>
    <row r="170" spans="1:2" x14ac:dyDescent="0.25">
      <c r="A170" s="79">
        <v>168</v>
      </c>
      <c r="B170" t="s">
        <v>1982</v>
      </c>
    </row>
    <row r="171" spans="1:2" x14ac:dyDescent="0.25">
      <c r="A171" s="79">
        <v>169</v>
      </c>
      <c r="B171" t="s">
        <v>1983</v>
      </c>
    </row>
    <row r="172" spans="1:2" x14ac:dyDescent="0.25">
      <c r="A172" s="79">
        <v>170</v>
      </c>
      <c r="B172" t="s">
        <v>1984</v>
      </c>
    </row>
    <row r="173" spans="1:2" x14ac:dyDescent="0.25">
      <c r="A173" s="79">
        <v>171</v>
      </c>
      <c r="B173" t="s">
        <v>1985</v>
      </c>
    </row>
    <row r="174" spans="1:2" x14ac:dyDescent="0.25">
      <c r="A174" s="79">
        <v>172</v>
      </c>
      <c r="B174" t="s">
        <v>1986</v>
      </c>
    </row>
    <row r="175" spans="1:2" x14ac:dyDescent="0.25">
      <c r="A175" s="79">
        <v>173</v>
      </c>
      <c r="B175" t="s">
        <v>1987</v>
      </c>
    </row>
    <row r="176" spans="1:2" x14ac:dyDescent="0.25">
      <c r="A176" s="79">
        <v>174</v>
      </c>
      <c r="B176" t="s">
        <v>1988</v>
      </c>
    </row>
    <row r="177" spans="1:2" x14ac:dyDescent="0.25">
      <c r="A177" s="79">
        <v>175</v>
      </c>
      <c r="B177" t="s">
        <v>1989</v>
      </c>
    </row>
    <row r="178" spans="1:2" x14ac:dyDescent="0.25">
      <c r="A178" s="79">
        <v>176</v>
      </c>
      <c r="B178" t="s">
        <v>1990</v>
      </c>
    </row>
    <row r="179" spans="1:2" x14ac:dyDescent="0.25">
      <c r="A179" s="79">
        <v>177</v>
      </c>
      <c r="B179" t="s">
        <v>1991</v>
      </c>
    </row>
    <row r="180" spans="1:2" x14ac:dyDescent="0.25">
      <c r="A180" s="79">
        <v>178</v>
      </c>
      <c r="B180" t="s">
        <v>1992</v>
      </c>
    </row>
    <row r="181" spans="1:2" x14ac:dyDescent="0.25">
      <c r="A181" s="79">
        <v>179</v>
      </c>
      <c r="B181" t="s">
        <v>1993</v>
      </c>
    </row>
    <row r="182" spans="1:2" x14ac:dyDescent="0.25">
      <c r="A182" s="79">
        <v>180</v>
      </c>
      <c r="B182" t="s">
        <v>1994</v>
      </c>
    </row>
    <row r="183" spans="1:2" x14ac:dyDescent="0.25">
      <c r="A183" s="79">
        <v>181</v>
      </c>
      <c r="B183" t="s">
        <v>1995</v>
      </c>
    </row>
    <row r="184" spans="1:2" x14ac:dyDescent="0.25">
      <c r="A184" s="79">
        <v>182</v>
      </c>
      <c r="B184" t="s">
        <v>1996</v>
      </c>
    </row>
    <row r="185" spans="1:2" x14ac:dyDescent="0.25">
      <c r="A185" s="79">
        <v>183</v>
      </c>
      <c r="B185" t="s">
        <v>1997</v>
      </c>
    </row>
    <row r="186" spans="1:2" x14ac:dyDescent="0.25">
      <c r="A186" s="79">
        <v>184</v>
      </c>
      <c r="B186" t="s">
        <v>1998</v>
      </c>
    </row>
    <row r="187" spans="1:2" x14ac:dyDescent="0.25">
      <c r="A187" s="79">
        <v>185</v>
      </c>
      <c r="B187" t="s">
        <v>1999</v>
      </c>
    </row>
    <row r="188" spans="1:2" x14ac:dyDescent="0.25">
      <c r="A188" s="78">
        <v>186</v>
      </c>
      <c r="B188" t="s">
        <v>2000</v>
      </c>
    </row>
    <row r="189" spans="1:2" x14ac:dyDescent="0.25">
      <c r="A189" s="78">
        <v>187</v>
      </c>
      <c r="B189" t="s">
        <v>2001</v>
      </c>
    </row>
    <row r="190" spans="1:2" x14ac:dyDescent="0.25">
      <c r="A190" s="78">
        <v>188</v>
      </c>
      <c r="B190" t="s">
        <v>2002</v>
      </c>
    </row>
    <row r="191" spans="1:2" x14ac:dyDescent="0.25">
      <c r="A191" s="78">
        <v>189</v>
      </c>
      <c r="B191" t="s">
        <v>2003</v>
      </c>
    </row>
    <row r="192" spans="1:2" x14ac:dyDescent="0.25">
      <c r="A192" s="78">
        <v>190</v>
      </c>
      <c r="B192" t="s">
        <v>2004</v>
      </c>
    </row>
    <row r="193" spans="1:2" x14ac:dyDescent="0.25">
      <c r="A193" s="78">
        <v>191</v>
      </c>
      <c r="B193" t="s">
        <v>2005</v>
      </c>
    </row>
    <row r="194" spans="1:2" x14ac:dyDescent="0.25">
      <c r="A194" s="78">
        <v>192</v>
      </c>
      <c r="B194" t="s">
        <v>2006</v>
      </c>
    </row>
    <row r="195" spans="1:2" x14ac:dyDescent="0.25">
      <c r="A195" s="78">
        <v>193</v>
      </c>
      <c r="B195" t="s">
        <v>2007</v>
      </c>
    </row>
    <row r="196" spans="1:2" x14ac:dyDescent="0.25">
      <c r="A196" s="78">
        <v>194</v>
      </c>
      <c r="B196" t="s">
        <v>2008</v>
      </c>
    </row>
    <row r="197" spans="1:2" x14ac:dyDescent="0.25">
      <c r="A197" s="78">
        <v>195</v>
      </c>
      <c r="B197" t="s">
        <v>2009</v>
      </c>
    </row>
    <row r="198" spans="1:2" x14ac:dyDescent="0.25">
      <c r="A198" s="78">
        <v>196</v>
      </c>
      <c r="B198" t="s">
        <v>2010</v>
      </c>
    </row>
    <row r="199" spans="1:2" x14ac:dyDescent="0.25">
      <c r="A199" s="78">
        <v>197</v>
      </c>
      <c r="B199" t="s">
        <v>2011</v>
      </c>
    </row>
    <row r="200" spans="1:2" x14ac:dyDescent="0.25">
      <c r="A200" s="78">
        <v>198</v>
      </c>
      <c r="B200" t="s">
        <v>2012</v>
      </c>
    </row>
    <row r="201" spans="1:2" x14ac:dyDescent="0.25">
      <c r="A201" s="78">
        <v>199</v>
      </c>
      <c r="B201" t="s">
        <v>2013</v>
      </c>
    </row>
    <row r="202" spans="1:2" x14ac:dyDescent="0.25">
      <c r="A202" s="78">
        <v>200</v>
      </c>
      <c r="B202" t="s">
        <v>2014</v>
      </c>
    </row>
    <row r="203" spans="1:2" x14ac:dyDescent="0.25">
      <c r="A203" s="78">
        <v>201</v>
      </c>
      <c r="B203" t="s">
        <v>2015</v>
      </c>
    </row>
    <row r="204" spans="1:2" x14ac:dyDescent="0.25">
      <c r="A204" s="78">
        <v>202</v>
      </c>
      <c r="B204" t="s">
        <v>2016</v>
      </c>
    </row>
    <row r="205" spans="1:2" x14ac:dyDescent="0.25">
      <c r="A205" s="78">
        <v>203</v>
      </c>
      <c r="B205" t="s">
        <v>2017</v>
      </c>
    </row>
    <row r="206" spans="1:2" x14ac:dyDescent="0.25">
      <c r="A206" s="78">
        <v>204</v>
      </c>
      <c r="B206" t="s">
        <v>2018</v>
      </c>
    </row>
    <row r="207" spans="1:2" x14ac:dyDescent="0.25">
      <c r="A207" s="78">
        <v>205</v>
      </c>
      <c r="B207" t="s">
        <v>2019</v>
      </c>
    </row>
    <row r="208" spans="1:2" x14ac:dyDescent="0.25">
      <c r="A208" s="78">
        <v>206</v>
      </c>
      <c r="B208" t="s">
        <v>2020</v>
      </c>
    </row>
    <row r="209" spans="1:2" x14ac:dyDescent="0.25">
      <c r="A209" s="78">
        <v>207</v>
      </c>
      <c r="B209" t="s">
        <v>2021</v>
      </c>
    </row>
    <row r="210" spans="1:2" x14ac:dyDescent="0.25">
      <c r="A210" s="78">
        <v>208</v>
      </c>
      <c r="B210" t="s">
        <v>2022</v>
      </c>
    </row>
    <row r="211" spans="1:2" x14ac:dyDescent="0.25">
      <c r="A211" s="78">
        <v>209</v>
      </c>
    </row>
    <row r="212" spans="1:2" x14ac:dyDescent="0.25">
      <c r="A212" s="78">
        <v>210</v>
      </c>
      <c r="B212" t="s">
        <v>133</v>
      </c>
    </row>
    <row r="213" spans="1:2" x14ac:dyDescent="0.25">
      <c r="A213" s="78">
        <v>211</v>
      </c>
      <c r="B213" t="s">
        <v>133</v>
      </c>
    </row>
    <row r="214" spans="1:2" x14ac:dyDescent="0.25">
      <c r="A214" s="78">
        <v>212</v>
      </c>
      <c r="B214" t="s">
        <v>133</v>
      </c>
    </row>
    <row r="215" spans="1:2" x14ac:dyDescent="0.25">
      <c r="A215" s="78">
        <v>213</v>
      </c>
      <c r="B215" t="s">
        <v>2023</v>
      </c>
    </row>
    <row r="216" spans="1:2" x14ac:dyDescent="0.25">
      <c r="A216" s="78">
        <v>214</v>
      </c>
      <c r="B216" t="s">
        <v>2024</v>
      </c>
    </row>
    <row r="217" spans="1:2" x14ac:dyDescent="0.25">
      <c r="A217" s="78">
        <v>215</v>
      </c>
      <c r="B217" t="s">
        <v>187</v>
      </c>
    </row>
    <row r="218" spans="1:2" x14ac:dyDescent="0.25">
      <c r="A218" s="78">
        <v>216</v>
      </c>
      <c r="B218" t="s">
        <v>2025</v>
      </c>
    </row>
    <row r="219" spans="1:2" x14ac:dyDescent="0.25">
      <c r="A219" s="78">
        <v>217</v>
      </c>
      <c r="B219" t="s">
        <v>2026</v>
      </c>
    </row>
    <row r="220" spans="1:2" x14ac:dyDescent="0.25">
      <c r="A220" s="79">
        <v>218</v>
      </c>
      <c r="B220" t="s">
        <v>2027</v>
      </c>
    </row>
    <row r="221" spans="1:2" x14ac:dyDescent="0.25">
      <c r="A221" s="78">
        <v>219</v>
      </c>
      <c r="B221" t="s">
        <v>2028</v>
      </c>
    </row>
    <row r="222" spans="1:2" x14ac:dyDescent="0.25">
      <c r="A222" s="78">
        <v>220</v>
      </c>
      <c r="B222" t="s">
        <v>2029</v>
      </c>
    </row>
    <row r="223" spans="1:2" x14ac:dyDescent="0.25">
      <c r="A223" s="78">
        <v>221</v>
      </c>
      <c r="B223" t="s">
        <v>138</v>
      </c>
    </row>
    <row r="224" spans="1:2" x14ac:dyDescent="0.25">
      <c r="A224" s="78">
        <v>222</v>
      </c>
    </row>
    <row r="225" spans="1:2" x14ac:dyDescent="0.25">
      <c r="A225" s="78">
        <v>223</v>
      </c>
    </row>
    <row r="226" spans="1:2" x14ac:dyDescent="0.25">
      <c r="A226" s="78">
        <v>224</v>
      </c>
    </row>
    <row r="227" spans="1:2" x14ac:dyDescent="0.25">
      <c r="A227" s="78">
        <v>225</v>
      </c>
      <c r="B227" t="s">
        <v>2030</v>
      </c>
    </row>
    <row r="228" spans="1:2" x14ac:dyDescent="0.25">
      <c r="A228" s="78">
        <v>226</v>
      </c>
      <c r="B228" t="s">
        <v>2031</v>
      </c>
    </row>
    <row r="229" spans="1:2" x14ac:dyDescent="0.25">
      <c r="A229" s="78">
        <v>227</v>
      </c>
      <c r="B229" t="s">
        <v>2032</v>
      </c>
    </row>
    <row r="230" spans="1:2" x14ac:dyDescent="0.25">
      <c r="A230" s="79">
        <v>228</v>
      </c>
    </row>
    <row r="231" spans="1:2" x14ac:dyDescent="0.25">
      <c r="A231" s="79">
        <v>229</v>
      </c>
      <c r="B231" t="s">
        <v>2033</v>
      </c>
    </row>
    <row r="232" spans="1:2" x14ac:dyDescent="0.25">
      <c r="A232" s="79">
        <v>230</v>
      </c>
      <c r="B232" t="s">
        <v>2034</v>
      </c>
    </row>
    <row r="233" spans="1:2" x14ac:dyDescent="0.25">
      <c r="A233" s="79">
        <v>231</v>
      </c>
      <c r="B233" t="s">
        <v>2035</v>
      </c>
    </row>
    <row r="234" spans="1:2" x14ac:dyDescent="0.25">
      <c r="A234" s="79">
        <v>232</v>
      </c>
      <c r="B234" t="s">
        <v>2036</v>
      </c>
    </row>
    <row r="235" spans="1:2" x14ac:dyDescent="0.25">
      <c r="A235" s="79">
        <v>233</v>
      </c>
      <c r="B235" t="s">
        <v>2037</v>
      </c>
    </row>
    <row r="236" spans="1:2" x14ac:dyDescent="0.25">
      <c r="A236" s="79">
        <v>234</v>
      </c>
      <c r="B236" t="s">
        <v>2038</v>
      </c>
    </row>
    <row r="237" spans="1:2" x14ac:dyDescent="0.25">
      <c r="A237" s="79">
        <v>235</v>
      </c>
      <c r="B237" t="s">
        <v>2039</v>
      </c>
    </row>
    <row r="238" spans="1:2" x14ac:dyDescent="0.25">
      <c r="A238" s="79">
        <v>236</v>
      </c>
      <c r="B238" t="s">
        <v>2040</v>
      </c>
    </row>
    <row r="239" spans="1:2" x14ac:dyDescent="0.25">
      <c r="A239" s="79">
        <v>237</v>
      </c>
      <c r="B239" t="s">
        <v>2041</v>
      </c>
    </row>
    <row r="240" spans="1:2" x14ac:dyDescent="0.25">
      <c r="A240" s="79">
        <v>238</v>
      </c>
      <c r="B240" t="s">
        <v>2042</v>
      </c>
    </row>
    <row r="241" spans="1:2" x14ac:dyDescent="0.25">
      <c r="A241" s="79">
        <v>239</v>
      </c>
      <c r="B241" t="s">
        <v>2043</v>
      </c>
    </row>
    <row r="242" spans="1:2" x14ac:dyDescent="0.25">
      <c r="A242" s="79">
        <v>240</v>
      </c>
      <c r="B242" t="s">
        <v>2044</v>
      </c>
    </row>
    <row r="243" spans="1:2" x14ac:dyDescent="0.25">
      <c r="A243" s="79">
        <v>241</v>
      </c>
      <c r="B243" t="s">
        <v>2045</v>
      </c>
    </row>
    <row r="244" spans="1:2" x14ac:dyDescent="0.25">
      <c r="A244" s="79">
        <v>242</v>
      </c>
      <c r="B244" t="s">
        <v>2046</v>
      </c>
    </row>
    <row r="245" spans="1:2" x14ac:dyDescent="0.25">
      <c r="A245" s="79">
        <v>243</v>
      </c>
      <c r="B245" t="s">
        <v>2047</v>
      </c>
    </row>
    <row r="246" spans="1:2" x14ac:dyDescent="0.25">
      <c r="A246" s="79">
        <v>244</v>
      </c>
      <c r="B246" t="s">
        <v>2048</v>
      </c>
    </row>
    <row r="247" spans="1:2" x14ac:dyDescent="0.25">
      <c r="A247" s="79">
        <v>245</v>
      </c>
      <c r="B247" t="s">
        <v>2049</v>
      </c>
    </row>
    <row r="248" spans="1:2" x14ac:dyDescent="0.25">
      <c r="A248" s="78">
        <v>246</v>
      </c>
      <c r="B248" t="s">
        <v>2050</v>
      </c>
    </row>
    <row r="249" spans="1:2" x14ac:dyDescent="0.25">
      <c r="A249" s="79">
        <v>247</v>
      </c>
      <c r="B249" t="s">
        <v>2051</v>
      </c>
    </row>
    <row r="250" spans="1:2" x14ac:dyDescent="0.25">
      <c r="A250" s="79">
        <v>248</v>
      </c>
    </row>
    <row r="251" spans="1:2" x14ac:dyDescent="0.25">
      <c r="A251" s="79">
        <v>249</v>
      </c>
      <c r="B251" t="s">
        <v>451</v>
      </c>
    </row>
    <row r="252" spans="1:2" x14ac:dyDescent="0.25">
      <c r="A252" s="79">
        <v>250</v>
      </c>
      <c r="B252" t="s">
        <v>451</v>
      </c>
    </row>
    <row r="253" spans="1:2" x14ac:dyDescent="0.25">
      <c r="A253" s="79">
        <v>251</v>
      </c>
      <c r="B253" t="s">
        <v>2052</v>
      </c>
    </row>
    <row r="254" spans="1:2" x14ac:dyDescent="0.25">
      <c r="A254" s="79">
        <v>252</v>
      </c>
      <c r="B254" t="s">
        <v>2053</v>
      </c>
    </row>
    <row r="255" spans="1:2" x14ac:dyDescent="0.25">
      <c r="A255" s="79">
        <v>253</v>
      </c>
      <c r="B255" t="s">
        <v>2054</v>
      </c>
    </row>
    <row r="256" spans="1:2" x14ac:dyDescent="0.25">
      <c r="A256" s="79">
        <v>254</v>
      </c>
      <c r="B256" t="s">
        <v>2055</v>
      </c>
    </row>
    <row r="257" spans="1:2" x14ac:dyDescent="0.25">
      <c r="A257" s="79">
        <v>255</v>
      </c>
      <c r="B257" t="s">
        <v>2056</v>
      </c>
    </row>
    <row r="258" spans="1:2" x14ac:dyDescent="0.25">
      <c r="A258" s="78">
        <v>256</v>
      </c>
      <c r="B258" t="s">
        <v>2057</v>
      </c>
    </row>
    <row r="259" spans="1:2" x14ac:dyDescent="0.25">
      <c r="A259" s="79">
        <v>257</v>
      </c>
      <c r="B259" t="s">
        <v>2058</v>
      </c>
    </row>
    <row r="260" spans="1:2" x14ac:dyDescent="0.25">
      <c r="A260" s="79">
        <v>258</v>
      </c>
      <c r="B260" t="s">
        <v>2059</v>
      </c>
    </row>
    <row r="261" spans="1:2" x14ac:dyDescent="0.25">
      <c r="A261" s="79">
        <v>259</v>
      </c>
    </row>
    <row r="262" spans="1:2" x14ac:dyDescent="0.25">
      <c r="A262" s="79">
        <v>260</v>
      </c>
      <c r="B262" t="s">
        <v>2060</v>
      </c>
    </row>
    <row r="263" spans="1:2" x14ac:dyDescent="0.25">
      <c r="A263" s="79">
        <v>261</v>
      </c>
      <c r="B263" t="s">
        <v>2061</v>
      </c>
    </row>
    <row r="264" spans="1:2" x14ac:dyDescent="0.25">
      <c r="A264" s="79">
        <v>262</v>
      </c>
      <c r="B264" t="s">
        <v>2062</v>
      </c>
    </row>
    <row r="265" spans="1:2" x14ac:dyDescent="0.25">
      <c r="A265" s="79">
        <v>263</v>
      </c>
      <c r="B265" t="s">
        <v>2063</v>
      </c>
    </row>
    <row r="266" spans="1:2" x14ac:dyDescent="0.25">
      <c r="A266" s="79">
        <v>264</v>
      </c>
      <c r="B266" t="s">
        <v>2064</v>
      </c>
    </row>
    <row r="267" spans="1:2" x14ac:dyDescent="0.25">
      <c r="A267" s="79">
        <v>265</v>
      </c>
      <c r="B267" t="s">
        <v>2065</v>
      </c>
    </row>
    <row r="268" spans="1:2" x14ac:dyDescent="0.25">
      <c r="A268" s="79">
        <v>266</v>
      </c>
      <c r="B268" t="s">
        <v>2066</v>
      </c>
    </row>
    <row r="269" spans="1:2" x14ac:dyDescent="0.25">
      <c r="A269" s="79">
        <v>267</v>
      </c>
      <c r="B269" t="s">
        <v>2067</v>
      </c>
    </row>
    <row r="270" spans="1:2" x14ac:dyDescent="0.25">
      <c r="A270" s="79">
        <v>268</v>
      </c>
      <c r="B270" t="s">
        <v>2068</v>
      </c>
    </row>
    <row r="271" spans="1:2" x14ac:dyDescent="0.25">
      <c r="A271" s="79">
        <v>269</v>
      </c>
      <c r="B271" t="s">
        <v>2069</v>
      </c>
    </row>
    <row r="272" spans="1:2" x14ac:dyDescent="0.25">
      <c r="A272" s="79">
        <v>270</v>
      </c>
      <c r="B272" t="s">
        <v>441</v>
      </c>
    </row>
    <row r="273" spans="1:2" x14ac:dyDescent="0.25">
      <c r="A273" s="79">
        <v>271</v>
      </c>
    </row>
    <row r="274" spans="1:2" x14ac:dyDescent="0.25">
      <c r="A274" s="79">
        <v>272</v>
      </c>
      <c r="B274" t="s">
        <v>2070</v>
      </c>
    </row>
    <row r="275" spans="1:2" x14ac:dyDescent="0.25">
      <c r="A275" s="79">
        <v>273</v>
      </c>
      <c r="B275" t="s">
        <v>2071</v>
      </c>
    </row>
    <row r="276" spans="1:2" x14ac:dyDescent="0.25">
      <c r="A276" s="79">
        <v>274</v>
      </c>
      <c r="B276" t="s">
        <v>2072</v>
      </c>
    </row>
    <row r="277" spans="1:2" x14ac:dyDescent="0.25">
      <c r="A277" s="78">
        <v>275</v>
      </c>
      <c r="B277" t="s">
        <v>2073</v>
      </c>
    </row>
    <row r="278" spans="1:2" x14ac:dyDescent="0.25">
      <c r="A278" s="78">
        <v>276</v>
      </c>
      <c r="B278" t="s">
        <v>2074</v>
      </c>
    </row>
    <row r="279" spans="1:2" x14ac:dyDescent="0.25">
      <c r="A279" s="78">
        <v>277</v>
      </c>
      <c r="B279" t="s">
        <v>2075</v>
      </c>
    </row>
    <row r="280" spans="1:2" x14ac:dyDescent="0.25">
      <c r="A280" s="78">
        <v>278</v>
      </c>
      <c r="B280" t="s">
        <v>2076</v>
      </c>
    </row>
    <row r="281" spans="1:2" x14ac:dyDescent="0.25">
      <c r="A281" s="78">
        <v>279</v>
      </c>
      <c r="B281" t="s">
        <v>2077</v>
      </c>
    </row>
    <row r="282" spans="1:2" x14ac:dyDescent="0.25">
      <c r="A282" s="78">
        <v>280</v>
      </c>
      <c r="B282" t="s">
        <v>2078</v>
      </c>
    </row>
    <row r="283" spans="1:2" x14ac:dyDescent="0.25">
      <c r="A283" s="78">
        <v>281</v>
      </c>
      <c r="B283" t="s">
        <v>2079</v>
      </c>
    </row>
    <row r="284" spans="1:2" x14ac:dyDescent="0.25">
      <c r="A284" s="78">
        <v>282</v>
      </c>
      <c r="B284" t="s">
        <v>2080</v>
      </c>
    </row>
    <row r="285" spans="1:2" x14ac:dyDescent="0.25">
      <c r="A285" s="78">
        <v>283</v>
      </c>
    </row>
    <row r="286" spans="1:2" x14ac:dyDescent="0.25">
      <c r="A286" s="78">
        <v>284</v>
      </c>
      <c r="B286" t="s">
        <v>2081</v>
      </c>
    </row>
    <row r="287" spans="1:2" x14ac:dyDescent="0.25">
      <c r="A287" s="78">
        <v>285</v>
      </c>
      <c r="B287" t="s">
        <v>606</v>
      </c>
    </row>
    <row r="288" spans="1:2" x14ac:dyDescent="0.25">
      <c r="A288" s="78">
        <v>286</v>
      </c>
      <c r="B288" t="s">
        <v>605</v>
      </c>
    </row>
    <row r="289" spans="1:2" x14ac:dyDescent="0.25">
      <c r="A289" s="78">
        <v>287</v>
      </c>
      <c r="B289" t="s">
        <v>604</v>
      </c>
    </row>
    <row r="290" spans="1:2" x14ac:dyDescent="0.25">
      <c r="A290" s="78">
        <v>288</v>
      </c>
      <c r="B290" t="s">
        <v>607</v>
      </c>
    </row>
    <row r="291" spans="1:2" x14ac:dyDescent="0.25">
      <c r="A291" s="79">
        <v>289</v>
      </c>
      <c r="B291" t="s">
        <v>609</v>
      </c>
    </row>
    <row r="292" spans="1:2" x14ac:dyDescent="0.25">
      <c r="A292" s="79">
        <v>290</v>
      </c>
      <c r="B292" t="s">
        <v>608</v>
      </c>
    </row>
    <row r="293" spans="1:2" x14ac:dyDescent="0.25">
      <c r="A293" s="79">
        <v>291</v>
      </c>
      <c r="B293" t="s">
        <v>611</v>
      </c>
    </row>
    <row r="294" spans="1:2" x14ac:dyDescent="0.25">
      <c r="A294" s="79">
        <v>292</v>
      </c>
      <c r="B294" t="s">
        <v>610</v>
      </c>
    </row>
    <row r="295" spans="1:2" x14ac:dyDescent="0.25">
      <c r="A295" s="79">
        <v>293</v>
      </c>
      <c r="B295" t="s">
        <v>612</v>
      </c>
    </row>
    <row r="296" spans="1:2" x14ac:dyDescent="0.25">
      <c r="A296" s="79">
        <v>294</v>
      </c>
      <c r="B296" t="s">
        <v>540</v>
      </c>
    </row>
    <row r="297" spans="1:2" x14ac:dyDescent="0.25">
      <c r="A297" s="79">
        <v>295</v>
      </c>
      <c r="B297" t="s">
        <v>549</v>
      </c>
    </row>
    <row r="298" spans="1:2" x14ac:dyDescent="0.25">
      <c r="A298" s="79">
        <v>296</v>
      </c>
      <c r="B298" t="s">
        <v>541</v>
      </c>
    </row>
    <row r="299" spans="1:2" x14ac:dyDescent="0.25">
      <c r="A299" s="79">
        <v>297</v>
      </c>
      <c r="B299" t="s">
        <v>533</v>
      </c>
    </row>
    <row r="300" spans="1:2" x14ac:dyDescent="0.25">
      <c r="A300" s="78">
        <v>298</v>
      </c>
      <c r="B300" t="s">
        <v>548</v>
      </c>
    </row>
    <row r="301" spans="1:2" x14ac:dyDescent="0.25">
      <c r="A301" s="78">
        <v>299</v>
      </c>
      <c r="B301" t="s">
        <v>552</v>
      </c>
    </row>
    <row r="302" spans="1:2" x14ac:dyDescent="0.25">
      <c r="A302" s="78">
        <v>300</v>
      </c>
      <c r="B302" t="s">
        <v>544</v>
      </c>
    </row>
    <row r="303" spans="1:2" x14ac:dyDescent="0.25">
      <c r="A303" s="78">
        <v>301</v>
      </c>
      <c r="B303" t="s">
        <v>545</v>
      </c>
    </row>
    <row r="304" spans="1:2" x14ac:dyDescent="0.25">
      <c r="A304" s="79">
        <v>302</v>
      </c>
      <c r="B304" t="s">
        <v>536</v>
      </c>
    </row>
    <row r="305" spans="1:2" x14ac:dyDescent="0.25">
      <c r="A305" s="79">
        <v>303</v>
      </c>
      <c r="B305" t="s">
        <v>537</v>
      </c>
    </row>
    <row r="306" spans="1:2" x14ac:dyDescent="0.25">
      <c r="A306" s="79">
        <v>304</v>
      </c>
      <c r="B306" t="s">
        <v>539</v>
      </c>
    </row>
    <row r="307" spans="1:2" x14ac:dyDescent="0.25">
      <c r="A307" s="79">
        <v>305</v>
      </c>
      <c r="B307" t="s">
        <v>550</v>
      </c>
    </row>
    <row r="308" spans="1:2" x14ac:dyDescent="0.25">
      <c r="A308" s="79">
        <v>306</v>
      </c>
      <c r="B308" t="s">
        <v>542</v>
      </c>
    </row>
    <row r="309" spans="1:2" x14ac:dyDescent="0.25">
      <c r="A309" s="79">
        <v>307</v>
      </c>
      <c r="B309" t="s">
        <v>534</v>
      </c>
    </row>
    <row r="310" spans="1:2" x14ac:dyDescent="0.25">
      <c r="A310" s="79">
        <v>308</v>
      </c>
    </row>
    <row r="311" spans="1:2" x14ac:dyDescent="0.25">
      <c r="A311" s="79">
        <v>309</v>
      </c>
      <c r="B311" t="s">
        <v>547</v>
      </c>
    </row>
    <row r="312" spans="1:2" x14ac:dyDescent="0.25">
      <c r="A312" s="79">
        <v>310</v>
      </c>
      <c r="B312" t="s">
        <v>551</v>
      </c>
    </row>
    <row r="313" spans="1:2" x14ac:dyDescent="0.25">
      <c r="A313" s="79">
        <v>311</v>
      </c>
      <c r="B313" t="s">
        <v>543</v>
      </c>
    </row>
    <row r="314" spans="1:2" x14ac:dyDescent="0.25">
      <c r="A314" s="79">
        <v>312</v>
      </c>
      <c r="B314" t="s">
        <v>546</v>
      </c>
    </row>
    <row r="315" spans="1:2" x14ac:dyDescent="0.25">
      <c r="A315" s="78">
        <v>313</v>
      </c>
      <c r="B315" t="s">
        <v>535</v>
      </c>
    </row>
    <row r="316" spans="1:2" x14ac:dyDescent="0.25">
      <c r="A316" s="78">
        <v>314</v>
      </c>
      <c r="B316" t="s">
        <v>538</v>
      </c>
    </row>
    <row r="317" spans="1:2" x14ac:dyDescent="0.25">
      <c r="A317" s="78">
        <v>315</v>
      </c>
      <c r="B317" t="s">
        <v>559</v>
      </c>
    </row>
    <row r="318" spans="1:2" x14ac:dyDescent="0.25">
      <c r="A318" s="78">
        <v>316</v>
      </c>
      <c r="B318" t="s">
        <v>554</v>
      </c>
    </row>
    <row r="319" spans="1:2" x14ac:dyDescent="0.25">
      <c r="A319" s="78">
        <v>317</v>
      </c>
      <c r="B319" t="s">
        <v>558</v>
      </c>
    </row>
    <row r="320" spans="1:2" x14ac:dyDescent="0.25">
      <c r="A320" s="78">
        <v>318</v>
      </c>
      <c r="B320" t="s">
        <v>562</v>
      </c>
    </row>
    <row r="321" spans="1:2" x14ac:dyDescent="0.25">
      <c r="A321" s="78">
        <v>319</v>
      </c>
      <c r="B321" t="s">
        <v>555</v>
      </c>
    </row>
    <row r="322" spans="1:2" x14ac:dyDescent="0.25">
      <c r="A322" s="78">
        <v>320</v>
      </c>
      <c r="B322" t="s">
        <v>553</v>
      </c>
    </row>
    <row r="323" spans="1:2" x14ac:dyDescent="0.25">
      <c r="A323" s="78">
        <v>321</v>
      </c>
      <c r="B323" t="s">
        <v>557</v>
      </c>
    </row>
    <row r="324" spans="1:2" x14ac:dyDescent="0.25">
      <c r="A324" s="78">
        <v>322</v>
      </c>
      <c r="B324" t="s">
        <v>556</v>
      </c>
    </row>
    <row r="325" spans="1:2" x14ac:dyDescent="0.25">
      <c r="A325" s="78">
        <v>323</v>
      </c>
      <c r="B325" t="s">
        <v>561</v>
      </c>
    </row>
    <row r="326" spans="1:2" x14ac:dyDescent="0.25">
      <c r="A326" s="78">
        <v>324</v>
      </c>
      <c r="B326" t="s">
        <v>560</v>
      </c>
    </row>
    <row r="327" spans="1:2" x14ac:dyDescent="0.25">
      <c r="A327" s="79">
        <v>325</v>
      </c>
      <c r="B327" t="s">
        <v>563</v>
      </c>
    </row>
    <row r="328" spans="1:2" x14ac:dyDescent="0.25">
      <c r="A328" s="79">
        <v>326</v>
      </c>
      <c r="B328" t="s">
        <v>2082</v>
      </c>
    </row>
    <row r="329" spans="1:2" x14ac:dyDescent="0.25">
      <c r="A329" s="79">
        <v>327</v>
      </c>
      <c r="B329" t="s">
        <v>564</v>
      </c>
    </row>
    <row r="330" spans="1:2" x14ac:dyDescent="0.25">
      <c r="A330" s="79">
        <v>328</v>
      </c>
      <c r="B330" t="s">
        <v>2083</v>
      </c>
    </row>
    <row r="331" spans="1:2" x14ac:dyDescent="0.25">
      <c r="A331" s="79">
        <v>329</v>
      </c>
      <c r="B331" t="s">
        <v>2084</v>
      </c>
    </row>
    <row r="332" spans="1:2" x14ac:dyDescent="0.25">
      <c r="A332" s="79">
        <v>330</v>
      </c>
      <c r="B332" t="s">
        <v>2085</v>
      </c>
    </row>
    <row r="333" spans="1:2" x14ac:dyDescent="0.25">
      <c r="A333" s="79">
        <v>331</v>
      </c>
      <c r="B333" t="s">
        <v>2086</v>
      </c>
    </row>
    <row r="334" spans="1:2" x14ac:dyDescent="0.25">
      <c r="A334" s="79">
        <v>332</v>
      </c>
      <c r="B334" t="s">
        <v>2087</v>
      </c>
    </row>
    <row r="335" spans="1:2" x14ac:dyDescent="0.25">
      <c r="A335" s="79">
        <v>333</v>
      </c>
      <c r="B335" t="s">
        <v>654</v>
      </c>
    </row>
    <row r="336" spans="1:2" x14ac:dyDescent="0.25">
      <c r="A336" s="79">
        <v>334</v>
      </c>
      <c r="B336" t="s">
        <v>655</v>
      </c>
    </row>
    <row r="337" spans="1:2" x14ac:dyDescent="0.25">
      <c r="A337" s="79">
        <v>335</v>
      </c>
      <c r="B337" t="s">
        <v>657</v>
      </c>
    </row>
    <row r="338" spans="1:2" x14ac:dyDescent="0.25">
      <c r="A338" s="79">
        <v>336</v>
      </c>
      <c r="B338" t="s">
        <v>656</v>
      </c>
    </row>
    <row r="339" spans="1:2" x14ac:dyDescent="0.25">
      <c r="A339" s="79">
        <v>337</v>
      </c>
      <c r="B339" t="s">
        <v>2088</v>
      </c>
    </row>
    <row r="340" spans="1:2" x14ac:dyDescent="0.25">
      <c r="A340" s="79">
        <v>338</v>
      </c>
      <c r="B340" t="s">
        <v>2089</v>
      </c>
    </row>
    <row r="341" spans="1:2" x14ac:dyDescent="0.25">
      <c r="A341" s="79">
        <v>339</v>
      </c>
      <c r="B341" t="s">
        <v>2090</v>
      </c>
    </row>
    <row r="342" spans="1:2" x14ac:dyDescent="0.25">
      <c r="A342" s="79">
        <v>340</v>
      </c>
      <c r="B342" t="s">
        <v>2091</v>
      </c>
    </row>
    <row r="343" spans="1:2" x14ac:dyDescent="0.25">
      <c r="A343" s="79">
        <v>341</v>
      </c>
      <c r="B343" t="s">
        <v>2092</v>
      </c>
    </row>
    <row r="344" spans="1:2" x14ac:dyDescent="0.25">
      <c r="A344" s="79">
        <v>342</v>
      </c>
      <c r="B344" t="s">
        <v>663</v>
      </c>
    </row>
    <row r="345" spans="1:2" x14ac:dyDescent="0.25">
      <c r="A345" s="79">
        <v>343</v>
      </c>
      <c r="B345" t="s">
        <v>662</v>
      </c>
    </row>
    <row r="346" spans="1:2" x14ac:dyDescent="0.25">
      <c r="A346" s="79">
        <v>344</v>
      </c>
      <c r="B346" t="s">
        <v>665</v>
      </c>
    </row>
    <row r="347" spans="1:2" x14ac:dyDescent="0.25">
      <c r="A347" s="79">
        <v>345</v>
      </c>
      <c r="B347" t="s">
        <v>664</v>
      </c>
    </row>
    <row r="348" spans="1:2" x14ac:dyDescent="0.25">
      <c r="A348" s="78">
        <v>346</v>
      </c>
      <c r="B348" t="s">
        <v>2093</v>
      </c>
    </row>
    <row r="349" spans="1:2" x14ac:dyDescent="0.25">
      <c r="A349" s="78">
        <v>347</v>
      </c>
      <c r="B349" t="s">
        <v>694</v>
      </c>
    </row>
    <row r="350" spans="1:2" x14ac:dyDescent="0.25">
      <c r="A350" s="78">
        <v>348</v>
      </c>
      <c r="B350" t="s">
        <v>693</v>
      </c>
    </row>
    <row r="351" spans="1:2" x14ac:dyDescent="0.25">
      <c r="A351" s="79">
        <v>349</v>
      </c>
      <c r="B351" t="s">
        <v>2094</v>
      </c>
    </row>
    <row r="352" spans="1:2" x14ac:dyDescent="0.25">
      <c r="A352" s="78">
        <v>350</v>
      </c>
      <c r="B352" t="s">
        <v>2095</v>
      </c>
    </row>
    <row r="353" spans="1:2" x14ac:dyDescent="0.25">
      <c r="A353" s="78">
        <v>351</v>
      </c>
      <c r="B353" t="s">
        <v>2096</v>
      </c>
    </row>
    <row r="354" spans="1:2" x14ac:dyDescent="0.25">
      <c r="A354" s="78">
        <v>352</v>
      </c>
      <c r="B354" t="s">
        <v>2097</v>
      </c>
    </row>
    <row r="355" spans="1:2" x14ac:dyDescent="0.25">
      <c r="A355" s="78">
        <v>353</v>
      </c>
      <c r="B355" t="s">
        <v>2098</v>
      </c>
    </row>
    <row r="356" spans="1:2" x14ac:dyDescent="0.25">
      <c r="A356" s="78">
        <v>354</v>
      </c>
      <c r="B356" t="s">
        <v>2099</v>
      </c>
    </row>
    <row r="357" spans="1:2" x14ac:dyDescent="0.25">
      <c r="A357" s="78">
        <v>355</v>
      </c>
      <c r="B357" t="s">
        <v>2100</v>
      </c>
    </row>
    <row r="358" spans="1:2" x14ac:dyDescent="0.25">
      <c r="A358" s="78">
        <v>356</v>
      </c>
      <c r="B358" t="s">
        <v>2101</v>
      </c>
    </row>
    <row r="359" spans="1:2" x14ac:dyDescent="0.25">
      <c r="A359" s="78">
        <v>357</v>
      </c>
      <c r="B359" t="s">
        <v>2102</v>
      </c>
    </row>
    <row r="360" spans="1:2" x14ac:dyDescent="0.25">
      <c r="A360" s="78">
        <v>358</v>
      </c>
      <c r="B360" t="s">
        <v>2103</v>
      </c>
    </row>
    <row r="361" spans="1:2" x14ac:dyDescent="0.25">
      <c r="A361" s="78">
        <v>359</v>
      </c>
      <c r="B361" t="s">
        <v>2104</v>
      </c>
    </row>
    <row r="362" spans="1:2" x14ac:dyDescent="0.25">
      <c r="A362" s="78">
        <v>360</v>
      </c>
      <c r="B362" t="s">
        <v>2105</v>
      </c>
    </row>
    <row r="363" spans="1:2" x14ac:dyDescent="0.25">
      <c r="A363" s="78">
        <v>361</v>
      </c>
      <c r="B363" t="s">
        <v>696</v>
      </c>
    </row>
    <row r="364" spans="1:2" x14ac:dyDescent="0.25">
      <c r="A364" s="78">
        <v>362</v>
      </c>
      <c r="B364" t="s">
        <v>695</v>
      </c>
    </row>
    <row r="365" spans="1:2" x14ac:dyDescent="0.25">
      <c r="A365" s="78">
        <v>363</v>
      </c>
      <c r="B365" t="s">
        <v>2106</v>
      </c>
    </row>
    <row r="366" spans="1:2" x14ac:dyDescent="0.25">
      <c r="A366" s="78">
        <v>364</v>
      </c>
      <c r="B366" t="s">
        <v>2107</v>
      </c>
    </row>
    <row r="367" spans="1:2" x14ac:dyDescent="0.25">
      <c r="A367" s="78">
        <v>365</v>
      </c>
      <c r="B367" t="s">
        <v>2108</v>
      </c>
    </row>
    <row r="368" spans="1:2" x14ac:dyDescent="0.25">
      <c r="A368" s="78">
        <v>366</v>
      </c>
      <c r="B368" t="s">
        <v>702</v>
      </c>
    </row>
    <row r="369" spans="1:2" x14ac:dyDescent="0.25">
      <c r="A369" s="78">
        <v>367</v>
      </c>
      <c r="B369" t="s">
        <v>703</v>
      </c>
    </row>
    <row r="370" spans="1:2" x14ac:dyDescent="0.25">
      <c r="A370" s="78">
        <v>368</v>
      </c>
      <c r="B370" t="s">
        <v>704</v>
      </c>
    </row>
    <row r="371" spans="1:2" x14ac:dyDescent="0.25">
      <c r="A371" s="78">
        <v>369</v>
      </c>
      <c r="B371" t="s">
        <v>2109</v>
      </c>
    </row>
    <row r="372" spans="1:2" x14ac:dyDescent="0.25">
      <c r="A372" s="78">
        <v>370</v>
      </c>
      <c r="B372" t="s">
        <v>2110</v>
      </c>
    </row>
    <row r="373" spans="1:2" x14ac:dyDescent="0.25">
      <c r="A373" s="78">
        <v>371</v>
      </c>
      <c r="B373" t="s">
        <v>2111</v>
      </c>
    </row>
    <row r="374" spans="1:2" x14ac:dyDescent="0.25">
      <c r="A374" s="78">
        <v>372</v>
      </c>
      <c r="B374" t="s">
        <v>707</v>
      </c>
    </row>
    <row r="375" spans="1:2" x14ac:dyDescent="0.25">
      <c r="A375" s="79">
        <v>373</v>
      </c>
      <c r="B375" t="s">
        <v>706</v>
      </c>
    </row>
    <row r="376" spans="1:2" x14ac:dyDescent="0.25">
      <c r="A376" s="79">
        <v>374</v>
      </c>
      <c r="B376" t="s">
        <v>2112</v>
      </c>
    </row>
    <row r="377" spans="1:2" x14ac:dyDescent="0.25">
      <c r="A377" s="79">
        <v>375</v>
      </c>
      <c r="B377" t="s">
        <v>2113</v>
      </c>
    </row>
    <row r="378" spans="1:2" x14ac:dyDescent="0.25">
      <c r="A378" s="79">
        <v>376</v>
      </c>
      <c r="B378" t="s">
        <v>2114</v>
      </c>
    </row>
    <row r="379" spans="1:2" x14ac:dyDescent="0.25">
      <c r="A379" s="79">
        <v>377</v>
      </c>
      <c r="B379" t="s">
        <v>2115</v>
      </c>
    </row>
    <row r="380" spans="1:2" x14ac:dyDescent="0.25">
      <c r="A380" s="79">
        <v>378</v>
      </c>
      <c r="B380" t="s">
        <v>721</v>
      </c>
    </row>
    <row r="381" spans="1:2" x14ac:dyDescent="0.25">
      <c r="A381" s="79">
        <v>379</v>
      </c>
      <c r="B381" t="s">
        <v>2116</v>
      </c>
    </row>
    <row r="382" spans="1:2" x14ac:dyDescent="0.25">
      <c r="A382" s="79">
        <v>380</v>
      </c>
      <c r="B382" t="s">
        <v>723</v>
      </c>
    </row>
    <row r="383" spans="1:2" x14ac:dyDescent="0.25">
      <c r="A383" s="79">
        <v>381</v>
      </c>
      <c r="B383" t="s">
        <v>2117</v>
      </c>
    </row>
    <row r="384" spans="1:2" x14ac:dyDescent="0.25">
      <c r="A384" s="79">
        <v>382</v>
      </c>
      <c r="B384" t="s">
        <v>2118</v>
      </c>
    </row>
    <row r="385" spans="1:2" x14ac:dyDescent="0.25">
      <c r="A385" s="79">
        <v>383</v>
      </c>
      <c r="B385" t="s">
        <v>2119</v>
      </c>
    </row>
    <row r="386" spans="1:2" x14ac:dyDescent="0.25">
      <c r="A386" s="79">
        <v>384</v>
      </c>
      <c r="B386" t="s">
        <v>2120</v>
      </c>
    </row>
    <row r="387" spans="1:2" x14ac:dyDescent="0.25">
      <c r="A387" s="79">
        <v>385</v>
      </c>
    </row>
    <row r="388" spans="1:2" x14ac:dyDescent="0.25">
      <c r="A388" s="79">
        <v>386</v>
      </c>
      <c r="B388" t="s">
        <v>2121</v>
      </c>
    </row>
    <row r="389" spans="1:2" x14ac:dyDescent="0.25">
      <c r="A389" s="78">
        <v>387</v>
      </c>
      <c r="B389" t="s">
        <v>2122</v>
      </c>
    </row>
    <row r="390" spans="1:2" x14ac:dyDescent="0.25">
      <c r="A390" s="78">
        <v>388</v>
      </c>
      <c r="B390" t="s">
        <v>725</v>
      </c>
    </row>
    <row r="391" spans="1:2" x14ac:dyDescent="0.25">
      <c r="A391" s="78">
        <v>389</v>
      </c>
      <c r="B391" t="s">
        <v>2123</v>
      </c>
    </row>
    <row r="392" spans="1:2" x14ac:dyDescent="0.25">
      <c r="A392" s="78">
        <v>390</v>
      </c>
      <c r="B392" t="s">
        <v>2124</v>
      </c>
    </row>
    <row r="393" spans="1:2" x14ac:dyDescent="0.25">
      <c r="A393" s="78">
        <v>391</v>
      </c>
      <c r="B393" t="s">
        <v>2125</v>
      </c>
    </row>
    <row r="394" spans="1:2" x14ac:dyDescent="0.25">
      <c r="A394" s="78">
        <v>392</v>
      </c>
      <c r="B394" t="s">
        <v>701</v>
      </c>
    </row>
    <row r="395" spans="1:2" x14ac:dyDescent="0.25">
      <c r="A395" s="78">
        <v>393</v>
      </c>
    </row>
    <row r="396" spans="1:2" x14ac:dyDescent="0.25">
      <c r="A396" s="78">
        <v>394</v>
      </c>
    </row>
    <row r="397" spans="1:2" x14ac:dyDescent="0.25">
      <c r="A397" s="78">
        <v>395</v>
      </c>
      <c r="B397" t="s">
        <v>705</v>
      </c>
    </row>
    <row r="398" spans="1:2" x14ac:dyDescent="0.25">
      <c r="A398" s="78">
        <v>396</v>
      </c>
      <c r="B398" t="s">
        <v>1385</v>
      </c>
    </row>
    <row r="399" spans="1:2" x14ac:dyDescent="0.25">
      <c r="A399" s="78">
        <v>397</v>
      </c>
      <c r="B399" t="s">
        <v>2126</v>
      </c>
    </row>
    <row r="400" spans="1:2" x14ac:dyDescent="0.25">
      <c r="A400" s="78">
        <v>398</v>
      </c>
      <c r="B400" t="s">
        <v>2127</v>
      </c>
    </row>
    <row r="401" spans="1:2" x14ac:dyDescent="0.25">
      <c r="A401" s="78">
        <v>399</v>
      </c>
      <c r="B401" t="s">
        <v>2128</v>
      </c>
    </row>
    <row r="402" spans="1:2" x14ac:dyDescent="0.25">
      <c r="A402" s="78">
        <v>400</v>
      </c>
      <c r="B402" t="s">
        <v>1386</v>
      </c>
    </row>
    <row r="403" spans="1:2" x14ac:dyDescent="0.25">
      <c r="A403" s="78">
        <v>401</v>
      </c>
      <c r="B403" t="s">
        <v>1387</v>
      </c>
    </row>
    <row r="404" spans="1:2" x14ac:dyDescent="0.25">
      <c r="A404" s="79">
        <v>402</v>
      </c>
      <c r="B404" t="s">
        <v>2129</v>
      </c>
    </row>
    <row r="405" spans="1:2" x14ac:dyDescent="0.25">
      <c r="A405" s="79">
        <v>403</v>
      </c>
      <c r="B405" t="s">
        <v>2130</v>
      </c>
    </row>
    <row r="406" spans="1:2" x14ac:dyDescent="0.25">
      <c r="A406" s="79">
        <v>404</v>
      </c>
      <c r="B406" t="s">
        <v>2131</v>
      </c>
    </row>
    <row r="407" spans="1:2" x14ac:dyDescent="0.25">
      <c r="A407" s="79">
        <v>405</v>
      </c>
      <c r="B407" t="s">
        <v>2132</v>
      </c>
    </row>
    <row r="408" spans="1:2" x14ac:dyDescent="0.25">
      <c r="A408" s="79">
        <v>406</v>
      </c>
      <c r="B408" t="s">
        <v>2133</v>
      </c>
    </row>
    <row r="409" spans="1:2" x14ac:dyDescent="0.25">
      <c r="A409" s="79">
        <v>407</v>
      </c>
      <c r="B409" t="s">
        <v>2134</v>
      </c>
    </row>
    <row r="410" spans="1:2" x14ac:dyDescent="0.25">
      <c r="A410" s="79">
        <v>408</v>
      </c>
    </row>
    <row r="411" spans="1:2" x14ac:dyDescent="0.25">
      <c r="A411" s="79">
        <v>409</v>
      </c>
      <c r="B411" t="s">
        <v>1499</v>
      </c>
    </row>
    <row r="412" spans="1:2" x14ac:dyDescent="0.25">
      <c r="A412" s="79">
        <v>410</v>
      </c>
      <c r="B412" t="s">
        <v>1498</v>
      </c>
    </row>
    <row r="413" spans="1:2" x14ac:dyDescent="0.25">
      <c r="A413" s="79">
        <v>411</v>
      </c>
      <c r="B413" t="s">
        <v>2135</v>
      </c>
    </row>
    <row r="414" spans="1:2" x14ac:dyDescent="0.25">
      <c r="A414" s="79">
        <v>412</v>
      </c>
      <c r="B414" t="s">
        <v>2136</v>
      </c>
    </row>
    <row r="415" spans="1:2" x14ac:dyDescent="0.25">
      <c r="A415" s="79">
        <v>413</v>
      </c>
      <c r="B415" t="s">
        <v>2137</v>
      </c>
    </row>
    <row r="416" spans="1:2" x14ac:dyDescent="0.25">
      <c r="A416" s="79">
        <v>414</v>
      </c>
      <c r="B416" t="s">
        <v>2138</v>
      </c>
    </row>
    <row r="417" spans="1:2" x14ac:dyDescent="0.25">
      <c r="A417" s="79">
        <v>415</v>
      </c>
      <c r="B417" t="s">
        <v>2139</v>
      </c>
    </row>
    <row r="418" spans="1:2" x14ac:dyDescent="0.25">
      <c r="A418" s="79">
        <v>416</v>
      </c>
      <c r="B418" t="s">
        <v>2140</v>
      </c>
    </row>
    <row r="419" spans="1:2" x14ac:dyDescent="0.25">
      <c r="A419" s="79">
        <v>417</v>
      </c>
      <c r="B419" t="s">
        <v>2141</v>
      </c>
    </row>
    <row r="420" spans="1:2" x14ac:dyDescent="0.25">
      <c r="A420" s="79">
        <v>418</v>
      </c>
      <c r="B420" t="s">
        <v>2142</v>
      </c>
    </row>
    <row r="421" spans="1:2" x14ac:dyDescent="0.25">
      <c r="A421" s="79">
        <v>419</v>
      </c>
      <c r="B421" t="s">
        <v>2143</v>
      </c>
    </row>
    <row r="422" spans="1:2" x14ac:dyDescent="0.25">
      <c r="A422" s="79">
        <v>420</v>
      </c>
      <c r="B422" t="s">
        <v>2144</v>
      </c>
    </row>
    <row r="423" spans="1:2" x14ac:dyDescent="0.25">
      <c r="A423" s="79">
        <v>421</v>
      </c>
      <c r="B423" t="s">
        <v>2145</v>
      </c>
    </row>
    <row r="424" spans="1:2" x14ac:dyDescent="0.25">
      <c r="A424" s="79">
        <v>422</v>
      </c>
      <c r="B424" t="s">
        <v>1600</v>
      </c>
    </row>
    <row r="425" spans="1:2" x14ac:dyDescent="0.25">
      <c r="A425" s="79">
        <v>423</v>
      </c>
      <c r="B425" t="s">
        <v>1601</v>
      </c>
    </row>
    <row r="426" spans="1:2" x14ac:dyDescent="0.25">
      <c r="A426" s="78">
        <v>424</v>
      </c>
      <c r="B426" t="s">
        <v>2146</v>
      </c>
    </row>
    <row r="427" spans="1:2" x14ac:dyDescent="0.25">
      <c r="A427" s="78">
        <v>425</v>
      </c>
      <c r="B427" t="s">
        <v>2147</v>
      </c>
    </row>
    <row r="428" spans="1:2" x14ac:dyDescent="0.25">
      <c r="A428" s="78">
        <v>426</v>
      </c>
      <c r="B428" t="s">
        <v>2148</v>
      </c>
    </row>
    <row r="429" spans="1:2" x14ac:dyDescent="0.25">
      <c r="A429" s="78">
        <v>427</v>
      </c>
      <c r="B429" t="s">
        <v>1662</v>
      </c>
    </row>
    <row r="430" spans="1:2" x14ac:dyDescent="0.25">
      <c r="A430" s="79">
        <v>428</v>
      </c>
      <c r="B430" t="s">
        <v>1663</v>
      </c>
    </row>
    <row r="431" spans="1:2" x14ac:dyDescent="0.25">
      <c r="A431" s="79">
        <v>429</v>
      </c>
      <c r="B431" t="s">
        <v>2149</v>
      </c>
    </row>
    <row r="432" spans="1:2" x14ac:dyDescent="0.25">
      <c r="A432" s="79">
        <v>430</v>
      </c>
      <c r="B432" t="s">
        <v>2150</v>
      </c>
    </row>
    <row r="433" spans="1:2" x14ac:dyDescent="0.25">
      <c r="A433" s="79">
        <v>431</v>
      </c>
      <c r="B433" t="s">
        <v>2151</v>
      </c>
    </row>
    <row r="434" spans="1:2" x14ac:dyDescent="0.25">
      <c r="A434" s="79">
        <v>432</v>
      </c>
      <c r="B434" t="s">
        <v>2152</v>
      </c>
    </row>
    <row r="435" spans="1:2" x14ac:dyDescent="0.25">
      <c r="A435" s="79">
        <v>433</v>
      </c>
      <c r="B435" t="s">
        <v>2153</v>
      </c>
    </row>
    <row r="436" spans="1:2" x14ac:dyDescent="0.25">
      <c r="A436" s="79">
        <v>434</v>
      </c>
      <c r="B436" t="s">
        <v>2154</v>
      </c>
    </row>
    <row r="437" spans="1:2" x14ac:dyDescent="0.25">
      <c r="A437" s="78">
        <v>435</v>
      </c>
      <c r="B437" t="s">
        <v>2155</v>
      </c>
    </row>
    <row r="438" spans="1:2" x14ac:dyDescent="0.25">
      <c r="A438" s="78">
        <v>436</v>
      </c>
      <c r="B438" t="s">
        <v>2156</v>
      </c>
    </row>
    <row r="439" spans="1:2" x14ac:dyDescent="0.25">
      <c r="A439" s="78">
        <v>437</v>
      </c>
      <c r="B439" t="s">
        <v>2415</v>
      </c>
    </row>
    <row r="440" spans="1:2" x14ac:dyDescent="0.25">
      <c r="A440" s="78">
        <v>438</v>
      </c>
      <c r="B440" t="s">
        <v>1714</v>
      </c>
    </row>
    <row r="441" spans="1:2" x14ac:dyDescent="0.25">
      <c r="A441" s="78">
        <v>439</v>
      </c>
      <c r="B441" t="s">
        <v>1715</v>
      </c>
    </row>
    <row r="442" spans="1:2" x14ac:dyDescent="0.25">
      <c r="A442" s="78">
        <v>440</v>
      </c>
      <c r="B442" t="s">
        <v>1716</v>
      </c>
    </row>
    <row r="443" spans="1:2" x14ac:dyDescent="0.25">
      <c r="A443" s="78">
        <v>441</v>
      </c>
      <c r="B443" t="s">
        <v>2210</v>
      </c>
    </row>
    <row r="444" spans="1:2" x14ac:dyDescent="0.25">
      <c r="A444" s="78">
        <v>442</v>
      </c>
      <c r="B444" t="s">
        <v>2211</v>
      </c>
    </row>
    <row r="445" spans="1:2" x14ac:dyDescent="0.25">
      <c r="A445" s="78">
        <v>443</v>
      </c>
      <c r="B445" t="s">
        <v>2212</v>
      </c>
    </row>
    <row r="446" spans="1:2" x14ac:dyDescent="0.25">
      <c r="A446" s="78">
        <v>444</v>
      </c>
      <c r="B446" t="s">
        <v>2213</v>
      </c>
    </row>
    <row r="447" spans="1:2" x14ac:dyDescent="0.25">
      <c r="A447" s="78">
        <v>445</v>
      </c>
      <c r="B447" t="s">
        <v>2214</v>
      </c>
    </row>
    <row r="448" spans="1:2" x14ac:dyDescent="0.25">
      <c r="A448" s="78">
        <v>446</v>
      </c>
      <c r="B448" t="s">
        <v>2215</v>
      </c>
    </row>
    <row r="449" spans="1:2" x14ac:dyDescent="0.25">
      <c r="A449" s="78">
        <v>447</v>
      </c>
      <c r="B449" t="s">
        <v>2216</v>
      </c>
    </row>
    <row r="450" spans="1:2" x14ac:dyDescent="0.25">
      <c r="A450" s="79">
        <v>448</v>
      </c>
      <c r="B450" t="s">
        <v>2217</v>
      </c>
    </row>
    <row r="451" spans="1:2" x14ac:dyDescent="0.25">
      <c r="A451" s="79">
        <v>449</v>
      </c>
      <c r="B451" t="s">
        <v>2218</v>
      </c>
    </row>
    <row r="452" spans="1:2" x14ac:dyDescent="0.25">
      <c r="A452" s="79">
        <v>450</v>
      </c>
      <c r="B452" t="s">
        <v>2157</v>
      </c>
    </row>
    <row r="453" spans="1:2" x14ac:dyDescent="0.25">
      <c r="A453" s="78">
        <v>451</v>
      </c>
      <c r="B453" t="s">
        <v>2158</v>
      </c>
    </row>
    <row r="454" spans="1:2" x14ac:dyDescent="0.25">
      <c r="A454" s="78">
        <v>452</v>
      </c>
      <c r="B454" t="s">
        <v>2159</v>
      </c>
    </row>
    <row r="455" spans="1:2" x14ac:dyDescent="0.25">
      <c r="A455" s="79">
        <v>453</v>
      </c>
      <c r="B455" t="s">
        <v>2160</v>
      </c>
    </row>
    <row r="456" spans="1:2" x14ac:dyDescent="0.25">
      <c r="A456" s="79">
        <v>454</v>
      </c>
      <c r="B456" t="s">
        <v>2414</v>
      </c>
    </row>
    <row r="457" spans="1:2" x14ac:dyDescent="0.25">
      <c r="A457" s="79">
        <v>455</v>
      </c>
      <c r="B457" t="s">
        <v>2219</v>
      </c>
    </row>
    <row r="458" spans="1:2" x14ac:dyDescent="0.25">
      <c r="A458" s="78">
        <v>456</v>
      </c>
      <c r="B458" t="s">
        <v>2220</v>
      </c>
    </row>
    <row r="459" spans="1:2" x14ac:dyDescent="0.25">
      <c r="A459" s="78">
        <v>457</v>
      </c>
      <c r="B459" t="s">
        <v>2221</v>
      </c>
    </row>
    <row r="460" spans="1:2" x14ac:dyDescent="0.25">
      <c r="A460" s="78">
        <v>458</v>
      </c>
      <c r="B460" t="s">
        <v>2462</v>
      </c>
    </row>
    <row r="461" spans="1:2" x14ac:dyDescent="0.25">
      <c r="A461" s="78">
        <v>459</v>
      </c>
      <c r="B461" t="s">
        <v>2463</v>
      </c>
    </row>
    <row r="462" spans="1:2" x14ac:dyDescent="0.25">
      <c r="A462" s="78">
        <v>460</v>
      </c>
      <c r="B462" t="s">
        <v>2464</v>
      </c>
    </row>
    <row r="463" spans="1:2" x14ac:dyDescent="0.25">
      <c r="A463" s="78">
        <v>461</v>
      </c>
      <c r="B463" t="s">
        <v>2465</v>
      </c>
    </row>
    <row r="464" spans="1:2" x14ac:dyDescent="0.25">
      <c r="A464" s="78">
        <v>462</v>
      </c>
      <c r="B464" t="s">
        <v>2466</v>
      </c>
    </row>
    <row r="465" spans="1:3" x14ac:dyDescent="0.25">
      <c r="A465" s="78">
        <v>463</v>
      </c>
      <c r="B465" t="s">
        <v>2467</v>
      </c>
    </row>
    <row r="466" spans="1:3" x14ac:dyDescent="0.25">
      <c r="A466" s="78">
        <v>464</v>
      </c>
      <c r="B466" t="s">
        <v>2459</v>
      </c>
    </row>
    <row r="467" spans="1:3" x14ac:dyDescent="0.25">
      <c r="A467" s="78">
        <v>465</v>
      </c>
      <c r="B467" t="s">
        <v>2409</v>
      </c>
    </row>
    <row r="468" spans="1:3" x14ac:dyDescent="0.25">
      <c r="A468" s="78">
        <v>466</v>
      </c>
      <c r="B468" t="s">
        <v>2408</v>
      </c>
    </row>
    <row r="469" spans="1:3" x14ac:dyDescent="0.25">
      <c r="A469" s="78">
        <v>467</v>
      </c>
      <c r="B469" t="s">
        <v>2460</v>
      </c>
    </row>
    <row r="470" spans="1:3" x14ac:dyDescent="0.25">
      <c r="A470" s="78">
        <v>468</v>
      </c>
      <c r="B470" t="s">
        <v>2461</v>
      </c>
    </row>
    <row r="471" spans="1:3" x14ac:dyDescent="0.25">
      <c r="A471" s="78">
        <v>469</v>
      </c>
      <c r="B471" t="s">
        <v>2520</v>
      </c>
    </row>
    <row r="472" spans="1:3" x14ac:dyDescent="0.25">
      <c r="A472" s="78">
        <v>470</v>
      </c>
      <c r="B472" t="s">
        <v>2521</v>
      </c>
    </row>
    <row r="473" spans="1:3" x14ac:dyDescent="0.25">
      <c r="A473" s="78">
        <v>471</v>
      </c>
      <c r="B473" t="s">
        <v>2457</v>
      </c>
    </row>
    <row r="474" spans="1:3" x14ac:dyDescent="0.25">
      <c r="A474" s="79">
        <v>472</v>
      </c>
      <c r="B474" t="s">
        <v>2458</v>
      </c>
      <c r="C474" s="77"/>
    </row>
    <row r="475" spans="1:3" x14ac:dyDescent="0.25">
      <c r="A475" s="78">
        <v>473</v>
      </c>
      <c r="B475" t="s">
        <v>2429</v>
      </c>
      <c r="C475" s="77"/>
    </row>
    <row r="476" spans="1:3" x14ac:dyDescent="0.25">
      <c r="A476" s="78">
        <v>474</v>
      </c>
      <c r="C476" s="77"/>
    </row>
    <row r="477" spans="1:3" x14ac:dyDescent="0.25">
      <c r="A477" s="78">
        <v>475</v>
      </c>
      <c r="C477" s="77"/>
    </row>
    <row r="478" spans="1:3" x14ac:dyDescent="0.25">
      <c r="A478" s="78">
        <v>476</v>
      </c>
      <c r="B478" t="s">
        <v>2679</v>
      </c>
      <c r="C478" s="78"/>
    </row>
    <row r="479" spans="1:3" x14ac:dyDescent="0.25">
      <c r="A479" s="78">
        <v>477</v>
      </c>
      <c r="B479" t="s">
        <v>2680</v>
      </c>
      <c r="C479" s="79"/>
    </row>
    <row r="480" spans="1:3" x14ac:dyDescent="0.25">
      <c r="A480" s="78">
        <v>478</v>
      </c>
      <c r="B480" t="s">
        <v>2681</v>
      </c>
      <c r="C480" s="79"/>
    </row>
    <row r="481" spans="1:3" x14ac:dyDescent="0.25">
      <c r="A481" s="78">
        <v>479</v>
      </c>
      <c r="B481" t="s">
        <v>2682</v>
      </c>
      <c r="C481" s="79"/>
    </row>
    <row r="482" spans="1:3" x14ac:dyDescent="0.25">
      <c r="A482" s="79">
        <v>480</v>
      </c>
      <c r="B482" t="s">
        <v>2683</v>
      </c>
      <c r="C482" s="79"/>
    </row>
    <row r="483" spans="1:3" x14ac:dyDescent="0.25">
      <c r="A483" s="78">
        <v>481</v>
      </c>
      <c r="B483" t="s">
        <v>2522</v>
      </c>
      <c r="C483" s="79"/>
    </row>
    <row r="484" spans="1:3" x14ac:dyDescent="0.25">
      <c r="A484" s="78">
        <v>482</v>
      </c>
      <c r="B484" t="s">
        <v>2523</v>
      </c>
      <c r="C484" s="79"/>
    </row>
    <row r="485" spans="1:3" x14ac:dyDescent="0.25">
      <c r="A485" s="78">
        <v>483</v>
      </c>
      <c r="B485" t="s">
        <v>2524</v>
      </c>
      <c r="C485" s="79"/>
    </row>
    <row r="486" spans="1:3" x14ac:dyDescent="0.25">
      <c r="A486" s="78">
        <v>484</v>
      </c>
      <c r="B486" t="s">
        <v>2525</v>
      </c>
    </row>
    <row r="487" spans="1:3" x14ac:dyDescent="0.25">
      <c r="A487" s="78">
        <v>485</v>
      </c>
      <c r="B487" t="s">
        <v>2514</v>
      </c>
    </row>
    <row r="488" spans="1:3" x14ac:dyDescent="0.25">
      <c r="A488" s="78">
        <v>486</v>
      </c>
      <c r="B488" t="s">
        <v>2519</v>
      </c>
    </row>
    <row r="489" spans="1:3" x14ac:dyDescent="0.25">
      <c r="A489" s="78">
        <v>487</v>
      </c>
      <c r="B489" t="s">
        <v>2684</v>
      </c>
    </row>
    <row r="490" spans="1:3" x14ac:dyDescent="0.25">
      <c r="A490" s="78">
        <v>488</v>
      </c>
      <c r="B490" t="s">
        <v>3402</v>
      </c>
    </row>
    <row r="491" spans="1:3" x14ac:dyDescent="0.25">
      <c r="A491" s="78">
        <v>489</v>
      </c>
      <c r="B491" t="s">
        <v>2685</v>
      </c>
    </row>
    <row r="492" spans="1:3" x14ac:dyDescent="0.25">
      <c r="A492" s="78">
        <v>490</v>
      </c>
      <c r="B492" t="s">
        <v>2686</v>
      </c>
    </row>
    <row r="493" spans="1:3" x14ac:dyDescent="0.25">
      <c r="A493" s="78">
        <v>491</v>
      </c>
      <c r="B493" t="s">
        <v>2687</v>
      </c>
    </row>
    <row r="494" spans="1:3" x14ac:dyDescent="0.25">
      <c r="A494" s="78">
        <v>492</v>
      </c>
    </row>
    <row r="495" spans="1:3" x14ac:dyDescent="0.25">
      <c r="A495" s="78">
        <v>493</v>
      </c>
      <c r="B495" t="s">
        <v>2688</v>
      </c>
    </row>
    <row r="496" spans="1:3" x14ac:dyDescent="0.25">
      <c r="A496" s="78">
        <v>494</v>
      </c>
      <c r="B496" t="s">
        <v>2689</v>
      </c>
    </row>
    <row r="497" spans="1:2" x14ac:dyDescent="0.25">
      <c r="A497" s="78">
        <v>495</v>
      </c>
      <c r="B497" t="s">
        <v>2690</v>
      </c>
    </row>
    <row r="498" spans="1:2" x14ac:dyDescent="0.25">
      <c r="A498" s="78">
        <v>496</v>
      </c>
      <c r="B498" t="s">
        <v>2691</v>
      </c>
    </row>
    <row r="499" spans="1:2" x14ac:dyDescent="0.25">
      <c r="A499" s="79">
        <v>497</v>
      </c>
      <c r="B499" t="s">
        <v>2748</v>
      </c>
    </row>
    <row r="500" spans="1:2" x14ac:dyDescent="0.25">
      <c r="A500" s="79">
        <v>498</v>
      </c>
      <c r="B500" t="s">
        <v>2749</v>
      </c>
    </row>
    <row r="501" spans="1:2" x14ac:dyDescent="0.25">
      <c r="A501" s="78">
        <v>499</v>
      </c>
      <c r="B501" t="s">
        <v>2744</v>
      </c>
    </row>
    <row r="502" spans="1:2" x14ac:dyDescent="0.25">
      <c r="A502" s="78">
        <v>500</v>
      </c>
    </row>
    <row r="503" spans="1:2" x14ac:dyDescent="0.25">
      <c r="A503" s="78">
        <v>501</v>
      </c>
      <c r="B503" t="s">
        <v>3403</v>
      </c>
    </row>
    <row r="504" spans="1:2" x14ac:dyDescent="0.25">
      <c r="A504" s="78">
        <v>502</v>
      </c>
      <c r="B504" t="s">
        <v>3404</v>
      </c>
    </row>
    <row r="505" spans="1:2" x14ac:dyDescent="0.25">
      <c r="A505" s="78">
        <v>503</v>
      </c>
      <c r="B505" t="s">
        <v>3405</v>
      </c>
    </row>
    <row r="506" spans="1:2" x14ac:dyDescent="0.25">
      <c r="A506" s="78">
        <v>504</v>
      </c>
      <c r="B506" t="s">
        <v>3406</v>
      </c>
    </row>
    <row r="507" spans="1:2" x14ac:dyDescent="0.25">
      <c r="A507" s="78">
        <v>505</v>
      </c>
      <c r="B507" t="s">
        <v>3407</v>
      </c>
    </row>
    <row r="508" spans="1:2" x14ac:dyDescent="0.25">
      <c r="A508" s="79">
        <v>506</v>
      </c>
      <c r="B508" t="s">
        <v>3408</v>
      </c>
    </row>
    <row r="509" spans="1:2" x14ac:dyDescent="0.25">
      <c r="A509" s="79">
        <v>507</v>
      </c>
      <c r="B509" t="s">
        <v>3409</v>
      </c>
    </row>
    <row r="510" spans="1:2" x14ac:dyDescent="0.25">
      <c r="A510" s="79">
        <v>508</v>
      </c>
      <c r="B510" t="s">
        <v>3410</v>
      </c>
    </row>
    <row r="511" spans="1:2" x14ac:dyDescent="0.25">
      <c r="A511" s="79">
        <v>509</v>
      </c>
      <c r="B511" t="s">
        <v>3411</v>
      </c>
    </row>
    <row r="512" spans="1:2" x14ac:dyDescent="0.25">
      <c r="A512" s="79">
        <v>510</v>
      </c>
      <c r="B512" t="s">
        <v>3412</v>
      </c>
    </row>
    <row r="513" spans="1:2" x14ac:dyDescent="0.25">
      <c r="A513" s="79">
        <v>511</v>
      </c>
      <c r="B513" t="s">
        <v>3413</v>
      </c>
    </row>
    <row r="514" spans="1:2" x14ac:dyDescent="0.25">
      <c r="A514" s="79">
        <v>512</v>
      </c>
      <c r="B514" t="s">
        <v>3414</v>
      </c>
    </row>
    <row r="515" spans="1:2" x14ac:dyDescent="0.25">
      <c r="A515" s="79">
        <v>513</v>
      </c>
      <c r="B515" t="s">
        <v>3415</v>
      </c>
    </row>
    <row r="516" spans="1:2" x14ac:dyDescent="0.25">
      <c r="A516" s="79">
        <v>514</v>
      </c>
    </row>
    <row r="517" spans="1:2" x14ac:dyDescent="0.25">
      <c r="A517" s="79">
        <v>515</v>
      </c>
    </row>
    <row r="518" spans="1:2" x14ac:dyDescent="0.25">
      <c r="A518" s="79">
        <v>516</v>
      </c>
    </row>
    <row r="519" spans="1:2" x14ac:dyDescent="0.25">
      <c r="A519" s="79">
        <v>517</v>
      </c>
      <c r="B519" t="s">
        <v>3416</v>
      </c>
    </row>
    <row r="520" spans="1:2" x14ac:dyDescent="0.25">
      <c r="A520" s="79">
        <v>518</v>
      </c>
      <c r="B520" t="s">
        <v>3417</v>
      </c>
    </row>
    <row r="521" spans="1:2" x14ac:dyDescent="0.25">
      <c r="A521" s="79">
        <v>519</v>
      </c>
      <c r="B521" t="s">
        <v>3418</v>
      </c>
    </row>
    <row r="522" spans="1:2" x14ac:dyDescent="0.25">
      <c r="A522" s="79">
        <v>520</v>
      </c>
      <c r="B522" t="s">
        <v>3494</v>
      </c>
    </row>
    <row r="523" spans="1:2" x14ac:dyDescent="0.25">
      <c r="A523" s="79">
        <v>521</v>
      </c>
      <c r="B523" t="s">
        <v>3495</v>
      </c>
    </row>
    <row r="524" spans="1:2" x14ac:dyDescent="0.25">
      <c r="A524" s="79">
        <v>522</v>
      </c>
      <c r="B524" t="s">
        <v>3419</v>
      </c>
    </row>
    <row r="525" spans="1:2" x14ac:dyDescent="0.25">
      <c r="A525" s="79">
        <v>523</v>
      </c>
      <c r="B525" t="s">
        <v>3420</v>
      </c>
    </row>
    <row r="526" spans="1:2" x14ac:dyDescent="0.25">
      <c r="A526" s="79">
        <v>524</v>
      </c>
      <c r="B526" t="s">
        <v>3564</v>
      </c>
    </row>
    <row r="527" spans="1:2" x14ac:dyDescent="0.25">
      <c r="A527" s="79">
        <v>525</v>
      </c>
      <c r="B527" t="s">
        <v>3565</v>
      </c>
    </row>
    <row r="528" spans="1:2" x14ac:dyDescent="0.25">
      <c r="A528" s="79">
        <v>526</v>
      </c>
      <c r="B528" t="s">
        <v>3566</v>
      </c>
    </row>
    <row r="529" spans="1:2" x14ac:dyDescent="0.25">
      <c r="A529" s="79">
        <v>527</v>
      </c>
      <c r="B529" t="s">
        <v>3567</v>
      </c>
    </row>
    <row r="530" spans="1:2" x14ac:dyDescent="0.25">
      <c r="A530" s="79">
        <v>528</v>
      </c>
      <c r="B530" t="s">
        <v>3568</v>
      </c>
    </row>
    <row r="531" spans="1:2" x14ac:dyDescent="0.25">
      <c r="A531" s="79">
        <v>529</v>
      </c>
      <c r="B531" t="s">
        <v>3569</v>
      </c>
    </row>
    <row r="532" spans="1:2" x14ac:dyDescent="0.25">
      <c r="A532" s="79">
        <v>530</v>
      </c>
      <c r="B532" t="s">
        <v>3570</v>
      </c>
    </row>
    <row r="533" spans="1:2" x14ac:dyDescent="0.25">
      <c r="A533" s="79">
        <v>531</v>
      </c>
    </row>
    <row r="534" spans="1:2" x14ac:dyDescent="0.25">
      <c r="A534" s="79">
        <v>532</v>
      </c>
    </row>
  </sheetData>
  <autoFilter ref="A2:B525" xr:uid="{00000000-0009-0000-0000-000009000000}">
    <sortState xmlns:xlrd2="http://schemas.microsoft.com/office/spreadsheetml/2017/richdata2" ref="A3:B534">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4"/>
  <sheetViews>
    <sheetView workbookViewId="0">
      <pane ySplit="2" topLeftCell="A18" activePane="bottomLeft" state="frozen"/>
      <selection pane="bottomLeft" activeCell="J35" sqref="J35"/>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13" t="s">
        <v>3500</v>
      </c>
      <c r="B1" s="113"/>
      <c r="C1" s="113"/>
      <c r="D1" s="113"/>
      <c r="E1" s="113"/>
      <c r="F1" s="113"/>
      <c r="G1" s="113"/>
      <c r="H1" s="113"/>
      <c r="I1" s="113"/>
    </row>
    <row r="2" spans="1:10" ht="75" x14ac:dyDescent="0.25">
      <c r="A2" s="1" t="s">
        <v>2298</v>
      </c>
      <c r="B2" s="1" t="s">
        <v>2299</v>
      </c>
      <c r="C2" s="1" t="s">
        <v>2300</v>
      </c>
      <c r="D2" s="11" t="s">
        <v>2396</v>
      </c>
      <c r="E2" s="1" t="s">
        <v>2305</v>
      </c>
      <c r="F2" s="1" t="s">
        <v>2306</v>
      </c>
      <c r="G2" s="1" t="s">
        <v>2333</v>
      </c>
      <c r="H2" s="1" t="s">
        <v>2383</v>
      </c>
      <c r="I2" s="1" t="s">
        <v>2384</v>
      </c>
      <c r="J2" s="74" t="s">
        <v>2386</v>
      </c>
    </row>
    <row r="3" spans="1:10" x14ac:dyDescent="0.25">
      <c r="A3">
        <v>1</v>
      </c>
      <c r="B3">
        <v>1</v>
      </c>
      <c r="C3" t="str">
        <f t="shared" ref="C3:C21" si="0">IF(A3=B3,"X","")</f>
        <v>X</v>
      </c>
      <c r="D3" s="73"/>
      <c r="E3" t="s">
        <v>2302</v>
      </c>
      <c r="F3" t="s">
        <v>2302</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70" si="1">IF(OR(A4=5,A4=6,),"X","")</f>
        <v/>
      </c>
      <c r="H4" t="str">
        <f t="shared" ref="H4:H70" si="2">IF(OR(A4=7,),"X","")</f>
        <v/>
      </c>
      <c r="I4" t="str">
        <f t="shared" ref="I4:I70" si="3">IF(OR(A4=8,),"X","")</f>
        <v/>
      </c>
      <c r="J4" s="30" t="str">
        <f t="shared" ref="J4:J70"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2301</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2303</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2304</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2387</v>
      </c>
      <c r="F9" t="s">
        <v>2307</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2316</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2317</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2318</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2388</v>
      </c>
      <c r="F15" t="s">
        <v>2308</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2319</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2320</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2321</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2322</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2389</v>
      </c>
      <c r="F21" t="s">
        <v>2309</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7" si="5">IF(A23=B23,"X","")</f>
        <v/>
      </c>
      <c r="D23">
        <f>VLOOKUP(E23,'ESO zone constants'!$D$3:$H$10001,5,FALSE)</f>
        <v>816</v>
      </c>
      <c r="E23" t="s">
        <v>509</v>
      </c>
      <c r="F23" t="s">
        <v>2325</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2324</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3374</v>
      </c>
      <c r="F26" t="s">
        <v>3373</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3366</v>
      </c>
      <c r="F27" t="s">
        <v>3367</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2330</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1389</v>
      </c>
      <c r="F29" t="s">
        <v>2326</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1587</v>
      </c>
      <c r="F30" t="s">
        <v>2329</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3375</v>
      </c>
      <c r="F31" t="s">
        <v>3376</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3377</v>
      </c>
      <c r="F32" t="s">
        <v>3378</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2398</v>
      </c>
      <c r="F33" t="s">
        <v>3191</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3369</v>
      </c>
      <c r="E34" t="s">
        <v>3370</v>
      </c>
      <c r="F34" t="s">
        <v>3371</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104</v>
      </c>
      <c r="C35" t="str">
        <f t="shared" ref="C35" si="11">IF(A35=B35,"X","")</f>
        <v/>
      </c>
      <c r="D35" s="57">
        <v>1383</v>
      </c>
      <c r="E35" t="s">
        <v>3557</v>
      </c>
      <c r="F35" t="s">
        <v>3557</v>
      </c>
      <c r="G35" t="str">
        <f t="shared" ref="G35" si="12">IF(OR(A35=5,A35=6,),"X","")</f>
        <v/>
      </c>
      <c r="H35" t="str">
        <f t="shared" ref="H35" si="13">IF(OR(A35=7,),"X","")</f>
        <v/>
      </c>
      <c r="I35" t="str">
        <f t="shared" ref="I35" si="14">IF(OR(A35=8,),"X","")</f>
        <v/>
      </c>
      <c r="J35" s="30" t="str">
        <f t="shared" ref="J35" si="15">IF(C35="X","","{ parentCategory="&amp;A35&amp;", category="&amp;B35&amp;IF(AND(NOT(ISNA(D35)),D35&lt;&gt;"",NOT(ISERROR(D35))),", zoneIds={"&amp;D35&amp;"}","")&amp;IF(G35&lt;&gt;"",", isDungeon=true","")&amp;IF(H35&lt;&gt;"",", isTrial=true","")&amp;IF(I35&lt;&gt;"",", isArena=true","")&amp;"},") &amp;"--"&amp;E35</f>
        <v>{ parentCategory=4, category=104, zoneIds={1383}},--Galen</v>
      </c>
    </row>
    <row r="36" spans="1:10" x14ac:dyDescent="0.25">
      <c r="A36">
        <v>5</v>
      </c>
      <c r="B36">
        <v>5</v>
      </c>
      <c r="C36" t="str">
        <f t="shared" si="5"/>
        <v>X</v>
      </c>
      <c r="D36" s="73" t="e">
        <f>VLOOKUP(E36,'ESO zone constants'!$D$3:$H$10001,5,FALSE)</f>
        <v>#N/A</v>
      </c>
      <c r="E36" t="s">
        <v>2390</v>
      </c>
      <c r="F36" t="s">
        <v>2310</v>
      </c>
      <c r="G36" t="str">
        <f t="shared" si="1"/>
        <v>X</v>
      </c>
      <c r="H36" t="str">
        <f t="shared" si="2"/>
        <v/>
      </c>
      <c r="I36" t="str">
        <f t="shared" si="3"/>
        <v/>
      </c>
      <c r="J36" s="30" t="str">
        <f t="shared" si="4"/>
        <v>--Dungeons</v>
      </c>
    </row>
    <row r="37" spans="1:10" x14ac:dyDescent="0.25">
      <c r="A37">
        <v>5</v>
      </c>
      <c r="B37">
        <v>39</v>
      </c>
      <c r="C37" t="str">
        <f t="shared" si="5"/>
        <v/>
      </c>
      <c r="D37">
        <f>VLOOKUP(E37,'ESO zone constants'!$D$3:$H$10001,5,FALSE)</f>
        <v>148</v>
      </c>
      <c r="E37" t="s">
        <v>60</v>
      </c>
      <c r="F37" t="s">
        <v>60</v>
      </c>
      <c r="G37" t="str">
        <f t="shared" si="1"/>
        <v>X</v>
      </c>
      <c r="H37" t="str">
        <f t="shared" si="2"/>
        <v/>
      </c>
      <c r="I37" t="str">
        <f t="shared" si="3"/>
        <v/>
      </c>
      <c r="J37" s="30" t="str">
        <f t="shared" si="4"/>
        <v>{ parentCategory=5, category=39, zoneIds={148}, isDungeon=true},--Arx Corinium</v>
      </c>
    </row>
    <row r="38" spans="1:10" x14ac:dyDescent="0.25">
      <c r="A38">
        <v>5</v>
      </c>
      <c r="B38">
        <v>40</v>
      </c>
      <c r="D38">
        <v>380.935</v>
      </c>
      <c r="E38" t="s">
        <v>96</v>
      </c>
      <c r="F38" t="s">
        <v>2345</v>
      </c>
      <c r="G38" t="str">
        <f t="shared" si="1"/>
        <v>X</v>
      </c>
      <c r="H38" t="str">
        <f t="shared" si="2"/>
        <v/>
      </c>
      <c r="I38" t="str">
        <f t="shared" si="3"/>
        <v/>
      </c>
      <c r="J38" s="30" t="str">
        <f t="shared" si="4"/>
        <v>{ parentCategory=5, category=40, zoneIds={380,935}, isDungeon=true},--The Banished Cells I</v>
      </c>
    </row>
    <row r="39" spans="1:10" x14ac:dyDescent="0.25">
      <c r="A39">
        <v>5</v>
      </c>
      <c r="B39">
        <v>41</v>
      </c>
      <c r="C39" t="str">
        <f t="shared" ref="C39:C50" si="16">IF(A39=B39,"X","")</f>
        <v/>
      </c>
      <c r="D39">
        <f>VLOOKUP(E39,'ESO zone constants'!$D$3:$H$10001,5,FALSE)</f>
        <v>38</v>
      </c>
      <c r="E39" t="s">
        <v>57</v>
      </c>
      <c r="F39" t="s">
        <v>2341</v>
      </c>
      <c r="G39" t="str">
        <f t="shared" si="1"/>
        <v>X</v>
      </c>
      <c r="H39" t="str">
        <f t="shared" si="2"/>
        <v/>
      </c>
      <c r="I39" t="str">
        <f t="shared" si="3"/>
        <v/>
      </c>
      <c r="J39" s="30" t="str">
        <f t="shared" si="4"/>
        <v>{ parentCategory=5, category=41, zoneIds={38}, isDungeon=true},--Blackheart Haven</v>
      </c>
    </row>
    <row r="40" spans="1:10" x14ac:dyDescent="0.25">
      <c r="A40">
        <v>5</v>
      </c>
      <c r="B40">
        <v>42</v>
      </c>
      <c r="C40" t="str">
        <f t="shared" si="16"/>
        <v/>
      </c>
      <c r="D40">
        <f>VLOOKUP(E40,'ESO zone constants'!$D$3:$H$10001,5,FALSE)</f>
        <v>64</v>
      </c>
      <c r="E40" t="s">
        <v>70</v>
      </c>
      <c r="F40" t="s">
        <v>2335</v>
      </c>
      <c r="G40" t="str">
        <f t="shared" si="1"/>
        <v>X</v>
      </c>
      <c r="H40" t="str">
        <f t="shared" si="2"/>
        <v/>
      </c>
      <c r="I40" t="str">
        <f t="shared" si="3"/>
        <v/>
      </c>
      <c r="J40" s="30" t="str">
        <f t="shared" si="4"/>
        <v>{ parentCategory=5, category=42, zoneIds={64}, isDungeon=true},--Blessed Crucible</v>
      </c>
    </row>
    <row r="41" spans="1:10" x14ac:dyDescent="0.25">
      <c r="A41">
        <v>5</v>
      </c>
      <c r="B41">
        <v>43</v>
      </c>
      <c r="C41" t="str">
        <f t="shared" si="16"/>
        <v/>
      </c>
      <c r="D41">
        <v>176.68100000000001</v>
      </c>
      <c r="E41" t="s">
        <v>50</v>
      </c>
      <c r="F41" t="s">
        <v>2344</v>
      </c>
      <c r="G41" t="str">
        <f t="shared" si="1"/>
        <v>X</v>
      </c>
      <c r="H41" t="str">
        <f t="shared" si="2"/>
        <v/>
      </c>
      <c r="I41" t="str">
        <f t="shared" si="3"/>
        <v/>
      </c>
      <c r="J41" s="30" t="str">
        <f t="shared" si="4"/>
        <v>{ parentCategory=5, category=43, zoneIds={176,681}, isDungeon=true},--City of Ash I</v>
      </c>
    </row>
    <row r="42" spans="1:10" x14ac:dyDescent="0.25">
      <c r="A42">
        <v>5</v>
      </c>
      <c r="B42">
        <v>44</v>
      </c>
      <c r="C42" t="str">
        <f t="shared" si="16"/>
        <v/>
      </c>
      <c r="D42">
        <v>130.93199999999999</v>
      </c>
      <c r="E42" t="s">
        <v>49</v>
      </c>
      <c r="F42" t="s">
        <v>2338</v>
      </c>
      <c r="G42" t="str">
        <f t="shared" si="1"/>
        <v>X</v>
      </c>
      <c r="H42" t="str">
        <f t="shared" si="2"/>
        <v/>
      </c>
      <c r="I42" t="str">
        <f t="shared" si="3"/>
        <v/>
      </c>
      <c r="J42" s="30" t="str">
        <f t="shared" si="4"/>
        <v>{ parentCategory=5, category=44, zoneIds={130,932}, isDungeon=true},--Crypt of Hearts I</v>
      </c>
    </row>
    <row r="43" spans="1:10" x14ac:dyDescent="0.25">
      <c r="A43">
        <v>5</v>
      </c>
      <c r="B43">
        <v>45</v>
      </c>
      <c r="C43" t="str">
        <f t="shared" si="16"/>
        <v/>
      </c>
      <c r="D43">
        <v>63.93</v>
      </c>
      <c r="E43" t="s">
        <v>61</v>
      </c>
      <c r="F43" t="s">
        <v>2332</v>
      </c>
      <c r="G43" t="str">
        <f t="shared" si="1"/>
        <v>X</v>
      </c>
      <c r="H43" t="str">
        <f t="shared" si="2"/>
        <v/>
      </c>
      <c r="I43" t="str">
        <f t="shared" si="3"/>
        <v/>
      </c>
      <c r="J43" s="30" t="str">
        <f t="shared" si="4"/>
        <v>{ parentCategory=5, category=45, zoneIds={63,93}, isDungeon=true},--Darkshade Caverns I</v>
      </c>
    </row>
    <row r="44" spans="1:10" x14ac:dyDescent="0.25">
      <c r="A44">
        <v>5</v>
      </c>
      <c r="B44">
        <v>46</v>
      </c>
      <c r="C44" t="str">
        <f t="shared" si="16"/>
        <v/>
      </c>
      <c r="D44">
        <f>VLOOKUP(E44,'ESO zone constants'!$D$3:$H$10001,5,FALSE)</f>
        <v>449</v>
      </c>
      <c r="E44" t="s">
        <v>48</v>
      </c>
      <c r="F44" t="s">
        <v>2331</v>
      </c>
      <c r="G44" t="str">
        <f t="shared" si="1"/>
        <v>X</v>
      </c>
      <c r="H44" t="str">
        <f t="shared" si="2"/>
        <v/>
      </c>
      <c r="I44" t="str">
        <f t="shared" si="3"/>
        <v/>
      </c>
      <c r="J44" s="30" t="str">
        <f t="shared" si="4"/>
        <v>{ parentCategory=5, category=46, zoneIds={449}, isDungeon=true},--Direfrost Keep</v>
      </c>
    </row>
    <row r="45" spans="1:10" x14ac:dyDescent="0.25">
      <c r="A45">
        <v>5</v>
      </c>
      <c r="B45">
        <v>47</v>
      </c>
      <c r="C45" t="str">
        <f t="shared" si="16"/>
        <v/>
      </c>
      <c r="D45">
        <v>126.931</v>
      </c>
      <c r="E45" t="s">
        <v>43</v>
      </c>
      <c r="F45" t="s">
        <v>2334</v>
      </c>
      <c r="G45" t="str">
        <f t="shared" si="1"/>
        <v>X</v>
      </c>
      <c r="H45" t="str">
        <f t="shared" si="2"/>
        <v/>
      </c>
      <c r="I45" t="str">
        <f t="shared" si="3"/>
        <v/>
      </c>
      <c r="J45" s="30" t="str">
        <f t="shared" si="4"/>
        <v>{ parentCategory=5, category=47, zoneIds={126,931}, isDungeon=true},--Elden Hollow I</v>
      </c>
    </row>
    <row r="46" spans="1:10" x14ac:dyDescent="0.25">
      <c r="A46">
        <v>5</v>
      </c>
      <c r="B46">
        <v>48</v>
      </c>
      <c r="C46" t="str">
        <f t="shared" si="16"/>
        <v/>
      </c>
      <c r="D46">
        <v>283.93400000000003</v>
      </c>
      <c r="E46" t="s">
        <v>51</v>
      </c>
      <c r="F46" t="s">
        <v>2340</v>
      </c>
      <c r="G46" t="str">
        <f t="shared" si="1"/>
        <v>X</v>
      </c>
      <c r="H46" t="str">
        <f t="shared" si="2"/>
        <v/>
      </c>
      <c r="I46" t="str">
        <f t="shared" si="3"/>
        <v/>
      </c>
      <c r="J46" s="30" t="str">
        <f t="shared" si="4"/>
        <v>{ parentCategory=5, category=48, zoneIds={283,934}, isDungeon=true},--Fungal Grotto I</v>
      </c>
    </row>
    <row r="47" spans="1:10" x14ac:dyDescent="0.25">
      <c r="A47">
        <v>5</v>
      </c>
      <c r="B47">
        <v>49</v>
      </c>
      <c r="C47" t="str">
        <f t="shared" si="16"/>
        <v/>
      </c>
      <c r="D47">
        <f>VLOOKUP(E47,'ESO zone constants'!$D$3:$H$10001,5,FALSE)</f>
        <v>31</v>
      </c>
      <c r="E47" t="s">
        <v>59</v>
      </c>
      <c r="F47" t="s">
        <v>2342</v>
      </c>
      <c r="G47" t="str">
        <f t="shared" si="1"/>
        <v>X</v>
      </c>
      <c r="H47" t="str">
        <f t="shared" si="2"/>
        <v/>
      </c>
      <c r="I47" t="str">
        <f t="shared" si="3"/>
        <v/>
      </c>
      <c r="J47" s="30" t="str">
        <f t="shared" si="4"/>
        <v>{ parentCategory=5, category=49, zoneIds={31}, isDungeon=true},--Selene's Web</v>
      </c>
    </row>
    <row r="48" spans="1:10" x14ac:dyDescent="0.25">
      <c r="A48">
        <v>5</v>
      </c>
      <c r="B48">
        <v>50</v>
      </c>
      <c r="C48" t="str">
        <f t="shared" si="16"/>
        <v/>
      </c>
      <c r="D48">
        <v>144.93600000000001</v>
      </c>
      <c r="E48" t="s">
        <v>66</v>
      </c>
      <c r="F48" t="s">
        <v>2343</v>
      </c>
      <c r="G48" t="str">
        <f t="shared" si="1"/>
        <v>X</v>
      </c>
      <c r="H48" t="str">
        <f t="shared" si="2"/>
        <v/>
      </c>
      <c r="I48" t="str">
        <f t="shared" si="3"/>
        <v/>
      </c>
      <c r="J48" s="30" t="str">
        <f t="shared" si="4"/>
        <v>{ parentCategory=5, category=50, zoneIds={144,936}, isDungeon=true},--Spindleclutch I</v>
      </c>
    </row>
    <row r="49" spans="1:10" x14ac:dyDescent="0.25">
      <c r="A49">
        <v>5</v>
      </c>
      <c r="B49">
        <v>51</v>
      </c>
      <c r="C49" t="str">
        <f t="shared" si="16"/>
        <v/>
      </c>
      <c r="D49">
        <f>VLOOKUP(E49,'ESO zone constants'!$D$3:$H$10001,5,FALSE)</f>
        <v>131</v>
      </c>
      <c r="E49" t="s">
        <v>65</v>
      </c>
      <c r="F49" t="s">
        <v>2339</v>
      </c>
      <c r="G49" t="str">
        <f t="shared" si="1"/>
        <v>X</v>
      </c>
      <c r="H49" t="str">
        <f t="shared" si="2"/>
        <v/>
      </c>
      <c r="I49" t="str">
        <f t="shared" si="3"/>
        <v/>
      </c>
      <c r="J49" s="30" t="str">
        <f t="shared" si="4"/>
        <v>{ parentCategory=5, category=51, zoneIds={131}, isDungeon=true},--Tempest Island</v>
      </c>
    </row>
    <row r="50" spans="1:10" x14ac:dyDescent="0.25">
      <c r="A50">
        <v>5</v>
      </c>
      <c r="B50">
        <v>52</v>
      </c>
      <c r="C50" t="str">
        <f t="shared" si="16"/>
        <v/>
      </c>
      <c r="D50">
        <f>VLOOKUP(E50,'ESO zone constants'!$D$3:$H$10001,5,FALSE)</f>
        <v>11</v>
      </c>
      <c r="E50" t="s">
        <v>47</v>
      </c>
      <c r="F50" t="s">
        <v>2336</v>
      </c>
      <c r="G50" t="str">
        <f t="shared" si="1"/>
        <v>X</v>
      </c>
      <c r="H50" t="str">
        <f t="shared" si="2"/>
        <v/>
      </c>
      <c r="I50" t="str">
        <f t="shared" si="3"/>
        <v/>
      </c>
      <c r="J50" s="30" t="str">
        <f t="shared" si="4"/>
        <v>{ parentCategory=5, category=52, zoneIds={11}, isDungeon=true},--Vaults of Madness</v>
      </c>
    </row>
    <row r="51" spans="1:10" x14ac:dyDescent="0.25">
      <c r="A51">
        <v>5</v>
      </c>
      <c r="B51">
        <v>53</v>
      </c>
      <c r="D51">
        <f>VLOOKUP(E51,'ESO zone constants'!$D$3:$H$10001,5,FALSE)</f>
        <v>22</v>
      </c>
      <c r="E51" t="s">
        <v>68</v>
      </c>
      <c r="F51" t="s">
        <v>68</v>
      </c>
      <c r="G51" t="str">
        <f t="shared" si="1"/>
        <v>X</v>
      </c>
      <c r="H51" t="str">
        <f t="shared" si="2"/>
        <v/>
      </c>
      <c r="I51" t="str">
        <f t="shared" si="3"/>
        <v/>
      </c>
      <c r="J51" s="30" t="str">
        <f t="shared" si="4"/>
        <v>{ parentCategory=5, category=53, zoneIds={22}, isDungeon=true},--Volenfell</v>
      </c>
    </row>
    <row r="52" spans="1:10" x14ac:dyDescent="0.25">
      <c r="A52">
        <v>5</v>
      </c>
      <c r="B52">
        <v>54</v>
      </c>
      <c r="C52" t="str">
        <f>IF(A52=B52,"X","")</f>
        <v/>
      </c>
      <c r="D52">
        <v>146.93299999999999</v>
      </c>
      <c r="E52" t="s">
        <v>62</v>
      </c>
      <c r="F52" t="s">
        <v>2337</v>
      </c>
      <c r="G52" t="str">
        <f t="shared" si="1"/>
        <v>X</v>
      </c>
      <c r="H52" t="str">
        <f t="shared" si="2"/>
        <v/>
      </c>
      <c r="I52" t="str">
        <f t="shared" si="3"/>
        <v/>
      </c>
      <c r="J52" s="30" t="str">
        <f t="shared" si="4"/>
        <v>{ parentCategory=5, category=54, zoneIds={146,933}, isDungeon=true},--Wayrest Sewers I</v>
      </c>
    </row>
    <row r="53" spans="1:10" x14ac:dyDescent="0.25">
      <c r="A53">
        <v>6</v>
      </c>
      <c r="B53">
        <v>6</v>
      </c>
      <c r="C53" t="str">
        <f>IF(A53=B53,"X","")</f>
        <v>X</v>
      </c>
      <c r="D53" s="73" t="e">
        <f>VLOOKUP(E53,'ESO zone constants'!$D$3:$H$10001,5,FALSE)</f>
        <v>#N/A</v>
      </c>
      <c r="E53" t="s">
        <v>2391</v>
      </c>
      <c r="F53" t="s">
        <v>2311</v>
      </c>
      <c r="G53" t="str">
        <f t="shared" si="1"/>
        <v>X</v>
      </c>
      <c r="H53" t="str">
        <f t="shared" si="2"/>
        <v/>
      </c>
      <c r="I53" t="str">
        <f t="shared" si="3"/>
        <v/>
      </c>
      <c r="J53" s="30" t="str">
        <f t="shared" si="4"/>
        <v>--DLC-Dungeons</v>
      </c>
    </row>
    <row r="54" spans="1:10" x14ac:dyDescent="0.25">
      <c r="A54">
        <v>6</v>
      </c>
      <c r="B54">
        <v>55</v>
      </c>
      <c r="D54">
        <f>VLOOKUP(E54,'ESO zone constants'!$D$3:$H$10001,5,FALSE)</f>
        <v>678</v>
      </c>
      <c r="E54" t="s">
        <v>52</v>
      </c>
      <c r="F54" t="s">
        <v>2350</v>
      </c>
      <c r="G54" t="str">
        <f t="shared" si="1"/>
        <v>X</v>
      </c>
      <c r="H54" t="str">
        <f t="shared" si="2"/>
        <v/>
      </c>
      <c r="I54" t="str">
        <f t="shared" si="3"/>
        <v/>
      </c>
      <c r="J54" s="30" t="str">
        <f t="shared" si="4"/>
        <v>{ parentCategory=6, category=55, zoneIds={678}, isDungeon=true},--Imperial City Prison</v>
      </c>
    </row>
    <row r="55" spans="1:10" x14ac:dyDescent="0.25">
      <c r="A55">
        <v>6</v>
      </c>
      <c r="B55">
        <v>56</v>
      </c>
      <c r="D55">
        <f>VLOOKUP(E55,'ESO zone constants'!$D$3:$H$10001,5,FALSE)</f>
        <v>688</v>
      </c>
      <c r="E55" t="s">
        <v>54</v>
      </c>
      <c r="F55" t="s">
        <v>2362</v>
      </c>
      <c r="G55" t="str">
        <f t="shared" si="1"/>
        <v>X</v>
      </c>
      <c r="H55" t="str">
        <f t="shared" si="2"/>
        <v/>
      </c>
      <c r="I55" t="str">
        <f t="shared" si="3"/>
        <v/>
      </c>
      <c r="J55" s="30" t="str">
        <f t="shared" si="4"/>
        <v>{ parentCategory=6, category=56, zoneIds={688}, isDungeon=true},--White-Gold Tower</v>
      </c>
    </row>
    <row r="56" spans="1:10" x14ac:dyDescent="0.25">
      <c r="A56">
        <v>6</v>
      </c>
      <c r="B56">
        <v>57</v>
      </c>
      <c r="D56">
        <f>VLOOKUP(E56,'ESO zone constants'!$D$3:$H$10001,5,FALSE)</f>
        <v>848</v>
      </c>
      <c r="E56" t="s">
        <v>72</v>
      </c>
      <c r="F56" t="s">
        <v>2363</v>
      </c>
      <c r="G56" t="str">
        <f t="shared" si="1"/>
        <v>X</v>
      </c>
      <c r="H56" t="str">
        <f t="shared" si="2"/>
        <v/>
      </c>
      <c r="I56" t="str">
        <f t="shared" si="3"/>
        <v/>
      </c>
      <c r="J56" s="30" t="str">
        <f t="shared" si="4"/>
        <v>{ parentCategory=6, category=57, zoneIds={848}, isDungeon=true},--Cradle of Shadows</v>
      </c>
    </row>
    <row r="57" spans="1:10" x14ac:dyDescent="0.25">
      <c r="A57">
        <v>6</v>
      </c>
      <c r="B57">
        <v>58</v>
      </c>
      <c r="D57">
        <f>VLOOKUP(E57,'ESO zone constants'!$D$3:$H$10001,5,FALSE)</f>
        <v>843</v>
      </c>
      <c r="E57" t="s">
        <v>53</v>
      </c>
      <c r="F57" t="s">
        <v>2358</v>
      </c>
      <c r="G57" t="str">
        <f t="shared" si="1"/>
        <v>X</v>
      </c>
      <c r="H57" t="str">
        <f t="shared" si="2"/>
        <v/>
      </c>
      <c r="I57" t="str">
        <f t="shared" si="3"/>
        <v/>
      </c>
      <c r="J57" s="30" t="str">
        <f t="shared" si="4"/>
        <v>{ parentCategory=6, category=58, zoneIds={843}, isDungeon=true},--Ruins of Mazzatun</v>
      </c>
    </row>
    <row r="58" spans="1:10" x14ac:dyDescent="0.25">
      <c r="A58">
        <v>6</v>
      </c>
      <c r="B58">
        <v>59</v>
      </c>
      <c r="D58">
        <f>VLOOKUP(E58,'ESO zone constants'!$D$3:$H$10001,5,FALSE)</f>
        <v>973</v>
      </c>
      <c r="E58" t="s">
        <v>45</v>
      </c>
      <c r="F58" t="s">
        <v>2346</v>
      </c>
      <c r="G58" t="str">
        <f t="shared" si="1"/>
        <v>X</v>
      </c>
      <c r="H58" t="str">
        <f t="shared" si="2"/>
        <v/>
      </c>
      <c r="I58" t="str">
        <f t="shared" si="3"/>
        <v/>
      </c>
      <c r="J58" s="30" t="str">
        <f t="shared" si="4"/>
        <v>{ parentCategory=6, category=59, zoneIds={973}, isDungeon=true},--Bloodroot Forge</v>
      </c>
    </row>
    <row r="59" spans="1:10" x14ac:dyDescent="0.25">
      <c r="A59">
        <v>6</v>
      </c>
      <c r="B59">
        <v>60</v>
      </c>
      <c r="D59">
        <f>VLOOKUP(E59,'ESO zone constants'!$D$3:$H$10001,5,FALSE)</f>
        <v>974</v>
      </c>
      <c r="E59" t="s">
        <v>44</v>
      </c>
      <c r="F59" t="s">
        <v>2348</v>
      </c>
      <c r="G59" t="str">
        <f t="shared" si="1"/>
        <v>X</v>
      </c>
      <c r="H59" t="str">
        <f t="shared" si="2"/>
        <v/>
      </c>
      <c r="I59" t="str">
        <f t="shared" si="3"/>
        <v/>
      </c>
      <c r="J59" s="30" t="str">
        <f t="shared" si="4"/>
        <v>{ parentCategory=6, category=60, zoneIds={974}, isDungeon=true},--Falkreath Hold</v>
      </c>
    </row>
    <row r="60" spans="1:10" x14ac:dyDescent="0.25">
      <c r="A60">
        <v>6</v>
      </c>
      <c r="B60">
        <v>61</v>
      </c>
      <c r="D60">
        <f>VLOOKUP(E60,'ESO zone constants'!$D$3:$H$10001,5,FALSE)</f>
        <v>1009</v>
      </c>
      <c r="E60" t="s">
        <v>69</v>
      </c>
      <c r="F60" t="s">
        <v>2354</v>
      </c>
      <c r="G60" t="str">
        <f t="shared" si="1"/>
        <v>X</v>
      </c>
      <c r="H60" t="str">
        <f t="shared" si="2"/>
        <v/>
      </c>
      <c r="I60" t="str">
        <f t="shared" si="3"/>
        <v/>
      </c>
      <c r="J60" s="30" t="str">
        <f t="shared" si="4"/>
        <v>{ parentCategory=6, category=61, zoneIds={1009}, isDungeon=true},--Fang Lair</v>
      </c>
    </row>
    <row r="61" spans="1:10" x14ac:dyDescent="0.25">
      <c r="A61">
        <v>6</v>
      </c>
      <c r="B61">
        <v>62</v>
      </c>
      <c r="D61">
        <f>VLOOKUP(E61,'ESO zone constants'!$D$3:$H$10001,5,FALSE)</f>
        <v>1010</v>
      </c>
      <c r="E61" t="s">
        <v>74</v>
      </c>
      <c r="F61" t="s">
        <v>2351</v>
      </c>
      <c r="G61" t="str">
        <f t="shared" si="1"/>
        <v>X</v>
      </c>
      <c r="H61" t="str">
        <f t="shared" si="2"/>
        <v/>
      </c>
      <c r="I61" t="str">
        <f t="shared" si="3"/>
        <v/>
      </c>
      <c r="J61" s="30" t="str">
        <f t="shared" si="4"/>
        <v>{ parentCategory=6, category=62, zoneIds={1010}, isDungeon=true},--Scalecaller Peak</v>
      </c>
    </row>
    <row r="62" spans="1:10" x14ac:dyDescent="0.25">
      <c r="A62">
        <v>6</v>
      </c>
      <c r="B62">
        <v>63</v>
      </c>
      <c r="D62">
        <f>VLOOKUP(E62,'ESO zone constants'!$D$3:$H$10001,5,FALSE)</f>
        <v>1055</v>
      </c>
      <c r="E62" t="s">
        <v>41</v>
      </c>
      <c r="F62" t="s">
        <v>2355</v>
      </c>
      <c r="G62" t="str">
        <f t="shared" si="1"/>
        <v>X</v>
      </c>
      <c r="H62" t="str">
        <f t="shared" si="2"/>
        <v/>
      </c>
      <c r="I62" t="str">
        <f t="shared" si="3"/>
        <v/>
      </c>
      <c r="J62" s="30" t="str">
        <f t="shared" si="4"/>
        <v>{ parentCategory=6, category=63, zoneIds={1055}, isDungeon=true},--March of Sacrifices</v>
      </c>
    </row>
    <row r="63" spans="1:10" x14ac:dyDescent="0.25">
      <c r="A63">
        <v>6</v>
      </c>
      <c r="B63">
        <v>64</v>
      </c>
      <c r="D63">
        <f>VLOOKUP(E63,'ESO zone constants'!$D$3:$H$10001,5,FALSE)</f>
        <v>1052</v>
      </c>
      <c r="E63" t="s">
        <v>73</v>
      </c>
      <c r="F63" t="s">
        <v>2357</v>
      </c>
      <c r="G63" t="str">
        <f t="shared" si="1"/>
        <v>X</v>
      </c>
      <c r="H63" t="str">
        <f t="shared" si="2"/>
        <v/>
      </c>
      <c r="I63" t="str">
        <f t="shared" si="3"/>
        <v/>
      </c>
      <c r="J63" s="30" t="str">
        <f t="shared" si="4"/>
        <v>{ parentCategory=6, category=64, zoneIds={1052}, isDungeon=true},--Moon Hunter Keep</v>
      </c>
    </row>
    <row r="64" spans="1:10" x14ac:dyDescent="0.25">
      <c r="A64">
        <v>6</v>
      </c>
      <c r="B64">
        <v>65</v>
      </c>
      <c r="D64">
        <f>VLOOKUP(E64,'ESO zone constants'!$D$3:$H$10001,5,FALSE)</f>
        <v>1081</v>
      </c>
      <c r="E64" t="s">
        <v>67</v>
      </c>
      <c r="F64" t="s">
        <v>2360</v>
      </c>
      <c r="G64" t="str">
        <f t="shared" si="1"/>
        <v>X</v>
      </c>
      <c r="H64" t="str">
        <f t="shared" si="2"/>
        <v/>
      </c>
      <c r="I64" t="str">
        <f t="shared" si="3"/>
        <v/>
      </c>
      <c r="J64" s="30" t="str">
        <f t="shared" si="4"/>
        <v>{ parentCategory=6, category=65, zoneIds={1081}, isDungeon=true},--Depths of Malatar</v>
      </c>
    </row>
    <row r="65" spans="1:10" x14ac:dyDescent="0.25">
      <c r="A65">
        <v>6</v>
      </c>
      <c r="B65">
        <v>66</v>
      </c>
      <c r="D65">
        <f>VLOOKUP(E65,'ESO zone constants'!$D$3:$H$10001,5,FALSE)</f>
        <v>1080</v>
      </c>
      <c r="E65" t="s">
        <v>64</v>
      </c>
      <c r="F65" t="s">
        <v>2349</v>
      </c>
      <c r="G65" t="str">
        <f t="shared" si="1"/>
        <v>X</v>
      </c>
      <c r="H65" t="str">
        <f t="shared" si="2"/>
        <v/>
      </c>
      <c r="I65" t="str">
        <f t="shared" si="3"/>
        <v/>
      </c>
      <c r="J65" s="30" t="str">
        <f t="shared" si="4"/>
        <v>{ parentCategory=6, category=66, zoneIds={1080}, isDungeon=true},--Frostvault</v>
      </c>
    </row>
    <row r="66" spans="1:10" x14ac:dyDescent="0.25">
      <c r="A66">
        <v>6</v>
      </c>
      <c r="B66">
        <v>67</v>
      </c>
      <c r="D66">
        <f>VLOOKUP(E66,'ESO zone constants'!$D$3:$H$10001,5,FALSE)</f>
        <v>1123</v>
      </c>
      <c r="E66" t="s">
        <v>1487</v>
      </c>
      <c r="F66" t="s">
        <v>2352</v>
      </c>
      <c r="G66" t="str">
        <f t="shared" si="1"/>
        <v>X</v>
      </c>
      <c r="H66" t="str">
        <f t="shared" si="2"/>
        <v/>
      </c>
      <c r="I66" t="str">
        <f t="shared" si="3"/>
        <v/>
      </c>
      <c r="J66" s="30" t="str">
        <f t="shared" si="4"/>
        <v>{ parentCategory=6, category=67, zoneIds={1123}, isDungeon=true},--Lair of Maarselok</v>
      </c>
    </row>
    <row r="67" spans="1:10" x14ac:dyDescent="0.25">
      <c r="A67">
        <v>6</v>
      </c>
      <c r="B67">
        <v>68</v>
      </c>
      <c r="D67">
        <f>VLOOKUP(E67,'ESO zone constants'!$D$3:$H$10001,5,FALSE)</f>
        <v>1122</v>
      </c>
      <c r="E67" t="s">
        <v>1486</v>
      </c>
      <c r="F67" t="s">
        <v>2356</v>
      </c>
      <c r="G67" t="str">
        <f t="shared" si="1"/>
        <v>X</v>
      </c>
      <c r="H67" t="str">
        <f t="shared" si="2"/>
        <v/>
      </c>
      <c r="I67" t="str">
        <f t="shared" si="3"/>
        <v/>
      </c>
      <c r="J67" s="30" t="str">
        <f t="shared" si="4"/>
        <v>{ parentCategory=6, category=68, zoneIds={1122}, isDungeon=true},--Moongrave Fane</v>
      </c>
    </row>
    <row r="68" spans="1:10" x14ac:dyDescent="0.25">
      <c r="A68">
        <v>6</v>
      </c>
      <c r="B68">
        <v>69</v>
      </c>
      <c r="D68">
        <f>VLOOKUP(E68,'ESO zone constants'!$D$3:$H$10001,5,FALSE)</f>
        <v>1152</v>
      </c>
      <c r="E68" t="s">
        <v>1651</v>
      </c>
      <c r="F68" t="s">
        <v>2347</v>
      </c>
      <c r="G68" t="str">
        <f t="shared" si="1"/>
        <v>X</v>
      </c>
      <c r="H68" t="str">
        <f t="shared" si="2"/>
        <v/>
      </c>
      <c r="I68" t="str">
        <f t="shared" si="3"/>
        <v/>
      </c>
      <c r="J68" s="30" t="str">
        <f t="shared" si="4"/>
        <v>{ parentCategory=6, category=69, zoneIds={1152}, isDungeon=true},--Icereach</v>
      </c>
    </row>
    <row r="69" spans="1:10" x14ac:dyDescent="0.25">
      <c r="A69">
        <v>6</v>
      </c>
      <c r="B69">
        <v>70</v>
      </c>
      <c r="D69">
        <f>VLOOKUP(E69,'ESO zone constants'!$D$3:$H$10001,5,FALSE)</f>
        <v>1153</v>
      </c>
      <c r="E69" t="s">
        <v>1650</v>
      </c>
      <c r="F69" t="s">
        <v>2361</v>
      </c>
      <c r="G69" t="str">
        <f t="shared" si="1"/>
        <v>X</v>
      </c>
      <c r="H69" t="str">
        <f t="shared" si="2"/>
        <v/>
      </c>
      <c r="I69" t="str">
        <f t="shared" si="3"/>
        <v/>
      </c>
      <c r="J69" s="30" t="str">
        <f t="shared" si="4"/>
        <v>{ parentCategory=6, category=70, zoneIds={1153}, isDungeon=true},--Unhallowed Grave</v>
      </c>
    </row>
    <row r="70" spans="1:10" x14ac:dyDescent="0.25">
      <c r="A70">
        <v>6</v>
      </c>
      <c r="B70">
        <v>87</v>
      </c>
      <c r="D70">
        <f>VLOOKUP(E70,'ESO zone constants'!$D$3:$H$10001,5,FALSE)</f>
        <v>1201</v>
      </c>
      <c r="E70" t="s">
        <v>1810</v>
      </c>
      <c r="F70" t="s">
        <v>2353</v>
      </c>
      <c r="G70" t="str">
        <f t="shared" si="1"/>
        <v>X</v>
      </c>
      <c r="H70" t="str">
        <f t="shared" si="2"/>
        <v/>
      </c>
      <c r="I70" t="str">
        <f t="shared" si="3"/>
        <v/>
      </c>
      <c r="J70" s="30" t="str">
        <f t="shared" si="4"/>
        <v>{ parentCategory=6, category=87, zoneIds={1201}, isDungeon=true},--Castle Thorn</v>
      </c>
    </row>
    <row r="71" spans="1:10" x14ac:dyDescent="0.25">
      <c r="A71">
        <v>6</v>
      </c>
      <c r="B71">
        <v>88</v>
      </c>
      <c r="D71">
        <f>VLOOKUP(E71,'ESO zone constants'!$D$3:$H$10001,5,FALSE)</f>
        <v>1197</v>
      </c>
      <c r="E71" t="s">
        <v>1815</v>
      </c>
      <c r="F71" t="s">
        <v>2359</v>
      </c>
      <c r="G71" t="str">
        <f t="shared" ref="G71:G104" si="17">IF(OR(A71=5,A71=6,),"X","")</f>
        <v>X</v>
      </c>
      <c r="H71" t="str">
        <f t="shared" ref="H71:H104" si="18">IF(OR(A71=7,),"X","")</f>
        <v/>
      </c>
      <c r="I71" t="str">
        <f t="shared" ref="I71:I104" si="19">IF(OR(A71=8,),"X","")</f>
        <v/>
      </c>
      <c r="J71" s="30" t="str">
        <f t="shared" ref="J71:J104" si="20">IF(C71="X","","{ parentCategory="&amp;A71&amp;", category="&amp;B71&amp;IF(AND(NOT(ISNA(D71)),D71&lt;&gt;"",NOT(ISERROR(D71))),", zoneIds={"&amp;D71&amp;"}","")&amp;IF(G71&lt;&gt;"",", isDungeon=true","")&amp;IF(H71&lt;&gt;"",", isTrial=true","")&amp;IF(I71&lt;&gt;"",", isArena=true","")&amp;"},") &amp;"--"&amp;E71</f>
        <v>{ parentCategory=6, category=88, zoneIds={1197}, isDungeon=true},--Stone Garden</v>
      </c>
    </row>
    <row r="72" spans="1:10" x14ac:dyDescent="0.25">
      <c r="A72">
        <v>6</v>
      </c>
      <c r="B72">
        <v>91</v>
      </c>
      <c r="D72">
        <f>VLOOKUP(E72,'ESO zone constants'!$D$3:$H$10001,5,FALSE)</f>
        <v>1228</v>
      </c>
      <c r="E72" t="s">
        <v>2404</v>
      </c>
      <c r="F72" t="s">
        <v>2423</v>
      </c>
      <c r="G72" t="str">
        <f t="shared" si="17"/>
        <v>X</v>
      </c>
      <c r="H72" t="str">
        <f t="shared" si="18"/>
        <v/>
      </c>
      <c r="I72" t="str">
        <f t="shared" si="19"/>
        <v/>
      </c>
      <c r="J72" s="30" t="str">
        <f t="shared" si="20"/>
        <v>{ parentCategory=6, category=91, zoneIds={1228}, isDungeon=true},--Black Drake Villa</v>
      </c>
    </row>
    <row r="73" spans="1:10" x14ac:dyDescent="0.25">
      <c r="A73">
        <v>6</v>
      </c>
      <c r="B73">
        <v>92</v>
      </c>
      <c r="D73">
        <f>VLOOKUP(E73,'ESO zone constants'!$D$3:$H$10001,5,FALSE)</f>
        <v>1229</v>
      </c>
      <c r="E73" t="s">
        <v>2405</v>
      </c>
      <c r="F73" t="s">
        <v>2424</v>
      </c>
      <c r="G73" t="str">
        <f t="shared" si="17"/>
        <v>X</v>
      </c>
      <c r="H73" t="str">
        <f t="shared" si="18"/>
        <v/>
      </c>
      <c r="I73" t="str">
        <f t="shared" si="19"/>
        <v/>
      </c>
      <c r="J73" s="30" t="str">
        <f t="shared" si="20"/>
        <v>{ parentCategory=6, category=92, zoneIds={1229}, isDungeon=true},--The Cauldron</v>
      </c>
    </row>
    <row r="74" spans="1:10" x14ac:dyDescent="0.25">
      <c r="A74">
        <v>6</v>
      </c>
      <c r="B74">
        <v>95</v>
      </c>
      <c r="D74">
        <v>1268</v>
      </c>
      <c r="E74" t="s">
        <v>2505</v>
      </c>
      <c r="F74" t="s">
        <v>2505</v>
      </c>
      <c r="G74" t="str">
        <f t="shared" ref="G74" si="21">IF(OR(A74=5,A74=6,),"X","")</f>
        <v>X</v>
      </c>
      <c r="H74" t="str">
        <f t="shared" ref="H74" si="22">IF(OR(A74=7,),"X","")</f>
        <v/>
      </c>
      <c r="I74" t="str">
        <f t="shared" ref="I74" si="23">IF(OR(A74=8,),"X","")</f>
        <v/>
      </c>
      <c r="J74" s="30" t="str">
        <f t="shared" ref="J74" si="24">IF(C74="X","","{ parentCategory="&amp;A74&amp;", category="&amp;B74&amp;IF(AND(NOT(ISNA(D74)),D74&lt;&gt;"",NOT(ISERROR(D74))),", zoneIds={"&amp;D74&amp;"}","")&amp;IF(G74&lt;&gt;"",", isDungeon=true","")&amp;IF(H74&lt;&gt;"",", isTrial=true","")&amp;IF(I74&lt;&gt;"",", isArena=true","")&amp;"},") &amp;"--"&amp;E74</f>
        <v>{ parentCategory=6, category=95, zoneIds={1268}, isDungeon=true},--Dread Cellar</v>
      </c>
    </row>
    <row r="75" spans="1:10" x14ac:dyDescent="0.25">
      <c r="A75">
        <v>6</v>
      </c>
      <c r="B75">
        <v>96</v>
      </c>
      <c r="D75">
        <v>1267</v>
      </c>
      <c r="E75" t="s">
        <v>2508</v>
      </c>
      <c r="F75" t="s">
        <v>3372</v>
      </c>
      <c r="G75" t="str">
        <f t="shared" si="17"/>
        <v>X</v>
      </c>
      <c r="H75" t="str">
        <f t="shared" si="18"/>
        <v/>
      </c>
      <c r="I75" t="str">
        <f t="shared" si="19"/>
        <v/>
      </c>
      <c r="J75" s="30" t="str">
        <f t="shared" si="20"/>
        <v>{ parentCategory=6, category=96, zoneIds={1267}, isDungeon=true},--Red Petal Bastion</v>
      </c>
    </row>
    <row r="76" spans="1:10" x14ac:dyDescent="0.25">
      <c r="A76">
        <v>6</v>
      </c>
      <c r="B76">
        <v>98</v>
      </c>
      <c r="D76">
        <f>VLOOKUP(E76,'ESO zone constants'!$D$3:$H$10001,5,FALSE)</f>
        <v>1301</v>
      </c>
      <c r="E76" t="s">
        <v>2728</v>
      </c>
      <c r="F76" t="s">
        <v>2728</v>
      </c>
      <c r="G76" t="str">
        <f t="shared" si="17"/>
        <v>X</v>
      </c>
      <c r="H76" t="str">
        <f t="shared" si="18"/>
        <v/>
      </c>
      <c r="I76" t="str">
        <f t="shared" si="19"/>
        <v/>
      </c>
      <c r="J76" s="30" t="str">
        <f t="shared" si="20"/>
        <v>{ parentCategory=6, category=98, zoneIds={1301}, isDungeon=true},--Coral Aerie</v>
      </c>
    </row>
    <row r="77" spans="1:10" x14ac:dyDescent="0.25">
      <c r="A77">
        <v>6</v>
      </c>
      <c r="B77">
        <v>99</v>
      </c>
      <c r="D77">
        <f>VLOOKUP(E77,'ESO zone constants'!$D$3:$H$10001,5,FALSE)</f>
        <v>1302</v>
      </c>
      <c r="E77" t="s">
        <v>2740</v>
      </c>
      <c r="G77" t="str">
        <f t="shared" ref="G77:G79" si="25">IF(OR(A77=5,A77=6,),"X","")</f>
        <v>X</v>
      </c>
      <c r="H77" t="str">
        <f t="shared" ref="H77" si="26">IF(OR(A77=7,),"X","")</f>
        <v/>
      </c>
      <c r="I77" t="str">
        <f t="shared" ref="I77" si="27">IF(OR(A77=8,),"X","")</f>
        <v/>
      </c>
      <c r="J77" s="30" t="str">
        <f t="shared" si="20"/>
        <v>{ parentCategory=6, category=99, zoneIds={1302}, isDungeon=true},--Shipwright's Regret</v>
      </c>
    </row>
    <row r="78" spans="1:10" x14ac:dyDescent="0.25">
      <c r="A78" s="37">
        <v>6</v>
      </c>
      <c r="B78" s="37">
        <v>102</v>
      </c>
      <c r="C78" s="37"/>
      <c r="D78" s="37">
        <f>VLOOKUP(E78,'ESO zone constants'!$D$3:$H$10001,5,FALSE)</f>
        <v>1360</v>
      </c>
      <c r="E78" s="37" t="s">
        <v>3464</v>
      </c>
      <c r="F78" s="37"/>
      <c r="G78" t="str">
        <f t="shared" si="25"/>
        <v>X</v>
      </c>
      <c r="H78" t="str">
        <f t="shared" ref="H78:H79" si="28">IF(OR(A78=7,),"X","")</f>
        <v/>
      </c>
      <c r="I78" t="str">
        <f t="shared" ref="I78:I79" si="29">IF(OR(A78=8,),"X","")</f>
        <v/>
      </c>
      <c r="J78" s="30" t="str">
        <f t="shared" si="20"/>
        <v>{ parentCategory=6, category=102, zoneIds={1360}, isDungeon=true},--Earthen Root Enclave</v>
      </c>
    </row>
    <row r="79" spans="1:10" x14ac:dyDescent="0.25">
      <c r="A79" s="37">
        <v>6</v>
      </c>
      <c r="B79" s="37">
        <v>103</v>
      </c>
      <c r="C79" s="37"/>
      <c r="D79" s="37">
        <f>VLOOKUP(E79,'ESO zone constants'!$D$3:$H$10001,5,FALSE)</f>
        <v>1361</v>
      </c>
      <c r="E79" s="37" t="s">
        <v>3465</v>
      </c>
      <c r="F79" s="37"/>
      <c r="G79" t="str">
        <f t="shared" si="25"/>
        <v>X</v>
      </c>
      <c r="H79" t="str">
        <f t="shared" si="28"/>
        <v/>
      </c>
      <c r="I79" t="str">
        <f t="shared" si="29"/>
        <v/>
      </c>
      <c r="J79" s="30" t="str">
        <f t="shared" si="20"/>
        <v>{ parentCategory=6, category=103, zoneIds={1361}, isDungeon=true},--Graven Deep</v>
      </c>
    </row>
    <row r="80" spans="1:10" x14ac:dyDescent="0.25">
      <c r="A80">
        <v>7</v>
      </c>
      <c r="B80">
        <v>7</v>
      </c>
      <c r="C80" t="str">
        <f>IF(A80=B80,"X","")</f>
        <v>X</v>
      </c>
      <c r="D80" s="73" t="e">
        <f>VLOOKUP(E80,'ESO zone constants'!$D$3:$H$10001,5,FALSE)</f>
        <v>#N/A</v>
      </c>
      <c r="E80" t="s">
        <v>2392</v>
      </c>
      <c r="F80" t="s">
        <v>2312</v>
      </c>
      <c r="G80" t="str">
        <f t="shared" si="17"/>
        <v/>
      </c>
      <c r="H80" t="str">
        <f t="shared" si="18"/>
        <v>X</v>
      </c>
      <c r="I80" t="str">
        <f t="shared" si="19"/>
        <v/>
      </c>
      <c r="J80" s="30" t="str">
        <f t="shared" si="20"/>
        <v>--Trials</v>
      </c>
    </row>
    <row r="81" spans="1:10" x14ac:dyDescent="0.25">
      <c r="A81">
        <v>7</v>
      </c>
      <c r="B81">
        <v>71</v>
      </c>
      <c r="D81">
        <f>VLOOKUP(E81,'ESO zone constants'!$D$3:$H$10001,5,FALSE)</f>
        <v>638</v>
      </c>
      <c r="E81" t="s">
        <v>444</v>
      </c>
      <c r="F81" t="s">
        <v>2365</v>
      </c>
      <c r="G81" t="str">
        <f t="shared" si="17"/>
        <v/>
      </c>
      <c r="H81" t="str">
        <f t="shared" si="18"/>
        <v>X</v>
      </c>
      <c r="I81" t="str">
        <f t="shared" si="19"/>
        <v/>
      </c>
      <c r="J81" s="30" t="str">
        <f t="shared" si="20"/>
        <v>{ parentCategory=7, category=71, zoneIds={638}, isTrial=true},--Aetherian Archive</v>
      </c>
    </row>
    <row r="82" spans="1:10" x14ac:dyDescent="0.25">
      <c r="A82">
        <v>7</v>
      </c>
      <c r="B82">
        <v>72</v>
      </c>
      <c r="D82">
        <f>VLOOKUP(E82,'ESO zone constants'!$D$3:$H$10001,5,FALSE)</f>
        <v>636</v>
      </c>
      <c r="E82" t="s">
        <v>442</v>
      </c>
      <c r="F82" t="s">
        <v>2371</v>
      </c>
      <c r="G82" t="str">
        <f t="shared" si="17"/>
        <v/>
      </c>
      <c r="H82" t="str">
        <f t="shared" si="18"/>
        <v>X</v>
      </c>
      <c r="I82" t="str">
        <f t="shared" si="19"/>
        <v/>
      </c>
      <c r="J82" s="30" t="str">
        <f t="shared" si="20"/>
        <v>{ parentCategory=7, category=72, zoneIds={636}, isTrial=true},--Hel Ra Citadel</v>
      </c>
    </row>
    <row r="83" spans="1:10" x14ac:dyDescent="0.25">
      <c r="A83">
        <v>7</v>
      </c>
      <c r="B83">
        <v>73</v>
      </c>
      <c r="D83">
        <f>VLOOKUP(E83,'ESO zone constants'!$D$3:$H$10001,5,FALSE)</f>
        <v>639</v>
      </c>
      <c r="E83" t="s">
        <v>445</v>
      </c>
      <c r="F83" t="s">
        <v>445</v>
      </c>
      <c r="G83" t="str">
        <f t="shared" si="17"/>
        <v/>
      </c>
      <c r="H83" t="str">
        <f t="shared" si="18"/>
        <v>X</v>
      </c>
      <c r="I83" t="str">
        <f t="shared" si="19"/>
        <v/>
      </c>
      <c r="J83" s="30" t="str">
        <f t="shared" si="20"/>
        <v>{ parentCategory=7, category=73, zoneIds={639}, isTrial=true},--Sanctum Ophidia</v>
      </c>
    </row>
    <row r="84" spans="1:10" x14ac:dyDescent="0.25">
      <c r="A84">
        <v>7</v>
      </c>
      <c r="B84">
        <v>74</v>
      </c>
      <c r="D84">
        <f>VLOOKUP(E84,'ESO zone constants'!$D$3:$H$10001,5,FALSE)</f>
        <v>725</v>
      </c>
      <c r="E84" t="s">
        <v>477</v>
      </c>
      <c r="F84" t="s">
        <v>2368</v>
      </c>
      <c r="G84" t="str">
        <f t="shared" si="17"/>
        <v/>
      </c>
      <c r="H84" t="str">
        <f t="shared" si="18"/>
        <v>X</v>
      </c>
      <c r="I84" t="str">
        <f t="shared" si="19"/>
        <v/>
      </c>
      <c r="J84" s="30" t="str">
        <f t="shared" si="20"/>
        <v>{ parentCategory=7, category=74, zoneIds={725}, isTrial=true},--Maw of Lorkhaj</v>
      </c>
    </row>
    <row r="85" spans="1:10" x14ac:dyDescent="0.25">
      <c r="A85">
        <v>7</v>
      </c>
      <c r="B85">
        <v>75</v>
      </c>
      <c r="D85">
        <f>VLOOKUP(E85,'ESO zone constants'!$D$3:$H$10001,5,FALSE)</f>
        <v>975</v>
      </c>
      <c r="E85" t="s">
        <v>640</v>
      </c>
      <c r="F85" t="s">
        <v>2366</v>
      </c>
      <c r="G85" t="str">
        <f t="shared" si="17"/>
        <v/>
      </c>
      <c r="H85" t="str">
        <f t="shared" si="18"/>
        <v>X</v>
      </c>
      <c r="I85" t="str">
        <f t="shared" si="19"/>
        <v/>
      </c>
      <c r="J85" s="30" t="str">
        <f t="shared" si="20"/>
        <v>{ parentCategory=7, category=75, zoneIds={975}, isTrial=true},--Halls of Fabrication</v>
      </c>
    </row>
    <row r="86" spans="1:10" x14ac:dyDescent="0.25">
      <c r="A86">
        <v>7</v>
      </c>
      <c r="B86">
        <v>76</v>
      </c>
      <c r="D86">
        <f>VLOOKUP(E86,'ESO zone constants'!$D$3:$H$10001,5,FALSE)</f>
        <v>1000</v>
      </c>
      <c r="E86" t="s">
        <v>660</v>
      </c>
      <c r="F86" t="s">
        <v>2364</v>
      </c>
      <c r="G86" t="str">
        <f t="shared" si="17"/>
        <v/>
      </c>
      <c r="H86" t="str">
        <f t="shared" si="18"/>
        <v>X</v>
      </c>
      <c r="I86" t="str">
        <f t="shared" si="19"/>
        <v/>
      </c>
      <c r="J86" s="30" t="str">
        <f t="shared" si="20"/>
        <v>{ parentCategory=7, category=76, zoneIds={1000}, isTrial=true},--Asylum Sanctorium</v>
      </c>
    </row>
    <row r="87" spans="1:10" x14ac:dyDescent="0.25">
      <c r="A87">
        <v>7</v>
      </c>
      <c r="B87">
        <v>77</v>
      </c>
      <c r="D87">
        <f>VLOOKUP(E87,'ESO zone constants'!$D$3:$H$10001,5,FALSE)</f>
        <v>1051</v>
      </c>
      <c r="E87" t="s">
        <v>700</v>
      </c>
      <c r="F87" t="s">
        <v>2370</v>
      </c>
      <c r="G87" t="str">
        <f t="shared" si="17"/>
        <v/>
      </c>
      <c r="H87" t="str">
        <f t="shared" si="18"/>
        <v>X</v>
      </c>
      <c r="I87" t="str">
        <f t="shared" si="19"/>
        <v/>
      </c>
      <c r="J87" s="30" t="str">
        <f t="shared" si="20"/>
        <v>{ parentCategory=7, category=77, zoneIds={1051}, isTrial=true},--Cloudrest</v>
      </c>
    </row>
    <row r="88" spans="1:10" x14ac:dyDescent="0.25">
      <c r="A88">
        <v>7</v>
      </c>
      <c r="B88">
        <v>78</v>
      </c>
      <c r="D88">
        <f>VLOOKUP(E88,'ESO zone constants'!$D$3:$H$10001,5,FALSE)</f>
        <v>1121</v>
      </c>
      <c r="E88" t="s">
        <v>1345</v>
      </c>
      <c r="F88" t="s">
        <v>2369</v>
      </c>
      <c r="G88" t="str">
        <f t="shared" si="17"/>
        <v/>
      </c>
      <c r="H88" t="str">
        <f t="shared" si="18"/>
        <v>X</v>
      </c>
      <c r="I88" t="str">
        <f t="shared" si="19"/>
        <v/>
      </c>
      <c r="J88" s="30" t="str">
        <f t="shared" si="20"/>
        <v>{ parentCategory=7, category=78, zoneIds={1121}, isTrial=true},--Sunspire</v>
      </c>
    </row>
    <row r="89" spans="1:10" x14ac:dyDescent="0.25">
      <c r="A89">
        <v>7</v>
      </c>
      <c r="B89">
        <v>79</v>
      </c>
      <c r="D89">
        <f>VLOOKUP(E89,'ESO zone constants'!$D$3:$H$10001,5,FALSE)</f>
        <v>1196</v>
      </c>
      <c r="E89" t="s">
        <v>1713</v>
      </c>
      <c r="F89" t="s">
        <v>2367</v>
      </c>
      <c r="G89" t="str">
        <f t="shared" si="17"/>
        <v/>
      </c>
      <c r="H89" t="str">
        <f t="shared" si="18"/>
        <v>X</v>
      </c>
      <c r="I89" t="str">
        <f t="shared" si="19"/>
        <v/>
      </c>
      <c r="J89" s="30" t="str">
        <f t="shared" si="20"/>
        <v>{ parentCategory=7, category=79, zoneIds={1196}, isTrial=true},--Kyne's Aegis</v>
      </c>
    </row>
    <row r="90" spans="1:10" x14ac:dyDescent="0.25">
      <c r="A90">
        <v>7</v>
      </c>
      <c r="B90">
        <v>101</v>
      </c>
      <c r="D90" s="30">
        <v>1318</v>
      </c>
      <c r="E90" t="s">
        <v>3421</v>
      </c>
      <c r="F90" t="s">
        <v>3401</v>
      </c>
      <c r="H90" t="str">
        <f t="shared" si="18"/>
        <v>X</v>
      </c>
      <c r="J90" s="30" t="str">
        <f t="shared" si="20"/>
        <v>{ parentCategory=7, category=101, zoneIds={1318}, isTrial=true},--Dreadsail Reef</v>
      </c>
    </row>
    <row r="91" spans="1:10" x14ac:dyDescent="0.25">
      <c r="A91">
        <v>8</v>
      </c>
      <c r="B91">
        <v>8</v>
      </c>
      <c r="C91" t="str">
        <f>IF(A91=B91,"X","")</f>
        <v>X</v>
      </c>
      <c r="D91" s="73" t="e">
        <f>VLOOKUP(E91,'ESO zone constants'!$D$3:$H$10001,5,FALSE)</f>
        <v>#N/A</v>
      </c>
      <c r="E91" t="s">
        <v>2393</v>
      </c>
      <c r="F91" t="s">
        <v>2313</v>
      </c>
      <c r="G91" t="str">
        <f t="shared" si="17"/>
        <v/>
      </c>
      <c r="H91" t="str">
        <f t="shared" si="18"/>
        <v/>
      </c>
      <c r="I91" t="str">
        <f t="shared" si="19"/>
        <v>X</v>
      </c>
      <c r="J91" s="30" t="str">
        <f t="shared" si="20"/>
        <v>--Arenas</v>
      </c>
    </row>
    <row r="92" spans="1:10" x14ac:dyDescent="0.25">
      <c r="A92">
        <v>8</v>
      </c>
      <c r="B92">
        <v>80</v>
      </c>
      <c r="D92">
        <f>VLOOKUP(E92,'ESO zone constants'!$D$3:$H$10001,5,FALSE)</f>
        <v>635</v>
      </c>
      <c r="E92" t="s">
        <v>441</v>
      </c>
      <c r="F92" t="s">
        <v>2372</v>
      </c>
      <c r="G92" t="str">
        <f t="shared" si="17"/>
        <v/>
      </c>
      <c r="H92" t="str">
        <f t="shared" si="18"/>
        <v/>
      </c>
      <c r="I92" t="str">
        <f t="shared" si="19"/>
        <v>X</v>
      </c>
      <c r="J92" s="30" t="str">
        <f t="shared" si="20"/>
        <v>{ parentCategory=8, category=80, zoneIds={635}, isArena=true},--Dragonstar Arena</v>
      </c>
    </row>
    <row r="93" spans="1:10" x14ac:dyDescent="0.25">
      <c r="A93">
        <v>8</v>
      </c>
      <c r="B93">
        <v>81</v>
      </c>
      <c r="D93">
        <f>VLOOKUP(E93,'ESO zone constants'!$D$3:$H$10001,5,FALSE)</f>
        <v>677</v>
      </c>
      <c r="E93" t="s">
        <v>451</v>
      </c>
      <c r="F93" t="s">
        <v>2374</v>
      </c>
      <c r="G93" t="str">
        <f t="shared" si="17"/>
        <v/>
      </c>
      <c r="H93" t="str">
        <f t="shared" si="18"/>
        <v/>
      </c>
      <c r="I93" t="str">
        <f t="shared" si="19"/>
        <v>X</v>
      </c>
      <c r="J93" s="30" t="str">
        <f t="shared" si="20"/>
        <v>{ parentCategory=8, category=81, zoneIds={677}, isArena=true},--Maelstrom Arena</v>
      </c>
    </row>
    <row r="94" spans="1:10" x14ac:dyDescent="0.25">
      <c r="A94">
        <v>8</v>
      </c>
      <c r="B94">
        <v>82</v>
      </c>
      <c r="D94">
        <f>VLOOKUP(E94,'ESO zone constants'!$D$3:$H$10001,5,FALSE)</f>
        <v>1082</v>
      </c>
      <c r="E94" t="s">
        <v>721</v>
      </c>
      <c r="F94" t="s">
        <v>2375</v>
      </c>
      <c r="G94" t="str">
        <f t="shared" si="17"/>
        <v/>
      </c>
      <c r="H94" t="str">
        <f t="shared" si="18"/>
        <v/>
      </c>
      <c r="I94" t="str">
        <f t="shared" si="19"/>
        <v>X</v>
      </c>
      <c r="J94" s="30" t="str">
        <f t="shared" si="20"/>
        <v>{ parentCategory=8, category=82, zoneIds={1082}, isArena=true},--Blackrose Prison</v>
      </c>
    </row>
    <row r="95" spans="1:10" x14ac:dyDescent="0.25">
      <c r="A95">
        <v>8</v>
      </c>
      <c r="B95">
        <v>90</v>
      </c>
      <c r="D95">
        <f>VLOOKUP(E95,'ESO zone constants'!$D$3:$H$10001,5,FALSE)</f>
        <v>1227</v>
      </c>
      <c r="E95" t="s">
        <v>2221</v>
      </c>
      <c r="F95" t="s">
        <v>2373</v>
      </c>
      <c r="G95" t="str">
        <f t="shared" si="17"/>
        <v/>
      </c>
      <c r="H95" t="str">
        <f t="shared" si="18"/>
        <v/>
      </c>
      <c r="I95" t="str">
        <f t="shared" si="19"/>
        <v>X</v>
      </c>
      <c r="J95" s="30" t="str">
        <f t="shared" si="20"/>
        <v>{ parentCategory=8, category=90, zoneIds={1227}, isArena=true},--Vateshran Hollows</v>
      </c>
    </row>
    <row r="96" spans="1:10" x14ac:dyDescent="0.25">
      <c r="A96">
        <v>9</v>
      </c>
      <c r="B96">
        <v>9</v>
      </c>
      <c r="C96" t="str">
        <f>IF(A96=B96,"X","")</f>
        <v>X</v>
      </c>
      <c r="D96" s="73" t="e">
        <f>VLOOKUP(E96,'ESO zone constants'!$D$3:$H$10001,5,FALSE)</f>
        <v>#N/A</v>
      </c>
      <c r="E96" t="s">
        <v>2314</v>
      </c>
      <c r="F96" t="s">
        <v>2314</v>
      </c>
      <c r="G96" t="str">
        <f t="shared" si="17"/>
        <v/>
      </c>
      <c r="H96" t="str">
        <f t="shared" si="18"/>
        <v/>
      </c>
      <c r="I96" t="str">
        <f t="shared" si="19"/>
        <v/>
      </c>
      <c r="J96" s="30" t="str">
        <f t="shared" si="20"/>
        <v>--PVP</v>
      </c>
    </row>
    <row r="97" spans="1:10" x14ac:dyDescent="0.25">
      <c r="A97">
        <v>9</v>
      </c>
      <c r="B97">
        <v>83</v>
      </c>
      <c r="D97">
        <f>VLOOKUP(E97,'ESO zone constants'!$D$3:$H$10001,5,FALSE)</f>
        <v>181</v>
      </c>
      <c r="E97" t="s">
        <v>125</v>
      </c>
      <c r="F97" t="s">
        <v>125</v>
      </c>
      <c r="G97" t="str">
        <f t="shared" si="17"/>
        <v/>
      </c>
      <c r="H97" t="str">
        <f t="shared" si="18"/>
        <v/>
      </c>
      <c r="I97" t="str">
        <f t="shared" si="19"/>
        <v/>
      </c>
      <c r="J97" s="30" t="str">
        <f t="shared" si="20"/>
        <v>{ parentCategory=9, category=83, zoneIds={181}},--Cyrodiil</v>
      </c>
    </row>
    <row r="98" spans="1:10" x14ac:dyDescent="0.25">
      <c r="A98">
        <v>9</v>
      </c>
      <c r="B98">
        <v>84</v>
      </c>
      <c r="D98">
        <f>VLOOKUP(E98,'ESO zone constants'!$D$3:$H$10001,5,FALSE)</f>
        <v>584</v>
      </c>
      <c r="E98" t="s">
        <v>39</v>
      </c>
      <c r="F98" t="s">
        <v>2376</v>
      </c>
      <c r="G98" t="str">
        <f t="shared" si="17"/>
        <v/>
      </c>
      <c r="H98" t="str">
        <f t="shared" si="18"/>
        <v/>
      </c>
      <c r="I98" t="str">
        <f t="shared" si="19"/>
        <v/>
      </c>
      <c r="J98" s="30" t="str">
        <f t="shared" si="20"/>
        <v>{ parentCategory=9, category=84, zoneIds={584}},--Imperial City</v>
      </c>
    </row>
    <row r="99" spans="1:10" x14ac:dyDescent="0.25">
      <c r="A99">
        <v>9</v>
      </c>
      <c r="B99">
        <v>85</v>
      </c>
      <c r="E99" t="s">
        <v>2385</v>
      </c>
      <c r="F99" t="s">
        <v>2377</v>
      </c>
      <c r="G99" t="str">
        <f t="shared" si="17"/>
        <v/>
      </c>
      <c r="H99" t="str">
        <f t="shared" si="18"/>
        <v/>
      </c>
      <c r="I99" t="str">
        <f t="shared" si="19"/>
        <v/>
      </c>
      <c r="J99" s="30" t="str">
        <f t="shared" si="20"/>
        <v>{ parentCategory=9, category=85},--Battlegrounds</v>
      </c>
    </row>
    <row r="100" spans="1:10" x14ac:dyDescent="0.25">
      <c r="A100">
        <v>10</v>
      </c>
      <c r="B100">
        <v>10</v>
      </c>
      <c r="C100" t="str">
        <f>IF(A100=B100,"X","")</f>
        <v>X</v>
      </c>
      <c r="D100" s="73" t="e">
        <f>VLOOKUP(E100,'ESO zone constants'!$D$3:$H$10001,5,FALSE)</f>
        <v>#N/A</v>
      </c>
      <c r="E100" t="s">
        <v>2394</v>
      </c>
      <c r="F100" t="s">
        <v>2315</v>
      </c>
      <c r="G100" t="str">
        <f t="shared" si="17"/>
        <v/>
      </c>
      <c r="H100" t="str">
        <f t="shared" si="18"/>
        <v/>
      </c>
      <c r="I100" t="str">
        <f t="shared" si="19"/>
        <v/>
      </c>
      <c r="J100" s="30" t="str">
        <f t="shared" si="20"/>
        <v>--Miscellaneous</v>
      </c>
    </row>
    <row r="101" spans="1:10" x14ac:dyDescent="0.25">
      <c r="A101">
        <v>10</v>
      </c>
      <c r="B101">
        <v>26</v>
      </c>
      <c r="E101" t="s">
        <v>2395</v>
      </c>
      <c r="F101" t="s">
        <v>2381</v>
      </c>
      <c r="G101" t="str">
        <f t="shared" si="17"/>
        <v/>
      </c>
      <c r="H101" t="str">
        <f t="shared" si="18"/>
        <v/>
      </c>
      <c r="I101" t="str">
        <f t="shared" si="19"/>
        <v/>
      </c>
      <c r="J101" s="30" t="str">
        <f t="shared" si="20"/>
        <v>{ parentCategory=10, category=26},--Beginner zones</v>
      </c>
    </row>
    <row r="102" spans="1:10" x14ac:dyDescent="0.25">
      <c r="A102">
        <v>10</v>
      </c>
      <c r="B102">
        <v>27</v>
      </c>
      <c r="D102">
        <f>VLOOKUP(E102,'ESO zone constants'!$D$3:$H$10001,5,FALSE)</f>
        <v>347</v>
      </c>
      <c r="E102" t="s">
        <v>241</v>
      </c>
      <c r="F102" t="s">
        <v>2379</v>
      </c>
      <c r="G102" t="str">
        <f t="shared" si="17"/>
        <v/>
      </c>
      <c r="H102" t="str">
        <f t="shared" si="18"/>
        <v/>
      </c>
      <c r="I102" t="str">
        <f t="shared" si="19"/>
        <v/>
      </c>
      <c r="J102" s="30" t="str">
        <f t="shared" si="20"/>
        <v>{ parentCategory=10, category=27, zoneIds={347}},--Coldharbour</v>
      </c>
    </row>
    <row r="103" spans="1:10" x14ac:dyDescent="0.25">
      <c r="A103">
        <v>10</v>
      </c>
      <c r="B103">
        <v>28</v>
      </c>
      <c r="D103">
        <f>VLOOKUP(E103,'ESO zone constants'!$D$3:$H$10001,5,FALSE)</f>
        <v>888</v>
      </c>
      <c r="E103" t="s">
        <v>565</v>
      </c>
      <c r="F103" t="s">
        <v>2380</v>
      </c>
      <c r="G103" t="str">
        <f t="shared" si="17"/>
        <v/>
      </c>
      <c r="H103" t="str">
        <f t="shared" si="18"/>
        <v/>
      </c>
      <c r="I103" t="str">
        <f t="shared" si="19"/>
        <v/>
      </c>
      <c r="J103" s="30" t="str">
        <f t="shared" si="20"/>
        <v>{ parentCategory=10, category=28, zoneIds={888}},--Craglorn</v>
      </c>
    </row>
    <row r="104" spans="1:10" x14ac:dyDescent="0.25">
      <c r="A104">
        <v>10</v>
      </c>
      <c r="B104">
        <v>86</v>
      </c>
      <c r="E104" t="s">
        <v>1803</v>
      </c>
      <c r="F104" t="s">
        <v>2378</v>
      </c>
      <c r="G104" t="str">
        <f t="shared" si="17"/>
        <v/>
      </c>
      <c r="H104" t="str">
        <f t="shared" si="18"/>
        <v/>
      </c>
      <c r="I104" t="str">
        <f t="shared" si="19"/>
        <v/>
      </c>
      <c r="J104" s="30" t="str">
        <f t="shared" si="20"/>
        <v>{ parentCategory=10, category=86},--Antiquities</v>
      </c>
    </row>
  </sheetData>
  <autoFilter ref="A2:F2" xr:uid="{F87FCCB0-B4BF-449A-9B99-12262D434E94}"/>
  <sortState xmlns:xlrd2="http://schemas.microsoft.com/office/spreadsheetml/2017/richdata2" ref="A3:H104">
    <sortCondition ref="A3:A104"/>
    <sortCondition ref="B3:B104"/>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E494" sqref="E494:I500"/>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8" customFormat="1" ht="35.25" customHeight="1" x14ac:dyDescent="0.25">
      <c r="A1" s="114" t="s">
        <v>2747</v>
      </c>
    </row>
    <row r="2" spans="1:10" s="86" customFormat="1" ht="21" customHeight="1" x14ac:dyDescent="0.25">
      <c r="A2" s="87" t="s">
        <v>3228</v>
      </c>
      <c r="B2" s="87" t="s">
        <v>3229</v>
      </c>
      <c r="C2" s="87" t="s">
        <v>3230</v>
      </c>
      <c r="D2" s="87" t="s">
        <v>3231</v>
      </c>
      <c r="E2" s="87" t="s">
        <v>3232</v>
      </c>
      <c r="F2" s="87" t="s">
        <v>3233</v>
      </c>
      <c r="G2" s="87" t="s">
        <v>3234</v>
      </c>
      <c r="H2" s="87" t="s">
        <v>3235</v>
      </c>
      <c r="I2" s="87" t="s">
        <v>3236</v>
      </c>
      <c r="J2" s="87"/>
    </row>
    <row r="3" spans="1:10" x14ac:dyDescent="0.25">
      <c r="A3" s="77">
        <v>1</v>
      </c>
      <c r="B3">
        <v>2</v>
      </c>
      <c r="C3">
        <v>1</v>
      </c>
      <c r="D3" t="s">
        <v>103</v>
      </c>
      <c r="E3">
        <v>2</v>
      </c>
      <c r="F3">
        <v>3</v>
      </c>
      <c r="G3" t="s">
        <v>103</v>
      </c>
      <c r="H3">
        <v>1</v>
      </c>
      <c r="I3" t="s">
        <v>2810</v>
      </c>
    </row>
    <row r="4" spans="1:10" x14ac:dyDescent="0.25">
      <c r="A4" s="77">
        <v>2</v>
      </c>
      <c r="B4">
        <v>2</v>
      </c>
      <c r="C4">
        <v>1</v>
      </c>
      <c r="D4" t="s">
        <v>103</v>
      </c>
      <c r="E4">
        <v>2</v>
      </c>
      <c r="F4">
        <v>3</v>
      </c>
      <c r="G4" t="s">
        <v>103</v>
      </c>
      <c r="H4">
        <v>1</v>
      </c>
      <c r="I4" t="s">
        <v>2811</v>
      </c>
    </row>
    <row r="5" spans="1:10" x14ac:dyDescent="0.25">
      <c r="A5" s="77">
        <v>3</v>
      </c>
      <c r="B5">
        <v>2</v>
      </c>
      <c r="C5">
        <v>1</v>
      </c>
      <c r="D5" t="s">
        <v>103</v>
      </c>
      <c r="E5">
        <v>2</v>
      </c>
      <c r="F5">
        <v>3</v>
      </c>
      <c r="G5" t="s">
        <v>103</v>
      </c>
      <c r="H5">
        <v>1</v>
      </c>
      <c r="I5" t="s">
        <v>2812</v>
      </c>
    </row>
    <row r="6" spans="1:10" x14ac:dyDescent="0.25">
      <c r="A6" s="77">
        <v>4</v>
      </c>
      <c r="B6">
        <v>2</v>
      </c>
      <c r="C6">
        <v>1</v>
      </c>
      <c r="D6" t="s">
        <v>103</v>
      </c>
      <c r="E6">
        <v>2</v>
      </c>
      <c r="F6">
        <v>3</v>
      </c>
      <c r="G6" t="s">
        <v>103</v>
      </c>
      <c r="H6">
        <v>1</v>
      </c>
      <c r="I6" t="s">
        <v>2813</v>
      </c>
    </row>
    <row r="7" spans="1:10" x14ac:dyDescent="0.25">
      <c r="A7" s="77">
        <v>5</v>
      </c>
      <c r="B7">
        <v>2</v>
      </c>
      <c r="C7">
        <v>1</v>
      </c>
      <c r="D7" t="s">
        <v>103</v>
      </c>
      <c r="E7">
        <v>2</v>
      </c>
      <c r="F7">
        <v>3</v>
      </c>
      <c r="G7" t="s">
        <v>103</v>
      </c>
      <c r="H7">
        <v>1</v>
      </c>
      <c r="I7" t="s">
        <v>2814</v>
      </c>
    </row>
    <row r="8" spans="1:10" x14ac:dyDescent="0.25">
      <c r="A8" s="77">
        <v>6</v>
      </c>
      <c r="B8">
        <v>2</v>
      </c>
      <c r="C8">
        <v>1</v>
      </c>
      <c r="D8" t="s">
        <v>103</v>
      </c>
      <c r="E8">
        <v>2</v>
      </c>
      <c r="F8">
        <v>3</v>
      </c>
      <c r="G8" t="s">
        <v>103</v>
      </c>
      <c r="H8">
        <v>1</v>
      </c>
      <c r="I8" t="s">
        <v>2815</v>
      </c>
    </row>
    <row r="9" spans="1:10" x14ac:dyDescent="0.25">
      <c r="A9" s="77">
        <v>7</v>
      </c>
      <c r="B9">
        <v>2</v>
      </c>
      <c r="C9">
        <v>1</v>
      </c>
      <c r="D9" t="s">
        <v>103</v>
      </c>
      <c r="E9">
        <v>2</v>
      </c>
      <c r="F9">
        <v>3</v>
      </c>
      <c r="G9" t="s">
        <v>103</v>
      </c>
      <c r="H9">
        <v>1</v>
      </c>
      <c r="I9" t="s">
        <v>2816</v>
      </c>
    </row>
    <row r="10" spans="1:10" x14ac:dyDescent="0.25">
      <c r="A10" s="77">
        <v>8</v>
      </c>
      <c r="B10">
        <v>2</v>
      </c>
      <c r="C10">
        <v>1</v>
      </c>
      <c r="D10" t="s">
        <v>103</v>
      </c>
      <c r="E10">
        <v>2</v>
      </c>
      <c r="F10">
        <v>3</v>
      </c>
      <c r="G10" t="s">
        <v>103</v>
      </c>
      <c r="H10">
        <v>1</v>
      </c>
      <c r="I10" t="s">
        <v>2817</v>
      </c>
    </row>
    <row r="11" spans="1:10" x14ac:dyDescent="0.25">
      <c r="A11" s="77">
        <v>9</v>
      </c>
      <c r="B11">
        <v>3</v>
      </c>
      <c r="C11">
        <v>10</v>
      </c>
      <c r="D11" t="s">
        <v>2317</v>
      </c>
      <c r="E11">
        <v>5</v>
      </c>
      <c r="F11">
        <v>20</v>
      </c>
      <c r="G11" t="s">
        <v>2317</v>
      </c>
      <c r="H11">
        <v>1</v>
      </c>
      <c r="I11" t="s">
        <v>2818</v>
      </c>
    </row>
    <row r="12" spans="1:10" x14ac:dyDescent="0.25">
      <c r="A12" s="77">
        <v>10</v>
      </c>
      <c r="B12">
        <v>3</v>
      </c>
      <c r="C12">
        <v>10</v>
      </c>
      <c r="D12" t="s">
        <v>2317</v>
      </c>
      <c r="E12">
        <v>5</v>
      </c>
      <c r="F12">
        <v>20</v>
      </c>
      <c r="G12" t="s">
        <v>2317</v>
      </c>
      <c r="H12">
        <v>1</v>
      </c>
      <c r="I12" t="s">
        <v>2819</v>
      </c>
    </row>
    <row r="13" spans="1:10" x14ac:dyDescent="0.25">
      <c r="A13" s="77">
        <v>11</v>
      </c>
      <c r="B13">
        <v>3</v>
      </c>
      <c r="C13">
        <v>10</v>
      </c>
      <c r="D13" t="s">
        <v>2317</v>
      </c>
      <c r="E13">
        <v>5</v>
      </c>
      <c r="F13">
        <v>20</v>
      </c>
      <c r="G13" t="s">
        <v>2317</v>
      </c>
      <c r="H13">
        <v>1</v>
      </c>
      <c r="I13" t="s">
        <v>2820</v>
      </c>
    </row>
    <row r="14" spans="1:10" x14ac:dyDescent="0.25">
      <c r="A14" s="77">
        <v>12</v>
      </c>
      <c r="B14">
        <v>3</v>
      </c>
      <c r="C14">
        <v>10</v>
      </c>
      <c r="D14" t="s">
        <v>2317</v>
      </c>
      <c r="E14">
        <v>5</v>
      </c>
      <c r="F14">
        <v>20</v>
      </c>
      <c r="G14" t="s">
        <v>2317</v>
      </c>
      <c r="H14">
        <v>1</v>
      </c>
      <c r="I14" t="s">
        <v>2821</v>
      </c>
    </row>
    <row r="15" spans="1:10" x14ac:dyDescent="0.25">
      <c r="A15" s="77">
        <v>13</v>
      </c>
      <c r="B15">
        <v>3</v>
      </c>
      <c r="C15">
        <v>10</v>
      </c>
      <c r="D15" t="s">
        <v>2317</v>
      </c>
      <c r="E15">
        <v>5</v>
      </c>
      <c r="F15">
        <v>20</v>
      </c>
      <c r="G15" t="s">
        <v>2317</v>
      </c>
      <c r="H15">
        <v>1</v>
      </c>
      <c r="I15" t="s">
        <v>2822</v>
      </c>
    </row>
    <row r="16" spans="1:10" x14ac:dyDescent="0.25">
      <c r="A16" s="77">
        <v>14</v>
      </c>
      <c r="B16">
        <v>4</v>
      </c>
      <c r="C16">
        <v>12</v>
      </c>
      <c r="D16" t="s">
        <v>104</v>
      </c>
      <c r="E16">
        <v>4</v>
      </c>
      <c r="F16">
        <v>19</v>
      </c>
      <c r="G16" t="s">
        <v>104</v>
      </c>
      <c r="H16">
        <v>1</v>
      </c>
      <c r="I16" t="s">
        <v>1830</v>
      </c>
    </row>
    <row r="17" spans="1:9" x14ac:dyDescent="0.25">
      <c r="A17" s="77">
        <v>15</v>
      </c>
      <c r="B17">
        <v>4</v>
      </c>
      <c r="C17">
        <v>12</v>
      </c>
      <c r="D17" t="s">
        <v>104</v>
      </c>
      <c r="E17">
        <v>4</v>
      </c>
      <c r="F17">
        <v>19</v>
      </c>
      <c r="G17" t="s">
        <v>104</v>
      </c>
      <c r="H17">
        <v>1</v>
      </c>
      <c r="I17" t="s">
        <v>1831</v>
      </c>
    </row>
    <row r="18" spans="1:9" x14ac:dyDescent="0.25">
      <c r="A18" s="77">
        <v>16</v>
      </c>
      <c r="B18">
        <v>4</v>
      </c>
      <c r="C18">
        <v>12</v>
      </c>
      <c r="D18" t="s">
        <v>104</v>
      </c>
      <c r="E18">
        <v>4</v>
      </c>
      <c r="F18">
        <v>19</v>
      </c>
      <c r="G18" t="s">
        <v>104</v>
      </c>
      <c r="H18">
        <v>1</v>
      </c>
      <c r="I18" t="s">
        <v>1832</v>
      </c>
    </row>
    <row r="19" spans="1:9" x14ac:dyDescent="0.25">
      <c r="A19" s="77">
        <v>17</v>
      </c>
      <c r="B19">
        <v>4</v>
      </c>
      <c r="C19">
        <v>12</v>
      </c>
      <c r="D19" t="s">
        <v>104</v>
      </c>
      <c r="E19">
        <v>4</v>
      </c>
      <c r="F19">
        <v>19</v>
      </c>
      <c r="G19" t="s">
        <v>104</v>
      </c>
      <c r="H19">
        <v>1</v>
      </c>
      <c r="I19" t="s">
        <v>1833</v>
      </c>
    </row>
    <row r="20" spans="1:9" x14ac:dyDescent="0.25">
      <c r="A20" s="77">
        <v>18</v>
      </c>
      <c r="B20">
        <v>4</v>
      </c>
      <c r="C20">
        <v>12</v>
      </c>
      <c r="D20" t="s">
        <v>104</v>
      </c>
      <c r="E20">
        <v>4</v>
      </c>
      <c r="F20">
        <v>19</v>
      </c>
      <c r="G20" t="s">
        <v>104</v>
      </c>
      <c r="H20">
        <v>1</v>
      </c>
      <c r="I20" t="s">
        <v>1834</v>
      </c>
    </row>
    <row r="21" spans="1:9" x14ac:dyDescent="0.25">
      <c r="A21" s="77">
        <v>19</v>
      </c>
      <c r="B21">
        <v>4</v>
      </c>
      <c r="C21">
        <v>12</v>
      </c>
      <c r="D21" t="s">
        <v>104</v>
      </c>
      <c r="E21">
        <v>4</v>
      </c>
      <c r="F21">
        <v>19</v>
      </c>
      <c r="G21" t="s">
        <v>104</v>
      </c>
      <c r="H21">
        <v>1</v>
      </c>
      <c r="I21" t="s">
        <v>1835</v>
      </c>
    </row>
    <row r="22" spans="1:9" x14ac:dyDescent="0.25">
      <c r="A22" s="77">
        <v>20</v>
      </c>
      <c r="B22">
        <v>2</v>
      </c>
      <c r="C22">
        <v>1</v>
      </c>
      <c r="D22" t="s">
        <v>103</v>
      </c>
      <c r="E22">
        <v>2</v>
      </c>
      <c r="F22">
        <v>3</v>
      </c>
      <c r="G22" t="s">
        <v>103</v>
      </c>
      <c r="H22">
        <v>1</v>
      </c>
      <c r="I22" t="s">
        <v>2823</v>
      </c>
    </row>
    <row r="23" spans="1:9" x14ac:dyDescent="0.25">
      <c r="A23" s="77">
        <v>21</v>
      </c>
      <c r="B23">
        <v>7</v>
      </c>
      <c r="C23">
        <v>9</v>
      </c>
      <c r="D23" t="s">
        <v>2301</v>
      </c>
      <c r="E23">
        <v>180</v>
      </c>
      <c r="F23">
        <v>383</v>
      </c>
      <c r="G23" t="s">
        <v>2301</v>
      </c>
      <c r="H23">
        <v>1</v>
      </c>
      <c r="I23" t="s">
        <v>2824</v>
      </c>
    </row>
    <row r="24" spans="1:9" x14ac:dyDescent="0.25">
      <c r="A24" s="77">
        <v>22</v>
      </c>
      <c r="B24">
        <v>4</v>
      </c>
      <c r="C24">
        <v>12</v>
      </c>
      <c r="D24" t="s">
        <v>104</v>
      </c>
      <c r="E24">
        <v>4</v>
      </c>
      <c r="F24">
        <v>19</v>
      </c>
      <c r="G24" t="s">
        <v>104</v>
      </c>
      <c r="H24">
        <v>1</v>
      </c>
      <c r="I24" t="s">
        <v>1838</v>
      </c>
    </row>
    <row r="25" spans="1:9" x14ac:dyDescent="0.25">
      <c r="A25" s="77">
        <v>23</v>
      </c>
      <c r="B25">
        <v>4</v>
      </c>
      <c r="C25">
        <v>12</v>
      </c>
      <c r="D25" t="s">
        <v>104</v>
      </c>
      <c r="E25">
        <v>4</v>
      </c>
      <c r="F25">
        <v>19</v>
      </c>
      <c r="G25" t="s">
        <v>104</v>
      </c>
      <c r="H25">
        <v>1</v>
      </c>
      <c r="I25" t="s">
        <v>1839</v>
      </c>
    </row>
    <row r="26" spans="1:9" x14ac:dyDescent="0.25">
      <c r="A26" s="77">
        <v>24</v>
      </c>
      <c r="B26">
        <v>10</v>
      </c>
      <c r="C26">
        <v>13</v>
      </c>
      <c r="D26" t="s">
        <v>107</v>
      </c>
      <c r="E26">
        <v>10</v>
      </c>
      <c r="F26">
        <v>57</v>
      </c>
      <c r="G26" t="s">
        <v>107</v>
      </c>
      <c r="H26">
        <v>1</v>
      </c>
      <c r="I26" t="s">
        <v>2825</v>
      </c>
    </row>
    <row r="27" spans="1:9" x14ac:dyDescent="0.25">
      <c r="A27" s="77">
        <v>25</v>
      </c>
      <c r="B27">
        <v>10</v>
      </c>
      <c r="C27">
        <v>13</v>
      </c>
      <c r="D27" t="s">
        <v>107</v>
      </c>
      <c r="E27">
        <v>10</v>
      </c>
      <c r="F27">
        <v>57</v>
      </c>
      <c r="G27" t="s">
        <v>107</v>
      </c>
      <c r="H27">
        <v>1</v>
      </c>
      <c r="I27" t="s">
        <v>2826</v>
      </c>
    </row>
    <row r="28" spans="1:9" x14ac:dyDescent="0.25">
      <c r="A28" s="77">
        <v>26</v>
      </c>
      <c r="B28">
        <v>10</v>
      </c>
      <c r="C28">
        <v>13</v>
      </c>
      <c r="D28" t="s">
        <v>107</v>
      </c>
      <c r="E28">
        <v>10</v>
      </c>
      <c r="F28">
        <v>57</v>
      </c>
      <c r="G28" t="s">
        <v>107</v>
      </c>
      <c r="H28">
        <v>1</v>
      </c>
      <c r="I28" t="s">
        <v>2827</v>
      </c>
    </row>
    <row r="29" spans="1:9" x14ac:dyDescent="0.25">
      <c r="A29" s="77">
        <v>27</v>
      </c>
      <c r="B29">
        <v>10</v>
      </c>
      <c r="C29">
        <v>13</v>
      </c>
      <c r="D29" t="s">
        <v>107</v>
      </c>
      <c r="E29">
        <v>10</v>
      </c>
      <c r="F29">
        <v>57</v>
      </c>
      <c r="G29" t="s">
        <v>107</v>
      </c>
      <c r="H29">
        <v>1</v>
      </c>
      <c r="I29" t="s">
        <v>2828</v>
      </c>
    </row>
    <row r="30" spans="1:9" x14ac:dyDescent="0.25">
      <c r="A30" s="77">
        <v>28</v>
      </c>
      <c r="B30">
        <v>10</v>
      </c>
      <c r="C30">
        <v>13</v>
      </c>
      <c r="D30" t="s">
        <v>107</v>
      </c>
      <c r="E30">
        <v>10</v>
      </c>
      <c r="F30">
        <v>57</v>
      </c>
      <c r="G30" t="s">
        <v>107</v>
      </c>
      <c r="H30">
        <v>1</v>
      </c>
      <c r="I30" t="s">
        <v>2829</v>
      </c>
    </row>
    <row r="31" spans="1:9" x14ac:dyDescent="0.25">
      <c r="A31" s="77">
        <v>29</v>
      </c>
      <c r="B31">
        <v>10</v>
      </c>
      <c r="C31">
        <v>13</v>
      </c>
      <c r="D31" t="s">
        <v>107</v>
      </c>
      <c r="E31">
        <v>10</v>
      </c>
      <c r="F31">
        <v>57</v>
      </c>
      <c r="G31" t="s">
        <v>107</v>
      </c>
      <c r="H31">
        <v>1</v>
      </c>
      <c r="I31" t="s">
        <v>3252</v>
      </c>
    </row>
    <row r="32" spans="1:9" x14ac:dyDescent="0.25">
      <c r="A32" s="78">
        <v>30</v>
      </c>
      <c r="B32">
        <v>10</v>
      </c>
      <c r="C32">
        <v>13</v>
      </c>
      <c r="D32" t="s">
        <v>107</v>
      </c>
      <c r="E32">
        <v>10</v>
      </c>
      <c r="F32">
        <v>57</v>
      </c>
      <c r="G32" t="s">
        <v>107</v>
      </c>
      <c r="H32">
        <v>1</v>
      </c>
      <c r="I32" t="s">
        <v>2830</v>
      </c>
    </row>
    <row r="33" spans="1:9" x14ac:dyDescent="0.25">
      <c r="A33" s="77">
        <v>31</v>
      </c>
      <c r="B33">
        <v>4</v>
      </c>
      <c r="C33">
        <v>12</v>
      </c>
      <c r="D33" t="s">
        <v>104</v>
      </c>
      <c r="E33">
        <v>4</v>
      </c>
      <c r="F33">
        <v>19</v>
      </c>
      <c r="G33" t="s">
        <v>104</v>
      </c>
      <c r="H33">
        <v>1</v>
      </c>
      <c r="I33" t="s">
        <v>1847</v>
      </c>
    </row>
    <row r="34" spans="1:9" x14ac:dyDescent="0.25">
      <c r="A34" s="78">
        <v>32</v>
      </c>
      <c r="B34">
        <v>10</v>
      </c>
      <c r="C34">
        <v>13</v>
      </c>
      <c r="D34" t="s">
        <v>107</v>
      </c>
      <c r="E34">
        <v>10</v>
      </c>
      <c r="F34">
        <v>57</v>
      </c>
      <c r="G34" t="s">
        <v>107</v>
      </c>
      <c r="H34">
        <v>1</v>
      </c>
      <c r="I34" t="s">
        <v>2831</v>
      </c>
    </row>
    <row r="35" spans="1:9" x14ac:dyDescent="0.25">
      <c r="A35" s="78">
        <v>33</v>
      </c>
      <c r="B35">
        <v>6</v>
      </c>
      <c r="C35">
        <v>20</v>
      </c>
      <c r="D35" t="s">
        <v>109</v>
      </c>
      <c r="E35">
        <v>14</v>
      </c>
      <c r="F35">
        <v>92</v>
      </c>
      <c r="G35" t="s">
        <v>109</v>
      </c>
      <c r="H35">
        <v>1</v>
      </c>
      <c r="I35" t="s">
        <v>2832</v>
      </c>
    </row>
    <row r="36" spans="1:9" x14ac:dyDescent="0.25">
      <c r="A36" s="78">
        <v>34</v>
      </c>
      <c r="B36">
        <v>6</v>
      </c>
      <c r="C36">
        <v>20</v>
      </c>
      <c r="D36" t="s">
        <v>109</v>
      </c>
      <c r="E36">
        <v>14</v>
      </c>
      <c r="F36">
        <v>92</v>
      </c>
      <c r="G36" t="s">
        <v>109</v>
      </c>
      <c r="H36">
        <v>1</v>
      </c>
      <c r="I36" t="s">
        <v>2833</v>
      </c>
    </row>
    <row r="37" spans="1:9" x14ac:dyDescent="0.25">
      <c r="A37" s="78">
        <v>35</v>
      </c>
      <c r="B37">
        <v>6</v>
      </c>
      <c r="C37">
        <v>20</v>
      </c>
      <c r="D37" t="s">
        <v>109</v>
      </c>
      <c r="E37">
        <v>14</v>
      </c>
      <c r="F37">
        <v>92</v>
      </c>
      <c r="G37" t="s">
        <v>109</v>
      </c>
      <c r="H37">
        <v>1</v>
      </c>
      <c r="I37" t="s">
        <v>2834</v>
      </c>
    </row>
    <row r="38" spans="1:9" x14ac:dyDescent="0.25">
      <c r="A38" s="78">
        <v>36</v>
      </c>
      <c r="B38">
        <v>6</v>
      </c>
      <c r="C38">
        <v>20</v>
      </c>
      <c r="D38" t="s">
        <v>109</v>
      </c>
      <c r="E38">
        <v>14</v>
      </c>
      <c r="F38">
        <v>92</v>
      </c>
      <c r="G38" t="s">
        <v>109</v>
      </c>
      <c r="H38">
        <v>1</v>
      </c>
      <c r="I38" t="s">
        <v>2835</v>
      </c>
    </row>
    <row r="39" spans="1:9" x14ac:dyDescent="0.25">
      <c r="A39" s="78">
        <v>37</v>
      </c>
      <c r="B39">
        <v>6</v>
      </c>
      <c r="C39">
        <v>20</v>
      </c>
      <c r="D39" t="s">
        <v>109</v>
      </c>
      <c r="E39">
        <v>14</v>
      </c>
      <c r="F39">
        <v>92</v>
      </c>
      <c r="G39" t="s">
        <v>109</v>
      </c>
      <c r="H39">
        <v>1</v>
      </c>
      <c r="I39" t="s">
        <v>2836</v>
      </c>
    </row>
    <row r="40" spans="1:9" x14ac:dyDescent="0.25">
      <c r="A40" s="78">
        <v>38</v>
      </c>
      <c r="B40">
        <v>6</v>
      </c>
      <c r="C40">
        <v>20</v>
      </c>
      <c r="D40" t="s">
        <v>109</v>
      </c>
      <c r="E40">
        <v>14</v>
      </c>
      <c r="F40">
        <v>92</v>
      </c>
      <c r="G40" t="s">
        <v>109</v>
      </c>
      <c r="H40">
        <v>1</v>
      </c>
      <c r="I40" t="s">
        <v>2837</v>
      </c>
    </row>
    <row r="41" spans="1:9" x14ac:dyDescent="0.25">
      <c r="A41" s="78">
        <v>39</v>
      </c>
      <c r="B41">
        <v>6</v>
      </c>
      <c r="C41">
        <v>20</v>
      </c>
      <c r="D41" t="s">
        <v>109</v>
      </c>
      <c r="E41">
        <v>14</v>
      </c>
      <c r="F41">
        <v>92</v>
      </c>
      <c r="G41" t="s">
        <v>109</v>
      </c>
      <c r="H41">
        <v>1</v>
      </c>
      <c r="I41" t="s">
        <v>2838</v>
      </c>
    </row>
    <row r="42" spans="1:9" x14ac:dyDescent="0.25">
      <c r="A42" s="78">
        <v>40</v>
      </c>
      <c r="B42">
        <v>6</v>
      </c>
      <c r="C42">
        <v>20</v>
      </c>
      <c r="D42" t="s">
        <v>109</v>
      </c>
      <c r="E42">
        <v>14</v>
      </c>
      <c r="F42">
        <v>92</v>
      </c>
      <c r="G42" t="s">
        <v>109</v>
      </c>
      <c r="H42">
        <v>1</v>
      </c>
      <c r="I42" t="s">
        <v>2839</v>
      </c>
    </row>
    <row r="43" spans="1:9" x14ac:dyDescent="0.25">
      <c r="A43" s="78">
        <v>41</v>
      </c>
      <c r="B43">
        <v>11</v>
      </c>
      <c r="C43">
        <v>7</v>
      </c>
      <c r="D43" t="s">
        <v>2322</v>
      </c>
      <c r="E43">
        <v>9</v>
      </c>
      <c r="F43">
        <v>41</v>
      </c>
      <c r="G43" t="s">
        <v>2322</v>
      </c>
      <c r="H43">
        <v>1</v>
      </c>
      <c r="I43" t="s">
        <v>2840</v>
      </c>
    </row>
    <row r="44" spans="1:9" x14ac:dyDescent="0.25">
      <c r="A44" s="78">
        <v>42</v>
      </c>
      <c r="B44">
        <v>5</v>
      </c>
      <c r="C44">
        <v>30</v>
      </c>
      <c r="D44" t="s">
        <v>3253</v>
      </c>
      <c r="E44">
        <v>17</v>
      </c>
      <c r="F44">
        <v>104</v>
      </c>
      <c r="G44" t="s">
        <v>2316</v>
      </c>
      <c r="H44">
        <v>1</v>
      </c>
      <c r="I44" t="s">
        <v>2841</v>
      </c>
    </row>
    <row r="45" spans="1:9" x14ac:dyDescent="0.25">
      <c r="A45" s="78">
        <v>43</v>
      </c>
      <c r="B45">
        <v>5</v>
      </c>
      <c r="C45">
        <v>30</v>
      </c>
      <c r="D45" t="s">
        <v>3253</v>
      </c>
      <c r="E45">
        <v>17</v>
      </c>
      <c r="F45">
        <v>104</v>
      </c>
      <c r="G45" t="s">
        <v>2316</v>
      </c>
      <c r="H45">
        <v>1</v>
      </c>
      <c r="I45" t="s">
        <v>2842</v>
      </c>
    </row>
    <row r="46" spans="1:9" x14ac:dyDescent="0.25">
      <c r="A46" s="78">
        <v>44</v>
      </c>
      <c r="B46">
        <v>5</v>
      </c>
      <c r="C46">
        <v>30</v>
      </c>
      <c r="D46" t="s">
        <v>3253</v>
      </c>
      <c r="E46">
        <v>17</v>
      </c>
      <c r="F46">
        <v>104</v>
      </c>
      <c r="G46" t="s">
        <v>2316</v>
      </c>
      <c r="H46">
        <v>1</v>
      </c>
      <c r="I46" t="s">
        <v>2843</v>
      </c>
    </row>
    <row r="47" spans="1:9" x14ac:dyDescent="0.25">
      <c r="A47" s="78">
        <v>45</v>
      </c>
      <c r="B47">
        <v>5</v>
      </c>
      <c r="C47">
        <v>30</v>
      </c>
      <c r="D47" t="s">
        <v>3253</v>
      </c>
      <c r="E47">
        <v>17</v>
      </c>
      <c r="F47">
        <v>104</v>
      </c>
      <c r="G47" t="s">
        <v>2316</v>
      </c>
      <c r="H47">
        <v>1</v>
      </c>
      <c r="I47" t="s">
        <v>2844</v>
      </c>
    </row>
    <row r="48" spans="1:9" x14ac:dyDescent="0.25">
      <c r="A48" s="78">
        <v>46</v>
      </c>
      <c r="B48">
        <v>5</v>
      </c>
      <c r="C48">
        <v>30</v>
      </c>
      <c r="D48" t="s">
        <v>3253</v>
      </c>
      <c r="E48">
        <v>17</v>
      </c>
      <c r="F48">
        <v>104</v>
      </c>
      <c r="G48" t="s">
        <v>2316</v>
      </c>
      <c r="H48">
        <v>1</v>
      </c>
      <c r="I48" t="s">
        <v>2845</v>
      </c>
    </row>
    <row r="49" spans="1:9" x14ac:dyDescent="0.25">
      <c r="A49" s="78">
        <v>47</v>
      </c>
      <c r="B49">
        <v>9</v>
      </c>
      <c r="C49">
        <v>26</v>
      </c>
      <c r="D49" t="s">
        <v>2321</v>
      </c>
      <c r="E49">
        <v>19</v>
      </c>
      <c r="F49">
        <v>117</v>
      </c>
      <c r="G49" t="s">
        <v>2321</v>
      </c>
      <c r="H49">
        <v>1</v>
      </c>
      <c r="I49" t="s">
        <v>2846</v>
      </c>
    </row>
    <row r="50" spans="1:9" x14ac:dyDescent="0.25">
      <c r="A50" s="78">
        <v>48</v>
      </c>
      <c r="B50">
        <v>9</v>
      </c>
      <c r="C50">
        <v>26</v>
      </c>
      <c r="D50" t="s">
        <v>2321</v>
      </c>
      <c r="E50">
        <v>19</v>
      </c>
      <c r="F50">
        <v>117</v>
      </c>
      <c r="G50" t="s">
        <v>2321</v>
      </c>
      <c r="H50">
        <v>1</v>
      </c>
      <c r="I50" t="s">
        <v>2847</v>
      </c>
    </row>
    <row r="51" spans="1:9" x14ac:dyDescent="0.25">
      <c r="A51" s="78">
        <v>49</v>
      </c>
      <c r="B51">
        <v>9</v>
      </c>
      <c r="C51">
        <v>26</v>
      </c>
      <c r="D51" t="s">
        <v>2321</v>
      </c>
      <c r="E51">
        <v>19</v>
      </c>
      <c r="F51">
        <v>117</v>
      </c>
      <c r="G51" t="s">
        <v>2321</v>
      </c>
      <c r="H51">
        <v>1</v>
      </c>
      <c r="I51" t="s">
        <v>2848</v>
      </c>
    </row>
    <row r="52" spans="1:9" x14ac:dyDescent="0.25">
      <c r="A52" s="78">
        <v>50</v>
      </c>
      <c r="B52">
        <v>9</v>
      </c>
      <c r="C52">
        <v>26</v>
      </c>
      <c r="D52" t="s">
        <v>2321</v>
      </c>
      <c r="E52">
        <v>19</v>
      </c>
      <c r="F52">
        <v>117</v>
      </c>
      <c r="G52" t="s">
        <v>2321</v>
      </c>
      <c r="H52">
        <v>1</v>
      </c>
      <c r="I52" t="s">
        <v>2849</v>
      </c>
    </row>
    <row r="53" spans="1:9" x14ac:dyDescent="0.25">
      <c r="A53" s="78">
        <v>51</v>
      </c>
      <c r="B53">
        <v>9</v>
      </c>
      <c r="C53">
        <v>26</v>
      </c>
      <c r="D53" t="s">
        <v>2321</v>
      </c>
      <c r="E53">
        <v>19</v>
      </c>
      <c r="F53">
        <v>117</v>
      </c>
      <c r="G53" t="s">
        <v>2321</v>
      </c>
      <c r="H53">
        <v>1</v>
      </c>
      <c r="I53" t="s">
        <v>2850</v>
      </c>
    </row>
    <row r="54" spans="1:9" x14ac:dyDescent="0.25">
      <c r="A54" s="78">
        <v>52</v>
      </c>
      <c r="B54">
        <v>9</v>
      </c>
      <c r="C54">
        <v>26</v>
      </c>
      <c r="D54" t="s">
        <v>2321</v>
      </c>
      <c r="E54">
        <v>19</v>
      </c>
      <c r="F54">
        <v>117</v>
      </c>
      <c r="G54" t="s">
        <v>2321</v>
      </c>
      <c r="H54">
        <v>1</v>
      </c>
      <c r="I54" t="s">
        <v>2851</v>
      </c>
    </row>
    <row r="55" spans="1:9" x14ac:dyDescent="0.25">
      <c r="A55" s="78">
        <v>53</v>
      </c>
      <c r="B55">
        <v>9</v>
      </c>
      <c r="C55">
        <v>26</v>
      </c>
      <c r="D55" t="s">
        <v>2321</v>
      </c>
      <c r="E55">
        <v>19</v>
      </c>
      <c r="F55">
        <v>117</v>
      </c>
      <c r="G55" t="s">
        <v>2321</v>
      </c>
      <c r="H55">
        <v>1</v>
      </c>
      <c r="I55" t="s">
        <v>2852</v>
      </c>
    </row>
    <row r="56" spans="1:9" x14ac:dyDescent="0.25">
      <c r="A56" s="78">
        <v>55</v>
      </c>
      <c r="B56">
        <v>3</v>
      </c>
      <c r="C56">
        <v>10</v>
      </c>
      <c r="D56" t="s">
        <v>2317</v>
      </c>
      <c r="E56">
        <v>5</v>
      </c>
      <c r="F56">
        <v>20</v>
      </c>
      <c r="G56" t="s">
        <v>2317</v>
      </c>
      <c r="H56">
        <v>1</v>
      </c>
      <c r="I56" t="s">
        <v>2853</v>
      </c>
    </row>
    <row r="57" spans="1:9" x14ac:dyDescent="0.25">
      <c r="A57" s="78">
        <v>57</v>
      </c>
      <c r="B57">
        <v>5</v>
      </c>
      <c r="C57">
        <v>30</v>
      </c>
      <c r="D57" t="s">
        <v>3253</v>
      </c>
      <c r="E57">
        <v>17</v>
      </c>
      <c r="F57">
        <v>104</v>
      </c>
      <c r="G57" t="s">
        <v>2316</v>
      </c>
      <c r="H57">
        <v>1</v>
      </c>
      <c r="I57" t="s">
        <v>2854</v>
      </c>
    </row>
    <row r="58" spans="1:9" x14ac:dyDescent="0.25">
      <c r="A58" s="78">
        <v>58</v>
      </c>
      <c r="B58">
        <v>5</v>
      </c>
      <c r="C58">
        <v>30</v>
      </c>
      <c r="D58" t="s">
        <v>3253</v>
      </c>
      <c r="E58">
        <v>17</v>
      </c>
      <c r="F58">
        <v>104</v>
      </c>
      <c r="G58" t="s">
        <v>2316</v>
      </c>
      <c r="H58">
        <v>1</v>
      </c>
      <c r="I58" t="s">
        <v>2855</v>
      </c>
    </row>
    <row r="59" spans="1:9" x14ac:dyDescent="0.25">
      <c r="A59" s="78">
        <v>59</v>
      </c>
      <c r="B59">
        <v>5</v>
      </c>
      <c r="C59">
        <v>30</v>
      </c>
      <c r="D59" t="s">
        <v>3253</v>
      </c>
      <c r="E59">
        <v>17</v>
      </c>
      <c r="F59">
        <v>104</v>
      </c>
      <c r="G59" t="s">
        <v>2316</v>
      </c>
      <c r="H59">
        <v>1</v>
      </c>
      <c r="I59" t="s">
        <v>2856</v>
      </c>
    </row>
    <row r="60" spans="1:9" x14ac:dyDescent="0.25">
      <c r="A60" s="78">
        <v>60</v>
      </c>
      <c r="B60">
        <v>5</v>
      </c>
      <c r="C60">
        <v>30</v>
      </c>
      <c r="D60" t="s">
        <v>3253</v>
      </c>
      <c r="E60">
        <v>17</v>
      </c>
      <c r="F60">
        <v>104</v>
      </c>
      <c r="G60" t="s">
        <v>2316</v>
      </c>
      <c r="H60">
        <v>1</v>
      </c>
      <c r="I60" t="s">
        <v>2857</v>
      </c>
    </row>
    <row r="61" spans="1:9" x14ac:dyDescent="0.25">
      <c r="A61" s="78">
        <v>61</v>
      </c>
      <c r="B61">
        <v>5</v>
      </c>
      <c r="C61">
        <v>30</v>
      </c>
      <c r="D61" t="s">
        <v>3253</v>
      </c>
      <c r="E61">
        <v>17</v>
      </c>
      <c r="F61">
        <v>104</v>
      </c>
      <c r="G61" t="s">
        <v>2316</v>
      </c>
      <c r="H61">
        <v>1</v>
      </c>
      <c r="I61" t="s">
        <v>2858</v>
      </c>
    </row>
    <row r="62" spans="1:9" x14ac:dyDescent="0.25">
      <c r="A62" s="78">
        <v>62</v>
      </c>
      <c r="B62">
        <v>2</v>
      </c>
      <c r="C62">
        <v>1</v>
      </c>
      <c r="D62" t="s">
        <v>103</v>
      </c>
      <c r="E62">
        <v>2</v>
      </c>
      <c r="F62">
        <v>3</v>
      </c>
      <c r="G62" t="s">
        <v>103</v>
      </c>
      <c r="H62">
        <v>1</v>
      </c>
      <c r="I62" t="s">
        <v>2859</v>
      </c>
    </row>
    <row r="63" spans="1:9" x14ac:dyDescent="0.25">
      <c r="A63" s="78">
        <v>63</v>
      </c>
      <c r="B63">
        <v>6</v>
      </c>
      <c r="C63">
        <v>20</v>
      </c>
      <c r="D63" t="s">
        <v>109</v>
      </c>
      <c r="E63">
        <v>14</v>
      </c>
      <c r="F63">
        <v>92</v>
      </c>
      <c r="G63" t="s">
        <v>109</v>
      </c>
      <c r="H63">
        <v>1</v>
      </c>
      <c r="I63" t="s">
        <v>2860</v>
      </c>
    </row>
    <row r="64" spans="1:9" x14ac:dyDescent="0.25">
      <c r="A64" s="78">
        <v>64</v>
      </c>
      <c r="B64">
        <v>2</v>
      </c>
      <c r="C64">
        <v>1</v>
      </c>
      <c r="D64" t="s">
        <v>103</v>
      </c>
      <c r="E64">
        <v>2</v>
      </c>
      <c r="F64">
        <v>3</v>
      </c>
      <c r="G64" t="s">
        <v>103</v>
      </c>
      <c r="H64">
        <v>1</v>
      </c>
      <c r="I64" t="s">
        <v>2861</v>
      </c>
    </row>
    <row r="65" spans="1:9" x14ac:dyDescent="0.25">
      <c r="A65" s="78">
        <v>65</v>
      </c>
      <c r="B65">
        <v>11</v>
      </c>
      <c r="C65">
        <v>7</v>
      </c>
      <c r="D65" t="s">
        <v>2322</v>
      </c>
      <c r="E65">
        <v>9</v>
      </c>
      <c r="F65">
        <v>41</v>
      </c>
      <c r="G65" t="s">
        <v>2322</v>
      </c>
      <c r="H65">
        <v>1</v>
      </c>
      <c r="I65" t="s">
        <v>2862</v>
      </c>
    </row>
    <row r="66" spans="1:9" x14ac:dyDescent="0.25">
      <c r="A66" s="78">
        <v>66</v>
      </c>
      <c r="B66">
        <v>11</v>
      </c>
      <c r="C66">
        <v>7</v>
      </c>
      <c r="D66" t="s">
        <v>2322</v>
      </c>
      <c r="E66">
        <v>9</v>
      </c>
      <c r="F66">
        <v>41</v>
      </c>
      <c r="G66" t="s">
        <v>2322</v>
      </c>
      <c r="H66">
        <v>1</v>
      </c>
      <c r="I66" t="s">
        <v>2863</v>
      </c>
    </row>
    <row r="67" spans="1:9" x14ac:dyDescent="0.25">
      <c r="A67" s="78">
        <v>67</v>
      </c>
      <c r="B67">
        <v>11</v>
      </c>
      <c r="C67">
        <v>7</v>
      </c>
      <c r="D67" t="s">
        <v>2322</v>
      </c>
      <c r="E67">
        <v>9</v>
      </c>
      <c r="F67">
        <v>41</v>
      </c>
      <c r="G67" t="s">
        <v>2322</v>
      </c>
      <c r="H67">
        <v>1</v>
      </c>
      <c r="I67" t="s">
        <v>2864</v>
      </c>
    </row>
    <row r="68" spans="1:9" x14ac:dyDescent="0.25">
      <c r="A68" s="78">
        <v>68</v>
      </c>
      <c r="B68">
        <v>11</v>
      </c>
      <c r="C68">
        <v>7</v>
      </c>
      <c r="D68" t="s">
        <v>2322</v>
      </c>
      <c r="E68">
        <v>9</v>
      </c>
      <c r="F68">
        <v>41</v>
      </c>
      <c r="G68" t="s">
        <v>2322</v>
      </c>
      <c r="H68">
        <v>1</v>
      </c>
      <c r="I68" t="s">
        <v>2865</v>
      </c>
    </row>
    <row r="69" spans="1:9" x14ac:dyDescent="0.25">
      <c r="A69" s="78">
        <v>69</v>
      </c>
      <c r="B69">
        <v>11</v>
      </c>
      <c r="C69">
        <v>7</v>
      </c>
      <c r="D69" t="s">
        <v>2322</v>
      </c>
      <c r="E69">
        <v>9</v>
      </c>
      <c r="F69">
        <v>41</v>
      </c>
      <c r="G69" t="s">
        <v>2322</v>
      </c>
      <c r="H69">
        <v>1</v>
      </c>
      <c r="I69" t="s">
        <v>2866</v>
      </c>
    </row>
    <row r="70" spans="1:9" x14ac:dyDescent="0.25">
      <c r="A70" s="78">
        <v>71</v>
      </c>
      <c r="B70">
        <v>11</v>
      </c>
      <c r="C70">
        <v>7</v>
      </c>
      <c r="D70" t="s">
        <v>2322</v>
      </c>
      <c r="E70">
        <v>9</v>
      </c>
      <c r="F70">
        <v>41</v>
      </c>
      <c r="G70" t="s">
        <v>2322</v>
      </c>
      <c r="H70">
        <v>1</v>
      </c>
      <c r="I70" t="s">
        <v>2867</v>
      </c>
    </row>
    <row r="71" spans="1:9" x14ac:dyDescent="0.25">
      <c r="A71" s="78">
        <v>72</v>
      </c>
      <c r="B71">
        <v>11</v>
      </c>
      <c r="C71">
        <v>7</v>
      </c>
      <c r="D71" t="s">
        <v>2322</v>
      </c>
      <c r="E71">
        <v>9</v>
      </c>
      <c r="F71">
        <v>41</v>
      </c>
      <c r="G71" t="s">
        <v>2322</v>
      </c>
      <c r="H71">
        <v>1</v>
      </c>
      <c r="I71" t="s">
        <v>2868</v>
      </c>
    </row>
    <row r="72" spans="1:9" x14ac:dyDescent="0.25">
      <c r="A72" s="78">
        <v>73</v>
      </c>
      <c r="B72">
        <v>11</v>
      </c>
      <c r="C72">
        <v>7</v>
      </c>
      <c r="D72" t="s">
        <v>2322</v>
      </c>
      <c r="E72">
        <v>9</v>
      </c>
      <c r="F72">
        <v>41</v>
      </c>
      <c r="G72" t="s">
        <v>2322</v>
      </c>
      <c r="H72">
        <v>1</v>
      </c>
      <c r="I72" t="s">
        <v>2869</v>
      </c>
    </row>
    <row r="73" spans="1:9" x14ac:dyDescent="0.25">
      <c r="A73" s="78">
        <v>74</v>
      </c>
      <c r="B73">
        <v>11</v>
      </c>
      <c r="C73">
        <v>7</v>
      </c>
      <c r="D73" t="s">
        <v>2322</v>
      </c>
      <c r="E73">
        <v>9</v>
      </c>
      <c r="F73">
        <v>41</v>
      </c>
      <c r="G73" t="s">
        <v>2322</v>
      </c>
      <c r="H73">
        <v>1</v>
      </c>
      <c r="I73" t="s">
        <v>2870</v>
      </c>
    </row>
    <row r="74" spans="1:9" x14ac:dyDescent="0.25">
      <c r="A74" s="78">
        <v>75</v>
      </c>
      <c r="B74">
        <v>11</v>
      </c>
      <c r="C74">
        <v>7</v>
      </c>
      <c r="D74" t="s">
        <v>2322</v>
      </c>
      <c r="E74">
        <v>9</v>
      </c>
      <c r="F74">
        <v>41</v>
      </c>
      <c r="G74" t="s">
        <v>2322</v>
      </c>
      <c r="H74">
        <v>1</v>
      </c>
      <c r="I74" t="s">
        <v>2871</v>
      </c>
    </row>
    <row r="75" spans="1:9" x14ac:dyDescent="0.25">
      <c r="A75" s="78">
        <v>76</v>
      </c>
      <c r="B75">
        <v>11</v>
      </c>
      <c r="C75">
        <v>7</v>
      </c>
      <c r="D75" t="s">
        <v>2322</v>
      </c>
      <c r="E75">
        <v>9</v>
      </c>
      <c r="F75">
        <v>41</v>
      </c>
      <c r="G75" t="s">
        <v>2322</v>
      </c>
      <c r="H75">
        <v>1</v>
      </c>
      <c r="I75" t="s">
        <v>2872</v>
      </c>
    </row>
    <row r="76" spans="1:9" x14ac:dyDescent="0.25">
      <c r="A76" s="78">
        <v>77</v>
      </c>
      <c r="B76">
        <v>11</v>
      </c>
      <c r="C76">
        <v>7</v>
      </c>
      <c r="D76" t="s">
        <v>2322</v>
      </c>
      <c r="E76">
        <v>9</v>
      </c>
      <c r="F76">
        <v>41</v>
      </c>
      <c r="G76" t="s">
        <v>2322</v>
      </c>
      <c r="H76">
        <v>1</v>
      </c>
      <c r="I76" t="s">
        <v>2873</v>
      </c>
    </row>
    <row r="77" spans="1:9" x14ac:dyDescent="0.25">
      <c r="A77" s="78">
        <v>78</v>
      </c>
      <c r="B77">
        <v>9</v>
      </c>
      <c r="C77">
        <v>26</v>
      </c>
      <c r="D77" t="s">
        <v>2321</v>
      </c>
      <c r="E77">
        <v>19</v>
      </c>
      <c r="F77">
        <v>117</v>
      </c>
      <c r="G77" t="s">
        <v>2321</v>
      </c>
      <c r="H77">
        <v>1</v>
      </c>
      <c r="I77" t="s">
        <v>2874</v>
      </c>
    </row>
    <row r="78" spans="1:9" x14ac:dyDescent="0.25">
      <c r="A78" s="78">
        <v>79</v>
      </c>
      <c r="B78">
        <v>10</v>
      </c>
      <c r="C78">
        <v>13</v>
      </c>
      <c r="D78" t="s">
        <v>107</v>
      </c>
      <c r="E78">
        <v>10</v>
      </c>
      <c r="F78">
        <v>57</v>
      </c>
      <c r="G78" t="s">
        <v>107</v>
      </c>
      <c r="H78">
        <v>1</v>
      </c>
      <c r="I78" t="s">
        <v>2875</v>
      </c>
    </row>
    <row r="79" spans="1:9" x14ac:dyDescent="0.25">
      <c r="A79" s="78">
        <v>80</v>
      </c>
      <c r="B79">
        <v>10</v>
      </c>
      <c r="C79">
        <v>13</v>
      </c>
      <c r="D79" t="s">
        <v>107</v>
      </c>
      <c r="E79">
        <v>10</v>
      </c>
      <c r="F79">
        <v>57</v>
      </c>
      <c r="G79" t="s">
        <v>107</v>
      </c>
      <c r="H79">
        <v>1</v>
      </c>
      <c r="I79" t="s">
        <v>2876</v>
      </c>
    </row>
    <row r="80" spans="1:9" x14ac:dyDescent="0.25">
      <c r="A80" s="78">
        <v>81</v>
      </c>
      <c r="B80">
        <v>10</v>
      </c>
      <c r="C80">
        <v>13</v>
      </c>
      <c r="D80" t="s">
        <v>107</v>
      </c>
      <c r="E80">
        <v>10</v>
      </c>
      <c r="F80">
        <v>57</v>
      </c>
      <c r="G80" t="s">
        <v>107</v>
      </c>
      <c r="H80">
        <v>1</v>
      </c>
      <c r="I80" t="s">
        <v>2877</v>
      </c>
    </row>
    <row r="81" spans="1:9" x14ac:dyDescent="0.25">
      <c r="A81" s="78">
        <v>82</v>
      </c>
      <c r="B81">
        <v>3</v>
      </c>
      <c r="C81">
        <v>10</v>
      </c>
      <c r="D81" t="s">
        <v>2317</v>
      </c>
      <c r="E81">
        <v>5</v>
      </c>
      <c r="F81">
        <v>20</v>
      </c>
      <c r="G81" t="s">
        <v>2317</v>
      </c>
      <c r="H81">
        <v>1</v>
      </c>
      <c r="I81" t="s">
        <v>2878</v>
      </c>
    </row>
    <row r="82" spans="1:9" x14ac:dyDescent="0.25">
      <c r="A82" s="78">
        <v>83</v>
      </c>
      <c r="B82">
        <v>3</v>
      </c>
      <c r="C82">
        <v>10</v>
      </c>
      <c r="D82" t="s">
        <v>2317</v>
      </c>
      <c r="E82">
        <v>5</v>
      </c>
      <c r="F82">
        <v>20</v>
      </c>
      <c r="G82" t="s">
        <v>2317</v>
      </c>
      <c r="H82">
        <v>1</v>
      </c>
      <c r="I82" t="s">
        <v>2879</v>
      </c>
    </row>
    <row r="83" spans="1:9" x14ac:dyDescent="0.25">
      <c r="A83" s="78">
        <v>84</v>
      </c>
      <c r="B83">
        <v>3</v>
      </c>
      <c r="C83">
        <v>10</v>
      </c>
      <c r="D83" t="s">
        <v>2317</v>
      </c>
      <c r="E83">
        <v>5</v>
      </c>
      <c r="F83">
        <v>20</v>
      </c>
      <c r="G83" t="s">
        <v>2317</v>
      </c>
      <c r="H83">
        <v>1</v>
      </c>
      <c r="I83" t="s">
        <v>2880</v>
      </c>
    </row>
    <row r="84" spans="1:9" x14ac:dyDescent="0.25">
      <c r="A84" s="78">
        <v>85</v>
      </c>
      <c r="B84">
        <v>9</v>
      </c>
      <c r="C84">
        <v>26</v>
      </c>
      <c r="D84" t="s">
        <v>2321</v>
      </c>
      <c r="E84">
        <v>19</v>
      </c>
      <c r="F84">
        <v>117</v>
      </c>
      <c r="G84" t="s">
        <v>2321</v>
      </c>
      <c r="H84">
        <v>1</v>
      </c>
      <c r="I84" t="s">
        <v>2881</v>
      </c>
    </row>
    <row r="85" spans="1:9" x14ac:dyDescent="0.25">
      <c r="A85" s="78">
        <v>86</v>
      </c>
      <c r="B85">
        <v>3</v>
      </c>
      <c r="C85">
        <v>10</v>
      </c>
      <c r="D85" t="s">
        <v>2317</v>
      </c>
      <c r="E85">
        <v>5</v>
      </c>
      <c r="F85">
        <v>20</v>
      </c>
      <c r="G85" t="s">
        <v>2317</v>
      </c>
      <c r="H85">
        <v>1</v>
      </c>
      <c r="I85" t="s">
        <v>2882</v>
      </c>
    </row>
    <row r="86" spans="1:9" x14ac:dyDescent="0.25">
      <c r="A86" s="78">
        <v>87</v>
      </c>
      <c r="B86">
        <v>13</v>
      </c>
      <c r="C86">
        <v>61</v>
      </c>
      <c r="D86" t="s">
        <v>2319</v>
      </c>
      <c r="E86">
        <v>15</v>
      </c>
      <c r="F86">
        <v>101</v>
      </c>
      <c r="G86" t="s">
        <v>2319</v>
      </c>
      <c r="H86">
        <v>1</v>
      </c>
      <c r="I86" t="s">
        <v>3328</v>
      </c>
    </row>
    <row r="87" spans="1:9" x14ac:dyDescent="0.25">
      <c r="A87" s="78">
        <v>88</v>
      </c>
      <c r="B87">
        <v>13</v>
      </c>
      <c r="C87">
        <v>61</v>
      </c>
      <c r="D87" t="s">
        <v>2319</v>
      </c>
      <c r="E87">
        <v>15</v>
      </c>
      <c r="F87">
        <v>101</v>
      </c>
      <c r="G87" t="s">
        <v>2319</v>
      </c>
      <c r="H87">
        <v>1</v>
      </c>
      <c r="I87" t="s">
        <v>3325</v>
      </c>
    </row>
    <row r="88" spans="1:9" x14ac:dyDescent="0.25">
      <c r="A88" s="78">
        <v>89</v>
      </c>
      <c r="B88">
        <v>13</v>
      </c>
      <c r="C88">
        <v>61</v>
      </c>
      <c r="D88" t="s">
        <v>2319</v>
      </c>
      <c r="E88">
        <v>15</v>
      </c>
      <c r="F88">
        <v>101</v>
      </c>
      <c r="G88" t="s">
        <v>2319</v>
      </c>
      <c r="H88">
        <v>1</v>
      </c>
      <c r="I88" t="s">
        <v>3330</v>
      </c>
    </row>
    <row r="89" spans="1:9" x14ac:dyDescent="0.25">
      <c r="A89" s="78">
        <v>90</v>
      </c>
      <c r="B89">
        <v>13</v>
      </c>
      <c r="C89">
        <v>61</v>
      </c>
      <c r="D89" t="s">
        <v>2319</v>
      </c>
      <c r="E89">
        <v>15</v>
      </c>
      <c r="F89">
        <v>101</v>
      </c>
      <c r="G89" t="s">
        <v>2319</v>
      </c>
      <c r="H89">
        <v>1</v>
      </c>
      <c r="I89" t="s">
        <v>3331</v>
      </c>
    </row>
    <row r="90" spans="1:9" x14ac:dyDescent="0.25">
      <c r="A90" s="78">
        <v>91</v>
      </c>
      <c r="B90">
        <v>13</v>
      </c>
      <c r="C90">
        <v>61</v>
      </c>
      <c r="D90" t="s">
        <v>2319</v>
      </c>
      <c r="E90">
        <v>15</v>
      </c>
      <c r="F90">
        <v>101</v>
      </c>
      <c r="G90" t="s">
        <v>2319</v>
      </c>
      <c r="H90">
        <v>1</v>
      </c>
      <c r="I90" t="s">
        <v>3332</v>
      </c>
    </row>
    <row r="91" spans="1:9" x14ac:dyDescent="0.25">
      <c r="A91" s="78">
        <v>92</v>
      </c>
      <c r="B91">
        <v>13</v>
      </c>
      <c r="C91">
        <v>61</v>
      </c>
      <c r="D91" t="s">
        <v>2319</v>
      </c>
      <c r="E91">
        <v>15</v>
      </c>
      <c r="F91">
        <v>101</v>
      </c>
      <c r="G91" t="s">
        <v>2319</v>
      </c>
      <c r="H91">
        <v>1</v>
      </c>
      <c r="I91" t="s">
        <v>3327</v>
      </c>
    </row>
    <row r="92" spans="1:9" x14ac:dyDescent="0.25">
      <c r="A92" s="78">
        <v>93</v>
      </c>
      <c r="B92">
        <v>13</v>
      </c>
      <c r="C92">
        <v>61</v>
      </c>
      <c r="D92" t="s">
        <v>2319</v>
      </c>
      <c r="E92">
        <v>15</v>
      </c>
      <c r="F92">
        <v>101</v>
      </c>
      <c r="G92" t="s">
        <v>2319</v>
      </c>
      <c r="H92">
        <v>1</v>
      </c>
      <c r="I92" t="s">
        <v>3334</v>
      </c>
    </row>
    <row r="93" spans="1:9" x14ac:dyDescent="0.25">
      <c r="A93" s="78">
        <v>94</v>
      </c>
      <c r="B93">
        <v>13</v>
      </c>
      <c r="C93">
        <v>61</v>
      </c>
      <c r="D93" t="s">
        <v>2319</v>
      </c>
      <c r="E93">
        <v>15</v>
      </c>
      <c r="F93">
        <v>101</v>
      </c>
      <c r="G93" t="s">
        <v>2319</v>
      </c>
      <c r="H93">
        <v>1</v>
      </c>
      <c r="I93" t="s">
        <v>3335</v>
      </c>
    </row>
    <row r="94" spans="1:9" x14ac:dyDescent="0.25">
      <c r="A94" s="78">
        <v>95</v>
      </c>
      <c r="B94">
        <v>13</v>
      </c>
      <c r="C94">
        <v>61</v>
      </c>
      <c r="D94" t="s">
        <v>2319</v>
      </c>
      <c r="E94">
        <v>15</v>
      </c>
      <c r="F94">
        <v>101</v>
      </c>
      <c r="G94" t="s">
        <v>2319</v>
      </c>
      <c r="H94">
        <v>1</v>
      </c>
      <c r="I94" t="s">
        <v>3336</v>
      </c>
    </row>
    <row r="95" spans="1:9" x14ac:dyDescent="0.25">
      <c r="A95" s="95">
        <v>96</v>
      </c>
      <c r="B95">
        <v>13</v>
      </c>
      <c r="C95">
        <v>61</v>
      </c>
      <c r="D95" t="s">
        <v>2319</v>
      </c>
      <c r="E95">
        <v>15</v>
      </c>
      <c r="F95">
        <v>101</v>
      </c>
      <c r="G95" t="s">
        <v>2319</v>
      </c>
      <c r="H95">
        <v>1</v>
      </c>
      <c r="I95" t="s">
        <v>3321</v>
      </c>
    </row>
    <row r="96" spans="1:9" x14ac:dyDescent="0.25">
      <c r="A96" s="78">
        <v>97</v>
      </c>
      <c r="B96">
        <v>13</v>
      </c>
      <c r="C96">
        <v>61</v>
      </c>
      <c r="D96" t="s">
        <v>2319</v>
      </c>
      <c r="E96">
        <v>15</v>
      </c>
      <c r="F96">
        <v>101</v>
      </c>
      <c r="G96" t="s">
        <v>2319</v>
      </c>
      <c r="H96">
        <v>1</v>
      </c>
      <c r="I96" t="s">
        <v>3322</v>
      </c>
    </row>
    <row r="97" spans="1:9" x14ac:dyDescent="0.25">
      <c r="A97" s="78">
        <v>98</v>
      </c>
      <c r="B97">
        <v>11</v>
      </c>
      <c r="C97">
        <v>7</v>
      </c>
      <c r="D97" t="s">
        <v>2322</v>
      </c>
      <c r="E97">
        <v>9</v>
      </c>
      <c r="F97">
        <v>41</v>
      </c>
      <c r="G97" t="s">
        <v>2322</v>
      </c>
      <c r="H97">
        <v>6</v>
      </c>
      <c r="I97" t="s">
        <v>2883</v>
      </c>
    </row>
    <row r="98" spans="1:9" x14ac:dyDescent="0.25">
      <c r="A98" s="78">
        <v>99</v>
      </c>
      <c r="B98">
        <v>8</v>
      </c>
      <c r="C98">
        <v>22</v>
      </c>
      <c r="D98" t="s">
        <v>108</v>
      </c>
      <c r="E98">
        <v>11</v>
      </c>
      <c r="F98">
        <v>58</v>
      </c>
      <c r="G98" t="s">
        <v>108</v>
      </c>
      <c r="H98">
        <v>1</v>
      </c>
      <c r="I98" t="s">
        <v>2884</v>
      </c>
    </row>
    <row r="99" spans="1:9" x14ac:dyDescent="0.25">
      <c r="A99" s="78">
        <v>100</v>
      </c>
      <c r="B99">
        <v>8</v>
      </c>
      <c r="C99">
        <v>22</v>
      </c>
      <c r="D99" t="s">
        <v>108</v>
      </c>
      <c r="E99">
        <v>11</v>
      </c>
      <c r="F99">
        <v>58</v>
      </c>
      <c r="G99" t="s">
        <v>108</v>
      </c>
      <c r="H99">
        <v>1</v>
      </c>
      <c r="I99" t="s">
        <v>2885</v>
      </c>
    </row>
    <row r="100" spans="1:9" x14ac:dyDescent="0.25">
      <c r="A100" s="78">
        <v>101</v>
      </c>
      <c r="B100">
        <v>8</v>
      </c>
      <c r="C100">
        <v>22</v>
      </c>
      <c r="D100" t="s">
        <v>108</v>
      </c>
      <c r="E100">
        <v>11</v>
      </c>
      <c r="F100">
        <v>58</v>
      </c>
      <c r="G100" t="s">
        <v>108</v>
      </c>
      <c r="H100">
        <v>1</v>
      </c>
      <c r="I100" t="s">
        <v>3254</v>
      </c>
    </row>
    <row r="101" spans="1:9" x14ac:dyDescent="0.25">
      <c r="A101" s="79">
        <v>102</v>
      </c>
      <c r="B101">
        <v>8</v>
      </c>
      <c r="C101">
        <v>22</v>
      </c>
      <c r="D101" t="s">
        <v>108</v>
      </c>
      <c r="E101">
        <v>11</v>
      </c>
      <c r="F101">
        <v>58</v>
      </c>
      <c r="G101" t="s">
        <v>108</v>
      </c>
      <c r="H101">
        <v>1</v>
      </c>
      <c r="I101" t="s">
        <v>2886</v>
      </c>
    </row>
    <row r="102" spans="1:9" x14ac:dyDescent="0.25">
      <c r="A102" s="79">
        <v>103</v>
      </c>
      <c r="B102">
        <v>8</v>
      </c>
      <c r="C102">
        <v>22</v>
      </c>
      <c r="D102" t="s">
        <v>108</v>
      </c>
      <c r="E102">
        <v>11</v>
      </c>
      <c r="F102">
        <v>58</v>
      </c>
      <c r="G102" t="s">
        <v>108</v>
      </c>
      <c r="H102">
        <v>1</v>
      </c>
      <c r="I102" t="s">
        <v>2887</v>
      </c>
    </row>
    <row r="103" spans="1:9" x14ac:dyDescent="0.25">
      <c r="A103" s="79">
        <v>104</v>
      </c>
      <c r="B103">
        <v>8</v>
      </c>
      <c r="C103">
        <v>22</v>
      </c>
      <c r="D103" t="s">
        <v>108</v>
      </c>
      <c r="E103">
        <v>11</v>
      </c>
      <c r="F103">
        <v>58</v>
      </c>
      <c r="G103" t="s">
        <v>108</v>
      </c>
      <c r="H103">
        <v>1</v>
      </c>
      <c r="I103" t="s">
        <v>2888</v>
      </c>
    </row>
    <row r="104" spans="1:9" x14ac:dyDescent="0.25">
      <c r="A104" s="79">
        <v>105</v>
      </c>
      <c r="B104">
        <v>8</v>
      </c>
      <c r="C104">
        <v>22</v>
      </c>
      <c r="D104" t="s">
        <v>108</v>
      </c>
      <c r="E104">
        <v>11</v>
      </c>
      <c r="F104">
        <v>58</v>
      </c>
      <c r="G104" t="s">
        <v>108</v>
      </c>
      <c r="H104">
        <v>1</v>
      </c>
      <c r="I104" t="s">
        <v>2889</v>
      </c>
    </row>
    <row r="105" spans="1:9" x14ac:dyDescent="0.25">
      <c r="A105" s="79">
        <v>106</v>
      </c>
      <c r="B105">
        <v>8</v>
      </c>
      <c r="C105">
        <v>22</v>
      </c>
      <c r="D105" t="s">
        <v>108</v>
      </c>
      <c r="E105">
        <v>11</v>
      </c>
      <c r="F105">
        <v>58</v>
      </c>
      <c r="G105" t="s">
        <v>108</v>
      </c>
      <c r="H105">
        <v>1</v>
      </c>
      <c r="I105" t="s">
        <v>2890</v>
      </c>
    </row>
    <row r="106" spans="1:9" x14ac:dyDescent="0.25">
      <c r="A106" s="79">
        <v>107</v>
      </c>
      <c r="B106">
        <v>8</v>
      </c>
      <c r="C106">
        <v>22</v>
      </c>
      <c r="D106" t="s">
        <v>108</v>
      </c>
      <c r="E106">
        <v>11</v>
      </c>
      <c r="F106">
        <v>58</v>
      </c>
      <c r="G106" t="s">
        <v>108</v>
      </c>
      <c r="H106">
        <v>1</v>
      </c>
      <c r="I106" t="s">
        <v>2891</v>
      </c>
    </row>
    <row r="107" spans="1:9" x14ac:dyDescent="0.25">
      <c r="A107" s="79">
        <v>108</v>
      </c>
      <c r="B107">
        <v>11</v>
      </c>
      <c r="C107">
        <v>7</v>
      </c>
      <c r="D107" t="s">
        <v>2322</v>
      </c>
      <c r="E107">
        <v>9</v>
      </c>
      <c r="F107">
        <v>41</v>
      </c>
      <c r="G107" t="s">
        <v>2322</v>
      </c>
      <c r="H107">
        <v>1</v>
      </c>
      <c r="I107" t="s">
        <v>2892</v>
      </c>
    </row>
    <row r="108" spans="1:9" x14ac:dyDescent="0.25">
      <c r="A108" s="79">
        <v>109</v>
      </c>
      <c r="B108">
        <v>12</v>
      </c>
      <c r="C108">
        <v>125</v>
      </c>
      <c r="D108" t="s">
        <v>2320</v>
      </c>
      <c r="E108">
        <v>16</v>
      </c>
      <c r="F108">
        <v>103</v>
      </c>
      <c r="G108" t="s">
        <v>2320</v>
      </c>
      <c r="H108">
        <v>1</v>
      </c>
      <c r="I108" t="s">
        <v>2893</v>
      </c>
    </row>
    <row r="109" spans="1:9" x14ac:dyDescent="0.25">
      <c r="A109" s="79">
        <v>110</v>
      </c>
      <c r="B109">
        <v>12</v>
      </c>
      <c r="C109">
        <v>125</v>
      </c>
      <c r="D109" t="s">
        <v>2320</v>
      </c>
      <c r="E109">
        <v>16</v>
      </c>
      <c r="F109">
        <v>103</v>
      </c>
      <c r="G109" t="s">
        <v>2320</v>
      </c>
      <c r="H109">
        <v>1</v>
      </c>
      <c r="I109" t="s">
        <v>2894</v>
      </c>
    </row>
    <row r="110" spans="1:9" x14ac:dyDescent="0.25">
      <c r="A110" s="79">
        <v>111</v>
      </c>
      <c r="B110">
        <v>12</v>
      </c>
      <c r="C110">
        <v>125</v>
      </c>
      <c r="D110" t="s">
        <v>2320</v>
      </c>
      <c r="E110">
        <v>16</v>
      </c>
      <c r="F110">
        <v>103</v>
      </c>
      <c r="G110" t="s">
        <v>2320</v>
      </c>
      <c r="H110">
        <v>1</v>
      </c>
      <c r="I110" t="s">
        <v>2895</v>
      </c>
    </row>
    <row r="111" spans="1:9" x14ac:dyDescent="0.25">
      <c r="A111" s="79">
        <v>112</v>
      </c>
      <c r="B111">
        <v>12</v>
      </c>
      <c r="C111">
        <v>125</v>
      </c>
      <c r="D111" t="s">
        <v>2320</v>
      </c>
      <c r="E111">
        <v>16</v>
      </c>
      <c r="F111">
        <v>103</v>
      </c>
      <c r="G111" t="s">
        <v>2320</v>
      </c>
      <c r="H111">
        <v>1</v>
      </c>
      <c r="I111" t="s">
        <v>2896</v>
      </c>
    </row>
    <row r="112" spans="1:9" x14ac:dyDescent="0.25">
      <c r="A112" s="79">
        <v>113</v>
      </c>
      <c r="B112">
        <v>12</v>
      </c>
      <c r="C112">
        <v>125</v>
      </c>
      <c r="D112" t="s">
        <v>2320</v>
      </c>
      <c r="E112">
        <v>16</v>
      </c>
      <c r="F112">
        <v>103</v>
      </c>
      <c r="G112" t="s">
        <v>2320</v>
      </c>
      <c r="H112">
        <v>1</v>
      </c>
      <c r="I112" t="s">
        <v>2897</v>
      </c>
    </row>
    <row r="113" spans="1:9" x14ac:dyDescent="0.25">
      <c r="A113" s="79">
        <v>114</v>
      </c>
      <c r="B113">
        <v>12</v>
      </c>
      <c r="C113">
        <v>125</v>
      </c>
      <c r="D113" t="s">
        <v>2320</v>
      </c>
      <c r="E113">
        <v>16</v>
      </c>
      <c r="F113">
        <v>103</v>
      </c>
      <c r="G113" t="s">
        <v>2320</v>
      </c>
      <c r="H113">
        <v>1</v>
      </c>
      <c r="I113" t="s">
        <v>2898</v>
      </c>
    </row>
    <row r="114" spans="1:9" x14ac:dyDescent="0.25">
      <c r="A114" s="79">
        <v>115</v>
      </c>
      <c r="B114">
        <v>12</v>
      </c>
      <c r="C114">
        <v>125</v>
      </c>
      <c r="D114" t="s">
        <v>2320</v>
      </c>
      <c r="E114">
        <v>16</v>
      </c>
      <c r="F114">
        <v>103</v>
      </c>
      <c r="G114" t="s">
        <v>2320</v>
      </c>
      <c r="H114">
        <v>1</v>
      </c>
      <c r="I114" t="s">
        <v>2899</v>
      </c>
    </row>
    <row r="115" spans="1:9" x14ac:dyDescent="0.25">
      <c r="A115" s="79">
        <v>116</v>
      </c>
      <c r="B115">
        <v>12</v>
      </c>
      <c r="C115">
        <v>125</v>
      </c>
      <c r="D115" t="s">
        <v>2320</v>
      </c>
      <c r="E115">
        <v>16</v>
      </c>
      <c r="F115">
        <v>103</v>
      </c>
      <c r="G115" t="s">
        <v>2320</v>
      </c>
      <c r="H115">
        <v>1</v>
      </c>
      <c r="I115" t="s">
        <v>2900</v>
      </c>
    </row>
    <row r="116" spans="1:9" x14ac:dyDescent="0.25">
      <c r="A116" s="79">
        <v>117</v>
      </c>
      <c r="B116">
        <v>12</v>
      </c>
      <c r="C116">
        <v>125</v>
      </c>
      <c r="D116" t="s">
        <v>2320</v>
      </c>
      <c r="E116">
        <v>16</v>
      </c>
      <c r="F116">
        <v>103</v>
      </c>
      <c r="G116" t="s">
        <v>2320</v>
      </c>
      <c r="H116">
        <v>1</v>
      </c>
      <c r="I116" t="s">
        <v>2901</v>
      </c>
    </row>
    <row r="117" spans="1:9" x14ac:dyDescent="0.25">
      <c r="A117" s="79">
        <v>118</v>
      </c>
      <c r="B117">
        <v>12</v>
      </c>
      <c r="C117">
        <v>125</v>
      </c>
      <c r="D117" t="s">
        <v>2320</v>
      </c>
      <c r="E117">
        <v>16</v>
      </c>
      <c r="F117">
        <v>103</v>
      </c>
      <c r="G117" t="s">
        <v>2320</v>
      </c>
      <c r="H117">
        <v>1</v>
      </c>
      <c r="I117" t="s">
        <v>2902</v>
      </c>
    </row>
    <row r="118" spans="1:9" x14ac:dyDescent="0.25">
      <c r="A118" s="79">
        <v>119</v>
      </c>
      <c r="B118">
        <v>12</v>
      </c>
      <c r="C118">
        <v>125</v>
      </c>
      <c r="D118" t="s">
        <v>2320</v>
      </c>
      <c r="E118">
        <v>16</v>
      </c>
      <c r="F118">
        <v>103</v>
      </c>
      <c r="G118" t="s">
        <v>2320</v>
      </c>
      <c r="H118">
        <v>1</v>
      </c>
      <c r="I118" t="s">
        <v>2903</v>
      </c>
    </row>
    <row r="119" spans="1:9" x14ac:dyDescent="0.25">
      <c r="A119" s="79">
        <v>120</v>
      </c>
      <c r="B119">
        <v>12</v>
      </c>
      <c r="C119">
        <v>125</v>
      </c>
      <c r="D119" t="s">
        <v>2320</v>
      </c>
      <c r="E119">
        <v>16</v>
      </c>
      <c r="F119">
        <v>103</v>
      </c>
      <c r="G119" t="s">
        <v>2320</v>
      </c>
      <c r="H119">
        <v>1</v>
      </c>
      <c r="I119" t="s">
        <v>2904</v>
      </c>
    </row>
    <row r="120" spans="1:9" x14ac:dyDescent="0.25">
      <c r="A120" s="79">
        <v>121</v>
      </c>
      <c r="B120">
        <v>15</v>
      </c>
      <c r="C120">
        <v>143</v>
      </c>
      <c r="D120" t="s">
        <v>264</v>
      </c>
      <c r="E120">
        <v>178</v>
      </c>
      <c r="F120">
        <v>381</v>
      </c>
      <c r="G120" t="s">
        <v>264</v>
      </c>
      <c r="H120">
        <v>1</v>
      </c>
      <c r="I120" t="s">
        <v>2905</v>
      </c>
    </row>
    <row r="121" spans="1:9" x14ac:dyDescent="0.25">
      <c r="A121" s="79">
        <v>122</v>
      </c>
      <c r="B121">
        <v>15</v>
      </c>
      <c r="C121">
        <v>143</v>
      </c>
      <c r="D121" t="s">
        <v>264</v>
      </c>
      <c r="E121">
        <v>178</v>
      </c>
      <c r="F121">
        <v>381</v>
      </c>
      <c r="G121" t="s">
        <v>264</v>
      </c>
      <c r="H121">
        <v>1</v>
      </c>
      <c r="I121" t="s">
        <v>2906</v>
      </c>
    </row>
    <row r="122" spans="1:9" x14ac:dyDescent="0.25">
      <c r="A122" s="79">
        <v>123</v>
      </c>
      <c r="B122">
        <v>15</v>
      </c>
      <c r="C122">
        <v>143</v>
      </c>
      <c r="D122" t="s">
        <v>264</v>
      </c>
      <c r="E122">
        <v>178</v>
      </c>
      <c r="F122">
        <v>381</v>
      </c>
      <c r="G122" t="s">
        <v>264</v>
      </c>
      <c r="H122">
        <v>1</v>
      </c>
      <c r="I122" t="s">
        <v>2907</v>
      </c>
    </row>
    <row r="123" spans="1:9" x14ac:dyDescent="0.25">
      <c r="A123" s="79">
        <v>124</v>
      </c>
      <c r="B123">
        <v>15</v>
      </c>
      <c r="C123">
        <v>143</v>
      </c>
      <c r="D123" t="s">
        <v>264</v>
      </c>
      <c r="E123">
        <v>178</v>
      </c>
      <c r="F123">
        <v>381</v>
      </c>
      <c r="G123" t="s">
        <v>264</v>
      </c>
      <c r="H123">
        <v>1</v>
      </c>
      <c r="I123" t="s">
        <v>2908</v>
      </c>
    </row>
    <row r="124" spans="1:9" x14ac:dyDescent="0.25">
      <c r="A124" s="79">
        <v>125</v>
      </c>
      <c r="B124">
        <v>18</v>
      </c>
      <c r="C124">
        <v>75</v>
      </c>
      <c r="D124" t="s">
        <v>198</v>
      </c>
      <c r="E124">
        <v>110</v>
      </c>
      <c r="F124">
        <v>281</v>
      </c>
      <c r="G124" t="s">
        <v>198</v>
      </c>
      <c r="H124">
        <v>1</v>
      </c>
      <c r="I124" t="s">
        <v>2909</v>
      </c>
    </row>
    <row r="125" spans="1:9" x14ac:dyDescent="0.25">
      <c r="A125" s="79">
        <v>126</v>
      </c>
      <c r="B125">
        <v>18</v>
      </c>
      <c r="C125">
        <v>75</v>
      </c>
      <c r="D125" t="s">
        <v>198</v>
      </c>
      <c r="E125">
        <v>110</v>
      </c>
      <c r="F125">
        <v>281</v>
      </c>
      <c r="G125" t="s">
        <v>198</v>
      </c>
      <c r="H125">
        <v>1</v>
      </c>
      <c r="I125" t="s">
        <v>2910</v>
      </c>
    </row>
    <row r="126" spans="1:9" x14ac:dyDescent="0.25">
      <c r="A126" s="79">
        <v>127</v>
      </c>
      <c r="B126">
        <v>15</v>
      </c>
      <c r="C126">
        <v>143</v>
      </c>
      <c r="D126" t="s">
        <v>264</v>
      </c>
      <c r="E126">
        <v>178</v>
      </c>
      <c r="F126">
        <v>381</v>
      </c>
      <c r="G126" t="s">
        <v>264</v>
      </c>
      <c r="H126">
        <v>1</v>
      </c>
      <c r="I126" t="s">
        <v>2911</v>
      </c>
    </row>
    <row r="127" spans="1:9" x14ac:dyDescent="0.25">
      <c r="A127" s="79">
        <v>128</v>
      </c>
      <c r="B127">
        <v>23</v>
      </c>
      <c r="C127">
        <v>255</v>
      </c>
      <c r="D127" t="s">
        <v>2379</v>
      </c>
      <c r="E127">
        <v>154</v>
      </c>
      <c r="F127">
        <v>347</v>
      </c>
      <c r="G127" t="s">
        <v>2379</v>
      </c>
      <c r="H127">
        <v>1</v>
      </c>
      <c r="I127" t="s">
        <v>2912</v>
      </c>
    </row>
    <row r="128" spans="1:9" x14ac:dyDescent="0.25">
      <c r="A128" s="79">
        <v>129</v>
      </c>
      <c r="B128">
        <v>23</v>
      </c>
      <c r="C128">
        <v>255</v>
      </c>
      <c r="D128" t="s">
        <v>2379</v>
      </c>
      <c r="E128">
        <v>154</v>
      </c>
      <c r="F128">
        <v>347</v>
      </c>
      <c r="G128" t="s">
        <v>2379</v>
      </c>
      <c r="H128">
        <v>1</v>
      </c>
      <c r="I128" t="s">
        <v>2913</v>
      </c>
    </row>
    <row r="129" spans="1:9" x14ac:dyDescent="0.25">
      <c r="A129" s="79">
        <v>130</v>
      </c>
      <c r="B129">
        <v>23</v>
      </c>
      <c r="C129">
        <v>255</v>
      </c>
      <c r="D129" t="s">
        <v>2379</v>
      </c>
      <c r="E129">
        <v>154</v>
      </c>
      <c r="F129">
        <v>347</v>
      </c>
      <c r="G129" t="s">
        <v>2379</v>
      </c>
      <c r="H129">
        <v>1</v>
      </c>
      <c r="I129" t="s">
        <v>2914</v>
      </c>
    </row>
    <row r="130" spans="1:9" x14ac:dyDescent="0.25">
      <c r="A130" s="79">
        <v>131</v>
      </c>
      <c r="B130">
        <v>23</v>
      </c>
      <c r="C130">
        <v>255</v>
      </c>
      <c r="D130" t="s">
        <v>2379</v>
      </c>
      <c r="E130">
        <v>154</v>
      </c>
      <c r="F130">
        <v>347</v>
      </c>
      <c r="G130" t="s">
        <v>2379</v>
      </c>
      <c r="H130">
        <v>1</v>
      </c>
      <c r="I130" t="s">
        <v>2915</v>
      </c>
    </row>
    <row r="131" spans="1:9" x14ac:dyDescent="0.25">
      <c r="A131" s="79">
        <v>132</v>
      </c>
      <c r="B131">
        <v>23</v>
      </c>
      <c r="C131">
        <v>255</v>
      </c>
      <c r="D131" t="s">
        <v>2379</v>
      </c>
      <c r="E131">
        <v>154</v>
      </c>
      <c r="F131">
        <v>347</v>
      </c>
      <c r="G131" t="s">
        <v>2379</v>
      </c>
      <c r="H131">
        <v>1</v>
      </c>
      <c r="I131" t="s">
        <v>2916</v>
      </c>
    </row>
    <row r="132" spans="1:9" x14ac:dyDescent="0.25">
      <c r="A132" s="79">
        <v>133</v>
      </c>
      <c r="B132">
        <v>23</v>
      </c>
      <c r="C132">
        <v>255</v>
      </c>
      <c r="D132" t="s">
        <v>2379</v>
      </c>
      <c r="E132">
        <v>154</v>
      </c>
      <c r="F132">
        <v>347</v>
      </c>
      <c r="G132" t="s">
        <v>2379</v>
      </c>
      <c r="H132">
        <v>1</v>
      </c>
      <c r="I132" t="s">
        <v>2917</v>
      </c>
    </row>
    <row r="133" spans="1:9" x14ac:dyDescent="0.25">
      <c r="A133" s="79">
        <v>134</v>
      </c>
      <c r="B133">
        <v>23</v>
      </c>
      <c r="C133">
        <v>255</v>
      </c>
      <c r="D133" t="s">
        <v>2379</v>
      </c>
      <c r="E133">
        <v>154</v>
      </c>
      <c r="F133">
        <v>347</v>
      </c>
      <c r="G133" t="s">
        <v>2379</v>
      </c>
      <c r="H133">
        <v>1</v>
      </c>
      <c r="I133" t="s">
        <v>2918</v>
      </c>
    </row>
    <row r="134" spans="1:9" x14ac:dyDescent="0.25">
      <c r="A134" s="79">
        <v>135</v>
      </c>
      <c r="B134">
        <v>23</v>
      </c>
      <c r="C134">
        <v>255</v>
      </c>
      <c r="D134" t="s">
        <v>2379</v>
      </c>
      <c r="E134">
        <v>154</v>
      </c>
      <c r="F134">
        <v>347</v>
      </c>
      <c r="G134" t="s">
        <v>2379</v>
      </c>
      <c r="H134">
        <v>1</v>
      </c>
      <c r="I134" t="s">
        <v>2919</v>
      </c>
    </row>
    <row r="135" spans="1:9" x14ac:dyDescent="0.25">
      <c r="A135" s="79">
        <v>136</v>
      </c>
      <c r="B135">
        <v>23</v>
      </c>
      <c r="C135">
        <v>255</v>
      </c>
      <c r="D135" t="s">
        <v>2379</v>
      </c>
      <c r="E135">
        <v>154</v>
      </c>
      <c r="F135">
        <v>347</v>
      </c>
      <c r="G135" t="s">
        <v>2379</v>
      </c>
      <c r="H135">
        <v>1</v>
      </c>
      <c r="I135" t="s">
        <v>2920</v>
      </c>
    </row>
    <row r="136" spans="1:9" x14ac:dyDescent="0.25">
      <c r="A136" s="79">
        <v>137</v>
      </c>
      <c r="B136">
        <v>5</v>
      </c>
      <c r="C136">
        <v>30</v>
      </c>
      <c r="D136" t="s">
        <v>3253</v>
      </c>
      <c r="E136">
        <v>17</v>
      </c>
      <c r="F136">
        <v>104</v>
      </c>
      <c r="G136" t="s">
        <v>2316</v>
      </c>
      <c r="H136">
        <v>1</v>
      </c>
      <c r="I136" t="s">
        <v>2921</v>
      </c>
    </row>
    <row r="137" spans="1:9" x14ac:dyDescent="0.25">
      <c r="A137" s="79">
        <v>138</v>
      </c>
      <c r="B137">
        <v>19</v>
      </c>
      <c r="C137">
        <v>201</v>
      </c>
      <c r="D137" t="s">
        <v>385</v>
      </c>
      <c r="E137">
        <v>304</v>
      </c>
      <c r="F137">
        <v>534</v>
      </c>
      <c r="G137" t="s">
        <v>385</v>
      </c>
      <c r="H137">
        <v>1</v>
      </c>
      <c r="I137" t="s">
        <v>2922</v>
      </c>
    </row>
    <row r="138" spans="1:9" x14ac:dyDescent="0.25">
      <c r="A138" s="79">
        <v>139</v>
      </c>
      <c r="B138">
        <v>23</v>
      </c>
      <c r="C138">
        <v>255</v>
      </c>
      <c r="D138" t="s">
        <v>2379</v>
      </c>
      <c r="E138">
        <v>154</v>
      </c>
      <c r="F138">
        <v>347</v>
      </c>
      <c r="G138" t="s">
        <v>2379</v>
      </c>
      <c r="H138">
        <v>1</v>
      </c>
      <c r="I138" t="s">
        <v>2923</v>
      </c>
    </row>
    <row r="139" spans="1:9" x14ac:dyDescent="0.25">
      <c r="A139" s="79">
        <v>140</v>
      </c>
      <c r="B139">
        <v>23</v>
      </c>
      <c r="C139">
        <v>255</v>
      </c>
      <c r="D139" t="s">
        <v>2379</v>
      </c>
      <c r="E139">
        <v>154</v>
      </c>
      <c r="F139">
        <v>347</v>
      </c>
      <c r="G139" t="s">
        <v>2379</v>
      </c>
      <c r="H139">
        <v>1</v>
      </c>
      <c r="I139" t="s">
        <v>2924</v>
      </c>
    </row>
    <row r="140" spans="1:9" x14ac:dyDescent="0.25">
      <c r="A140" s="79">
        <v>141</v>
      </c>
      <c r="B140">
        <v>21</v>
      </c>
      <c r="C140">
        <v>258</v>
      </c>
      <c r="D140" t="s">
        <v>2925</v>
      </c>
      <c r="E140">
        <v>306</v>
      </c>
      <c r="F140">
        <v>537</v>
      </c>
      <c r="G140" t="s">
        <v>2925</v>
      </c>
      <c r="H140">
        <v>1</v>
      </c>
      <c r="I140" t="s">
        <v>2926</v>
      </c>
    </row>
    <row r="141" spans="1:9" x14ac:dyDescent="0.25">
      <c r="A141" s="79">
        <v>142</v>
      </c>
      <c r="B141">
        <v>21</v>
      </c>
      <c r="C141">
        <v>258</v>
      </c>
      <c r="D141" t="s">
        <v>2925</v>
      </c>
      <c r="E141">
        <v>306</v>
      </c>
      <c r="F141">
        <v>537</v>
      </c>
      <c r="G141" t="s">
        <v>2925</v>
      </c>
      <c r="H141">
        <v>1</v>
      </c>
      <c r="I141" t="s">
        <v>2927</v>
      </c>
    </row>
    <row r="142" spans="1:9" x14ac:dyDescent="0.25">
      <c r="A142" s="79">
        <v>143</v>
      </c>
      <c r="B142">
        <v>16</v>
      </c>
      <c r="C142">
        <v>300</v>
      </c>
      <c r="D142" t="s">
        <v>2303</v>
      </c>
      <c r="E142">
        <v>18</v>
      </c>
      <c r="F142">
        <v>108</v>
      </c>
      <c r="G142" t="s">
        <v>2303</v>
      </c>
      <c r="H142">
        <v>1</v>
      </c>
      <c r="I142" t="s">
        <v>2928</v>
      </c>
    </row>
    <row r="143" spans="1:9" x14ac:dyDescent="0.25">
      <c r="A143" s="79">
        <v>144</v>
      </c>
      <c r="B143">
        <v>17</v>
      </c>
      <c r="C143">
        <v>256</v>
      </c>
      <c r="D143" t="s">
        <v>2304</v>
      </c>
      <c r="E143">
        <v>179</v>
      </c>
      <c r="F143">
        <v>382</v>
      </c>
      <c r="G143" t="s">
        <v>2304</v>
      </c>
      <c r="H143">
        <v>1</v>
      </c>
      <c r="I143" t="s">
        <v>2929</v>
      </c>
    </row>
    <row r="144" spans="1:9" x14ac:dyDescent="0.25">
      <c r="A144" s="79">
        <v>145</v>
      </c>
      <c r="B144">
        <v>23</v>
      </c>
      <c r="C144">
        <v>255</v>
      </c>
      <c r="D144" t="s">
        <v>2379</v>
      </c>
      <c r="E144">
        <v>154</v>
      </c>
      <c r="F144">
        <v>347</v>
      </c>
      <c r="G144" t="s">
        <v>2379</v>
      </c>
      <c r="H144">
        <v>1</v>
      </c>
      <c r="I144" t="s">
        <v>2930</v>
      </c>
    </row>
    <row r="145" spans="1:9" x14ac:dyDescent="0.25">
      <c r="A145" s="79">
        <v>146</v>
      </c>
      <c r="B145">
        <v>23</v>
      </c>
      <c r="C145">
        <v>255</v>
      </c>
      <c r="D145" t="s">
        <v>2379</v>
      </c>
      <c r="E145">
        <v>154</v>
      </c>
      <c r="F145">
        <v>347</v>
      </c>
      <c r="G145" t="s">
        <v>2379</v>
      </c>
      <c r="H145">
        <v>1</v>
      </c>
      <c r="I145" t="s">
        <v>2931</v>
      </c>
    </row>
    <row r="146" spans="1:9" x14ac:dyDescent="0.25">
      <c r="A146" s="79">
        <v>147</v>
      </c>
      <c r="B146">
        <v>16</v>
      </c>
      <c r="C146">
        <v>300</v>
      </c>
      <c r="D146" t="s">
        <v>2303</v>
      </c>
      <c r="E146">
        <v>18</v>
      </c>
      <c r="F146">
        <v>108</v>
      </c>
      <c r="G146" t="s">
        <v>2303</v>
      </c>
      <c r="H146">
        <v>1</v>
      </c>
      <c r="I146" t="s">
        <v>2932</v>
      </c>
    </row>
    <row r="147" spans="1:9" x14ac:dyDescent="0.25">
      <c r="A147" s="79">
        <v>148</v>
      </c>
      <c r="B147">
        <v>16</v>
      </c>
      <c r="C147">
        <v>300</v>
      </c>
      <c r="D147" t="s">
        <v>2303</v>
      </c>
      <c r="E147">
        <v>18</v>
      </c>
      <c r="F147">
        <v>108</v>
      </c>
      <c r="G147" t="s">
        <v>2303</v>
      </c>
      <c r="H147">
        <v>1</v>
      </c>
      <c r="I147" t="s">
        <v>2933</v>
      </c>
    </row>
    <row r="148" spans="1:9" x14ac:dyDescent="0.25">
      <c r="A148" s="79">
        <v>149</v>
      </c>
      <c r="B148">
        <v>16</v>
      </c>
      <c r="C148">
        <v>300</v>
      </c>
      <c r="D148" t="s">
        <v>2303</v>
      </c>
      <c r="E148">
        <v>18</v>
      </c>
      <c r="F148">
        <v>108</v>
      </c>
      <c r="G148" t="s">
        <v>2303</v>
      </c>
      <c r="H148">
        <v>1</v>
      </c>
      <c r="I148" t="s">
        <v>2934</v>
      </c>
    </row>
    <row r="149" spans="1:9" x14ac:dyDescent="0.25">
      <c r="A149" s="79">
        <v>150</v>
      </c>
      <c r="B149">
        <v>16</v>
      </c>
      <c r="C149">
        <v>300</v>
      </c>
      <c r="D149" t="s">
        <v>2303</v>
      </c>
      <c r="E149">
        <v>18</v>
      </c>
      <c r="F149">
        <v>108</v>
      </c>
      <c r="G149" t="s">
        <v>2303</v>
      </c>
      <c r="H149">
        <v>1</v>
      </c>
      <c r="I149" t="s">
        <v>2935</v>
      </c>
    </row>
    <row r="150" spans="1:9" x14ac:dyDescent="0.25">
      <c r="A150" s="79">
        <v>151</v>
      </c>
      <c r="B150">
        <v>16</v>
      </c>
      <c r="C150">
        <v>300</v>
      </c>
      <c r="D150" t="s">
        <v>2303</v>
      </c>
      <c r="E150">
        <v>18</v>
      </c>
      <c r="F150">
        <v>108</v>
      </c>
      <c r="G150" t="s">
        <v>2303</v>
      </c>
      <c r="H150">
        <v>1</v>
      </c>
      <c r="I150" t="s">
        <v>2936</v>
      </c>
    </row>
    <row r="151" spans="1:9" x14ac:dyDescent="0.25">
      <c r="A151" s="79">
        <v>152</v>
      </c>
      <c r="B151">
        <v>16</v>
      </c>
      <c r="C151">
        <v>300</v>
      </c>
      <c r="D151" t="s">
        <v>2303</v>
      </c>
      <c r="E151">
        <v>18</v>
      </c>
      <c r="F151">
        <v>108</v>
      </c>
      <c r="G151" t="s">
        <v>2303</v>
      </c>
      <c r="H151">
        <v>1</v>
      </c>
      <c r="I151" t="s">
        <v>2937</v>
      </c>
    </row>
    <row r="152" spans="1:9" x14ac:dyDescent="0.25">
      <c r="A152" s="79">
        <v>153</v>
      </c>
      <c r="B152">
        <v>16</v>
      </c>
      <c r="C152">
        <v>300</v>
      </c>
      <c r="D152" t="s">
        <v>2303</v>
      </c>
      <c r="E152">
        <v>18</v>
      </c>
      <c r="F152">
        <v>108</v>
      </c>
      <c r="G152" t="s">
        <v>2303</v>
      </c>
      <c r="H152">
        <v>1</v>
      </c>
      <c r="I152" t="s">
        <v>2938</v>
      </c>
    </row>
    <row r="153" spans="1:9" x14ac:dyDescent="0.25">
      <c r="A153" s="79">
        <v>154</v>
      </c>
      <c r="B153">
        <v>16</v>
      </c>
      <c r="C153">
        <v>300</v>
      </c>
      <c r="D153" t="s">
        <v>2303</v>
      </c>
      <c r="E153">
        <v>18</v>
      </c>
      <c r="F153">
        <v>108</v>
      </c>
      <c r="G153" t="s">
        <v>2303</v>
      </c>
      <c r="H153">
        <v>1</v>
      </c>
      <c r="I153" t="s">
        <v>2939</v>
      </c>
    </row>
    <row r="154" spans="1:9" x14ac:dyDescent="0.25">
      <c r="A154" s="79">
        <v>155</v>
      </c>
      <c r="B154">
        <v>5</v>
      </c>
      <c r="C154">
        <v>30</v>
      </c>
      <c r="D154" t="s">
        <v>3253</v>
      </c>
      <c r="E154">
        <v>17</v>
      </c>
      <c r="F154">
        <v>104</v>
      </c>
      <c r="G154" t="s">
        <v>2316</v>
      </c>
      <c r="H154">
        <v>1</v>
      </c>
      <c r="I154" t="s">
        <v>2940</v>
      </c>
    </row>
    <row r="155" spans="1:9" x14ac:dyDescent="0.25">
      <c r="A155" s="79">
        <v>156</v>
      </c>
      <c r="B155">
        <v>17</v>
      </c>
      <c r="C155">
        <v>256</v>
      </c>
      <c r="D155" t="s">
        <v>2304</v>
      </c>
      <c r="E155">
        <v>179</v>
      </c>
      <c r="F155">
        <v>382</v>
      </c>
      <c r="G155" t="s">
        <v>2304</v>
      </c>
      <c r="H155">
        <v>1</v>
      </c>
      <c r="I155" t="s">
        <v>2941</v>
      </c>
    </row>
    <row r="156" spans="1:9" x14ac:dyDescent="0.25">
      <c r="A156" s="79">
        <v>157</v>
      </c>
      <c r="B156">
        <v>17</v>
      </c>
      <c r="C156">
        <v>256</v>
      </c>
      <c r="D156" t="s">
        <v>2304</v>
      </c>
      <c r="E156">
        <v>179</v>
      </c>
      <c r="F156">
        <v>382</v>
      </c>
      <c r="G156" t="s">
        <v>2304</v>
      </c>
      <c r="H156">
        <v>1</v>
      </c>
      <c r="I156" t="s">
        <v>2942</v>
      </c>
    </row>
    <row r="157" spans="1:9" x14ac:dyDescent="0.25">
      <c r="A157" s="79">
        <v>158</v>
      </c>
      <c r="B157">
        <v>17</v>
      </c>
      <c r="C157">
        <v>256</v>
      </c>
      <c r="D157" t="s">
        <v>2304</v>
      </c>
      <c r="E157">
        <v>179</v>
      </c>
      <c r="F157">
        <v>382</v>
      </c>
      <c r="G157" t="s">
        <v>2304</v>
      </c>
      <c r="H157">
        <v>1</v>
      </c>
      <c r="I157" t="s">
        <v>2943</v>
      </c>
    </row>
    <row r="158" spans="1:9" x14ac:dyDescent="0.25">
      <c r="A158" s="79">
        <v>159</v>
      </c>
      <c r="B158">
        <v>17</v>
      </c>
      <c r="C158">
        <v>256</v>
      </c>
      <c r="D158" t="s">
        <v>2304</v>
      </c>
      <c r="E158">
        <v>179</v>
      </c>
      <c r="F158">
        <v>382</v>
      </c>
      <c r="G158" t="s">
        <v>2304</v>
      </c>
      <c r="H158">
        <v>1</v>
      </c>
      <c r="I158" t="s">
        <v>2944</v>
      </c>
    </row>
    <row r="159" spans="1:9" x14ac:dyDescent="0.25">
      <c r="A159" s="79">
        <v>160</v>
      </c>
      <c r="B159">
        <v>17</v>
      </c>
      <c r="C159">
        <v>256</v>
      </c>
      <c r="D159" t="s">
        <v>2304</v>
      </c>
      <c r="E159">
        <v>179</v>
      </c>
      <c r="F159">
        <v>382</v>
      </c>
      <c r="G159" t="s">
        <v>2304</v>
      </c>
      <c r="H159">
        <v>1</v>
      </c>
      <c r="I159" t="s">
        <v>2945</v>
      </c>
    </row>
    <row r="160" spans="1:9" x14ac:dyDescent="0.25">
      <c r="A160" s="79">
        <v>161</v>
      </c>
      <c r="B160">
        <v>17</v>
      </c>
      <c r="C160">
        <v>256</v>
      </c>
      <c r="D160" t="s">
        <v>2304</v>
      </c>
      <c r="E160">
        <v>179</v>
      </c>
      <c r="F160">
        <v>382</v>
      </c>
      <c r="G160" t="s">
        <v>2304</v>
      </c>
      <c r="H160">
        <v>1</v>
      </c>
      <c r="I160" t="s">
        <v>2946</v>
      </c>
    </row>
    <row r="161" spans="1:9" x14ac:dyDescent="0.25">
      <c r="A161" s="79">
        <v>162</v>
      </c>
      <c r="B161">
        <v>17</v>
      </c>
      <c r="C161">
        <v>256</v>
      </c>
      <c r="D161" t="s">
        <v>2304</v>
      </c>
      <c r="E161">
        <v>179</v>
      </c>
      <c r="F161">
        <v>382</v>
      </c>
      <c r="G161" t="s">
        <v>2304</v>
      </c>
      <c r="H161">
        <v>1</v>
      </c>
      <c r="I161" t="s">
        <v>3255</v>
      </c>
    </row>
    <row r="162" spans="1:9" x14ac:dyDescent="0.25">
      <c r="A162" s="78">
        <v>163</v>
      </c>
      <c r="B162">
        <v>17</v>
      </c>
      <c r="C162">
        <v>256</v>
      </c>
      <c r="D162" t="s">
        <v>2304</v>
      </c>
      <c r="E162">
        <v>179</v>
      </c>
      <c r="F162">
        <v>382</v>
      </c>
      <c r="G162" t="s">
        <v>2304</v>
      </c>
      <c r="H162">
        <v>1</v>
      </c>
      <c r="I162" t="s">
        <v>3256</v>
      </c>
    </row>
    <row r="163" spans="1:9" x14ac:dyDescent="0.25">
      <c r="A163" s="79">
        <v>164</v>
      </c>
      <c r="B163">
        <v>7</v>
      </c>
      <c r="C163">
        <v>9</v>
      </c>
      <c r="D163" t="s">
        <v>2301</v>
      </c>
      <c r="E163">
        <v>180</v>
      </c>
      <c r="F163">
        <v>383</v>
      </c>
      <c r="G163" t="s">
        <v>2301</v>
      </c>
      <c r="H163">
        <v>1</v>
      </c>
      <c r="I163" t="s">
        <v>2947</v>
      </c>
    </row>
    <row r="164" spans="1:9" x14ac:dyDescent="0.25">
      <c r="A164" s="79">
        <v>165</v>
      </c>
      <c r="B164">
        <v>7</v>
      </c>
      <c r="C164">
        <v>9</v>
      </c>
      <c r="D164" t="s">
        <v>2301</v>
      </c>
      <c r="E164">
        <v>180</v>
      </c>
      <c r="F164">
        <v>383</v>
      </c>
      <c r="G164" t="s">
        <v>2301</v>
      </c>
      <c r="H164">
        <v>1</v>
      </c>
      <c r="I164" t="s">
        <v>2948</v>
      </c>
    </row>
    <row r="165" spans="1:9" x14ac:dyDescent="0.25">
      <c r="A165" s="79">
        <v>166</v>
      </c>
      <c r="B165">
        <v>7</v>
      </c>
      <c r="C165">
        <v>9</v>
      </c>
      <c r="D165" t="s">
        <v>2301</v>
      </c>
      <c r="E165">
        <v>180</v>
      </c>
      <c r="F165">
        <v>383</v>
      </c>
      <c r="G165" t="s">
        <v>2301</v>
      </c>
      <c r="H165">
        <v>1</v>
      </c>
      <c r="I165" t="s">
        <v>2949</v>
      </c>
    </row>
    <row r="166" spans="1:9" x14ac:dyDescent="0.25">
      <c r="A166" s="79">
        <v>167</v>
      </c>
      <c r="B166">
        <v>7</v>
      </c>
      <c r="C166">
        <v>9</v>
      </c>
      <c r="D166" t="s">
        <v>2301</v>
      </c>
      <c r="E166">
        <v>180</v>
      </c>
      <c r="F166">
        <v>383</v>
      </c>
      <c r="G166" t="s">
        <v>2301</v>
      </c>
      <c r="H166">
        <v>1</v>
      </c>
      <c r="I166" t="s">
        <v>2950</v>
      </c>
    </row>
    <row r="167" spans="1:9" x14ac:dyDescent="0.25">
      <c r="A167" s="79">
        <v>168</v>
      </c>
      <c r="B167">
        <v>7</v>
      </c>
      <c r="C167">
        <v>9</v>
      </c>
      <c r="D167" t="s">
        <v>2301</v>
      </c>
      <c r="E167">
        <v>180</v>
      </c>
      <c r="F167">
        <v>383</v>
      </c>
      <c r="G167" t="s">
        <v>2301</v>
      </c>
      <c r="H167">
        <v>1</v>
      </c>
      <c r="I167" t="s">
        <v>2951</v>
      </c>
    </row>
    <row r="168" spans="1:9" x14ac:dyDescent="0.25">
      <c r="A168" s="79">
        <v>169</v>
      </c>
      <c r="B168">
        <v>7</v>
      </c>
      <c r="C168">
        <v>9</v>
      </c>
      <c r="D168" t="s">
        <v>2301</v>
      </c>
      <c r="E168">
        <v>180</v>
      </c>
      <c r="F168">
        <v>383</v>
      </c>
      <c r="G168" t="s">
        <v>2301</v>
      </c>
      <c r="H168">
        <v>1</v>
      </c>
      <c r="I168" t="s">
        <v>2952</v>
      </c>
    </row>
    <row r="169" spans="1:9" x14ac:dyDescent="0.25">
      <c r="A169" s="79">
        <v>170</v>
      </c>
      <c r="B169">
        <v>14</v>
      </c>
      <c r="C169">
        <v>16</v>
      </c>
      <c r="D169" t="s">
        <v>125</v>
      </c>
      <c r="E169">
        <v>37</v>
      </c>
      <c r="F169">
        <v>181</v>
      </c>
      <c r="G169" t="s">
        <v>125</v>
      </c>
      <c r="H169">
        <v>1</v>
      </c>
      <c r="I169" t="s">
        <v>2953</v>
      </c>
    </row>
    <row r="170" spans="1:9" x14ac:dyDescent="0.25">
      <c r="A170" s="79">
        <v>171</v>
      </c>
      <c r="B170">
        <v>9</v>
      </c>
      <c r="C170">
        <v>26</v>
      </c>
      <c r="D170" t="s">
        <v>2321</v>
      </c>
      <c r="E170">
        <v>19</v>
      </c>
      <c r="F170">
        <v>117</v>
      </c>
      <c r="G170" t="s">
        <v>2321</v>
      </c>
      <c r="H170">
        <v>1</v>
      </c>
      <c r="I170" t="s">
        <v>2954</v>
      </c>
    </row>
    <row r="171" spans="1:9" x14ac:dyDescent="0.25">
      <c r="A171" s="78">
        <v>172</v>
      </c>
      <c r="B171">
        <v>22</v>
      </c>
      <c r="C171">
        <v>74</v>
      </c>
      <c r="D171" t="s">
        <v>3251</v>
      </c>
      <c r="E171">
        <v>109</v>
      </c>
      <c r="F171">
        <v>280</v>
      </c>
      <c r="G171" t="s">
        <v>3251</v>
      </c>
      <c r="H171">
        <v>1</v>
      </c>
      <c r="I171" t="s">
        <v>3251</v>
      </c>
    </row>
    <row r="172" spans="1:9" x14ac:dyDescent="0.25">
      <c r="A172" s="79">
        <v>173</v>
      </c>
      <c r="B172">
        <v>18</v>
      </c>
      <c r="C172">
        <v>75</v>
      </c>
      <c r="D172" t="s">
        <v>198</v>
      </c>
      <c r="E172">
        <v>110</v>
      </c>
      <c r="F172">
        <v>281</v>
      </c>
      <c r="G172" t="s">
        <v>198</v>
      </c>
      <c r="H172">
        <v>1</v>
      </c>
      <c r="I172" t="s">
        <v>2955</v>
      </c>
    </row>
    <row r="173" spans="1:9" x14ac:dyDescent="0.25">
      <c r="A173" s="79">
        <v>174</v>
      </c>
      <c r="B173">
        <v>15</v>
      </c>
      <c r="C173">
        <v>143</v>
      </c>
      <c r="D173" t="s">
        <v>264</v>
      </c>
      <c r="E173">
        <v>178</v>
      </c>
      <c r="F173">
        <v>381</v>
      </c>
      <c r="G173" t="s">
        <v>264</v>
      </c>
      <c r="H173">
        <v>1</v>
      </c>
      <c r="I173" t="s">
        <v>2956</v>
      </c>
    </row>
    <row r="174" spans="1:9" x14ac:dyDescent="0.25">
      <c r="A174" s="79">
        <v>175</v>
      </c>
      <c r="B174">
        <v>15</v>
      </c>
      <c r="C174">
        <v>143</v>
      </c>
      <c r="D174" t="s">
        <v>264</v>
      </c>
      <c r="E174">
        <v>178</v>
      </c>
      <c r="F174">
        <v>381</v>
      </c>
      <c r="G174" t="s">
        <v>264</v>
      </c>
      <c r="H174">
        <v>1</v>
      </c>
      <c r="I174" t="s">
        <v>2957</v>
      </c>
    </row>
    <row r="175" spans="1:9" x14ac:dyDescent="0.25">
      <c r="A175" s="79">
        <v>176</v>
      </c>
      <c r="B175">
        <v>15</v>
      </c>
      <c r="C175">
        <v>143</v>
      </c>
      <c r="D175" t="s">
        <v>264</v>
      </c>
      <c r="E175">
        <v>178</v>
      </c>
      <c r="F175">
        <v>381</v>
      </c>
      <c r="G175" t="s">
        <v>264</v>
      </c>
      <c r="H175">
        <v>1</v>
      </c>
      <c r="I175" t="s">
        <v>2958</v>
      </c>
    </row>
    <row r="176" spans="1:9" x14ac:dyDescent="0.25">
      <c r="A176" s="79">
        <v>177</v>
      </c>
      <c r="B176">
        <v>15</v>
      </c>
      <c r="C176">
        <v>143</v>
      </c>
      <c r="D176" t="s">
        <v>264</v>
      </c>
      <c r="E176">
        <v>178</v>
      </c>
      <c r="F176">
        <v>381</v>
      </c>
      <c r="G176" t="s">
        <v>264</v>
      </c>
      <c r="H176">
        <v>1</v>
      </c>
      <c r="I176" t="s">
        <v>2959</v>
      </c>
    </row>
    <row r="177" spans="1:9" x14ac:dyDescent="0.25">
      <c r="A177" s="79">
        <v>178</v>
      </c>
      <c r="B177">
        <v>15</v>
      </c>
      <c r="C177">
        <v>143</v>
      </c>
      <c r="D177" t="s">
        <v>264</v>
      </c>
      <c r="E177">
        <v>178</v>
      </c>
      <c r="F177">
        <v>381</v>
      </c>
      <c r="G177" t="s">
        <v>264</v>
      </c>
      <c r="H177">
        <v>1</v>
      </c>
      <c r="I177" t="s">
        <v>2960</v>
      </c>
    </row>
    <row r="178" spans="1:9" x14ac:dyDescent="0.25">
      <c r="A178" s="79">
        <v>179</v>
      </c>
      <c r="B178">
        <v>19</v>
      </c>
      <c r="C178">
        <v>201</v>
      </c>
      <c r="D178" t="s">
        <v>385</v>
      </c>
      <c r="E178">
        <v>304</v>
      </c>
      <c r="F178">
        <v>534</v>
      </c>
      <c r="G178" t="s">
        <v>385</v>
      </c>
      <c r="H178">
        <v>1</v>
      </c>
      <c r="I178" t="s">
        <v>2961</v>
      </c>
    </row>
    <row r="179" spans="1:9" x14ac:dyDescent="0.25">
      <c r="A179" s="79">
        <v>180</v>
      </c>
      <c r="B179">
        <v>19</v>
      </c>
      <c r="C179">
        <v>201</v>
      </c>
      <c r="D179" t="s">
        <v>385</v>
      </c>
      <c r="E179">
        <v>304</v>
      </c>
      <c r="F179">
        <v>534</v>
      </c>
      <c r="G179" t="s">
        <v>385</v>
      </c>
      <c r="H179">
        <v>1</v>
      </c>
      <c r="I179" t="s">
        <v>2962</v>
      </c>
    </row>
    <row r="180" spans="1:9" x14ac:dyDescent="0.25">
      <c r="A180" s="79">
        <v>181</v>
      </c>
      <c r="B180">
        <v>20</v>
      </c>
      <c r="C180">
        <v>227</v>
      </c>
      <c r="D180" t="s">
        <v>386</v>
      </c>
      <c r="E180">
        <v>305</v>
      </c>
      <c r="F180">
        <v>535</v>
      </c>
      <c r="G180" t="s">
        <v>386</v>
      </c>
      <c r="H180">
        <v>1</v>
      </c>
      <c r="I180" t="s">
        <v>2963</v>
      </c>
    </row>
    <row r="181" spans="1:9" x14ac:dyDescent="0.25">
      <c r="A181" s="79">
        <v>182</v>
      </c>
      <c r="B181">
        <v>20</v>
      </c>
      <c r="C181">
        <v>227</v>
      </c>
      <c r="D181" t="s">
        <v>386</v>
      </c>
      <c r="E181">
        <v>305</v>
      </c>
      <c r="F181">
        <v>535</v>
      </c>
      <c r="G181" t="s">
        <v>386</v>
      </c>
      <c r="H181">
        <v>1</v>
      </c>
      <c r="I181" t="s">
        <v>2964</v>
      </c>
    </row>
    <row r="182" spans="1:9" x14ac:dyDescent="0.25">
      <c r="A182" s="79">
        <v>183</v>
      </c>
      <c r="B182">
        <v>20</v>
      </c>
      <c r="C182">
        <v>227</v>
      </c>
      <c r="D182" t="s">
        <v>386</v>
      </c>
      <c r="E182">
        <v>305</v>
      </c>
      <c r="F182">
        <v>535</v>
      </c>
      <c r="G182" t="s">
        <v>386</v>
      </c>
      <c r="H182">
        <v>1</v>
      </c>
      <c r="I182" t="s">
        <v>2965</v>
      </c>
    </row>
    <row r="183" spans="1:9" x14ac:dyDescent="0.25">
      <c r="A183" s="79">
        <v>184</v>
      </c>
      <c r="B183">
        <v>23</v>
      </c>
      <c r="C183">
        <v>255</v>
      </c>
      <c r="D183" t="s">
        <v>2379</v>
      </c>
      <c r="E183">
        <v>154</v>
      </c>
      <c r="F183">
        <v>347</v>
      </c>
      <c r="G183" t="s">
        <v>2379</v>
      </c>
      <c r="H183">
        <v>6</v>
      </c>
      <c r="I183" t="s">
        <v>2966</v>
      </c>
    </row>
    <row r="184" spans="1:9" x14ac:dyDescent="0.25">
      <c r="A184" s="79">
        <v>185</v>
      </c>
      <c r="B184">
        <v>17</v>
      </c>
      <c r="C184">
        <v>256</v>
      </c>
      <c r="D184" t="s">
        <v>2304</v>
      </c>
      <c r="E184">
        <v>179</v>
      </c>
      <c r="F184">
        <v>382</v>
      </c>
      <c r="G184" t="s">
        <v>2304</v>
      </c>
      <c r="H184">
        <v>6</v>
      </c>
      <c r="I184" t="s">
        <v>2967</v>
      </c>
    </row>
    <row r="185" spans="1:9" x14ac:dyDescent="0.25">
      <c r="A185" s="79">
        <v>186</v>
      </c>
      <c r="B185">
        <v>6</v>
      </c>
      <c r="C185">
        <v>20</v>
      </c>
      <c r="D185" t="s">
        <v>109</v>
      </c>
      <c r="E185">
        <v>14</v>
      </c>
      <c r="F185">
        <v>92</v>
      </c>
      <c r="G185" t="s">
        <v>109</v>
      </c>
      <c r="H185">
        <v>6</v>
      </c>
      <c r="I185" t="s">
        <v>2968</v>
      </c>
    </row>
    <row r="186" spans="1:9" x14ac:dyDescent="0.25">
      <c r="A186" s="79">
        <v>187</v>
      </c>
      <c r="B186">
        <v>12</v>
      </c>
      <c r="C186">
        <v>125</v>
      </c>
      <c r="D186" t="s">
        <v>2320</v>
      </c>
      <c r="E186">
        <v>16</v>
      </c>
      <c r="F186">
        <v>103</v>
      </c>
      <c r="G186" t="s">
        <v>2320</v>
      </c>
      <c r="H186">
        <v>6</v>
      </c>
      <c r="I186" t="s">
        <v>2969</v>
      </c>
    </row>
    <row r="187" spans="1:9" x14ac:dyDescent="0.25">
      <c r="A187" s="79">
        <v>188</v>
      </c>
      <c r="B187">
        <v>8</v>
      </c>
      <c r="C187">
        <v>22</v>
      </c>
      <c r="D187" t="s">
        <v>108</v>
      </c>
      <c r="E187">
        <v>11</v>
      </c>
      <c r="F187">
        <v>58</v>
      </c>
      <c r="G187" t="s">
        <v>108</v>
      </c>
      <c r="H187">
        <v>6</v>
      </c>
      <c r="I187" t="s">
        <v>2970</v>
      </c>
    </row>
    <row r="188" spans="1:9" x14ac:dyDescent="0.25">
      <c r="A188" s="79">
        <v>190</v>
      </c>
      <c r="B188">
        <v>3</v>
      </c>
      <c r="C188">
        <v>10</v>
      </c>
      <c r="D188" t="s">
        <v>2317</v>
      </c>
      <c r="E188">
        <v>5</v>
      </c>
      <c r="F188">
        <v>20</v>
      </c>
      <c r="G188" t="s">
        <v>2317</v>
      </c>
      <c r="H188">
        <v>6</v>
      </c>
      <c r="I188" t="s">
        <v>2971</v>
      </c>
    </row>
    <row r="189" spans="1:9" x14ac:dyDescent="0.25">
      <c r="A189" s="79">
        <v>191</v>
      </c>
      <c r="B189">
        <v>7</v>
      </c>
      <c r="C189">
        <v>9</v>
      </c>
      <c r="D189" t="s">
        <v>2301</v>
      </c>
      <c r="E189">
        <v>180</v>
      </c>
      <c r="F189">
        <v>383</v>
      </c>
      <c r="G189" t="s">
        <v>2301</v>
      </c>
      <c r="H189">
        <v>6</v>
      </c>
      <c r="I189" t="s">
        <v>2972</v>
      </c>
    </row>
    <row r="190" spans="1:9" x14ac:dyDescent="0.25">
      <c r="A190" s="79">
        <v>192</v>
      </c>
      <c r="B190">
        <v>9</v>
      </c>
      <c r="C190">
        <v>26</v>
      </c>
      <c r="D190" t="s">
        <v>2321</v>
      </c>
      <c r="E190">
        <v>19</v>
      </c>
      <c r="F190">
        <v>117</v>
      </c>
      <c r="G190" t="s">
        <v>2321</v>
      </c>
      <c r="H190">
        <v>6</v>
      </c>
      <c r="I190" t="s">
        <v>2973</v>
      </c>
    </row>
    <row r="191" spans="1:9" x14ac:dyDescent="0.25">
      <c r="A191" s="79">
        <v>193</v>
      </c>
      <c r="B191">
        <v>2</v>
      </c>
      <c r="C191">
        <v>1</v>
      </c>
      <c r="D191" t="s">
        <v>103</v>
      </c>
      <c r="E191">
        <v>2</v>
      </c>
      <c r="F191">
        <v>3</v>
      </c>
      <c r="G191" t="s">
        <v>103</v>
      </c>
      <c r="H191">
        <v>6</v>
      </c>
      <c r="I191" t="s">
        <v>2974</v>
      </c>
    </row>
    <row r="192" spans="1:9" x14ac:dyDescent="0.25">
      <c r="A192" s="79">
        <v>194</v>
      </c>
      <c r="B192">
        <v>15</v>
      </c>
      <c r="C192">
        <v>143</v>
      </c>
      <c r="D192" t="s">
        <v>264</v>
      </c>
      <c r="E192">
        <v>178</v>
      </c>
      <c r="F192">
        <v>381</v>
      </c>
      <c r="G192" t="s">
        <v>264</v>
      </c>
      <c r="H192">
        <v>6</v>
      </c>
      <c r="I192" t="s">
        <v>2975</v>
      </c>
    </row>
    <row r="193" spans="1:9" x14ac:dyDescent="0.25">
      <c r="A193" s="78">
        <v>195</v>
      </c>
      <c r="B193">
        <v>13</v>
      </c>
      <c r="C193">
        <v>61</v>
      </c>
      <c r="D193" t="s">
        <v>2319</v>
      </c>
      <c r="E193">
        <v>15</v>
      </c>
      <c r="F193">
        <v>101</v>
      </c>
      <c r="G193" t="s">
        <v>2319</v>
      </c>
      <c r="H193">
        <v>6</v>
      </c>
      <c r="I193" t="s">
        <v>3324</v>
      </c>
    </row>
    <row r="194" spans="1:9" x14ac:dyDescent="0.25">
      <c r="A194" s="79">
        <v>196</v>
      </c>
      <c r="B194">
        <v>5</v>
      </c>
      <c r="C194">
        <v>30</v>
      </c>
      <c r="D194" t="s">
        <v>3253</v>
      </c>
      <c r="E194">
        <v>17</v>
      </c>
      <c r="F194">
        <v>104</v>
      </c>
      <c r="G194" t="s">
        <v>2316</v>
      </c>
      <c r="H194">
        <v>6</v>
      </c>
      <c r="I194" t="s">
        <v>2976</v>
      </c>
    </row>
    <row r="195" spans="1:9" x14ac:dyDescent="0.25">
      <c r="A195" s="79">
        <v>197</v>
      </c>
      <c r="B195">
        <v>16</v>
      </c>
      <c r="C195">
        <v>300</v>
      </c>
      <c r="D195" t="s">
        <v>2303</v>
      </c>
      <c r="E195">
        <v>18</v>
      </c>
      <c r="F195">
        <v>108</v>
      </c>
      <c r="G195" t="s">
        <v>2303</v>
      </c>
      <c r="H195">
        <v>6</v>
      </c>
      <c r="I195" t="s">
        <v>2977</v>
      </c>
    </row>
    <row r="196" spans="1:9" x14ac:dyDescent="0.25">
      <c r="A196" s="79">
        <v>198</v>
      </c>
      <c r="B196">
        <v>10</v>
      </c>
      <c r="C196">
        <v>13</v>
      </c>
      <c r="D196" t="s">
        <v>107</v>
      </c>
      <c r="E196">
        <v>10</v>
      </c>
      <c r="F196">
        <v>57</v>
      </c>
      <c r="G196" t="s">
        <v>107</v>
      </c>
      <c r="H196">
        <v>6</v>
      </c>
      <c r="I196" t="s">
        <v>2978</v>
      </c>
    </row>
    <row r="197" spans="1:9" x14ac:dyDescent="0.25">
      <c r="A197" s="79">
        <v>199</v>
      </c>
      <c r="B197">
        <v>14</v>
      </c>
      <c r="C197">
        <v>16</v>
      </c>
      <c r="D197" t="s">
        <v>125</v>
      </c>
      <c r="E197">
        <v>37</v>
      </c>
      <c r="F197">
        <v>181</v>
      </c>
      <c r="G197" t="s">
        <v>125</v>
      </c>
      <c r="H197">
        <v>1</v>
      </c>
      <c r="I197" t="s">
        <v>2979</v>
      </c>
    </row>
    <row r="198" spans="1:9" x14ac:dyDescent="0.25">
      <c r="A198" s="79">
        <v>200</v>
      </c>
      <c r="B198">
        <v>14</v>
      </c>
      <c r="C198">
        <v>16</v>
      </c>
      <c r="D198" t="s">
        <v>125</v>
      </c>
      <c r="E198">
        <v>37</v>
      </c>
      <c r="F198">
        <v>181</v>
      </c>
      <c r="G198" t="s">
        <v>125</v>
      </c>
      <c r="H198">
        <v>1</v>
      </c>
      <c r="I198" t="s">
        <v>2980</v>
      </c>
    </row>
    <row r="199" spans="1:9" x14ac:dyDescent="0.25">
      <c r="A199" s="79">
        <v>201</v>
      </c>
      <c r="B199">
        <v>14</v>
      </c>
      <c r="C199">
        <v>16</v>
      </c>
      <c r="D199" t="s">
        <v>125</v>
      </c>
      <c r="E199">
        <v>37</v>
      </c>
      <c r="F199">
        <v>181</v>
      </c>
      <c r="G199" t="s">
        <v>125</v>
      </c>
      <c r="H199">
        <v>1</v>
      </c>
      <c r="I199" t="s">
        <v>2981</v>
      </c>
    </row>
    <row r="200" spans="1:9" x14ac:dyDescent="0.25">
      <c r="A200" s="79">
        <v>202</v>
      </c>
      <c r="B200">
        <v>14</v>
      </c>
      <c r="C200">
        <v>16</v>
      </c>
      <c r="D200" t="s">
        <v>125</v>
      </c>
      <c r="E200">
        <v>37</v>
      </c>
      <c r="F200">
        <v>181</v>
      </c>
      <c r="G200" t="s">
        <v>125</v>
      </c>
      <c r="H200">
        <v>1</v>
      </c>
      <c r="I200" t="s">
        <v>2982</v>
      </c>
    </row>
    <row r="201" spans="1:9" x14ac:dyDescent="0.25">
      <c r="A201" s="79">
        <v>203</v>
      </c>
      <c r="B201">
        <v>14</v>
      </c>
      <c r="C201">
        <v>16</v>
      </c>
      <c r="D201" t="s">
        <v>125</v>
      </c>
      <c r="E201">
        <v>37</v>
      </c>
      <c r="F201">
        <v>181</v>
      </c>
      <c r="G201" t="s">
        <v>125</v>
      </c>
      <c r="H201">
        <v>1</v>
      </c>
      <c r="I201" t="s">
        <v>2983</v>
      </c>
    </row>
    <row r="202" spans="1:9" x14ac:dyDescent="0.25">
      <c r="A202" s="79">
        <v>204</v>
      </c>
      <c r="B202">
        <v>6</v>
      </c>
      <c r="C202">
        <v>20</v>
      </c>
      <c r="D202" t="s">
        <v>109</v>
      </c>
      <c r="E202">
        <v>14</v>
      </c>
      <c r="F202">
        <v>92</v>
      </c>
      <c r="G202" t="s">
        <v>109</v>
      </c>
      <c r="H202">
        <v>1</v>
      </c>
      <c r="I202" t="s">
        <v>2984</v>
      </c>
    </row>
    <row r="203" spans="1:9" x14ac:dyDescent="0.25">
      <c r="A203" s="79">
        <v>205</v>
      </c>
      <c r="B203">
        <v>10</v>
      </c>
      <c r="C203">
        <v>13</v>
      </c>
      <c r="D203" t="s">
        <v>107</v>
      </c>
      <c r="E203">
        <v>10</v>
      </c>
      <c r="F203">
        <v>57</v>
      </c>
      <c r="G203" t="s">
        <v>107</v>
      </c>
      <c r="H203">
        <v>1</v>
      </c>
      <c r="I203" t="s">
        <v>2985</v>
      </c>
    </row>
    <row r="204" spans="1:9" x14ac:dyDescent="0.25">
      <c r="A204" s="79">
        <v>206</v>
      </c>
      <c r="B204">
        <v>6</v>
      </c>
      <c r="C204">
        <v>20</v>
      </c>
      <c r="D204" t="s">
        <v>109</v>
      </c>
      <c r="E204">
        <v>14</v>
      </c>
      <c r="F204">
        <v>92</v>
      </c>
      <c r="G204" t="s">
        <v>109</v>
      </c>
      <c r="H204">
        <v>1</v>
      </c>
      <c r="I204" t="s">
        <v>2986</v>
      </c>
    </row>
    <row r="205" spans="1:9" x14ac:dyDescent="0.25">
      <c r="A205" s="79">
        <v>207</v>
      </c>
      <c r="B205">
        <v>7</v>
      </c>
      <c r="C205">
        <v>9</v>
      </c>
      <c r="D205" t="s">
        <v>2301</v>
      </c>
      <c r="E205">
        <v>180</v>
      </c>
      <c r="F205">
        <v>383</v>
      </c>
      <c r="G205" t="s">
        <v>2301</v>
      </c>
      <c r="H205">
        <v>1</v>
      </c>
      <c r="I205" t="s">
        <v>2987</v>
      </c>
    </row>
    <row r="206" spans="1:9" x14ac:dyDescent="0.25">
      <c r="A206" s="79">
        <v>208</v>
      </c>
      <c r="B206">
        <v>3</v>
      </c>
      <c r="C206">
        <v>10</v>
      </c>
      <c r="D206" t="s">
        <v>2317</v>
      </c>
      <c r="E206">
        <v>5</v>
      </c>
      <c r="F206">
        <v>20</v>
      </c>
      <c r="G206" t="s">
        <v>2317</v>
      </c>
      <c r="H206">
        <v>1</v>
      </c>
      <c r="I206" t="s">
        <v>2988</v>
      </c>
    </row>
    <row r="207" spans="1:9" x14ac:dyDescent="0.25">
      <c r="A207" s="79">
        <v>210</v>
      </c>
      <c r="B207">
        <v>2</v>
      </c>
      <c r="C207">
        <v>1</v>
      </c>
      <c r="D207" t="s">
        <v>103</v>
      </c>
      <c r="E207">
        <v>2</v>
      </c>
      <c r="F207">
        <v>3</v>
      </c>
      <c r="G207" t="s">
        <v>103</v>
      </c>
      <c r="H207">
        <v>1</v>
      </c>
      <c r="I207" t="s">
        <v>2989</v>
      </c>
    </row>
    <row r="208" spans="1:9" x14ac:dyDescent="0.25">
      <c r="A208" s="79">
        <v>211</v>
      </c>
      <c r="B208">
        <v>15</v>
      </c>
      <c r="C208">
        <v>143</v>
      </c>
      <c r="D208" t="s">
        <v>264</v>
      </c>
      <c r="E208">
        <v>178</v>
      </c>
      <c r="F208">
        <v>381</v>
      </c>
      <c r="G208" t="s">
        <v>264</v>
      </c>
      <c r="H208">
        <v>1</v>
      </c>
      <c r="I208" t="s">
        <v>2989</v>
      </c>
    </row>
    <row r="209" spans="1:9" x14ac:dyDescent="0.25">
      <c r="A209" s="79">
        <v>212</v>
      </c>
      <c r="B209">
        <v>11</v>
      </c>
      <c r="C209">
        <v>7</v>
      </c>
      <c r="D209" t="s">
        <v>2322</v>
      </c>
      <c r="E209">
        <v>9</v>
      </c>
      <c r="F209">
        <v>41</v>
      </c>
      <c r="G209" t="s">
        <v>2322</v>
      </c>
      <c r="H209">
        <v>1</v>
      </c>
      <c r="I209" t="s">
        <v>2989</v>
      </c>
    </row>
    <row r="210" spans="1:9" x14ac:dyDescent="0.25">
      <c r="A210" s="79">
        <v>213</v>
      </c>
      <c r="B210">
        <v>7</v>
      </c>
      <c r="C210">
        <v>9</v>
      </c>
      <c r="D210" t="s">
        <v>2301</v>
      </c>
      <c r="E210">
        <v>180</v>
      </c>
      <c r="F210">
        <v>383</v>
      </c>
      <c r="G210" t="s">
        <v>2301</v>
      </c>
      <c r="H210">
        <v>1</v>
      </c>
      <c r="I210" t="s">
        <v>2990</v>
      </c>
    </row>
    <row r="211" spans="1:9" x14ac:dyDescent="0.25">
      <c r="A211" s="79">
        <v>214</v>
      </c>
      <c r="B211">
        <v>7</v>
      </c>
      <c r="C211">
        <v>9</v>
      </c>
      <c r="D211" t="s">
        <v>2301</v>
      </c>
      <c r="E211">
        <v>180</v>
      </c>
      <c r="F211">
        <v>383</v>
      </c>
      <c r="G211" t="s">
        <v>2301</v>
      </c>
      <c r="H211">
        <v>1</v>
      </c>
      <c r="I211" t="s">
        <v>2991</v>
      </c>
    </row>
    <row r="212" spans="1:9" x14ac:dyDescent="0.25">
      <c r="A212" s="79">
        <v>216</v>
      </c>
      <c r="B212">
        <v>2</v>
      </c>
      <c r="C212">
        <v>1</v>
      </c>
      <c r="D212" t="s">
        <v>103</v>
      </c>
      <c r="E212">
        <v>2</v>
      </c>
      <c r="F212">
        <v>3</v>
      </c>
      <c r="G212" t="s">
        <v>103</v>
      </c>
      <c r="H212">
        <v>1</v>
      </c>
      <c r="I212" t="s">
        <v>2992</v>
      </c>
    </row>
    <row r="213" spans="1:9" x14ac:dyDescent="0.25">
      <c r="A213" s="79">
        <v>217</v>
      </c>
      <c r="B213">
        <v>25</v>
      </c>
      <c r="C213">
        <v>1126</v>
      </c>
      <c r="D213" t="s">
        <v>565</v>
      </c>
      <c r="E213">
        <v>500</v>
      </c>
      <c r="F213">
        <v>888</v>
      </c>
      <c r="G213" t="s">
        <v>565</v>
      </c>
      <c r="H213">
        <v>1</v>
      </c>
      <c r="I213" t="s">
        <v>2026</v>
      </c>
    </row>
    <row r="214" spans="1:9" x14ac:dyDescent="0.25">
      <c r="A214" s="78">
        <v>218</v>
      </c>
      <c r="B214">
        <v>25</v>
      </c>
      <c r="C214">
        <v>1126</v>
      </c>
      <c r="D214" t="s">
        <v>565</v>
      </c>
      <c r="E214">
        <v>500</v>
      </c>
      <c r="F214">
        <v>888</v>
      </c>
      <c r="G214" t="s">
        <v>565</v>
      </c>
      <c r="H214">
        <v>1</v>
      </c>
      <c r="I214" t="s">
        <v>2027</v>
      </c>
    </row>
    <row r="215" spans="1:9" x14ac:dyDescent="0.25">
      <c r="A215" s="79">
        <v>219</v>
      </c>
      <c r="B215">
        <v>25</v>
      </c>
      <c r="C215">
        <v>1126</v>
      </c>
      <c r="D215" t="s">
        <v>565</v>
      </c>
      <c r="E215">
        <v>500</v>
      </c>
      <c r="F215">
        <v>888</v>
      </c>
      <c r="G215" t="s">
        <v>565</v>
      </c>
      <c r="H215">
        <v>1</v>
      </c>
      <c r="I215" t="s">
        <v>2028</v>
      </c>
    </row>
    <row r="216" spans="1:9" x14ac:dyDescent="0.25">
      <c r="A216" s="79">
        <v>220</v>
      </c>
      <c r="B216">
        <v>25</v>
      </c>
      <c r="C216">
        <v>1126</v>
      </c>
      <c r="D216" t="s">
        <v>565</v>
      </c>
      <c r="E216">
        <v>500</v>
      </c>
      <c r="F216">
        <v>888</v>
      </c>
      <c r="G216" t="s">
        <v>565</v>
      </c>
      <c r="H216">
        <v>1</v>
      </c>
      <c r="I216" t="s">
        <v>2029</v>
      </c>
    </row>
    <row r="217" spans="1:9" x14ac:dyDescent="0.25">
      <c r="A217" s="79">
        <v>225</v>
      </c>
      <c r="B217">
        <v>25</v>
      </c>
      <c r="C217">
        <v>1126</v>
      </c>
      <c r="D217" t="s">
        <v>565</v>
      </c>
      <c r="E217">
        <v>500</v>
      </c>
      <c r="F217">
        <v>888</v>
      </c>
      <c r="G217" t="s">
        <v>565</v>
      </c>
      <c r="H217">
        <v>1</v>
      </c>
      <c r="I217" t="s">
        <v>2030</v>
      </c>
    </row>
    <row r="218" spans="1:9" x14ac:dyDescent="0.25">
      <c r="A218" s="79">
        <v>226</v>
      </c>
      <c r="B218">
        <v>25</v>
      </c>
      <c r="C218">
        <v>1126</v>
      </c>
      <c r="D218" t="s">
        <v>565</v>
      </c>
      <c r="E218">
        <v>500</v>
      </c>
      <c r="F218">
        <v>888</v>
      </c>
      <c r="G218" t="s">
        <v>565</v>
      </c>
      <c r="H218">
        <v>1</v>
      </c>
      <c r="I218" t="s">
        <v>2031</v>
      </c>
    </row>
    <row r="219" spans="1:9" x14ac:dyDescent="0.25">
      <c r="A219" s="79">
        <v>227</v>
      </c>
      <c r="B219">
        <v>25</v>
      </c>
      <c r="C219">
        <v>1126</v>
      </c>
      <c r="D219" t="s">
        <v>565</v>
      </c>
      <c r="E219">
        <v>500</v>
      </c>
      <c r="F219">
        <v>888</v>
      </c>
      <c r="G219" t="s">
        <v>565</v>
      </c>
      <c r="H219">
        <v>1</v>
      </c>
      <c r="I219" t="s">
        <v>2032</v>
      </c>
    </row>
    <row r="220" spans="1:9" x14ac:dyDescent="0.25">
      <c r="A220" s="78">
        <v>229</v>
      </c>
      <c r="B220">
        <v>25</v>
      </c>
      <c r="C220">
        <v>1126</v>
      </c>
      <c r="D220" t="s">
        <v>565</v>
      </c>
      <c r="E220">
        <v>500</v>
      </c>
      <c r="F220">
        <v>888</v>
      </c>
      <c r="G220" t="s">
        <v>565</v>
      </c>
      <c r="H220">
        <v>1</v>
      </c>
      <c r="I220" t="s">
        <v>2033</v>
      </c>
    </row>
    <row r="221" spans="1:9" x14ac:dyDescent="0.25">
      <c r="A221" s="78">
        <v>230</v>
      </c>
      <c r="B221">
        <v>25</v>
      </c>
      <c r="C221">
        <v>1126</v>
      </c>
      <c r="D221" t="s">
        <v>565</v>
      </c>
      <c r="E221">
        <v>500</v>
      </c>
      <c r="F221">
        <v>888</v>
      </c>
      <c r="G221" t="s">
        <v>565</v>
      </c>
      <c r="H221">
        <v>3</v>
      </c>
      <c r="I221" t="s">
        <v>2034</v>
      </c>
    </row>
    <row r="222" spans="1:9" x14ac:dyDescent="0.25">
      <c r="A222" s="78">
        <v>231</v>
      </c>
      <c r="B222">
        <v>25</v>
      </c>
      <c r="C222">
        <v>1126</v>
      </c>
      <c r="D222" t="s">
        <v>565</v>
      </c>
      <c r="E222">
        <v>500</v>
      </c>
      <c r="F222">
        <v>888</v>
      </c>
      <c r="G222" t="s">
        <v>565</v>
      </c>
      <c r="H222">
        <v>3</v>
      </c>
      <c r="I222" t="s">
        <v>2035</v>
      </c>
    </row>
    <row r="223" spans="1:9" x14ac:dyDescent="0.25">
      <c r="A223" s="78">
        <v>232</v>
      </c>
      <c r="B223">
        <v>25</v>
      </c>
      <c r="C223">
        <v>1126</v>
      </c>
      <c r="D223" t="s">
        <v>565</v>
      </c>
      <c r="E223">
        <v>500</v>
      </c>
      <c r="F223">
        <v>888</v>
      </c>
      <c r="G223" t="s">
        <v>565</v>
      </c>
      <c r="H223">
        <v>3</v>
      </c>
      <c r="I223" t="s">
        <v>2036</v>
      </c>
    </row>
    <row r="224" spans="1:9" x14ac:dyDescent="0.25">
      <c r="A224" s="78">
        <v>233</v>
      </c>
      <c r="B224">
        <v>25</v>
      </c>
      <c r="C224">
        <v>1126</v>
      </c>
      <c r="D224" t="s">
        <v>565</v>
      </c>
      <c r="E224">
        <v>500</v>
      </c>
      <c r="F224">
        <v>888</v>
      </c>
      <c r="G224" t="s">
        <v>565</v>
      </c>
      <c r="H224">
        <v>1</v>
      </c>
      <c r="I224" t="s">
        <v>2037</v>
      </c>
    </row>
    <row r="225" spans="1:9" x14ac:dyDescent="0.25">
      <c r="A225" s="78">
        <v>234</v>
      </c>
      <c r="B225">
        <v>25</v>
      </c>
      <c r="C225">
        <v>1126</v>
      </c>
      <c r="D225" t="s">
        <v>565</v>
      </c>
      <c r="E225">
        <v>500</v>
      </c>
      <c r="F225">
        <v>888</v>
      </c>
      <c r="G225" t="s">
        <v>565</v>
      </c>
      <c r="H225">
        <v>1</v>
      </c>
      <c r="I225" t="s">
        <v>2038</v>
      </c>
    </row>
    <row r="226" spans="1:9" x14ac:dyDescent="0.25">
      <c r="A226" s="78">
        <v>235</v>
      </c>
      <c r="B226">
        <v>25</v>
      </c>
      <c r="C226">
        <v>1126</v>
      </c>
      <c r="D226" t="s">
        <v>565</v>
      </c>
      <c r="E226">
        <v>500</v>
      </c>
      <c r="F226">
        <v>888</v>
      </c>
      <c r="G226" t="s">
        <v>565</v>
      </c>
      <c r="H226">
        <v>1</v>
      </c>
      <c r="I226" t="s">
        <v>2039</v>
      </c>
    </row>
    <row r="227" spans="1:9" x14ac:dyDescent="0.25">
      <c r="A227" s="78">
        <v>236</v>
      </c>
      <c r="B227">
        <v>14</v>
      </c>
      <c r="C227">
        <v>16</v>
      </c>
      <c r="D227" t="s">
        <v>125</v>
      </c>
      <c r="E227">
        <v>37</v>
      </c>
      <c r="F227">
        <v>181</v>
      </c>
      <c r="G227" t="s">
        <v>125</v>
      </c>
      <c r="H227">
        <v>6</v>
      </c>
      <c r="I227" t="s">
        <v>2993</v>
      </c>
    </row>
    <row r="228" spans="1:9" x14ac:dyDescent="0.25">
      <c r="A228" s="78">
        <v>237</v>
      </c>
      <c r="B228">
        <v>27</v>
      </c>
      <c r="C228">
        <v>667</v>
      </c>
      <c r="D228" t="s">
        <v>452</v>
      </c>
      <c r="E228">
        <v>379</v>
      </c>
      <c r="F228">
        <v>684</v>
      </c>
      <c r="G228" t="s">
        <v>452</v>
      </c>
      <c r="H228">
        <v>1</v>
      </c>
      <c r="I228" t="s">
        <v>2994</v>
      </c>
    </row>
    <row r="229" spans="1:9" x14ac:dyDescent="0.25">
      <c r="A229" s="78">
        <v>238</v>
      </c>
      <c r="B229">
        <v>27</v>
      </c>
      <c r="C229">
        <v>667</v>
      </c>
      <c r="D229" t="s">
        <v>452</v>
      </c>
      <c r="E229">
        <v>379</v>
      </c>
      <c r="F229">
        <v>684</v>
      </c>
      <c r="G229" t="s">
        <v>452</v>
      </c>
      <c r="H229">
        <v>1</v>
      </c>
      <c r="I229" t="s">
        <v>2995</v>
      </c>
    </row>
    <row r="230" spans="1:9" x14ac:dyDescent="0.25">
      <c r="A230" s="78">
        <v>239</v>
      </c>
      <c r="B230">
        <v>27</v>
      </c>
      <c r="C230">
        <v>667</v>
      </c>
      <c r="D230" t="s">
        <v>452</v>
      </c>
      <c r="E230">
        <v>379</v>
      </c>
      <c r="F230">
        <v>684</v>
      </c>
      <c r="G230" t="s">
        <v>452</v>
      </c>
      <c r="H230">
        <v>1</v>
      </c>
      <c r="I230" t="s">
        <v>2996</v>
      </c>
    </row>
    <row r="231" spans="1:9" x14ac:dyDescent="0.25">
      <c r="A231" s="78">
        <v>240</v>
      </c>
      <c r="B231">
        <v>27</v>
      </c>
      <c r="C231">
        <v>667</v>
      </c>
      <c r="D231" t="s">
        <v>452</v>
      </c>
      <c r="E231">
        <v>379</v>
      </c>
      <c r="F231">
        <v>684</v>
      </c>
      <c r="G231" t="s">
        <v>452</v>
      </c>
      <c r="H231">
        <v>1</v>
      </c>
      <c r="I231" t="s">
        <v>2997</v>
      </c>
    </row>
    <row r="232" spans="1:9" x14ac:dyDescent="0.25">
      <c r="A232" s="78">
        <v>241</v>
      </c>
      <c r="B232">
        <v>27</v>
      </c>
      <c r="C232">
        <v>667</v>
      </c>
      <c r="D232" t="s">
        <v>452</v>
      </c>
      <c r="E232">
        <v>379</v>
      </c>
      <c r="F232">
        <v>684</v>
      </c>
      <c r="G232" t="s">
        <v>452</v>
      </c>
      <c r="H232">
        <v>1</v>
      </c>
      <c r="I232" t="s">
        <v>2998</v>
      </c>
    </row>
    <row r="233" spans="1:9" x14ac:dyDescent="0.25">
      <c r="A233" s="78">
        <v>242</v>
      </c>
      <c r="B233">
        <v>27</v>
      </c>
      <c r="C233">
        <v>667</v>
      </c>
      <c r="D233" t="s">
        <v>452</v>
      </c>
      <c r="E233">
        <v>379</v>
      </c>
      <c r="F233">
        <v>684</v>
      </c>
      <c r="G233" t="s">
        <v>452</v>
      </c>
      <c r="H233">
        <v>1</v>
      </c>
      <c r="I233" t="s">
        <v>2999</v>
      </c>
    </row>
    <row r="234" spans="1:9" x14ac:dyDescent="0.25">
      <c r="A234" s="78">
        <v>243</v>
      </c>
      <c r="B234">
        <v>27</v>
      </c>
      <c r="C234">
        <v>667</v>
      </c>
      <c r="D234" t="s">
        <v>452</v>
      </c>
      <c r="E234">
        <v>379</v>
      </c>
      <c r="F234">
        <v>684</v>
      </c>
      <c r="G234" t="s">
        <v>452</v>
      </c>
      <c r="H234">
        <v>1</v>
      </c>
      <c r="I234" t="s">
        <v>3000</v>
      </c>
    </row>
    <row r="235" spans="1:9" x14ac:dyDescent="0.25">
      <c r="A235" s="78">
        <v>244</v>
      </c>
      <c r="B235">
        <v>27</v>
      </c>
      <c r="C235">
        <v>667</v>
      </c>
      <c r="D235" t="s">
        <v>452</v>
      </c>
      <c r="E235">
        <v>379</v>
      </c>
      <c r="F235">
        <v>684</v>
      </c>
      <c r="G235" t="s">
        <v>452</v>
      </c>
      <c r="H235">
        <v>1</v>
      </c>
      <c r="I235" t="s">
        <v>3001</v>
      </c>
    </row>
    <row r="236" spans="1:9" x14ac:dyDescent="0.25">
      <c r="A236" s="78">
        <v>245</v>
      </c>
      <c r="B236">
        <v>27</v>
      </c>
      <c r="C236">
        <v>667</v>
      </c>
      <c r="D236" t="s">
        <v>452</v>
      </c>
      <c r="E236">
        <v>379</v>
      </c>
      <c r="F236">
        <v>684</v>
      </c>
      <c r="G236" t="s">
        <v>452</v>
      </c>
      <c r="H236">
        <v>1</v>
      </c>
      <c r="I236" t="s">
        <v>3002</v>
      </c>
    </row>
    <row r="237" spans="1:9" x14ac:dyDescent="0.25">
      <c r="A237" s="78">
        <v>246</v>
      </c>
      <c r="B237">
        <v>27</v>
      </c>
      <c r="C237">
        <v>667</v>
      </c>
      <c r="D237" t="s">
        <v>452</v>
      </c>
      <c r="E237">
        <v>379</v>
      </c>
      <c r="F237">
        <v>684</v>
      </c>
      <c r="G237" t="s">
        <v>452</v>
      </c>
      <c r="H237">
        <v>1</v>
      </c>
      <c r="I237" t="s">
        <v>3003</v>
      </c>
    </row>
    <row r="238" spans="1:9" x14ac:dyDescent="0.25">
      <c r="A238" s="78">
        <v>247</v>
      </c>
      <c r="B238">
        <v>14</v>
      </c>
      <c r="C238">
        <v>16</v>
      </c>
      <c r="D238" t="s">
        <v>125</v>
      </c>
      <c r="E238">
        <v>37</v>
      </c>
      <c r="F238">
        <v>181</v>
      </c>
      <c r="G238" t="s">
        <v>125</v>
      </c>
      <c r="H238">
        <v>6</v>
      </c>
      <c r="I238" t="s">
        <v>3004</v>
      </c>
    </row>
    <row r="239" spans="1:9" x14ac:dyDescent="0.25">
      <c r="A239" s="78">
        <v>249</v>
      </c>
      <c r="B239">
        <v>27</v>
      </c>
      <c r="C239">
        <v>667</v>
      </c>
      <c r="D239" t="s">
        <v>452</v>
      </c>
      <c r="E239">
        <v>379</v>
      </c>
      <c r="F239">
        <v>684</v>
      </c>
      <c r="G239" t="s">
        <v>452</v>
      </c>
      <c r="H239">
        <v>0</v>
      </c>
      <c r="I239" t="s">
        <v>3005</v>
      </c>
    </row>
    <row r="240" spans="1:9" x14ac:dyDescent="0.25">
      <c r="A240" s="78">
        <v>250</v>
      </c>
      <c r="B240">
        <v>27</v>
      </c>
      <c r="C240">
        <v>667</v>
      </c>
      <c r="D240" t="s">
        <v>452</v>
      </c>
      <c r="E240">
        <v>379</v>
      </c>
      <c r="F240">
        <v>684</v>
      </c>
      <c r="G240" t="s">
        <v>452</v>
      </c>
      <c r="H240">
        <v>0</v>
      </c>
      <c r="I240" t="s">
        <v>3005</v>
      </c>
    </row>
    <row r="241" spans="1:9" x14ac:dyDescent="0.25">
      <c r="A241" s="78">
        <v>251</v>
      </c>
      <c r="B241">
        <v>29</v>
      </c>
      <c r="C241">
        <v>1006</v>
      </c>
      <c r="D241" t="s">
        <v>2324</v>
      </c>
      <c r="E241">
        <v>448</v>
      </c>
      <c r="F241">
        <v>823</v>
      </c>
      <c r="G241" t="s">
        <v>3006</v>
      </c>
      <c r="H241">
        <v>1</v>
      </c>
      <c r="I241" t="s">
        <v>3007</v>
      </c>
    </row>
    <row r="242" spans="1:9" x14ac:dyDescent="0.25">
      <c r="A242" s="78">
        <v>252</v>
      </c>
      <c r="B242">
        <v>29</v>
      </c>
      <c r="C242">
        <v>1006</v>
      </c>
      <c r="D242" t="s">
        <v>2324</v>
      </c>
      <c r="E242">
        <v>448</v>
      </c>
      <c r="F242">
        <v>823</v>
      </c>
      <c r="G242" t="s">
        <v>3006</v>
      </c>
      <c r="H242">
        <v>1</v>
      </c>
      <c r="I242" t="s">
        <v>3008</v>
      </c>
    </row>
    <row r="243" spans="1:9" x14ac:dyDescent="0.25">
      <c r="A243" s="78">
        <v>253</v>
      </c>
      <c r="B243">
        <v>29</v>
      </c>
      <c r="C243">
        <v>1006</v>
      </c>
      <c r="D243" t="s">
        <v>2324</v>
      </c>
      <c r="E243">
        <v>448</v>
      </c>
      <c r="F243">
        <v>823</v>
      </c>
      <c r="G243" t="s">
        <v>3006</v>
      </c>
      <c r="H243">
        <v>1</v>
      </c>
      <c r="I243" t="s">
        <v>3009</v>
      </c>
    </row>
    <row r="244" spans="1:9" x14ac:dyDescent="0.25">
      <c r="A244" s="78">
        <v>254</v>
      </c>
      <c r="B244">
        <v>29</v>
      </c>
      <c r="C244">
        <v>1006</v>
      </c>
      <c r="D244" t="s">
        <v>2324</v>
      </c>
      <c r="E244">
        <v>448</v>
      </c>
      <c r="F244">
        <v>823</v>
      </c>
      <c r="G244" t="s">
        <v>3006</v>
      </c>
      <c r="H244">
        <v>1</v>
      </c>
      <c r="I244" t="s">
        <v>3010</v>
      </c>
    </row>
    <row r="245" spans="1:9" x14ac:dyDescent="0.25">
      <c r="A245" s="78">
        <v>255</v>
      </c>
      <c r="B245">
        <v>28</v>
      </c>
      <c r="C245">
        <v>994</v>
      </c>
      <c r="D245" t="s">
        <v>2325</v>
      </c>
      <c r="E245">
        <v>442</v>
      </c>
      <c r="F245">
        <v>816</v>
      </c>
      <c r="G245" t="s">
        <v>2325</v>
      </c>
      <c r="H245">
        <v>1</v>
      </c>
      <c r="I245" t="s">
        <v>3011</v>
      </c>
    </row>
    <row r="246" spans="1:9" x14ac:dyDescent="0.25">
      <c r="A246" s="78">
        <v>256</v>
      </c>
      <c r="B246">
        <v>28</v>
      </c>
      <c r="C246">
        <v>994</v>
      </c>
      <c r="D246" t="s">
        <v>2325</v>
      </c>
      <c r="E246">
        <v>442</v>
      </c>
      <c r="F246">
        <v>816</v>
      </c>
      <c r="G246" t="s">
        <v>2325</v>
      </c>
      <c r="H246">
        <v>1</v>
      </c>
      <c r="I246" t="s">
        <v>3012</v>
      </c>
    </row>
    <row r="247" spans="1:9" x14ac:dyDescent="0.25">
      <c r="A247" s="78">
        <v>257</v>
      </c>
      <c r="B247">
        <v>28</v>
      </c>
      <c r="C247">
        <v>994</v>
      </c>
      <c r="D247" t="s">
        <v>2325</v>
      </c>
      <c r="E247">
        <v>442</v>
      </c>
      <c r="F247">
        <v>816</v>
      </c>
      <c r="G247" t="s">
        <v>2325</v>
      </c>
      <c r="H247">
        <v>1</v>
      </c>
      <c r="I247" t="s">
        <v>3013</v>
      </c>
    </row>
    <row r="248" spans="1:9" x14ac:dyDescent="0.25">
      <c r="A248" s="78">
        <v>258</v>
      </c>
      <c r="B248">
        <v>17</v>
      </c>
      <c r="C248">
        <v>256</v>
      </c>
      <c r="D248" t="s">
        <v>2304</v>
      </c>
      <c r="E248">
        <v>179</v>
      </c>
      <c r="F248">
        <v>382</v>
      </c>
      <c r="G248" t="s">
        <v>2304</v>
      </c>
      <c r="H248">
        <v>3</v>
      </c>
      <c r="I248" t="s">
        <v>3014</v>
      </c>
    </row>
    <row r="249" spans="1:9" x14ac:dyDescent="0.25">
      <c r="A249" s="78">
        <v>260</v>
      </c>
      <c r="B249">
        <v>9</v>
      </c>
      <c r="C249">
        <v>26</v>
      </c>
      <c r="D249" t="s">
        <v>2321</v>
      </c>
      <c r="E249">
        <v>19</v>
      </c>
      <c r="F249">
        <v>117</v>
      </c>
      <c r="G249" t="s">
        <v>2321</v>
      </c>
      <c r="H249">
        <v>6</v>
      </c>
      <c r="I249" t="s">
        <v>3015</v>
      </c>
    </row>
    <row r="250" spans="1:9" x14ac:dyDescent="0.25">
      <c r="A250" s="78">
        <v>261</v>
      </c>
      <c r="B250">
        <v>9</v>
      </c>
      <c r="C250">
        <v>26</v>
      </c>
      <c r="D250" t="s">
        <v>2321</v>
      </c>
      <c r="E250">
        <v>19</v>
      </c>
      <c r="F250">
        <v>117</v>
      </c>
      <c r="G250" t="s">
        <v>2321</v>
      </c>
      <c r="H250">
        <v>6</v>
      </c>
      <c r="I250" t="s">
        <v>3016</v>
      </c>
    </row>
    <row r="251" spans="1:9" x14ac:dyDescent="0.25">
      <c r="A251" s="78">
        <v>262</v>
      </c>
      <c r="B251">
        <v>15</v>
      </c>
      <c r="C251">
        <v>143</v>
      </c>
      <c r="D251" t="s">
        <v>264</v>
      </c>
      <c r="E251">
        <v>178</v>
      </c>
      <c r="F251">
        <v>381</v>
      </c>
      <c r="G251" t="s">
        <v>264</v>
      </c>
      <c r="H251">
        <v>6</v>
      </c>
      <c r="I251" t="s">
        <v>3017</v>
      </c>
    </row>
    <row r="252" spans="1:9" x14ac:dyDescent="0.25">
      <c r="A252" s="78">
        <v>264</v>
      </c>
      <c r="B252">
        <v>10</v>
      </c>
      <c r="C252">
        <v>13</v>
      </c>
      <c r="D252" t="s">
        <v>107</v>
      </c>
      <c r="E252">
        <v>10</v>
      </c>
      <c r="F252">
        <v>57</v>
      </c>
      <c r="G252" t="s">
        <v>107</v>
      </c>
      <c r="H252">
        <v>6</v>
      </c>
      <c r="I252" t="s">
        <v>3018</v>
      </c>
    </row>
    <row r="253" spans="1:9" x14ac:dyDescent="0.25">
      <c r="A253" s="78">
        <v>265</v>
      </c>
      <c r="B253">
        <v>7</v>
      </c>
      <c r="C253">
        <v>9</v>
      </c>
      <c r="D253" t="s">
        <v>2301</v>
      </c>
      <c r="E253">
        <v>180</v>
      </c>
      <c r="F253">
        <v>383</v>
      </c>
      <c r="G253" t="s">
        <v>2301</v>
      </c>
      <c r="H253">
        <v>6</v>
      </c>
      <c r="I253" t="s">
        <v>3019</v>
      </c>
    </row>
    <row r="254" spans="1:9" x14ac:dyDescent="0.25">
      <c r="A254" s="78">
        <v>266</v>
      </c>
      <c r="B254">
        <v>11</v>
      </c>
      <c r="C254">
        <v>7</v>
      </c>
      <c r="D254" t="s">
        <v>2322</v>
      </c>
      <c r="E254">
        <v>9</v>
      </c>
      <c r="F254">
        <v>41</v>
      </c>
      <c r="G254" t="s">
        <v>2322</v>
      </c>
      <c r="H254">
        <v>6</v>
      </c>
      <c r="I254" t="s">
        <v>3020</v>
      </c>
    </row>
    <row r="255" spans="1:9" x14ac:dyDescent="0.25">
      <c r="A255" s="78">
        <v>267</v>
      </c>
      <c r="B255">
        <v>2</v>
      </c>
      <c r="C255">
        <v>1</v>
      </c>
      <c r="D255" t="s">
        <v>103</v>
      </c>
      <c r="E255">
        <v>2</v>
      </c>
      <c r="F255">
        <v>3</v>
      </c>
      <c r="G255" t="s">
        <v>103</v>
      </c>
      <c r="H255">
        <v>6</v>
      </c>
      <c r="I255" t="s">
        <v>3021</v>
      </c>
    </row>
    <row r="256" spans="1:9" x14ac:dyDescent="0.25">
      <c r="A256" s="78">
        <v>268</v>
      </c>
      <c r="B256">
        <v>16</v>
      </c>
      <c r="C256">
        <v>300</v>
      </c>
      <c r="D256" t="s">
        <v>2303</v>
      </c>
      <c r="E256">
        <v>18</v>
      </c>
      <c r="F256">
        <v>108</v>
      </c>
      <c r="G256" t="s">
        <v>2303</v>
      </c>
      <c r="H256">
        <v>6</v>
      </c>
      <c r="I256" t="s">
        <v>3022</v>
      </c>
    </row>
    <row r="257" spans="1:9" x14ac:dyDescent="0.25">
      <c r="A257" s="78">
        <v>269</v>
      </c>
      <c r="B257">
        <v>3</v>
      </c>
      <c r="C257">
        <v>10</v>
      </c>
      <c r="D257" t="s">
        <v>2317</v>
      </c>
      <c r="E257">
        <v>5</v>
      </c>
      <c r="F257">
        <v>20</v>
      </c>
      <c r="G257" t="s">
        <v>2317</v>
      </c>
      <c r="H257">
        <v>6</v>
      </c>
      <c r="I257" t="s">
        <v>3023</v>
      </c>
    </row>
    <row r="258" spans="1:9" x14ac:dyDescent="0.25">
      <c r="A258" s="78">
        <v>270</v>
      </c>
      <c r="B258">
        <v>25</v>
      </c>
      <c r="C258">
        <v>1126</v>
      </c>
      <c r="D258" t="s">
        <v>565</v>
      </c>
      <c r="E258">
        <v>500</v>
      </c>
      <c r="F258">
        <v>888</v>
      </c>
      <c r="G258" t="s">
        <v>565</v>
      </c>
      <c r="H258">
        <v>2</v>
      </c>
      <c r="I258" t="s">
        <v>441</v>
      </c>
    </row>
    <row r="259" spans="1:9" x14ac:dyDescent="0.25">
      <c r="A259" s="78">
        <v>272</v>
      </c>
      <c r="B259">
        <v>30</v>
      </c>
      <c r="C259">
        <v>1060</v>
      </c>
      <c r="D259" t="s">
        <v>532</v>
      </c>
      <c r="E259">
        <v>467</v>
      </c>
      <c r="F259">
        <v>849</v>
      </c>
      <c r="G259" t="s">
        <v>532</v>
      </c>
      <c r="H259">
        <v>1</v>
      </c>
      <c r="I259" t="s">
        <v>3024</v>
      </c>
    </row>
    <row r="260" spans="1:9" x14ac:dyDescent="0.25">
      <c r="A260" s="78">
        <v>273</v>
      </c>
      <c r="B260">
        <v>30</v>
      </c>
      <c r="C260">
        <v>1060</v>
      </c>
      <c r="D260" t="s">
        <v>532</v>
      </c>
      <c r="E260">
        <v>467</v>
      </c>
      <c r="F260">
        <v>849</v>
      </c>
      <c r="G260" t="s">
        <v>532</v>
      </c>
      <c r="H260">
        <v>1</v>
      </c>
      <c r="I260" t="s">
        <v>3025</v>
      </c>
    </row>
    <row r="261" spans="1:9" x14ac:dyDescent="0.25">
      <c r="A261" s="78">
        <v>274</v>
      </c>
      <c r="B261">
        <v>30</v>
      </c>
      <c r="C261">
        <v>1060</v>
      </c>
      <c r="D261" t="s">
        <v>532</v>
      </c>
      <c r="E261">
        <v>467</v>
      </c>
      <c r="F261">
        <v>849</v>
      </c>
      <c r="G261" t="s">
        <v>532</v>
      </c>
      <c r="H261">
        <v>1</v>
      </c>
      <c r="I261" t="s">
        <v>3257</v>
      </c>
    </row>
    <row r="262" spans="1:9" x14ac:dyDescent="0.25">
      <c r="A262" s="79">
        <v>275</v>
      </c>
      <c r="B262">
        <v>30</v>
      </c>
      <c r="C262">
        <v>1060</v>
      </c>
      <c r="D262" t="s">
        <v>532</v>
      </c>
      <c r="E262">
        <v>467</v>
      </c>
      <c r="F262">
        <v>849</v>
      </c>
      <c r="G262" t="s">
        <v>532</v>
      </c>
      <c r="H262">
        <v>1</v>
      </c>
      <c r="I262" t="s">
        <v>3026</v>
      </c>
    </row>
    <row r="263" spans="1:9" x14ac:dyDescent="0.25">
      <c r="A263" s="79">
        <v>276</v>
      </c>
      <c r="B263">
        <v>30</v>
      </c>
      <c r="C263">
        <v>1060</v>
      </c>
      <c r="D263" t="s">
        <v>532</v>
      </c>
      <c r="E263">
        <v>467</v>
      </c>
      <c r="F263">
        <v>849</v>
      </c>
      <c r="G263" t="s">
        <v>532</v>
      </c>
      <c r="H263">
        <v>1</v>
      </c>
      <c r="I263" t="s">
        <v>3027</v>
      </c>
    </row>
    <row r="264" spans="1:9" x14ac:dyDescent="0.25">
      <c r="A264" s="79">
        <v>277</v>
      </c>
      <c r="B264">
        <v>30</v>
      </c>
      <c r="C264">
        <v>1060</v>
      </c>
      <c r="D264" t="s">
        <v>532</v>
      </c>
      <c r="E264">
        <v>467</v>
      </c>
      <c r="F264">
        <v>849</v>
      </c>
      <c r="G264" t="s">
        <v>532</v>
      </c>
      <c r="H264">
        <v>1</v>
      </c>
      <c r="I264" t="s">
        <v>3028</v>
      </c>
    </row>
    <row r="265" spans="1:9" x14ac:dyDescent="0.25">
      <c r="A265" s="79">
        <v>278</v>
      </c>
      <c r="B265">
        <v>30</v>
      </c>
      <c r="C265">
        <v>1060</v>
      </c>
      <c r="D265" t="s">
        <v>532</v>
      </c>
      <c r="E265">
        <v>467</v>
      </c>
      <c r="F265">
        <v>849</v>
      </c>
      <c r="G265" t="s">
        <v>532</v>
      </c>
      <c r="H265">
        <v>1</v>
      </c>
      <c r="I265" t="s">
        <v>3029</v>
      </c>
    </row>
    <row r="266" spans="1:9" x14ac:dyDescent="0.25">
      <c r="A266" s="79">
        <v>279</v>
      </c>
      <c r="B266">
        <v>30</v>
      </c>
      <c r="C266">
        <v>1060</v>
      </c>
      <c r="D266" t="s">
        <v>532</v>
      </c>
      <c r="E266">
        <v>467</v>
      </c>
      <c r="F266">
        <v>849</v>
      </c>
      <c r="G266" t="s">
        <v>532</v>
      </c>
      <c r="H266">
        <v>1</v>
      </c>
      <c r="I266" t="s">
        <v>3030</v>
      </c>
    </row>
    <row r="267" spans="1:9" x14ac:dyDescent="0.25">
      <c r="A267" s="79">
        <v>280</v>
      </c>
      <c r="B267">
        <v>30</v>
      </c>
      <c r="C267">
        <v>1060</v>
      </c>
      <c r="D267" t="s">
        <v>532</v>
      </c>
      <c r="E267">
        <v>467</v>
      </c>
      <c r="F267">
        <v>849</v>
      </c>
      <c r="G267" t="s">
        <v>532</v>
      </c>
      <c r="H267">
        <v>1</v>
      </c>
      <c r="I267" t="s">
        <v>3031</v>
      </c>
    </row>
    <row r="268" spans="1:9" x14ac:dyDescent="0.25">
      <c r="A268" s="79">
        <v>281</v>
      </c>
      <c r="B268">
        <v>30</v>
      </c>
      <c r="C268">
        <v>1060</v>
      </c>
      <c r="D268" t="s">
        <v>532</v>
      </c>
      <c r="E268">
        <v>467</v>
      </c>
      <c r="F268">
        <v>849</v>
      </c>
      <c r="G268" t="s">
        <v>532</v>
      </c>
      <c r="H268">
        <v>1</v>
      </c>
      <c r="I268" t="s">
        <v>3032</v>
      </c>
    </row>
    <row r="269" spans="1:9" x14ac:dyDescent="0.25">
      <c r="A269" s="79">
        <v>282</v>
      </c>
      <c r="B269">
        <v>30</v>
      </c>
      <c r="C269">
        <v>1060</v>
      </c>
      <c r="D269" t="s">
        <v>532</v>
      </c>
      <c r="E269">
        <v>467</v>
      </c>
      <c r="F269">
        <v>849</v>
      </c>
      <c r="G269" t="s">
        <v>532</v>
      </c>
      <c r="H269">
        <v>1</v>
      </c>
      <c r="I269" t="s">
        <v>3033</v>
      </c>
    </row>
    <row r="270" spans="1:9" x14ac:dyDescent="0.25">
      <c r="A270" s="79">
        <v>284</v>
      </c>
      <c r="B270">
        <v>30</v>
      </c>
      <c r="C270">
        <v>1060</v>
      </c>
      <c r="D270" t="s">
        <v>532</v>
      </c>
      <c r="E270">
        <v>467</v>
      </c>
      <c r="F270">
        <v>849</v>
      </c>
      <c r="G270" t="s">
        <v>532</v>
      </c>
      <c r="H270">
        <v>1</v>
      </c>
      <c r="I270" t="s">
        <v>3034</v>
      </c>
    </row>
    <row r="271" spans="1:9" x14ac:dyDescent="0.25">
      <c r="A271" s="79">
        <v>285</v>
      </c>
      <c r="B271">
        <v>15</v>
      </c>
      <c r="C271">
        <v>143</v>
      </c>
      <c r="D271" t="s">
        <v>264</v>
      </c>
      <c r="E271">
        <v>178</v>
      </c>
      <c r="F271">
        <v>381</v>
      </c>
      <c r="G271" t="s">
        <v>264</v>
      </c>
      <c r="H271">
        <v>7</v>
      </c>
      <c r="I271" t="s">
        <v>3035</v>
      </c>
    </row>
    <row r="272" spans="1:9" x14ac:dyDescent="0.25">
      <c r="A272" s="79">
        <v>286</v>
      </c>
      <c r="B272">
        <v>5</v>
      </c>
      <c r="C272">
        <v>30</v>
      </c>
      <c r="D272" t="s">
        <v>3253</v>
      </c>
      <c r="E272">
        <v>17</v>
      </c>
      <c r="F272">
        <v>104</v>
      </c>
      <c r="G272" t="s">
        <v>2316</v>
      </c>
      <c r="H272">
        <v>7</v>
      </c>
      <c r="I272" t="s">
        <v>3036</v>
      </c>
    </row>
    <row r="273" spans="1:9" x14ac:dyDescent="0.25">
      <c r="A273" s="79">
        <v>287</v>
      </c>
      <c r="B273">
        <v>10</v>
      </c>
      <c r="C273">
        <v>13</v>
      </c>
      <c r="D273" t="s">
        <v>107</v>
      </c>
      <c r="E273">
        <v>10</v>
      </c>
      <c r="F273">
        <v>57</v>
      </c>
      <c r="G273" t="s">
        <v>107</v>
      </c>
      <c r="H273">
        <v>7</v>
      </c>
      <c r="I273" t="s">
        <v>3037</v>
      </c>
    </row>
    <row r="274" spans="1:9" x14ac:dyDescent="0.25">
      <c r="A274" s="79">
        <v>288</v>
      </c>
      <c r="B274">
        <v>15</v>
      </c>
      <c r="C274">
        <v>143</v>
      </c>
      <c r="D274" t="s">
        <v>264</v>
      </c>
      <c r="E274">
        <v>178</v>
      </c>
      <c r="F274">
        <v>381</v>
      </c>
      <c r="G274" t="s">
        <v>264</v>
      </c>
      <c r="H274">
        <v>7</v>
      </c>
      <c r="I274" t="s">
        <v>3038</v>
      </c>
    </row>
    <row r="275" spans="1:9" x14ac:dyDescent="0.25">
      <c r="A275" s="79">
        <v>289</v>
      </c>
      <c r="B275">
        <v>2</v>
      </c>
      <c r="C275">
        <v>1</v>
      </c>
      <c r="D275" t="s">
        <v>103</v>
      </c>
      <c r="E275">
        <v>2</v>
      </c>
      <c r="F275">
        <v>3</v>
      </c>
      <c r="G275" t="s">
        <v>103</v>
      </c>
      <c r="H275">
        <v>7</v>
      </c>
      <c r="I275" t="s">
        <v>3039</v>
      </c>
    </row>
    <row r="276" spans="1:9" x14ac:dyDescent="0.25">
      <c r="A276" s="79">
        <v>290</v>
      </c>
      <c r="B276">
        <v>11</v>
      </c>
      <c r="C276">
        <v>7</v>
      </c>
      <c r="D276" t="s">
        <v>2322</v>
      </c>
      <c r="E276">
        <v>9</v>
      </c>
      <c r="F276">
        <v>41</v>
      </c>
      <c r="G276" t="s">
        <v>2322</v>
      </c>
      <c r="H276">
        <v>7</v>
      </c>
      <c r="I276" t="s">
        <v>3040</v>
      </c>
    </row>
    <row r="277" spans="1:9" x14ac:dyDescent="0.25">
      <c r="A277" s="79">
        <v>291</v>
      </c>
      <c r="B277">
        <v>17</v>
      </c>
      <c r="C277">
        <v>256</v>
      </c>
      <c r="D277" t="s">
        <v>2304</v>
      </c>
      <c r="E277">
        <v>179</v>
      </c>
      <c r="F277">
        <v>382</v>
      </c>
      <c r="G277" t="s">
        <v>2304</v>
      </c>
      <c r="H277">
        <v>7</v>
      </c>
      <c r="I277" t="s">
        <v>3041</v>
      </c>
    </row>
    <row r="278" spans="1:9" x14ac:dyDescent="0.25">
      <c r="A278" s="79">
        <v>292</v>
      </c>
      <c r="B278">
        <v>2</v>
      </c>
      <c r="C278">
        <v>1</v>
      </c>
      <c r="D278" t="s">
        <v>103</v>
      </c>
      <c r="E278">
        <v>2</v>
      </c>
      <c r="F278">
        <v>3</v>
      </c>
      <c r="G278" t="s">
        <v>103</v>
      </c>
      <c r="H278">
        <v>7</v>
      </c>
      <c r="I278" t="s">
        <v>3042</v>
      </c>
    </row>
    <row r="279" spans="1:9" x14ac:dyDescent="0.25">
      <c r="A279" s="79">
        <v>293</v>
      </c>
      <c r="B279">
        <v>11</v>
      </c>
      <c r="C279">
        <v>7</v>
      </c>
      <c r="D279" t="s">
        <v>2322</v>
      </c>
      <c r="E279">
        <v>9</v>
      </c>
      <c r="F279">
        <v>41</v>
      </c>
      <c r="G279" t="s">
        <v>2322</v>
      </c>
      <c r="H279">
        <v>7</v>
      </c>
      <c r="I279" t="s">
        <v>3043</v>
      </c>
    </row>
    <row r="280" spans="1:9" x14ac:dyDescent="0.25">
      <c r="A280" s="79">
        <v>294</v>
      </c>
      <c r="B280">
        <v>8</v>
      </c>
      <c r="C280">
        <v>22</v>
      </c>
      <c r="D280" t="s">
        <v>108</v>
      </c>
      <c r="E280">
        <v>11</v>
      </c>
      <c r="F280">
        <v>58</v>
      </c>
      <c r="G280" t="s">
        <v>108</v>
      </c>
      <c r="H280">
        <v>7</v>
      </c>
      <c r="I280" t="s">
        <v>3044</v>
      </c>
    </row>
    <row r="281" spans="1:9" x14ac:dyDescent="0.25">
      <c r="A281" s="79">
        <v>295</v>
      </c>
      <c r="B281">
        <v>18</v>
      </c>
      <c r="C281">
        <v>75</v>
      </c>
      <c r="D281" t="s">
        <v>198</v>
      </c>
      <c r="E281">
        <v>110</v>
      </c>
      <c r="F281">
        <v>281</v>
      </c>
      <c r="G281" t="s">
        <v>198</v>
      </c>
      <c r="H281">
        <v>7</v>
      </c>
      <c r="I281" t="s">
        <v>3045</v>
      </c>
    </row>
    <row r="282" spans="1:9" x14ac:dyDescent="0.25">
      <c r="A282" s="79">
        <v>296</v>
      </c>
      <c r="B282">
        <v>7</v>
      </c>
      <c r="C282">
        <v>9</v>
      </c>
      <c r="D282" t="s">
        <v>2301</v>
      </c>
      <c r="E282">
        <v>180</v>
      </c>
      <c r="F282">
        <v>383</v>
      </c>
      <c r="G282" t="s">
        <v>2301</v>
      </c>
      <c r="H282">
        <v>7</v>
      </c>
      <c r="I282" t="s">
        <v>3046</v>
      </c>
    </row>
    <row r="283" spans="1:9" x14ac:dyDescent="0.25">
      <c r="A283" s="79">
        <v>297</v>
      </c>
      <c r="B283">
        <v>2</v>
      </c>
      <c r="C283">
        <v>1</v>
      </c>
      <c r="D283" t="s">
        <v>103</v>
      </c>
      <c r="E283">
        <v>2</v>
      </c>
      <c r="F283">
        <v>3</v>
      </c>
      <c r="G283" t="s">
        <v>103</v>
      </c>
      <c r="H283">
        <v>7</v>
      </c>
      <c r="I283" t="s">
        <v>3258</v>
      </c>
    </row>
    <row r="284" spans="1:9" x14ac:dyDescent="0.25">
      <c r="A284" s="78">
        <v>298</v>
      </c>
      <c r="B284">
        <v>11</v>
      </c>
      <c r="C284">
        <v>7</v>
      </c>
      <c r="D284" t="s">
        <v>2322</v>
      </c>
      <c r="E284">
        <v>9</v>
      </c>
      <c r="F284">
        <v>41</v>
      </c>
      <c r="G284" t="s">
        <v>2322</v>
      </c>
      <c r="H284">
        <v>7</v>
      </c>
      <c r="I284" t="s">
        <v>3047</v>
      </c>
    </row>
    <row r="285" spans="1:9" x14ac:dyDescent="0.25">
      <c r="A285" s="78">
        <v>299</v>
      </c>
      <c r="B285">
        <v>8</v>
      </c>
      <c r="C285">
        <v>22</v>
      </c>
      <c r="D285" t="s">
        <v>108</v>
      </c>
      <c r="E285">
        <v>11</v>
      </c>
      <c r="F285">
        <v>58</v>
      </c>
      <c r="G285" t="s">
        <v>108</v>
      </c>
      <c r="H285">
        <v>7</v>
      </c>
      <c r="I285" t="s">
        <v>3048</v>
      </c>
    </row>
    <row r="286" spans="1:9" x14ac:dyDescent="0.25">
      <c r="A286" s="78">
        <v>300</v>
      </c>
      <c r="B286">
        <v>21</v>
      </c>
      <c r="C286">
        <v>258</v>
      </c>
      <c r="D286" t="s">
        <v>2925</v>
      </c>
      <c r="E286">
        <v>306</v>
      </c>
      <c r="F286">
        <v>537</v>
      </c>
      <c r="G286" t="s">
        <v>2925</v>
      </c>
      <c r="H286">
        <v>7</v>
      </c>
      <c r="I286" t="s">
        <v>3049</v>
      </c>
    </row>
    <row r="287" spans="1:9" x14ac:dyDescent="0.25">
      <c r="A287" s="78">
        <v>301</v>
      </c>
      <c r="B287">
        <v>12</v>
      </c>
      <c r="C287">
        <v>125</v>
      </c>
      <c r="D287" t="s">
        <v>2320</v>
      </c>
      <c r="E287">
        <v>16</v>
      </c>
      <c r="F287">
        <v>103</v>
      </c>
      <c r="G287" t="s">
        <v>2320</v>
      </c>
      <c r="H287">
        <v>7</v>
      </c>
      <c r="I287" t="s">
        <v>3050</v>
      </c>
    </row>
    <row r="288" spans="1:9" x14ac:dyDescent="0.25">
      <c r="A288" s="78">
        <v>303</v>
      </c>
      <c r="B288">
        <v>6</v>
      </c>
      <c r="C288">
        <v>20</v>
      </c>
      <c r="D288" t="s">
        <v>109</v>
      </c>
      <c r="E288">
        <v>14</v>
      </c>
      <c r="F288">
        <v>92</v>
      </c>
      <c r="G288" t="s">
        <v>109</v>
      </c>
      <c r="H288">
        <v>7</v>
      </c>
      <c r="I288" t="s">
        <v>3051</v>
      </c>
    </row>
    <row r="289" spans="1:9" x14ac:dyDescent="0.25">
      <c r="A289" s="78">
        <v>304</v>
      </c>
      <c r="B289">
        <v>16</v>
      </c>
      <c r="C289">
        <v>300</v>
      </c>
      <c r="D289" t="s">
        <v>2303</v>
      </c>
      <c r="E289">
        <v>18</v>
      </c>
      <c r="F289">
        <v>108</v>
      </c>
      <c r="G289" t="s">
        <v>2303</v>
      </c>
      <c r="H289">
        <v>7</v>
      </c>
      <c r="I289" t="s">
        <v>3052</v>
      </c>
    </row>
    <row r="290" spans="1:9" x14ac:dyDescent="0.25">
      <c r="A290" s="78">
        <v>305</v>
      </c>
      <c r="B290">
        <v>9</v>
      </c>
      <c r="C290">
        <v>26</v>
      </c>
      <c r="D290" t="s">
        <v>2321</v>
      </c>
      <c r="E290">
        <v>19</v>
      </c>
      <c r="F290">
        <v>117</v>
      </c>
      <c r="G290" t="s">
        <v>2321</v>
      </c>
      <c r="H290">
        <v>7</v>
      </c>
      <c r="I290" t="s">
        <v>3053</v>
      </c>
    </row>
    <row r="291" spans="1:9" x14ac:dyDescent="0.25">
      <c r="A291" s="78">
        <v>306</v>
      </c>
      <c r="B291">
        <v>16</v>
      </c>
      <c r="C291">
        <v>300</v>
      </c>
      <c r="D291" t="s">
        <v>2303</v>
      </c>
      <c r="E291">
        <v>18</v>
      </c>
      <c r="F291">
        <v>108</v>
      </c>
      <c r="G291" t="s">
        <v>2303</v>
      </c>
      <c r="H291">
        <v>7</v>
      </c>
      <c r="I291" t="s">
        <v>3054</v>
      </c>
    </row>
    <row r="292" spans="1:9" x14ac:dyDescent="0.25">
      <c r="A292" s="78">
        <v>307</v>
      </c>
      <c r="B292">
        <v>3</v>
      </c>
      <c r="C292">
        <v>10</v>
      </c>
      <c r="D292" t="s">
        <v>2317</v>
      </c>
      <c r="E292">
        <v>5</v>
      </c>
      <c r="F292">
        <v>20</v>
      </c>
      <c r="G292" t="s">
        <v>2317</v>
      </c>
      <c r="H292">
        <v>7</v>
      </c>
      <c r="I292" t="s">
        <v>3055</v>
      </c>
    </row>
    <row r="293" spans="1:9" x14ac:dyDescent="0.25">
      <c r="A293" s="78">
        <v>309</v>
      </c>
      <c r="B293">
        <v>10</v>
      </c>
      <c r="C293">
        <v>13</v>
      </c>
      <c r="D293" t="s">
        <v>107</v>
      </c>
      <c r="E293">
        <v>10</v>
      </c>
      <c r="F293">
        <v>57</v>
      </c>
      <c r="G293" t="s">
        <v>107</v>
      </c>
      <c r="H293">
        <v>7</v>
      </c>
      <c r="I293" t="s">
        <v>3056</v>
      </c>
    </row>
    <row r="294" spans="1:9" x14ac:dyDescent="0.25">
      <c r="A294" s="78">
        <v>310</v>
      </c>
      <c r="B294">
        <v>25</v>
      </c>
      <c r="C294">
        <v>1126</v>
      </c>
      <c r="D294" t="s">
        <v>565</v>
      </c>
      <c r="E294">
        <v>500</v>
      </c>
      <c r="F294">
        <v>888</v>
      </c>
      <c r="G294" t="s">
        <v>565</v>
      </c>
      <c r="H294">
        <v>7</v>
      </c>
      <c r="I294" t="s">
        <v>551</v>
      </c>
    </row>
    <row r="295" spans="1:9" x14ac:dyDescent="0.25">
      <c r="A295" s="78">
        <v>311</v>
      </c>
      <c r="B295">
        <v>17</v>
      </c>
      <c r="C295">
        <v>256</v>
      </c>
      <c r="D295" t="s">
        <v>2304</v>
      </c>
      <c r="E295">
        <v>179</v>
      </c>
      <c r="F295">
        <v>382</v>
      </c>
      <c r="G295" t="s">
        <v>2304</v>
      </c>
      <c r="H295">
        <v>7</v>
      </c>
      <c r="I295" t="s">
        <v>3057</v>
      </c>
    </row>
    <row r="296" spans="1:9" x14ac:dyDescent="0.25">
      <c r="A296" s="78">
        <v>312</v>
      </c>
      <c r="B296">
        <v>13</v>
      </c>
      <c r="C296">
        <v>61</v>
      </c>
      <c r="D296" t="s">
        <v>2319</v>
      </c>
      <c r="E296">
        <v>15</v>
      </c>
      <c r="F296">
        <v>101</v>
      </c>
      <c r="G296" t="s">
        <v>2319</v>
      </c>
      <c r="H296">
        <v>7</v>
      </c>
      <c r="I296" t="s">
        <v>3329</v>
      </c>
    </row>
    <row r="297" spans="1:9" x14ac:dyDescent="0.25">
      <c r="A297" s="78">
        <v>313</v>
      </c>
      <c r="B297">
        <v>6</v>
      </c>
      <c r="C297">
        <v>20</v>
      </c>
      <c r="D297" t="s">
        <v>109</v>
      </c>
      <c r="E297">
        <v>14</v>
      </c>
      <c r="F297">
        <v>92</v>
      </c>
      <c r="G297" t="s">
        <v>109</v>
      </c>
      <c r="H297">
        <v>7</v>
      </c>
      <c r="I297" t="s">
        <v>3058</v>
      </c>
    </row>
    <row r="298" spans="1:9" x14ac:dyDescent="0.25">
      <c r="A298" s="78">
        <v>314</v>
      </c>
      <c r="B298">
        <v>5</v>
      </c>
      <c r="C298">
        <v>30</v>
      </c>
      <c r="D298" t="s">
        <v>3253</v>
      </c>
      <c r="E298">
        <v>17</v>
      </c>
      <c r="F298">
        <v>104</v>
      </c>
      <c r="G298" t="s">
        <v>2316</v>
      </c>
      <c r="H298">
        <v>7</v>
      </c>
      <c r="I298" t="s">
        <v>3059</v>
      </c>
    </row>
    <row r="299" spans="1:9" x14ac:dyDescent="0.25">
      <c r="A299" s="78">
        <v>315</v>
      </c>
      <c r="B299">
        <v>15</v>
      </c>
      <c r="C299">
        <v>143</v>
      </c>
      <c r="D299" t="s">
        <v>264</v>
      </c>
      <c r="E299">
        <v>178</v>
      </c>
      <c r="F299">
        <v>381</v>
      </c>
      <c r="G299" t="s">
        <v>264</v>
      </c>
      <c r="H299">
        <v>7</v>
      </c>
      <c r="I299" t="s">
        <v>3060</v>
      </c>
    </row>
    <row r="300" spans="1:9" x14ac:dyDescent="0.25">
      <c r="A300" s="78">
        <v>316</v>
      </c>
      <c r="B300">
        <v>9</v>
      </c>
      <c r="C300">
        <v>26</v>
      </c>
      <c r="D300" t="s">
        <v>2321</v>
      </c>
      <c r="E300">
        <v>19</v>
      </c>
      <c r="F300">
        <v>117</v>
      </c>
      <c r="G300" t="s">
        <v>2321</v>
      </c>
      <c r="H300">
        <v>7</v>
      </c>
      <c r="I300" t="s">
        <v>3061</v>
      </c>
    </row>
    <row r="301" spans="1:9" x14ac:dyDescent="0.25">
      <c r="A301" s="78">
        <v>317</v>
      </c>
      <c r="B301">
        <v>7</v>
      </c>
      <c r="C301">
        <v>9</v>
      </c>
      <c r="D301" t="s">
        <v>2301</v>
      </c>
      <c r="E301">
        <v>180</v>
      </c>
      <c r="F301">
        <v>383</v>
      </c>
      <c r="G301" t="s">
        <v>2301</v>
      </c>
      <c r="H301">
        <v>7</v>
      </c>
      <c r="I301" t="s">
        <v>3062</v>
      </c>
    </row>
    <row r="302" spans="1:9" x14ac:dyDescent="0.25">
      <c r="A302" s="78">
        <v>319</v>
      </c>
      <c r="B302">
        <v>10</v>
      </c>
      <c r="C302">
        <v>13</v>
      </c>
      <c r="D302" t="s">
        <v>107</v>
      </c>
      <c r="E302">
        <v>10</v>
      </c>
      <c r="F302">
        <v>57</v>
      </c>
      <c r="G302" t="s">
        <v>107</v>
      </c>
      <c r="H302">
        <v>7</v>
      </c>
      <c r="I302" t="s">
        <v>555</v>
      </c>
    </row>
    <row r="303" spans="1:9" x14ac:dyDescent="0.25">
      <c r="A303" s="78">
        <v>320</v>
      </c>
      <c r="B303">
        <v>17</v>
      </c>
      <c r="C303">
        <v>256</v>
      </c>
      <c r="D303" t="s">
        <v>2304</v>
      </c>
      <c r="E303">
        <v>179</v>
      </c>
      <c r="F303">
        <v>382</v>
      </c>
      <c r="G303" t="s">
        <v>2304</v>
      </c>
      <c r="H303">
        <v>7</v>
      </c>
      <c r="I303" t="s">
        <v>3063</v>
      </c>
    </row>
    <row r="304" spans="1:9" x14ac:dyDescent="0.25">
      <c r="A304" s="78">
        <v>321</v>
      </c>
      <c r="B304">
        <v>17</v>
      </c>
      <c r="C304">
        <v>256</v>
      </c>
      <c r="D304" t="s">
        <v>2304</v>
      </c>
      <c r="E304">
        <v>179</v>
      </c>
      <c r="F304">
        <v>382</v>
      </c>
      <c r="G304" t="s">
        <v>2304</v>
      </c>
      <c r="H304">
        <v>7</v>
      </c>
      <c r="I304" t="s">
        <v>3064</v>
      </c>
    </row>
    <row r="305" spans="1:9" x14ac:dyDescent="0.25">
      <c r="A305" s="78">
        <v>322</v>
      </c>
      <c r="B305">
        <v>12</v>
      </c>
      <c r="C305">
        <v>125</v>
      </c>
      <c r="D305" t="s">
        <v>2320</v>
      </c>
      <c r="E305">
        <v>16</v>
      </c>
      <c r="F305">
        <v>103</v>
      </c>
      <c r="G305" t="s">
        <v>2320</v>
      </c>
      <c r="H305">
        <v>7</v>
      </c>
      <c r="I305" t="s">
        <v>3065</v>
      </c>
    </row>
    <row r="306" spans="1:9" x14ac:dyDescent="0.25">
      <c r="A306" s="78">
        <v>323</v>
      </c>
      <c r="B306">
        <v>6</v>
      </c>
      <c r="C306">
        <v>20</v>
      </c>
      <c r="D306" t="s">
        <v>109</v>
      </c>
      <c r="E306">
        <v>14</v>
      </c>
      <c r="F306">
        <v>92</v>
      </c>
      <c r="G306" t="s">
        <v>109</v>
      </c>
      <c r="H306">
        <v>7</v>
      </c>
      <c r="I306" t="s">
        <v>3066</v>
      </c>
    </row>
    <row r="307" spans="1:9" x14ac:dyDescent="0.25">
      <c r="A307" s="78">
        <v>324</v>
      </c>
      <c r="B307">
        <v>19</v>
      </c>
      <c r="C307">
        <v>201</v>
      </c>
      <c r="D307" t="s">
        <v>385</v>
      </c>
      <c r="E307">
        <v>304</v>
      </c>
      <c r="F307">
        <v>534</v>
      </c>
      <c r="G307" t="s">
        <v>385</v>
      </c>
      <c r="H307">
        <v>7</v>
      </c>
      <c r="I307" t="s">
        <v>3067</v>
      </c>
    </row>
    <row r="308" spans="1:9" x14ac:dyDescent="0.25">
      <c r="A308" s="78">
        <v>325</v>
      </c>
      <c r="B308">
        <v>7</v>
      </c>
      <c r="C308">
        <v>9</v>
      </c>
      <c r="D308" t="s">
        <v>2301</v>
      </c>
      <c r="E308">
        <v>180</v>
      </c>
      <c r="F308">
        <v>383</v>
      </c>
      <c r="G308" t="s">
        <v>2301</v>
      </c>
      <c r="H308">
        <v>7</v>
      </c>
      <c r="I308" t="s">
        <v>3068</v>
      </c>
    </row>
    <row r="309" spans="1:9" x14ac:dyDescent="0.25">
      <c r="A309" s="78">
        <v>326</v>
      </c>
      <c r="B309">
        <v>25</v>
      </c>
      <c r="C309">
        <v>1126</v>
      </c>
      <c r="D309" t="s">
        <v>565</v>
      </c>
      <c r="E309">
        <v>500</v>
      </c>
      <c r="F309">
        <v>888</v>
      </c>
      <c r="G309" t="s">
        <v>565</v>
      </c>
      <c r="H309">
        <v>6</v>
      </c>
      <c r="I309" t="s">
        <v>2082</v>
      </c>
    </row>
    <row r="310" spans="1:9" x14ac:dyDescent="0.25">
      <c r="A310" s="78">
        <v>327</v>
      </c>
      <c r="B310">
        <v>25</v>
      </c>
      <c r="C310">
        <v>1126</v>
      </c>
      <c r="D310" t="s">
        <v>565</v>
      </c>
      <c r="E310">
        <v>500</v>
      </c>
      <c r="F310">
        <v>888</v>
      </c>
      <c r="G310" t="s">
        <v>565</v>
      </c>
      <c r="H310">
        <v>7</v>
      </c>
      <c r="I310" t="s">
        <v>564</v>
      </c>
    </row>
    <row r="311" spans="1:9" x14ac:dyDescent="0.25">
      <c r="A311" s="78">
        <v>328</v>
      </c>
      <c r="B311">
        <v>30</v>
      </c>
      <c r="C311">
        <v>1060</v>
      </c>
      <c r="D311" t="s">
        <v>532</v>
      </c>
      <c r="E311">
        <v>467</v>
      </c>
      <c r="F311">
        <v>849</v>
      </c>
      <c r="G311" t="s">
        <v>532</v>
      </c>
      <c r="H311">
        <v>1</v>
      </c>
      <c r="I311" t="s">
        <v>3069</v>
      </c>
    </row>
    <row r="312" spans="1:9" x14ac:dyDescent="0.25">
      <c r="A312" s="78">
        <v>329</v>
      </c>
      <c r="B312">
        <v>30</v>
      </c>
      <c r="C312">
        <v>1060</v>
      </c>
      <c r="D312" t="s">
        <v>532</v>
      </c>
      <c r="E312">
        <v>467</v>
      </c>
      <c r="F312">
        <v>849</v>
      </c>
      <c r="G312" t="s">
        <v>532</v>
      </c>
      <c r="H312">
        <v>1</v>
      </c>
      <c r="I312" t="s">
        <v>3070</v>
      </c>
    </row>
    <row r="313" spans="1:9" x14ac:dyDescent="0.25">
      <c r="A313" s="78">
        <v>330</v>
      </c>
      <c r="B313">
        <v>30</v>
      </c>
      <c r="C313">
        <v>1060</v>
      </c>
      <c r="D313" t="s">
        <v>532</v>
      </c>
      <c r="E313">
        <v>467</v>
      </c>
      <c r="F313">
        <v>849</v>
      </c>
      <c r="G313" t="s">
        <v>532</v>
      </c>
      <c r="H313">
        <v>1</v>
      </c>
      <c r="I313" t="s">
        <v>3071</v>
      </c>
    </row>
    <row r="314" spans="1:9" x14ac:dyDescent="0.25">
      <c r="A314" s="78">
        <v>331</v>
      </c>
      <c r="B314">
        <v>30</v>
      </c>
      <c r="C314">
        <v>1060</v>
      </c>
      <c r="D314" t="s">
        <v>532</v>
      </c>
      <c r="E314">
        <v>467</v>
      </c>
      <c r="F314">
        <v>849</v>
      </c>
      <c r="G314" t="s">
        <v>532</v>
      </c>
      <c r="H314">
        <v>3</v>
      </c>
      <c r="I314" t="s">
        <v>3072</v>
      </c>
    </row>
    <row r="315" spans="1:9" x14ac:dyDescent="0.25">
      <c r="A315" s="78">
        <v>332</v>
      </c>
      <c r="B315">
        <v>25</v>
      </c>
      <c r="C315">
        <v>1126</v>
      </c>
      <c r="D315" t="s">
        <v>565</v>
      </c>
      <c r="E315">
        <v>500</v>
      </c>
      <c r="F315">
        <v>888</v>
      </c>
      <c r="G315" t="s">
        <v>565</v>
      </c>
      <c r="H315">
        <v>6</v>
      </c>
      <c r="I315" t="s">
        <v>2087</v>
      </c>
    </row>
    <row r="316" spans="1:9" x14ac:dyDescent="0.25">
      <c r="A316" s="78">
        <v>333</v>
      </c>
      <c r="B316">
        <v>30</v>
      </c>
      <c r="C316">
        <v>1060</v>
      </c>
      <c r="D316" t="s">
        <v>532</v>
      </c>
      <c r="E316">
        <v>467</v>
      </c>
      <c r="F316">
        <v>849</v>
      </c>
      <c r="G316" t="s">
        <v>532</v>
      </c>
      <c r="H316">
        <v>7</v>
      </c>
      <c r="I316" t="s">
        <v>3073</v>
      </c>
    </row>
    <row r="317" spans="1:9" x14ac:dyDescent="0.25">
      <c r="A317" s="78">
        <v>334</v>
      </c>
      <c r="B317">
        <v>30</v>
      </c>
      <c r="C317">
        <v>1060</v>
      </c>
      <c r="D317" t="s">
        <v>532</v>
      </c>
      <c r="E317">
        <v>467</v>
      </c>
      <c r="F317">
        <v>849</v>
      </c>
      <c r="G317" t="s">
        <v>532</v>
      </c>
      <c r="H317">
        <v>7</v>
      </c>
      <c r="I317" t="s">
        <v>3074</v>
      </c>
    </row>
    <row r="318" spans="1:9" x14ac:dyDescent="0.25">
      <c r="A318" s="78">
        <v>335</v>
      </c>
      <c r="B318">
        <v>30</v>
      </c>
      <c r="C318">
        <v>1060</v>
      </c>
      <c r="D318" t="s">
        <v>532</v>
      </c>
      <c r="E318">
        <v>467</v>
      </c>
      <c r="F318">
        <v>849</v>
      </c>
      <c r="G318" t="s">
        <v>532</v>
      </c>
      <c r="H318">
        <v>7</v>
      </c>
      <c r="I318" t="s">
        <v>3075</v>
      </c>
    </row>
    <row r="319" spans="1:9" x14ac:dyDescent="0.25">
      <c r="A319" s="78">
        <v>336</v>
      </c>
      <c r="B319">
        <v>30</v>
      </c>
      <c r="C319">
        <v>1060</v>
      </c>
      <c r="D319" t="s">
        <v>532</v>
      </c>
      <c r="E319">
        <v>467</v>
      </c>
      <c r="F319">
        <v>849</v>
      </c>
      <c r="G319" t="s">
        <v>532</v>
      </c>
      <c r="H319">
        <v>7</v>
      </c>
      <c r="I319" t="s">
        <v>656</v>
      </c>
    </row>
    <row r="320" spans="1:9" x14ac:dyDescent="0.25">
      <c r="A320" s="78">
        <v>337</v>
      </c>
      <c r="B320">
        <v>31</v>
      </c>
      <c r="C320">
        <v>1313</v>
      </c>
      <c r="D320" t="s">
        <v>2328</v>
      </c>
      <c r="E320">
        <v>589</v>
      </c>
      <c r="F320">
        <v>980</v>
      </c>
      <c r="G320" t="s">
        <v>3076</v>
      </c>
      <c r="H320">
        <v>1</v>
      </c>
      <c r="I320" t="s">
        <v>3077</v>
      </c>
    </row>
    <row r="321" spans="1:9" x14ac:dyDescent="0.25">
      <c r="A321" s="78">
        <v>338</v>
      </c>
      <c r="B321">
        <v>31</v>
      </c>
      <c r="C321">
        <v>1313</v>
      </c>
      <c r="D321" t="s">
        <v>2328</v>
      </c>
      <c r="E321">
        <v>589</v>
      </c>
      <c r="F321">
        <v>980</v>
      </c>
      <c r="G321" t="s">
        <v>3076</v>
      </c>
      <c r="H321">
        <v>1</v>
      </c>
      <c r="I321" t="s">
        <v>3078</v>
      </c>
    </row>
    <row r="322" spans="1:9" x14ac:dyDescent="0.25">
      <c r="A322" s="78">
        <v>339</v>
      </c>
      <c r="B322">
        <v>31</v>
      </c>
      <c r="C322">
        <v>1313</v>
      </c>
      <c r="D322" t="s">
        <v>2328</v>
      </c>
      <c r="E322">
        <v>589</v>
      </c>
      <c r="F322">
        <v>980</v>
      </c>
      <c r="G322" t="s">
        <v>3076</v>
      </c>
      <c r="H322">
        <v>1</v>
      </c>
      <c r="I322" t="s">
        <v>3079</v>
      </c>
    </row>
    <row r="323" spans="1:9" x14ac:dyDescent="0.25">
      <c r="A323" s="78">
        <v>340</v>
      </c>
      <c r="B323">
        <v>31</v>
      </c>
      <c r="C323">
        <v>1313</v>
      </c>
      <c r="D323" t="s">
        <v>2328</v>
      </c>
      <c r="E323">
        <v>589</v>
      </c>
      <c r="F323">
        <v>980</v>
      </c>
      <c r="G323" t="s">
        <v>3076</v>
      </c>
      <c r="H323">
        <v>1</v>
      </c>
      <c r="I323" t="s">
        <v>3080</v>
      </c>
    </row>
    <row r="324" spans="1:9" x14ac:dyDescent="0.25">
      <c r="A324" s="78">
        <v>341</v>
      </c>
      <c r="B324">
        <v>6</v>
      </c>
      <c r="C324">
        <v>20</v>
      </c>
      <c r="D324" t="s">
        <v>109</v>
      </c>
      <c r="E324">
        <v>14</v>
      </c>
      <c r="F324">
        <v>92</v>
      </c>
      <c r="G324" t="s">
        <v>109</v>
      </c>
      <c r="H324">
        <v>6</v>
      </c>
      <c r="I324" t="s">
        <v>3081</v>
      </c>
    </row>
    <row r="325" spans="1:9" x14ac:dyDescent="0.25">
      <c r="A325" s="78">
        <v>342</v>
      </c>
      <c r="B325">
        <v>2</v>
      </c>
      <c r="C325">
        <v>1</v>
      </c>
      <c r="D325" t="s">
        <v>103</v>
      </c>
      <c r="E325">
        <v>2</v>
      </c>
      <c r="F325">
        <v>3</v>
      </c>
      <c r="G325" t="s">
        <v>103</v>
      </c>
      <c r="H325">
        <v>7</v>
      </c>
      <c r="I325" t="s">
        <v>3082</v>
      </c>
    </row>
    <row r="326" spans="1:9" x14ac:dyDescent="0.25">
      <c r="A326" s="78">
        <v>343</v>
      </c>
      <c r="B326">
        <v>29</v>
      </c>
      <c r="C326">
        <v>1006</v>
      </c>
      <c r="D326" t="s">
        <v>2324</v>
      </c>
      <c r="E326">
        <v>448</v>
      </c>
      <c r="F326">
        <v>823</v>
      </c>
      <c r="G326" t="s">
        <v>3006</v>
      </c>
      <c r="H326">
        <v>7</v>
      </c>
      <c r="I326" t="s">
        <v>3083</v>
      </c>
    </row>
    <row r="327" spans="1:9" x14ac:dyDescent="0.25">
      <c r="A327" s="78">
        <v>344</v>
      </c>
      <c r="B327">
        <v>23</v>
      </c>
      <c r="C327">
        <v>255</v>
      </c>
      <c r="D327" t="s">
        <v>2379</v>
      </c>
      <c r="E327">
        <v>154</v>
      </c>
      <c r="F327">
        <v>347</v>
      </c>
      <c r="G327" t="s">
        <v>2379</v>
      </c>
      <c r="H327">
        <v>7</v>
      </c>
      <c r="I327" t="s">
        <v>3084</v>
      </c>
    </row>
    <row r="328" spans="1:9" x14ac:dyDescent="0.25">
      <c r="A328" s="78">
        <v>345</v>
      </c>
      <c r="B328">
        <v>25</v>
      </c>
      <c r="C328">
        <v>1126</v>
      </c>
      <c r="D328" t="s">
        <v>565</v>
      </c>
      <c r="E328">
        <v>500</v>
      </c>
      <c r="F328">
        <v>888</v>
      </c>
      <c r="G328" t="s">
        <v>565</v>
      </c>
      <c r="H328">
        <v>7</v>
      </c>
      <c r="I328" t="s">
        <v>664</v>
      </c>
    </row>
    <row r="329" spans="1:9" x14ac:dyDescent="0.25">
      <c r="A329" s="79">
        <v>346</v>
      </c>
      <c r="B329">
        <v>31</v>
      </c>
      <c r="C329">
        <v>1313</v>
      </c>
      <c r="D329" t="s">
        <v>2328</v>
      </c>
      <c r="E329">
        <v>589</v>
      </c>
      <c r="F329">
        <v>980</v>
      </c>
      <c r="G329" t="s">
        <v>3076</v>
      </c>
      <c r="H329">
        <v>3</v>
      </c>
      <c r="I329" t="s">
        <v>3085</v>
      </c>
    </row>
    <row r="330" spans="1:9" x14ac:dyDescent="0.25">
      <c r="A330" s="79">
        <v>347</v>
      </c>
      <c r="B330">
        <v>31</v>
      </c>
      <c r="C330">
        <v>1313</v>
      </c>
      <c r="D330" t="s">
        <v>2328</v>
      </c>
      <c r="E330">
        <v>589</v>
      </c>
      <c r="F330">
        <v>980</v>
      </c>
      <c r="G330" t="s">
        <v>3076</v>
      </c>
      <c r="H330">
        <v>7</v>
      </c>
      <c r="I330" t="s">
        <v>3086</v>
      </c>
    </row>
    <row r="331" spans="1:9" x14ac:dyDescent="0.25">
      <c r="A331" s="79">
        <v>348</v>
      </c>
      <c r="B331">
        <v>27</v>
      </c>
      <c r="C331">
        <v>667</v>
      </c>
      <c r="D331" t="s">
        <v>452</v>
      </c>
      <c r="E331">
        <v>379</v>
      </c>
      <c r="F331">
        <v>684</v>
      </c>
      <c r="G331" t="s">
        <v>452</v>
      </c>
      <c r="H331">
        <v>7</v>
      </c>
      <c r="I331" t="s">
        <v>3087</v>
      </c>
    </row>
    <row r="332" spans="1:9" x14ac:dyDescent="0.25">
      <c r="A332" s="79">
        <v>349</v>
      </c>
      <c r="B332">
        <v>32</v>
      </c>
      <c r="C332">
        <v>1349</v>
      </c>
      <c r="D332" t="s">
        <v>2327</v>
      </c>
      <c r="E332">
        <v>616</v>
      </c>
      <c r="F332">
        <v>1011</v>
      </c>
      <c r="G332" t="s">
        <v>2327</v>
      </c>
      <c r="H332">
        <v>1</v>
      </c>
      <c r="I332" t="s">
        <v>3088</v>
      </c>
    </row>
    <row r="333" spans="1:9" x14ac:dyDescent="0.25">
      <c r="A333" s="79">
        <v>350</v>
      </c>
      <c r="B333">
        <v>32</v>
      </c>
      <c r="C333">
        <v>1349</v>
      </c>
      <c r="D333" t="s">
        <v>2327</v>
      </c>
      <c r="E333">
        <v>616</v>
      </c>
      <c r="F333">
        <v>1011</v>
      </c>
      <c r="G333" t="s">
        <v>2327</v>
      </c>
      <c r="H333">
        <v>1</v>
      </c>
      <c r="I333" t="s">
        <v>3089</v>
      </c>
    </row>
    <row r="334" spans="1:9" x14ac:dyDescent="0.25">
      <c r="A334" s="79">
        <v>351</v>
      </c>
      <c r="B334">
        <v>32</v>
      </c>
      <c r="C334">
        <v>1349</v>
      </c>
      <c r="D334" t="s">
        <v>2327</v>
      </c>
      <c r="E334">
        <v>616</v>
      </c>
      <c r="F334">
        <v>1011</v>
      </c>
      <c r="G334" t="s">
        <v>2327</v>
      </c>
      <c r="H334">
        <v>1</v>
      </c>
      <c r="I334" t="s">
        <v>3090</v>
      </c>
    </row>
    <row r="335" spans="1:9" x14ac:dyDescent="0.25">
      <c r="A335" s="79">
        <v>352</v>
      </c>
      <c r="B335">
        <v>32</v>
      </c>
      <c r="C335">
        <v>1349</v>
      </c>
      <c r="D335" t="s">
        <v>2327</v>
      </c>
      <c r="E335">
        <v>616</v>
      </c>
      <c r="F335">
        <v>1011</v>
      </c>
      <c r="G335" t="s">
        <v>2327</v>
      </c>
      <c r="H335">
        <v>1</v>
      </c>
      <c r="I335" t="s">
        <v>3091</v>
      </c>
    </row>
    <row r="336" spans="1:9" x14ac:dyDescent="0.25">
      <c r="A336" s="79">
        <v>353</v>
      </c>
      <c r="B336">
        <v>32</v>
      </c>
      <c r="C336">
        <v>1349</v>
      </c>
      <c r="D336" t="s">
        <v>2327</v>
      </c>
      <c r="E336">
        <v>616</v>
      </c>
      <c r="F336">
        <v>1011</v>
      </c>
      <c r="G336" t="s">
        <v>2327</v>
      </c>
      <c r="H336">
        <v>1</v>
      </c>
      <c r="I336" t="s">
        <v>3092</v>
      </c>
    </row>
    <row r="337" spans="1:9" x14ac:dyDescent="0.25">
      <c r="A337" s="79">
        <v>354</v>
      </c>
      <c r="B337">
        <v>32</v>
      </c>
      <c r="C337">
        <v>1349</v>
      </c>
      <c r="D337" t="s">
        <v>2327</v>
      </c>
      <c r="E337">
        <v>616</v>
      </c>
      <c r="F337">
        <v>1011</v>
      </c>
      <c r="G337" t="s">
        <v>2327</v>
      </c>
      <c r="H337">
        <v>1</v>
      </c>
      <c r="I337" t="s">
        <v>3093</v>
      </c>
    </row>
    <row r="338" spans="1:9" x14ac:dyDescent="0.25">
      <c r="A338" s="79">
        <v>355</v>
      </c>
      <c r="B338">
        <v>32</v>
      </c>
      <c r="C338">
        <v>1349</v>
      </c>
      <c r="D338" t="s">
        <v>2327</v>
      </c>
      <c r="E338">
        <v>616</v>
      </c>
      <c r="F338">
        <v>1011</v>
      </c>
      <c r="G338" t="s">
        <v>2327</v>
      </c>
      <c r="H338">
        <v>1</v>
      </c>
      <c r="I338" t="s">
        <v>3094</v>
      </c>
    </row>
    <row r="339" spans="1:9" x14ac:dyDescent="0.25">
      <c r="A339" s="79">
        <v>356</v>
      </c>
      <c r="B339">
        <v>32</v>
      </c>
      <c r="C339">
        <v>1349</v>
      </c>
      <c r="D339" t="s">
        <v>2327</v>
      </c>
      <c r="E339">
        <v>616</v>
      </c>
      <c r="F339">
        <v>1011</v>
      </c>
      <c r="G339" t="s">
        <v>2327</v>
      </c>
      <c r="H339">
        <v>1</v>
      </c>
      <c r="I339" t="s">
        <v>3095</v>
      </c>
    </row>
    <row r="340" spans="1:9" x14ac:dyDescent="0.25">
      <c r="A340" s="79">
        <v>357</v>
      </c>
      <c r="B340">
        <v>32</v>
      </c>
      <c r="C340">
        <v>1349</v>
      </c>
      <c r="D340" t="s">
        <v>2327</v>
      </c>
      <c r="E340">
        <v>616</v>
      </c>
      <c r="F340">
        <v>1011</v>
      </c>
      <c r="G340" t="s">
        <v>2327</v>
      </c>
      <c r="H340">
        <v>1</v>
      </c>
      <c r="I340" t="s">
        <v>3096</v>
      </c>
    </row>
    <row r="341" spans="1:9" x14ac:dyDescent="0.25">
      <c r="A341" s="79">
        <v>358</v>
      </c>
      <c r="B341">
        <v>32</v>
      </c>
      <c r="C341">
        <v>1349</v>
      </c>
      <c r="D341" t="s">
        <v>2327</v>
      </c>
      <c r="E341">
        <v>616</v>
      </c>
      <c r="F341">
        <v>1011</v>
      </c>
      <c r="G341" t="s">
        <v>2327</v>
      </c>
      <c r="H341">
        <v>1</v>
      </c>
      <c r="I341" t="s">
        <v>3097</v>
      </c>
    </row>
    <row r="342" spans="1:9" x14ac:dyDescent="0.25">
      <c r="A342" s="79">
        <v>359</v>
      </c>
      <c r="B342">
        <v>32</v>
      </c>
      <c r="C342">
        <v>1349</v>
      </c>
      <c r="D342" t="s">
        <v>2327</v>
      </c>
      <c r="E342">
        <v>616</v>
      </c>
      <c r="F342">
        <v>1011</v>
      </c>
      <c r="G342" t="s">
        <v>2327</v>
      </c>
      <c r="H342">
        <v>1</v>
      </c>
      <c r="I342" t="s">
        <v>3098</v>
      </c>
    </row>
    <row r="343" spans="1:9" x14ac:dyDescent="0.25">
      <c r="A343" s="79">
        <v>360</v>
      </c>
      <c r="B343">
        <v>33</v>
      </c>
      <c r="C343">
        <v>1429</v>
      </c>
      <c r="D343" t="s">
        <v>681</v>
      </c>
      <c r="E343">
        <v>632</v>
      </c>
      <c r="F343">
        <v>1027</v>
      </c>
      <c r="G343" t="s">
        <v>681</v>
      </c>
      <c r="H343">
        <v>1</v>
      </c>
      <c r="I343" t="s">
        <v>3099</v>
      </c>
    </row>
    <row r="344" spans="1:9" x14ac:dyDescent="0.25">
      <c r="A344" s="79">
        <v>361</v>
      </c>
      <c r="B344">
        <v>28</v>
      </c>
      <c r="C344">
        <v>994</v>
      </c>
      <c r="D344" t="s">
        <v>2325</v>
      </c>
      <c r="E344">
        <v>442</v>
      </c>
      <c r="F344">
        <v>816</v>
      </c>
      <c r="G344" t="s">
        <v>2325</v>
      </c>
      <c r="H344">
        <v>7</v>
      </c>
      <c r="I344" t="s">
        <v>3100</v>
      </c>
    </row>
    <row r="345" spans="1:9" x14ac:dyDescent="0.25">
      <c r="A345" s="79">
        <v>362</v>
      </c>
      <c r="B345">
        <v>29</v>
      </c>
      <c r="C345">
        <v>1006</v>
      </c>
      <c r="D345" t="s">
        <v>2324</v>
      </c>
      <c r="E345">
        <v>448</v>
      </c>
      <c r="F345">
        <v>823</v>
      </c>
      <c r="G345" t="s">
        <v>3006</v>
      </c>
      <c r="H345">
        <v>7</v>
      </c>
      <c r="I345" t="s">
        <v>3101</v>
      </c>
    </row>
    <row r="346" spans="1:9" x14ac:dyDescent="0.25">
      <c r="A346" s="79">
        <v>364</v>
      </c>
      <c r="B346">
        <v>32</v>
      </c>
      <c r="C346">
        <v>1349</v>
      </c>
      <c r="D346" t="s">
        <v>2327</v>
      </c>
      <c r="E346">
        <v>616</v>
      </c>
      <c r="F346">
        <v>1011</v>
      </c>
      <c r="G346" t="s">
        <v>2327</v>
      </c>
      <c r="H346">
        <v>3</v>
      </c>
      <c r="I346" t="s">
        <v>3102</v>
      </c>
    </row>
    <row r="347" spans="1:9" x14ac:dyDescent="0.25">
      <c r="A347" s="79">
        <v>365</v>
      </c>
      <c r="B347">
        <v>32</v>
      </c>
      <c r="C347">
        <v>1349</v>
      </c>
      <c r="D347" t="s">
        <v>2327</v>
      </c>
      <c r="E347">
        <v>616</v>
      </c>
      <c r="F347">
        <v>1011</v>
      </c>
      <c r="G347" t="s">
        <v>2327</v>
      </c>
      <c r="H347">
        <v>1</v>
      </c>
      <c r="I347" t="s">
        <v>3103</v>
      </c>
    </row>
    <row r="348" spans="1:9" x14ac:dyDescent="0.25">
      <c r="A348" s="79">
        <v>366</v>
      </c>
      <c r="B348">
        <v>32</v>
      </c>
      <c r="C348">
        <v>1349</v>
      </c>
      <c r="D348" t="s">
        <v>2327</v>
      </c>
      <c r="E348">
        <v>616</v>
      </c>
      <c r="F348">
        <v>1011</v>
      </c>
      <c r="G348" t="s">
        <v>2327</v>
      </c>
      <c r="H348">
        <v>7</v>
      </c>
      <c r="I348" t="s">
        <v>3104</v>
      </c>
    </row>
    <row r="349" spans="1:9" x14ac:dyDescent="0.25">
      <c r="A349" s="79">
        <v>367</v>
      </c>
      <c r="B349">
        <v>32</v>
      </c>
      <c r="C349">
        <v>1349</v>
      </c>
      <c r="D349" t="s">
        <v>2327</v>
      </c>
      <c r="E349">
        <v>616</v>
      </c>
      <c r="F349">
        <v>1011</v>
      </c>
      <c r="G349" t="s">
        <v>2327</v>
      </c>
      <c r="H349">
        <v>7</v>
      </c>
      <c r="I349" t="s">
        <v>3105</v>
      </c>
    </row>
    <row r="350" spans="1:9" x14ac:dyDescent="0.25">
      <c r="A350" s="79">
        <v>368</v>
      </c>
      <c r="B350">
        <v>32</v>
      </c>
      <c r="C350">
        <v>1349</v>
      </c>
      <c r="D350" t="s">
        <v>2327</v>
      </c>
      <c r="E350">
        <v>616</v>
      </c>
      <c r="F350">
        <v>1011</v>
      </c>
      <c r="G350" t="s">
        <v>2327</v>
      </c>
      <c r="H350">
        <v>7</v>
      </c>
      <c r="I350" t="s">
        <v>3106</v>
      </c>
    </row>
    <row r="351" spans="1:9" x14ac:dyDescent="0.25">
      <c r="A351" s="79">
        <v>369</v>
      </c>
      <c r="B351">
        <v>32</v>
      </c>
      <c r="C351">
        <v>1349</v>
      </c>
      <c r="D351" t="s">
        <v>2327</v>
      </c>
      <c r="E351">
        <v>616</v>
      </c>
      <c r="F351">
        <v>1011</v>
      </c>
      <c r="G351" t="s">
        <v>2327</v>
      </c>
      <c r="H351">
        <v>1</v>
      </c>
      <c r="I351" t="s">
        <v>3107</v>
      </c>
    </row>
    <row r="352" spans="1:9" x14ac:dyDescent="0.25">
      <c r="A352" s="79">
        <v>370</v>
      </c>
      <c r="B352">
        <v>16</v>
      </c>
      <c r="C352">
        <v>300</v>
      </c>
      <c r="D352" t="s">
        <v>2303</v>
      </c>
      <c r="E352">
        <v>18</v>
      </c>
      <c r="F352">
        <v>108</v>
      </c>
      <c r="G352" t="s">
        <v>2303</v>
      </c>
      <c r="H352">
        <v>6</v>
      </c>
      <c r="I352" t="s">
        <v>3108</v>
      </c>
    </row>
    <row r="353" spans="1:9" x14ac:dyDescent="0.25">
      <c r="A353" s="79">
        <v>371</v>
      </c>
      <c r="B353">
        <v>17</v>
      </c>
      <c r="C353">
        <v>256</v>
      </c>
      <c r="D353" t="s">
        <v>2304</v>
      </c>
      <c r="E353">
        <v>179</v>
      </c>
      <c r="F353">
        <v>382</v>
      </c>
      <c r="G353" t="s">
        <v>2304</v>
      </c>
      <c r="H353">
        <v>6</v>
      </c>
      <c r="I353" t="s">
        <v>3109</v>
      </c>
    </row>
    <row r="354" spans="1:9" x14ac:dyDescent="0.25">
      <c r="A354" s="79">
        <v>372</v>
      </c>
      <c r="B354">
        <v>12</v>
      </c>
      <c r="C354">
        <v>125</v>
      </c>
      <c r="D354" t="s">
        <v>2320</v>
      </c>
      <c r="E354">
        <v>16</v>
      </c>
      <c r="F354">
        <v>103</v>
      </c>
      <c r="G354" t="s">
        <v>2320</v>
      </c>
      <c r="H354">
        <v>7</v>
      </c>
      <c r="I354" t="s">
        <v>3110</v>
      </c>
    </row>
    <row r="355" spans="1:9" x14ac:dyDescent="0.25">
      <c r="A355" s="79">
        <v>373</v>
      </c>
      <c r="B355">
        <v>33</v>
      </c>
      <c r="C355">
        <v>1429</v>
      </c>
      <c r="D355" t="s">
        <v>681</v>
      </c>
      <c r="E355">
        <v>632</v>
      </c>
      <c r="F355">
        <v>1027</v>
      </c>
      <c r="G355" t="s">
        <v>681</v>
      </c>
      <c r="H355">
        <v>7</v>
      </c>
      <c r="I355" t="s">
        <v>3111</v>
      </c>
    </row>
    <row r="356" spans="1:9" x14ac:dyDescent="0.25">
      <c r="A356" s="79">
        <v>374</v>
      </c>
      <c r="B356">
        <v>34</v>
      </c>
      <c r="C356">
        <v>1484</v>
      </c>
      <c r="D356" t="s">
        <v>2330</v>
      </c>
      <c r="E356">
        <v>407</v>
      </c>
      <c r="F356">
        <v>726</v>
      </c>
      <c r="G356" t="s">
        <v>2330</v>
      </c>
      <c r="H356">
        <v>1</v>
      </c>
      <c r="I356" t="s">
        <v>3112</v>
      </c>
    </row>
    <row r="357" spans="1:9" x14ac:dyDescent="0.25">
      <c r="A357" s="79">
        <v>375</v>
      </c>
      <c r="B357">
        <v>34</v>
      </c>
      <c r="C357">
        <v>1484</v>
      </c>
      <c r="D357" t="s">
        <v>2330</v>
      </c>
      <c r="E357">
        <v>407</v>
      </c>
      <c r="F357">
        <v>726</v>
      </c>
      <c r="G357" t="s">
        <v>2330</v>
      </c>
      <c r="H357">
        <v>1</v>
      </c>
      <c r="I357" t="s">
        <v>3113</v>
      </c>
    </row>
    <row r="358" spans="1:9" x14ac:dyDescent="0.25">
      <c r="A358" s="79">
        <v>376</v>
      </c>
      <c r="B358">
        <v>34</v>
      </c>
      <c r="C358">
        <v>1484</v>
      </c>
      <c r="D358" t="s">
        <v>2330</v>
      </c>
      <c r="E358">
        <v>407</v>
      </c>
      <c r="F358">
        <v>726</v>
      </c>
      <c r="G358" t="s">
        <v>2330</v>
      </c>
      <c r="H358">
        <v>1</v>
      </c>
      <c r="I358" t="s">
        <v>3114</v>
      </c>
    </row>
    <row r="359" spans="1:9" x14ac:dyDescent="0.25">
      <c r="A359" s="79">
        <v>377</v>
      </c>
      <c r="B359">
        <v>34</v>
      </c>
      <c r="C359">
        <v>1484</v>
      </c>
      <c r="D359" t="s">
        <v>2330</v>
      </c>
      <c r="E359">
        <v>407</v>
      </c>
      <c r="F359">
        <v>726</v>
      </c>
      <c r="G359" t="s">
        <v>2330</v>
      </c>
      <c r="H359">
        <v>1</v>
      </c>
      <c r="I359" t="s">
        <v>3115</v>
      </c>
    </row>
    <row r="360" spans="1:9" x14ac:dyDescent="0.25">
      <c r="A360" s="79">
        <v>378</v>
      </c>
      <c r="B360">
        <v>34</v>
      </c>
      <c r="C360">
        <v>1484</v>
      </c>
      <c r="D360" t="s">
        <v>2330</v>
      </c>
      <c r="E360">
        <v>407</v>
      </c>
      <c r="F360">
        <v>726</v>
      </c>
      <c r="G360" t="s">
        <v>2330</v>
      </c>
      <c r="H360">
        <v>6</v>
      </c>
      <c r="I360" t="s">
        <v>3116</v>
      </c>
    </row>
    <row r="361" spans="1:9" x14ac:dyDescent="0.25">
      <c r="A361" s="79">
        <v>379</v>
      </c>
      <c r="B361">
        <v>34</v>
      </c>
      <c r="C361">
        <v>1484</v>
      </c>
      <c r="D361" t="s">
        <v>2330</v>
      </c>
      <c r="E361">
        <v>407</v>
      </c>
      <c r="F361">
        <v>726</v>
      </c>
      <c r="G361" t="s">
        <v>2330</v>
      </c>
      <c r="H361">
        <v>1</v>
      </c>
      <c r="I361" t="s">
        <v>3117</v>
      </c>
    </row>
    <row r="362" spans="1:9" x14ac:dyDescent="0.25">
      <c r="A362" s="78">
        <v>380</v>
      </c>
      <c r="B362">
        <v>13</v>
      </c>
      <c r="C362">
        <v>61</v>
      </c>
      <c r="D362" t="s">
        <v>2319</v>
      </c>
      <c r="E362">
        <v>15</v>
      </c>
      <c r="F362">
        <v>101</v>
      </c>
      <c r="G362" t="s">
        <v>2319</v>
      </c>
      <c r="H362">
        <v>7</v>
      </c>
      <c r="I362" t="s">
        <v>3333</v>
      </c>
    </row>
    <row r="363" spans="1:9" x14ac:dyDescent="0.25">
      <c r="A363" s="79">
        <v>381</v>
      </c>
      <c r="B363">
        <v>36</v>
      </c>
      <c r="C363">
        <v>1555</v>
      </c>
      <c r="D363" t="s">
        <v>3118</v>
      </c>
      <c r="E363">
        <v>681</v>
      </c>
      <c r="F363">
        <v>1086</v>
      </c>
      <c r="G363" t="s">
        <v>3118</v>
      </c>
      <c r="H363">
        <v>1</v>
      </c>
      <c r="I363" t="s">
        <v>3119</v>
      </c>
    </row>
    <row r="364" spans="1:9" x14ac:dyDescent="0.25">
      <c r="A364" s="79">
        <v>382</v>
      </c>
      <c r="B364">
        <v>36</v>
      </c>
      <c r="C364">
        <v>1555</v>
      </c>
      <c r="D364" t="s">
        <v>3118</v>
      </c>
      <c r="E364">
        <v>681</v>
      </c>
      <c r="F364">
        <v>1086</v>
      </c>
      <c r="G364" t="s">
        <v>3118</v>
      </c>
      <c r="H364">
        <v>1</v>
      </c>
      <c r="I364" t="s">
        <v>3120</v>
      </c>
    </row>
    <row r="365" spans="1:9" x14ac:dyDescent="0.25">
      <c r="A365" s="79">
        <v>383</v>
      </c>
      <c r="B365">
        <v>36</v>
      </c>
      <c r="C365">
        <v>1555</v>
      </c>
      <c r="D365" t="s">
        <v>3118</v>
      </c>
      <c r="E365">
        <v>681</v>
      </c>
      <c r="F365">
        <v>1086</v>
      </c>
      <c r="G365" t="s">
        <v>3118</v>
      </c>
      <c r="H365">
        <v>1</v>
      </c>
      <c r="I365" t="s">
        <v>3121</v>
      </c>
    </row>
    <row r="366" spans="1:9" x14ac:dyDescent="0.25">
      <c r="A366" s="79">
        <v>384</v>
      </c>
      <c r="B366">
        <v>36</v>
      </c>
      <c r="C366">
        <v>1555</v>
      </c>
      <c r="D366" t="s">
        <v>3118</v>
      </c>
      <c r="E366">
        <v>681</v>
      </c>
      <c r="F366">
        <v>1086</v>
      </c>
      <c r="G366" t="s">
        <v>3118</v>
      </c>
      <c r="H366">
        <v>1</v>
      </c>
      <c r="I366" t="s">
        <v>3122</v>
      </c>
    </row>
    <row r="367" spans="1:9" x14ac:dyDescent="0.25">
      <c r="A367" s="79">
        <v>386</v>
      </c>
      <c r="B367">
        <v>36</v>
      </c>
      <c r="C367">
        <v>1555</v>
      </c>
      <c r="D367" t="s">
        <v>3118</v>
      </c>
      <c r="E367">
        <v>681</v>
      </c>
      <c r="F367">
        <v>1086</v>
      </c>
      <c r="G367" t="s">
        <v>3118</v>
      </c>
      <c r="H367">
        <v>1</v>
      </c>
      <c r="I367" t="s">
        <v>3123</v>
      </c>
    </row>
    <row r="368" spans="1:9" x14ac:dyDescent="0.25">
      <c r="A368" s="79">
        <v>387</v>
      </c>
      <c r="B368">
        <v>36</v>
      </c>
      <c r="C368">
        <v>1555</v>
      </c>
      <c r="D368" t="s">
        <v>3118</v>
      </c>
      <c r="E368">
        <v>681</v>
      </c>
      <c r="F368">
        <v>1086</v>
      </c>
      <c r="G368" t="s">
        <v>3118</v>
      </c>
      <c r="H368">
        <v>1</v>
      </c>
      <c r="I368" t="s">
        <v>3124</v>
      </c>
    </row>
    <row r="369" spans="1:9" x14ac:dyDescent="0.25">
      <c r="A369" s="79">
        <v>388</v>
      </c>
      <c r="B369">
        <v>34</v>
      </c>
      <c r="C369">
        <v>1484</v>
      </c>
      <c r="D369" t="s">
        <v>2330</v>
      </c>
      <c r="E369">
        <v>407</v>
      </c>
      <c r="F369">
        <v>726</v>
      </c>
      <c r="G369" t="s">
        <v>2330</v>
      </c>
      <c r="H369">
        <v>7</v>
      </c>
      <c r="I369" t="s">
        <v>3125</v>
      </c>
    </row>
    <row r="370" spans="1:9" x14ac:dyDescent="0.25">
      <c r="A370" s="78">
        <v>389</v>
      </c>
      <c r="B370">
        <v>13</v>
      </c>
      <c r="C370">
        <v>61</v>
      </c>
      <c r="D370" t="s">
        <v>2319</v>
      </c>
      <c r="E370">
        <v>15</v>
      </c>
      <c r="F370">
        <v>101</v>
      </c>
      <c r="G370" t="s">
        <v>2319</v>
      </c>
      <c r="H370">
        <v>6</v>
      </c>
      <c r="I370" t="s">
        <v>3326</v>
      </c>
    </row>
    <row r="371" spans="1:9" x14ac:dyDescent="0.25">
      <c r="A371" s="79">
        <v>390</v>
      </c>
      <c r="B371">
        <v>29</v>
      </c>
      <c r="C371">
        <v>1006</v>
      </c>
      <c r="D371" t="s">
        <v>2324</v>
      </c>
      <c r="E371">
        <v>448</v>
      </c>
      <c r="F371">
        <v>823</v>
      </c>
      <c r="G371" t="s">
        <v>3006</v>
      </c>
      <c r="H371">
        <v>6</v>
      </c>
      <c r="I371" t="s">
        <v>3126</v>
      </c>
    </row>
    <row r="372" spans="1:9" x14ac:dyDescent="0.25">
      <c r="A372" s="79">
        <v>391</v>
      </c>
      <c r="B372">
        <v>36</v>
      </c>
      <c r="C372">
        <v>1555</v>
      </c>
      <c r="D372" t="s">
        <v>3118</v>
      </c>
      <c r="E372">
        <v>681</v>
      </c>
      <c r="F372">
        <v>1086</v>
      </c>
      <c r="G372" t="s">
        <v>3118</v>
      </c>
      <c r="H372">
        <v>6</v>
      </c>
      <c r="I372" t="s">
        <v>3127</v>
      </c>
    </row>
    <row r="373" spans="1:9" x14ac:dyDescent="0.25">
      <c r="A373" s="78">
        <v>392</v>
      </c>
      <c r="B373">
        <v>13</v>
      </c>
      <c r="C373">
        <v>61</v>
      </c>
      <c r="D373" t="s">
        <v>2319</v>
      </c>
      <c r="E373">
        <v>15</v>
      </c>
      <c r="F373">
        <v>101</v>
      </c>
      <c r="G373" t="s">
        <v>2319</v>
      </c>
      <c r="H373">
        <v>7</v>
      </c>
      <c r="I373" t="s">
        <v>3323</v>
      </c>
    </row>
    <row r="374" spans="1:9" x14ac:dyDescent="0.25">
      <c r="A374" s="79">
        <v>395</v>
      </c>
      <c r="B374">
        <v>25</v>
      </c>
      <c r="C374">
        <v>1126</v>
      </c>
      <c r="D374" t="s">
        <v>565</v>
      </c>
      <c r="E374">
        <v>500</v>
      </c>
      <c r="F374">
        <v>888</v>
      </c>
      <c r="G374" t="s">
        <v>565</v>
      </c>
      <c r="H374">
        <v>7</v>
      </c>
      <c r="I374" t="s">
        <v>705</v>
      </c>
    </row>
    <row r="375" spans="1:9" x14ac:dyDescent="0.25">
      <c r="A375" s="79">
        <v>396</v>
      </c>
      <c r="B375">
        <v>36</v>
      </c>
      <c r="C375">
        <v>1555</v>
      </c>
      <c r="D375" t="s">
        <v>3118</v>
      </c>
      <c r="E375">
        <v>681</v>
      </c>
      <c r="F375">
        <v>1086</v>
      </c>
      <c r="G375" t="s">
        <v>3118</v>
      </c>
      <c r="H375">
        <v>7</v>
      </c>
      <c r="I375" t="s">
        <v>3128</v>
      </c>
    </row>
    <row r="376" spans="1:9" x14ac:dyDescent="0.25">
      <c r="A376" s="79">
        <v>397</v>
      </c>
      <c r="B376">
        <v>36</v>
      </c>
      <c r="C376">
        <v>1555</v>
      </c>
      <c r="D376" t="s">
        <v>3118</v>
      </c>
      <c r="E376">
        <v>681</v>
      </c>
      <c r="F376">
        <v>1086</v>
      </c>
      <c r="G376" t="s">
        <v>3118</v>
      </c>
      <c r="H376">
        <v>1</v>
      </c>
      <c r="I376" t="s">
        <v>3129</v>
      </c>
    </row>
    <row r="377" spans="1:9" x14ac:dyDescent="0.25">
      <c r="A377" s="79">
        <v>398</v>
      </c>
      <c r="B377">
        <v>7</v>
      </c>
      <c r="C377">
        <v>9</v>
      </c>
      <c r="D377" t="s">
        <v>2301</v>
      </c>
      <c r="E377">
        <v>180</v>
      </c>
      <c r="F377">
        <v>383</v>
      </c>
      <c r="G377" t="s">
        <v>2301</v>
      </c>
      <c r="H377">
        <v>6</v>
      </c>
      <c r="I377" t="s">
        <v>3130</v>
      </c>
    </row>
    <row r="378" spans="1:9" x14ac:dyDescent="0.25">
      <c r="A378" s="79">
        <v>399</v>
      </c>
      <c r="B378">
        <v>36</v>
      </c>
      <c r="C378">
        <v>1555</v>
      </c>
      <c r="D378" t="s">
        <v>3118</v>
      </c>
      <c r="E378">
        <v>681</v>
      </c>
      <c r="F378">
        <v>1086</v>
      </c>
      <c r="G378" t="s">
        <v>3118</v>
      </c>
      <c r="H378">
        <v>3</v>
      </c>
      <c r="I378" t="s">
        <v>3131</v>
      </c>
    </row>
    <row r="379" spans="1:9" x14ac:dyDescent="0.25">
      <c r="A379" s="79">
        <v>400</v>
      </c>
      <c r="B379">
        <v>36</v>
      </c>
      <c r="C379">
        <v>1555</v>
      </c>
      <c r="D379" t="s">
        <v>3118</v>
      </c>
      <c r="E379">
        <v>681</v>
      </c>
      <c r="F379">
        <v>1086</v>
      </c>
      <c r="G379" t="s">
        <v>3118</v>
      </c>
      <c r="H379">
        <v>7</v>
      </c>
      <c r="I379" t="s">
        <v>3132</v>
      </c>
    </row>
    <row r="380" spans="1:9" x14ac:dyDescent="0.25">
      <c r="A380" s="79">
        <v>401</v>
      </c>
      <c r="B380">
        <v>36</v>
      </c>
      <c r="C380">
        <v>1555</v>
      </c>
      <c r="D380" t="s">
        <v>3118</v>
      </c>
      <c r="E380">
        <v>681</v>
      </c>
      <c r="F380">
        <v>1086</v>
      </c>
      <c r="G380" t="s">
        <v>3118</v>
      </c>
      <c r="H380">
        <v>7</v>
      </c>
      <c r="I380" t="s">
        <v>3133</v>
      </c>
    </row>
    <row r="381" spans="1:9" x14ac:dyDescent="0.25">
      <c r="A381" s="79">
        <v>402</v>
      </c>
      <c r="B381">
        <v>37</v>
      </c>
      <c r="C381">
        <v>1654</v>
      </c>
      <c r="D381" t="s">
        <v>3134</v>
      </c>
      <c r="E381">
        <v>720</v>
      </c>
      <c r="F381">
        <v>1133</v>
      </c>
      <c r="G381" t="s">
        <v>3134</v>
      </c>
      <c r="H381">
        <v>1</v>
      </c>
      <c r="I381" t="s">
        <v>3135</v>
      </c>
    </row>
    <row r="382" spans="1:9" x14ac:dyDescent="0.25">
      <c r="A382" s="79">
        <v>403</v>
      </c>
      <c r="B382">
        <v>37</v>
      </c>
      <c r="C382">
        <v>1654</v>
      </c>
      <c r="D382" t="s">
        <v>3134</v>
      </c>
      <c r="E382">
        <v>720</v>
      </c>
      <c r="F382">
        <v>1133</v>
      </c>
      <c r="G382" t="s">
        <v>3134</v>
      </c>
      <c r="H382">
        <v>1</v>
      </c>
      <c r="I382" t="s">
        <v>3136</v>
      </c>
    </row>
    <row r="383" spans="1:9" x14ac:dyDescent="0.25">
      <c r="A383" s="79">
        <v>404</v>
      </c>
      <c r="B383">
        <v>37</v>
      </c>
      <c r="C383">
        <v>1654</v>
      </c>
      <c r="D383" t="s">
        <v>3134</v>
      </c>
      <c r="E383">
        <v>720</v>
      </c>
      <c r="F383">
        <v>1133</v>
      </c>
      <c r="G383" t="s">
        <v>3134</v>
      </c>
      <c r="H383">
        <v>1</v>
      </c>
      <c r="I383" t="s">
        <v>3137</v>
      </c>
    </row>
    <row r="384" spans="1:9" x14ac:dyDescent="0.25">
      <c r="A384" s="79">
        <v>405</v>
      </c>
      <c r="B384">
        <v>37</v>
      </c>
      <c r="C384">
        <v>1654</v>
      </c>
      <c r="D384" t="s">
        <v>3134</v>
      </c>
      <c r="E384">
        <v>720</v>
      </c>
      <c r="F384">
        <v>1133</v>
      </c>
      <c r="G384" t="s">
        <v>3134</v>
      </c>
      <c r="H384">
        <v>1</v>
      </c>
      <c r="I384" t="s">
        <v>3138</v>
      </c>
    </row>
    <row r="385" spans="1:9" x14ac:dyDescent="0.25">
      <c r="A385" s="79">
        <v>406</v>
      </c>
      <c r="B385">
        <v>37</v>
      </c>
      <c r="C385">
        <v>1654</v>
      </c>
      <c r="D385" t="s">
        <v>3134</v>
      </c>
      <c r="E385">
        <v>720</v>
      </c>
      <c r="F385">
        <v>1133</v>
      </c>
      <c r="G385" t="s">
        <v>3134</v>
      </c>
      <c r="H385">
        <v>1</v>
      </c>
      <c r="I385" t="s">
        <v>3139</v>
      </c>
    </row>
    <row r="386" spans="1:9" x14ac:dyDescent="0.25">
      <c r="A386" s="79">
        <v>409</v>
      </c>
      <c r="B386">
        <v>3</v>
      </c>
      <c r="C386">
        <v>10</v>
      </c>
      <c r="D386" t="s">
        <v>2317</v>
      </c>
      <c r="E386">
        <v>5</v>
      </c>
      <c r="F386">
        <v>20</v>
      </c>
      <c r="G386" t="s">
        <v>2317</v>
      </c>
      <c r="H386">
        <v>7</v>
      </c>
      <c r="I386" t="s">
        <v>3140</v>
      </c>
    </row>
    <row r="387" spans="1:9" x14ac:dyDescent="0.25">
      <c r="A387" s="79">
        <v>410</v>
      </c>
      <c r="B387">
        <v>36</v>
      </c>
      <c r="C387">
        <v>1555</v>
      </c>
      <c r="D387" t="s">
        <v>3118</v>
      </c>
      <c r="E387">
        <v>681</v>
      </c>
      <c r="F387">
        <v>1086</v>
      </c>
      <c r="G387" t="s">
        <v>3118</v>
      </c>
      <c r="H387">
        <v>7</v>
      </c>
      <c r="I387" t="s">
        <v>3141</v>
      </c>
    </row>
    <row r="388" spans="1:9" x14ac:dyDescent="0.25">
      <c r="A388" s="79">
        <v>411</v>
      </c>
      <c r="B388">
        <v>40</v>
      </c>
      <c r="C388">
        <v>1782</v>
      </c>
      <c r="D388" t="s">
        <v>3142</v>
      </c>
      <c r="E388">
        <v>4294967296</v>
      </c>
      <c r="F388">
        <v>0</v>
      </c>
      <c r="H388">
        <v>1</v>
      </c>
      <c r="I388" t="s">
        <v>3143</v>
      </c>
    </row>
    <row r="389" spans="1:9" x14ac:dyDescent="0.25">
      <c r="A389" s="79">
        <v>412</v>
      </c>
      <c r="B389">
        <v>40</v>
      </c>
      <c r="C389">
        <v>1782</v>
      </c>
      <c r="D389" t="s">
        <v>3142</v>
      </c>
      <c r="E389">
        <v>4294967296</v>
      </c>
      <c r="F389">
        <v>0</v>
      </c>
      <c r="H389">
        <v>1</v>
      </c>
      <c r="I389" t="s">
        <v>3144</v>
      </c>
    </row>
    <row r="390" spans="1:9" x14ac:dyDescent="0.25">
      <c r="A390" s="79">
        <v>413</v>
      </c>
      <c r="B390">
        <v>40</v>
      </c>
      <c r="C390">
        <v>1782</v>
      </c>
      <c r="D390" t="s">
        <v>3142</v>
      </c>
      <c r="E390">
        <v>4294967296</v>
      </c>
      <c r="F390">
        <v>0</v>
      </c>
      <c r="H390">
        <v>1</v>
      </c>
      <c r="I390" t="s">
        <v>3145</v>
      </c>
    </row>
    <row r="391" spans="1:9" x14ac:dyDescent="0.25">
      <c r="A391" s="79">
        <v>414</v>
      </c>
      <c r="B391">
        <v>40</v>
      </c>
      <c r="C391">
        <v>1782</v>
      </c>
      <c r="D391" t="s">
        <v>3142</v>
      </c>
      <c r="E391">
        <v>4294967296</v>
      </c>
      <c r="F391">
        <v>0</v>
      </c>
      <c r="H391">
        <v>1</v>
      </c>
      <c r="I391" t="s">
        <v>3146</v>
      </c>
    </row>
    <row r="392" spans="1:9" x14ac:dyDescent="0.25">
      <c r="A392" s="79">
        <v>415</v>
      </c>
      <c r="B392">
        <v>38</v>
      </c>
      <c r="C392">
        <v>1719</v>
      </c>
      <c r="D392" t="s">
        <v>3147</v>
      </c>
      <c r="E392">
        <v>743</v>
      </c>
      <c r="F392">
        <v>1160</v>
      </c>
      <c r="G392" t="s">
        <v>3147</v>
      </c>
      <c r="H392">
        <v>1</v>
      </c>
      <c r="I392" t="s">
        <v>3148</v>
      </c>
    </row>
    <row r="393" spans="1:9" x14ac:dyDescent="0.25">
      <c r="A393" s="79">
        <v>416</v>
      </c>
      <c r="B393">
        <v>38</v>
      </c>
      <c r="C393">
        <v>1719</v>
      </c>
      <c r="D393" t="s">
        <v>3147</v>
      </c>
      <c r="E393">
        <v>743</v>
      </c>
      <c r="F393">
        <v>1160</v>
      </c>
      <c r="G393" t="s">
        <v>3147</v>
      </c>
      <c r="H393">
        <v>1</v>
      </c>
      <c r="I393" t="s">
        <v>3149</v>
      </c>
    </row>
    <row r="394" spans="1:9" x14ac:dyDescent="0.25">
      <c r="A394" s="79">
        <v>417</v>
      </c>
      <c r="B394">
        <v>38</v>
      </c>
      <c r="C394">
        <v>1719</v>
      </c>
      <c r="D394" t="s">
        <v>3147</v>
      </c>
      <c r="E394">
        <v>743</v>
      </c>
      <c r="F394">
        <v>1160</v>
      </c>
      <c r="G394" t="s">
        <v>3147</v>
      </c>
      <c r="H394">
        <v>1</v>
      </c>
      <c r="I394" t="s">
        <v>3150</v>
      </c>
    </row>
    <row r="395" spans="1:9" x14ac:dyDescent="0.25">
      <c r="A395" s="79">
        <v>418</v>
      </c>
      <c r="B395">
        <v>38</v>
      </c>
      <c r="C395">
        <v>1719</v>
      </c>
      <c r="D395" t="s">
        <v>3147</v>
      </c>
      <c r="E395">
        <v>743</v>
      </c>
      <c r="F395">
        <v>1160</v>
      </c>
      <c r="G395" t="s">
        <v>3147</v>
      </c>
      <c r="H395">
        <v>1</v>
      </c>
      <c r="I395" t="s">
        <v>3151</v>
      </c>
    </row>
    <row r="396" spans="1:9" x14ac:dyDescent="0.25">
      <c r="A396" s="79">
        <v>419</v>
      </c>
      <c r="B396">
        <v>38</v>
      </c>
      <c r="C396">
        <v>1719</v>
      </c>
      <c r="D396" t="s">
        <v>3147</v>
      </c>
      <c r="E396">
        <v>743</v>
      </c>
      <c r="F396">
        <v>1160</v>
      </c>
      <c r="G396" t="s">
        <v>3147</v>
      </c>
      <c r="H396">
        <v>1</v>
      </c>
      <c r="I396" t="s">
        <v>3152</v>
      </c>
    </row>
    <row r="397" spans="1:9" x14ac:dyDescent="0.25">
      <c r="A397" s="79">
        <v>420</v>
      </c>
      <c r="B397">
        <v>38</v>
      </c>
      <c r="C397">
        <v>1719</v>
      </c>
      <c r="D397" t="s">
        <v>3147</v>
      </c>
      <c r="E397">
        <v>743</v>
      </c>
      <c r="F397">
        <v>1160</v>
      </c>
      <c r="G397" t="s">
        <v>3147</v>
      </c>
      <c r="H397">
        <v>1</v>
      </c>
      <c r="I397" t="s">
        <v>3153</v>
      </c>
    </row>
    <row r="398" spans="1:9" x14ac:dyDescent="0.25">
      <c r="A398" s="79">
        <v>421</v>
      </c>
      <c r="B398">
        <v>38</v>
      </c>
      <c r="C398">
        <v>1719</v>
      </c>
      <c r="D398" t="s">
        <v>3147</v>
      </c>
      <c r="E398">
        <v>743</v>
      </c>
      <c r="F398">
        <v>1160</v>
      </c>
      <c r="G398" t="s">
        <v>3147</v>
      </c>
      <c r="H398">
        <v>1</v>
      </c>
      <c r="I398" t="s">
        <v>3154</v>
      </c>
    </row>
    <row r="399" spans="1:9" x14ac:dyDescent="0.25">
      <c r="A399" s="79">
        <v>422</v>
      </c>
      <c r="B399">
        <v>37</v>
      </c>
      <c r="C399">
        <v>1654</v>
      </c>
      <c r="D399" t="s">
        <v>3134</v>
      </c>
      <c r="E399">
        <v>720</v>
      </c>
      <c r="F399">
        <v>1133</v>
      </c>
      <c r="G399" t="s">
        <v>3134</v>
      </c>
      <c r="H399">
        <v>7</v>
      </c>
      <c r="I399" t="s">
        <v>3155</v>
      </c>
    </row>
    <row r="400" spans="1:9" x14ac:dyDescent="0.25">
      <c r="A400" s="79">
        <v>423</v>
      </c>
      <c r="B400">
        <v>37</v>
      </c>
      <c r="C400">
        <v>1654</v>
      </c>
      <c r="D400" t="s">
        <v>3134</v>
      </c>
      <c r="E400">
        <v>720</v>
      </c>
      <c r="F400">
        <v>1133</v>
      </c>
      <c r="G400" t="s">
        <v>3134</v>
      </c>
      <c r="H400">
        <v>7</v>
      </c>
      <c r="I400" t="s">
        <v>3156</v>
      </c>
    </row>
    <row r="401" spans="1:9" x14ac:dyDescent="0.25">
      <c r="A401" s="79">
        <v>424</v>
      </c>
      <c r="B401">
        <v>27</v>
      </c>
      <c r="C401">
        <v>667</v>
      </c>
      <c r="D401" t="s">
        <v>452</v>
      </c>
      <c r="E401">
        <v>379</v>
      </c>
      <c r="F401">
        <v>684</v>
      </c>
      <c r="G401" t="s">
        <v>452</v>
      </c>
      <c r="H401">
        <v>6</v>
      </c>
      <c r="I401" t="s">
        <v>3157</v>
      </c>
    </row>
    <row r="402" spans="1:9" x14ac:dyDescent="0.25">
      <c r="A402" s="79">
        <v>425</v>
      </c>
      <c r="B402">
        <v>6</v>
      </c>
      <c r="C402">
        <v>20</v>
      </c>
      <c r="D402" t="s">
        <v>109</v>
      </c>
      <c r="E402">
        <v>14</v>
      </c>
      <c r="F402">
        <v>92</v>
      </c>
      <c r="G402" t="s">
        <v>109</v>
      </c>
      <c r="H402">
        <v>6</v>
      </c>
      <c r="I402" t="s">
        <v>3158</v>
      </c>
    </row>
    <row r="403" spans="1:9" x14ac:dyDescent="0.25">
      <c r="A403" s="79">
        <v>426</v>
      </c>
      <c r="B403">
        <v>38</v>
      </c>
      <c r="C403">
        <v>1719</v>
      </c>
      <c r="D403" t="s">
        <v>3147</v>
      </c>
      <c r="E403">
        <v>743</v>
      </c>
      <c r="F403">
        <v>1160</v>
      </c>
      <c r="G403" t="s">
        <v>3147</v>
      </c>
      <c r="H403">
        <v>1</v>
      </c>
      <c r="I403" t="s">
        <v>3159</v>
      </c>
    </row>
    <row r="404" spans="1:9" x14ac:dyDescent="0.25">
      <c r="A404" s="79">
        <v>427</v>
      </c>
      <c r="B404">
        <v>6</v>
      </c>
      <c r="C404">
        <v>20</v>
      </c>
      <c r="D404" t="s">
        <v>109</v>
      </c>
      <c r="E404">
        <v>14</v>
      </c>
      <c r="F404">
        <v>92</v>
      </c>
      <c r="G404" t="s">
        <v>109</v>
      </c>
      <c r="H404">
        <v>7</v>
      </c>
      <c r="I404" t="s">
        <v>3160</v>
      </c>
    </row>
    <row r="405" spans="1:9" x14ac:dyDescent="0.25">
      <c r="A405" s="79">
        <v>428</v>
      </c>
      <c r="B405">
        <v>27</v>
      </c>
      <c r="C405">
        <v>667</v>
      </c>
      <c r="D405" t="s">
        <v>452</v>
      </c>
      <c r="E405">
        <v>379</v>
      </c>
      <c r="F405">
        <v>684</v>
      </c>
      <c r="G405" t="s">
        <v>452</v>
      </c>
      <c r="H405">
        <v>7</v>
      </c>
      <c r="I405" t="s">
        <v>3161</v>
      </c>
    </row>
    <row r="406" spans="1:9" x14ac:dyDescent="0.25">
      <c r="A406" s="79">
        <v>429</v>
      </c>
      <c r="B406">
        <v>38</v>
      </c>
      <c r="C406">
        <v>1719</v>
      </c>
      <c r="D406" t="s">
        <v>3147</v>
      </c>
      <c r="E406">
        <v>743</v>
      </c>
      <c r="F406">
        <v>1160</v>
      </c>
      <c r="G406" t="s">
        <v>3147</v>
      </c>
      <c r="H406">
        <v>1</v>
      </c>
      <c r="I406" t="s">
        <v>3162</v>
      </c>
    </row>
    <row r="407" spans="1:9" x14ac:dyDescent="0.25">
      <c r="A407" s="79">
        <v>430</v>
      </c>
      <c r="B407">
        <v>40</v>
      </c>
      <c r="C407">
        <v>1782</v>
      </c>
      <c r="D407" t="s">
        <v>3142</v>
      </c>
      <c r="E407">
        <v>4294967296</v>
      </c>
      <c r="F407">
        <v>0</v>
      </c>
      <c r="H407">
        <v>1</v>
      </c>
      <c r="I407" t="s">
        <v>3163</v>
      </c>
    </row>
    <row r="408" spans="1:9" x14ac:dyDescent="0.25">
      <c r="A408" s="79">
        <v>431</v>
      </c>
      <c r="B408">
        <v>40</v>
      </c>
      <c r="C408">
        <v>1782</v>
      </c>
      <c r="D408" t="s">
        <v>3142</v>
      </c>
      <c r="E408">
        <v>4294967296</v>
      </c>
      <c r="F408">
        <v>0</v>
      </c>
      <c r="H408">
        <v>1</v>
      </c>
      <c r="I408" t="s">
        <v>3164</v>
      </c>
    </row>
    <row r="409" spans="1:9" x14ac:dyDescent="0.25">
      <c r="A409" s="79">
        <v>432</v>
      </c>
      <c r="B409">
        <v>40</v>
      </c>
      <c r="C409">
        <v>1782</v>
      </c>
      <c r="D409" t="s">
        <v>3142</v>
      </c>
      <c r="E409">
        <v>4294967296</v>
      </c>
      <c r="F409">
        <v>0</v>
      </c>
      <c r="H409">
        <v>1</v>
      </c>
      <c r="I409" t="s">
        <v>3165</v>
      </c>
    </row>
    <row r="410" spans="1:9" x14ac:dyDescent="0.25">
      <c r="A410" s="79">
        <v>433</v>
      </c>
      <c r="B410">
        <v>40</v>
      </c>
      <c r="C410">
        <v>1782</v>
      </c>
      <c r="D410" t="s">
        <v>3142</v>
      </c>
      <c r="E410">
        <v>4294967296</v>
      </c>
      <c r="F410">
        <v>0</v>
      </c>
      <c r="H410">
        <v>1</v>
      </c>
      <c r="I410" t="s">
        <v>3166</v>
      </c>
    </row>
    <row r="411" spans="1:9" x14ac:dyDescent="0.25">
      <c r="A411" s="79">
        <v>434</v>
      </c>
      <c r="B411">
        <v>38</v>
      </c>
      <c r="C411">
        <v>1719</v>
      </c>
      <c r="D411" t="s">
        <v>3147</v>
      </c>
      <c r="E411">
        <v>743</v>
      </c>
      <c r="F411">
        <v>1160</v>
      </c>
      <c r="G411" t="s">
        <v>3147</v>
      </c>
      <c r="H411">
        <v>3</v>
      </c>
      <c r="I411" t="s">
        <v>3167</v>
      </c>
    </row>
    <row r="412" spans="1:9" x14ac:dyDescent="0.25">
      <c r="A412" s="79">
        <v>435</v>
      </c>
      <c r="B412">
        <v>40</v>
      </c>
      <c r="C412">
        <v>1782</v>
      </c>
      <c r="D412" t="s">
        <v>3142</v>
      </c>
      <c r="E412">
        <v>4294967296</v>
      </c>
      <c r="F412">
        <v>0</v>
      </c>
      <c r="H412">
        <v>6</v>
      </c>
      <c r="I412" t="s">
        <v>3168</v>
      </c>
    </row>
    <row r="413" spans="1:9" x14ac:dyDescent="0.25">
      <c r="A413" s="79">
        <v>436</v>
      </c>
      <c r="B413">
        <v>38</v>
      </c>
      <c r="C413">
        <v>1719</v>
      </c>
      <c r="D413" t="s">
        <v>3147</v>
      </c>
      <c r="E413">
        <v>743</v>
      </c>
      <c r="F413">
        <v>1160</v>
      </c>
      <c r="G413" t="s">
        <v>3147</v>
      </c>
      <c r="H413">
        <v>6</v>
      </c>
      <c r="I413" t="s">
        <v>3169</v>
      </c>
    </row>
    <row r="414" spans="1:9" x14ac:dyDescent="0.25">
      <c r="A414" s="79">
        <v>437</v>
      </c>
      <c r="B414">
        <v>29</v>
      </c>
      <c r="C414">
        <v>1006</v>
      </c>
      <c r="D414" t="s">
        <v>2324</v>
      </c>
      <c r="E414">
        <v>448</v>
      </c>
      <c r="F414">
        <v>823</v>
      </c>
      <c r="G414" t="s">
        <v>3006</v>
      </c>
      <c r="H414">
        <v>6</v>
      </c>
      <c r="I414" t="s">
        <v>3170</v>
      </c>
    </row>
    <row r="415" spans="1:9" x14ac:dyDescent="0.25">
      <c r="A415" s="79">
        <v>438</v>
      </c>
      <c r="B415">
        <v>38</v>
      </c>
      <c r="C415">
        <v>1719</v>
      </c>
      <c r="D415" t="s">
        <v>3147</v>
      </c>
      <c r="E415">
        <v>743</v>
      </c>
      <c r="F415">
        <v>1160</v>
      </c>
      <c r="G415" t="s">
        <v>3147</v>
      </c>
      <c r="H415">
        <v>7</v>
      </c>
      <c r="I415" t="s">
        <v>3171</v>
      </c>
    </row>
    <row r="416" spans="1:9" x14ac:dyDescent="0.25">
      <c r="A416" s="79">
        <v>439</v>
      </c>
      <c r="B416">
        <v>38</v>
      </c>
      <c r="C416">
        <v>1719</v>
      </c>
      <c r="D416" t="s">
        <v>3147</v>
      </c>
      <c r="E416">
        <v>743</v>
      </c>
      <c r="F416">
        <v>1160</v>
      </c>
      <c r="G416" t="s">
        <v>3147</v>
      </c>
      <c r="H416">
        <v>7</v>
      </c>
      <c r="I416" t="s">
        <v>3172</v>
      </c>
    </row>
    <row r="417" spans="1:9" x14ac:dyDescent="0.25">
      <c r="A417" s="79">
        <v>440</v>
      </c>
      <c r="B417">
        <v>40</v>
      </c>
      <c r="C417">
        <v>1782</v>
      </c>
      <c r="D417" t="s">
        <v>3142</v>
      </c>
      <c r="E417">
        <v>4294967296</v>
      </c>
      <c r="F417">
        <v>0</v>
      </c>
      <c r="H417">
        <v>7</v>
      </c>
      <c r="I417" t="s">
        <v>3173</v>
      </c>
    </row>
    <row r="418" spans="1:9" x14ac:dyDescent="0.25">
      <c r="A418" s="79">
        <v>441</v>
      </c>
      <c r="B418">
        <v>42</v>
      </c>
      <c r="C418">
        <v>1814</v>
      </c>
      <c r="D418" t="s">
        <v>2323</v>
      </c>
      <c r="E418">
        <v>783</v>
      </c>
      <c r="F418">
        <v>1207</v>
      </c>
      <c r="G418" t="s">
        <v>2323</v>
      </c>
      <c r="H418">
        <v>1</v>
      </c>
      <c r="I418" t="s">
        <v>3174</v>
      </c>
    </row>
    <row r="419" spans="1:9" x14ac:dyDescent="0.25">
      <c r="A419" s="79">
        <v>442</v>
      </c>
      <c r="B419">
        <v>42</v>
      </c>
      <c r="C419">
        <v>1814</v>
      </c>
      <c r="D419" t="s">
        <v>2323</v>
      </c>
      <c r="E419">
        <v>783</v>
      </c>
      <c r="F419">
        <v>1207</v>
      </c>
      <c r="G419" t="s">
        <v>2323</v>
      </c>
      <c r="H419">
        <v>1</v>
      </c>
      <c r="I419" t="s">
        <v>3175</v>
      </c>
    </row>
    <row r="420" spans="1:9" x14ac:dyDescent="0.25">
      <c r="A420" s="79">
        <v>443</v>
      </c>
      <c r="B420">
        <v>42</v>
      </c>
      <c r="C420">
        <v>1814</v>
      </c>
      <c r="D420" t="s">
        <v>2323</v>
      </c>
      <c r="E420">
        <v>783</v>
      </c>
      <c r="F420">
        <v>1207</v>
      </c>
      <c r="G420" t="s">
        <v>2323</v>
      </c>
      <c r="H420">
        <v>1</v>
      </c>
      <c r="I420" t="s">
        <v>3176</v>
      </c>
    </row>
    <row r="421" spans="1:9" x14ac:dyDescent="0.25">
      <c r="A421" s="79">
        <v>444</v>
      </c>
      <c r="B421">
        <v>42</v>
      </c>
      <c r="C421">
        <v>1814</v>
      </c>
      <c r="D421" t="s">
        <v>2323</v>
      </c>
      <c r="E421">
        <v>783</v>
      </c>
      <c r="F421">
        <v>1207</v>
      </c>
      <c r="G421" t="s">
        <v>2323</v>
      </c>
      <c r="H421">
        <v>1</v>
      </c>
      <c r="I421" t="s">
        <v>3177</v>
      </c>
    </row>
    <row r="422" spans="1:9" x14ac:dyDescent="0.25">
      <c r="A422" s="79">
        <v>445</v>
      </c>
      <c r="B422">
        <v>42</v>
      </c>
      <c r="C422">
        <v>1814</v>
      </c>
      <c r="D422" t="s">
        <v>2323</v>
      </c>
      <c r="E422">
        <v>783</v>
      </c>
      <c r="F422">
        <v>1207</v>
      </c>
      <c r="G422" t="s">
        <v>2323</v>
      </c>
      <c r="H422">
        <v>1</v>
      </c>
      <c r="I422" t="s">
        <v>3178</v>
      </c>
    </row>
    <row r="423" spans="1:9" x14ac:dyDescent="0.25">
      <c r="A423" s="79">
        <v>446</v>
      </c>
      <c r="B423">
        <v>40</v>
      </c>
      <c r="C423">
        <v>1782</v>
      </c>
      <c r="D423" t="s">
        <v>3142</v>
      </c>
      <c r="E423">
        <v>4294967296</v>
      </c>
      <c r="F423">
        <v>0</v>
      </c>
      <c r="H423">
        <v>1</v>
      </c>
      <c r="I423" t="s">
        <v>3179</v>
      </c>
    </row>
    <row r="424" spans="1:9" x14ac:dyDescent="0.25">
      <c r="A424" s="79">
        <v>447</v>
      </c>
      <c r="B424">
        <v>42</v>
      </c>
      <c r="C424">
        <v>1814</v>
      </c>
      <c r="D424" t="s">
        <v>2323</v>
      </c>
      <c r="E424">
        <v>783</v>
      </c>
      <c r="F424">
        <v>1207</v>
      </c>
      <c r="G424" t="s">
        <v>2323</v>
      </c>
      <c r="H424">
        <v>1</v>
      </c>
      <c r="I424" t="s">
        <v>3180</v>
      </c>
    </row>
    <row r="425" spans="1:9" x14ac:dyDescent="0.25">
      <c r="A425" s="79">
        <v>448</v>
      </c>
      <c r="B425">
        <v>40</v>
      </c>
      <c r="C425">
        <v>1782</v>
      </c>
      <c r="D425" t="s">
        <v>3142</v>
      </c>
      <c r="E425">
        <v>4294967296</v>
      </c>
      <c r="F425">
        <v>0</v>
      </c>
      <c r="H425">
        <v>1</v>
      </c>
      <c r="I425" t="s">
        <v>3181</v>
      </c>
    </row>
    <row r="426" spans="1:9" x14ac:dyDescent="0.25">
      <c r="A426" s="79">
        <v>449</v>
      </c>
      <c r="B426">
        <v>42</v>
      </c>
      <c r="C426">
        <v>1814</v>
      </c>
      <c r="D426" t="s">
        <v>2323</v>
      </c>
      <c r="E426">
        <v>783</v>
      </c>
      <c r="F426">
        <v>1207</v>
      </c>
      <c r="G426" t="s">
        <v>2323</v>
      </c>
      <c r="H426">
        <v>1</v>
      </c>
      <c r="I426" t="s">
        <v>3182</v>
      </c>
    </row>
    <row r="427" spans="1:9" x14ac:dyDescent="0.25">
      <c r="A427" s="79">
        <v>450</v>
      </c>
      <c r="B427">
        <v>38</v>
      </c>
      <c r="C427">
        <v>1719</v>
      </c>
      <c r="D427" t="s">
        <v>3147</v>
      </c>
      <c r="E427">
        <v>743</v>
      </c>
      <c r="F427">
        <v>1160</v>
      </c>
      <c r="G427" t="s">
        <v>3147</v>
      </c>
      <c r="H427">
        <v>1</v>
      </c>
      <c r="I427" t="s">
        <v>3183</v>
      </c>
    </row>
    <row r="428" spans="1:9" x14ac:dyDescent="0.25">
      <c r="A428" s="79">
        <v>451</v>
      </c>
      <c r="B428">
        <v>38</v>
      </c>
      <c r="C428">
        <v>1719</v>
      </c>
      <c r="D428" t="s">
        <v>3147</v>
      </c>
      <c r="E428">
        <v>743</v>
      </c>
      <c r="F428">
        <v>1160</v>
      </c>
      <c r="G428" t="s">
        <v>3147</v>
      </c>
      <c r="H428">
        <v>1</v>
      </c>
      <c r="I428" t="s">
        <v>3184</v>
      </c>
    </row>
    <row r="429" spans="1:9" x14ac:dyDescent="0.25">
      <c r="A429" s="79">
        <v>452</v>
      </c>
      <c r="B429">
        <v>38</v>
      </c>
      <c r="C429">
        <v>1719</v>
      </c>
      <c r="D429" t="s">
        <v>3147</v>
      </c>
      <c r="E429">
        <v>743</v>
      </c>
      <c r="F429">
        <v>1160</v>
      </c>
      <c r="G429" t="s">
        <v>3147</v>
      </c>
      <c r="H429">
        <v>7</v>
      </c>
      <c r="I429" t="s">
        <v>3185</v>
      </c>
    </row>
    <row r="430" spans="1:9" x14ac:dyDescent="0.25">
      <c r="A430" s="79">
        <v>453</v>
      </c>
      <c r="B430">
        <v>38</v>
      </c>
      <c r="C430">
        <v>1719</v>
      </c>
      <c r="D430" t="s">
        <v>3147</v>
      </c>
      <c r="E430">
        <v>743</v>
      </c>
      <c r="F430">
        <v>1160</v>
      </c>
      <c r="G430" t="s">
        <v>3147</v>
      </c>
      <c r="H430">
        <v>7</v>
      </c>
      <c r="I430" t="s">
        <v>3186</v>
      </c>
    </row>
    <row r="431" spans="1:9" x14ac:dyDescent="0.25">
      <c r="A431" s="79">
        <v>454</v>
      </c>
      <c r="B431">
        <v>10</v>
      </c>
      <c r="C431">
        <v>13</v>
      </c>
      <c r="D431" t="s">
        <v>107</v>
      </c>
      <c r="E431">
        <v>10</v>
      </c>
      <c r="F431">
        <v>57</v>
      </c>
      <c r="G431" t="s">
        <v>107</v>
      </c>
      <c r="H431">
        <v>6</v>
      </c>
      <c r="I431" t="s">
        <v>3187</v>
      </c>
    </row>
    <row r="432" spans="1:9" x14ac:dyDescent="0.25">
      <c r="A432" s="79">
        <v>455</v>
      </c>
      <c r="B432">
        <v>38</v>
      </c>
      <c r="C432">
        <v>1719</v>
      </c>
      <c r="D432" t="s">
        <v>3147</v>
      </c>
      <c r="E432">
        <v>743</v>
      </c>
      <c r="F432">
        <v>1160</v>
      </c>
      <c r="G432" t="s">
        <v>3147</v>
      </c>
      <c r="H432">
        <v>7</v>
      </c>
      <c r="I432" t="s">
        <v>3188</v>
      </c>
    </row>
    <row r="433" spans="1:9" x14ac:dyDescent="0.25">
      <c r="A433" s="79">
        <v>456</v>
      </c>
      <c r="B433">
        <v>42</v>
      </c>
      <c r="C433">
        <v>1814</v>
      </c>
      <c r="D433" t="s">
        <v>2323</v>
      </c>
      <c r="E433">
        <v>783</v>
      </c>
      <c r="F433">
        <v>1207</v>
      </c>
      <c r="G433" t="s">
        <v>2323</v>
      </c>
      <c r="H433">
        <v>7</v>
      </c>
      <c r="I433" t="s">
        <v>3189</v>
      </c>
    </row>
    <row r="434" spans="1:9" x14ac:dyDescent="0.25">
      <c r="A434" s="79">
        <v>457</v>
      </c>
      <c r="B434">
        <v>42</v>
      </c>
      <c r="C434">
        <v>1814</v>
      </c>
      <c r="D434" t="s">
        <v>2323</v>
      </c>
      <c r="E434">
        <v>783</v>
      </c>
      <c r="F434">
        <v>1207</v>
      </c>
      <c r="G434" t="s">
        <v>2323</v>
      </c>
      <c r="H434">
        <v>0</v>
      </c>
      <c r="I434" t="s">
        <v>3190</v>
      </c>
    </row>
    <row r="435" spans="1:9" x14ac:dyDescent="0.25">
      <c r="A435" s="79">
        <v>458</v>
      </c>
      <c r="B435">
        <v>43</v>
      </c>
      <c r="C435">
        <v>1887</v>
      </c>
      <c r="D435" t="s">
        <v>3191</v>
      </c>
      <c r="E435">
        <v>834</v>
      </c>
      <c r="F435">
        <v>1261</v>
      </c>
      <c r="G435" t="s">
        <v>3191</v>
      </c>
      <c r="H435">
        <v>1</v>
      </c>
      <c r="I435" t="s">
        <v>3192</v>
      </c>
    </row>
    <row r="436" spans="1:9" x14ac:dyDescent="0.25">
      <c r="A436" s="79">
        <v>459</v>
      </c>
      <c r="B436">
        <v>43</v>
      </c>
      <c r="C436">
        <v>1887</v>
      </c>
      <c r="D436" t="s">
        <v>3191</v>
      </c>
      <c r="E436">
        <v>834</v>
      </c>
      <c r="F436">
        <v>1261</v>
      </c>
      <c r="G436" t="s">
        <v>3191</v>
      </c>
      <c r="H436">
        <v>1</v>
      </c>
      <c r="I436" t="s">
        <v>3193</v>
      </c>
    </row>
    <row r="437" spans="1:9" x14ac:dyDescent="0.25">
      <c r="A437" s="79">
        <v>460</v>
      </c>
      <c r="B437">
        <v>43</v>
      </c>
      <c r="C437">
        <v>1887</v>
      </c>
      <c r="D437" t="s">
        <v>3191</v>
      </c>
      <c r="E437">
        <v>834</v>
      </c>
      <c r="F437">
        <v>1261</v>
      </c>
      <c r="G437" t="s">
        <v>3191</v>
      </c>
      <c r="H437">
        <v>1</v>
      </c>
      <c r="I437" t="s">
        <v>3194</v>
      </c>
    </row>
    <row r="438" spans="1:9" x14ac:dyDescent="0.25">
      <c r="A438" s="79">
        <v>461</v>
      </c>
      <c r="B438">
        <v>43</v>
      </c>
      <c r="C438">
        <v>1887</v>
      </c>
      <c r="D438" t="s">
        <v>3191</v>
      </c>
      <c r="E438">
        <v>834</v>
      </c>
      <c r="F438">
        <v>1261</v>
      </c>
      <c r="G438" t="s">
        <v>3191</v>
      </c>
      <c r="H438">
        <v>1</v>
      </c>
      <c r="I438" t="s">
        <v>3195</v>
      </c>
    </row>
    <row r="439" spans="1:9" x14ac:dyDescent="0.25">
      <c r="A439" s="79">
        <v>462</v>
      </c>
      <c r="B439">
        <v>43</v>
      </c>
      <c r="C439">
        <v>1887</v>
      </c>
      <c r="D439" t="s">
        <v>3191</v>
      </c>
      <c r="E439">
        <v>834</v>
      </c>
      <c r="F439">
        <v>1261</v>
      </c>
      <c r="G439" t="s">
        <v>3191</v>
      </c>
      <c r="H439">
        <v>1</v>
      </c>
      <c r="I439" t="s">
        <v>3196</v>
      </c>
    </row>
    <row r="440" spans="1:9" x14ac:dyDescent="0.25">
      <c r="A440" s="79">
        <v>463</v>
      </c>
      <c r="B440">
        <v>43</v>
      </c>
      <c r="C440">
        <v>1887</v>
      </c>
      <c r="D440" t="s">
        <v>3191</v>
      </c>
      <c r="E440">
        <v>834</v>
      </c>
      <c r="F440">
        <v>1261</v>
      </c>
      <c r="G440" t="s">
        <v>3191</v>
      </c>
      <c r="H440">
        <v>1</v>
      </c>
      <c r="I440" t="s">
        <v>3197</v>
      </c>
    </row>
    <row r="441" spans="1:9" x14ac:dyDescent="0.25">
      <c r="A441" s="79">
        <v>464</v>
      </c>
      <c r="B441">
        <v>43</v>
      </c>
      <c r="C441">
        <v>1887</v>
      </c>
      <c r="D441" t="s">
        <v>3191</v>
      </c>
      <c r="E441">
        <v>834</v>
      </c>
      <c r="F441">
        <v>1261</v>
      </c>
      <c r="G441" t="s">
        <v>3191</v>
      </c>
      <c r="H441">
        <v>1</v>
      </c>
      <c r="I441" t="s">
        <v>3198</v>
      </c>
    </row>
    <row r="442" spans="1:9" x14ac:dyDescent="0.25">
      <c r="A442" s="79">
        <v>465</v>
      </c>
      <c r="B442">
        <v>30</v>
      </c>
      <c r="C442">
        <v>1060</v>
      </c>
      <c r="D442" t="s">
        <v>532</v>
      </c>
      <c r="E442">
        <v>467</v>
      </c>
      <c r="F442">
        <v>849</v>
      </c>
      <c r="G442" t="s">
        <v>532</v>
      </c>
      <c r="H442">
        <v>7</v>
      </c>
      <c r="I442" t="s">
        <v>3199</v>
      </c>
    </row>
    <row r="443" spans="1:9" x14ac:dyDescent="0.25">
      <c r="A443" s="79">
        <v>466</v>
      </c>
      <c r="B443">
        <v>29</v>
      </c>
      <c r="C443">
        <v>1006</v>
      </c>
      <c r="D443" t="s">
        <v>2324</v>
      </c>
      <c r="E443">
        <v>448</v>
      </c>
      <c r="F443">
        <v>823</v>
      </c>
      <c r="G443" t="s">
        <v>3006</v>
      </c>
      <c r="H443">
        <v>7</v>
      </c>
      <c r="I443" t="s">
        <v>3200</v>
      </c>
    </row>
    <row r="444" spans="1:9" x14ac:dyDescent="0.25">
      <c r="A444" s="79">
        <v>467</v>
      </c>
      <c r="B444">
        <v>43</v>
      </c>
      <c r="C444">
        <v>1887</v>
      </c>
      <c r="D444" t="s">
        <v>3191</v>
      </c>
      <c r="E444">
        <v>834</v>
      </c>
      <c r="F444">
        <v>1261</v>
      </c>
      <c r="G444" t="s">
        <v>3191</v>
      </c>
      <c r="H444">
        <v>1</v>
      </c>
      <c r="I444" t="s">
        <v>3201</v>
      </c>
    </row>
    <row r="445" spans="1:9" x14ac:dyDescent="0.25">
      <c r="A445" s="79">
        <v>468</v>
      </c>
      <c r="B445">
        <v>43</v>
      </c>
      <c r="C445">
        <v>1887</v>
      </c>
      <c r="D445" t="s">
        <v>3191</v>
      </c>
      <c r="E445">
        <v>834</v>
      </c>
      <c r="F445">
        <v>1261</v>
      </c>
      <c r="G445" t="s">
        <v>3191</v>
      </c>
      <c r="H445">
        <v>3</v>
      </c>
      <c r="I445" t="s">
        <v>3202</v>
      </c>
    </row>
    <row r="446" spans="1:9" x14ac:dyDescent="0.25">
      <c r="A446" s="79">
        <v>469</v>
      </c>
      <c r="B446">
        <v>43</v>
      </c>
      <c r="C446">
        <v>1887</v>
      </c>
      <c r="D446" t="s">
        <v>3191</v>
      </c>
      <c r="E446">
        <v>834</v>
      </c>
      <c r="F446">
        <v>1261</v>
      </c>
      <c r="G446" t="s">
        <v>3191</v>
      </c>
      <c r="H446">
        <v>6</v>
      </c>
      <c r="I446" t="s">
        <v>3203</v>
      </c>
    </row>
    <row r="447" spans="1:9" x14ac:dyDescent="0.25">
      <c r="A447" s="79">
        <v>470</v>
      </c>
      <c r="B447">
        <v>2</v>
      </c>
      <c r="C447">
        <v>1</v>
      </c>
      <c r="D447" t="s">
        <v>103</v>
      </c>
      <c r="E447">
        <v>2</v>
      </c>
      <c r="F447">
        <v>3</v>
      </c>
      <c r="G447" t="s">
        <v>103</v>
      </c>
      <c r="H447">
        <v>6</v>
      </c>
      <c r="I447" t="s">
        <v>3204</v>
      </c>
    </row>
    <row r="448" spans="1:9" x14ac:dyDescent="0.25">
      <c r="A448" s="79">
        <v>471</v>
      </c>
      <c r="B448">
        <v>43</v>
      </c>
      <c r="C448">
        <v>1887</v>
      </c>
      <c r="D448" t="s">
        <v>3191</v>
      </c>
      <c r="E448">
        <v>834</v>
      </c>
      <c r="F448">
        <v>1261</v>
      </c>
      <c r="G448" t="s">
        <v>3191</v>
      </c>
      <c r="H448">
        <v>7</v>
      </c>
      <c r="I448" t="s">
        <v>3205</v>
      </c>
    </row>
    <row r="449" spans="1:9" x14ac:dyDescent="0.25">
      <c r="A449" s="79">
        <v>472</v>
      </c>
      <c r="B449">
        <v>43</v>
      </c>
      <c r="C449">
        <v>1887</v>
      </c>
      <c r="D449" t="s">
        <v>3191</v>
      </c>
      <c r="E449">
        <v>834</v>
      </c>
      <c r="F449">
        <v>1261</v>
      </c>
      <c r="G449" t="s">
        <v>3191</v>
      </c>
      <c r="H449">
        <v>7</v>
      </c>
      <c r="I449" t="s">
        <v>3206</v>
      </c>
    </row>
    <row r="450" spans="1:9" x14ac:dyDescent="0.25">
      <c r="A450" s="79">
        <v>473</v>
      </c>
      <c r="B450">
        <v>43</v>
      </c>
      <c r="C450">
        <v>1887</v>
      </c>
      <c r="D450" t="s">
        <v>3191</v>
      </c>
      <c r="E450">
        <v>834</v>
      </c>
      <c r="F450">
        <v>1261</v>
      </c>
      <c r="G450" t="s">
        <v>3191</v>
      </c>
      <c r="H450">
        <v>7</v>
      </c>
      <c r="I450" t="s">
        <v>3207</v>
      </c>
    </row>
    <row r="451" spans="1:9" x14ac:dyDescent="0.25">
      <c r="A451" s="79">
        <v>476</v>
      </c>
      <c r="B451">
        <v>45</v>
      </c>
      <c r="C451">
        <v>2021</v>
      </c>
      <c r="D451" t="s">
        <v>3208</v>
      </c>
      <c r="E451">
        <v>857</v>
      </c>
      <c r="F451">
        <v>1286</v>
      </c>
      <c r="G451" t="s">
        <v>3208</v>
      </c>
      <c r="H451">
        <v>1</v>
      </c>
      <c r="I451" t="s">
        <v>3209</v>
      </c>
    </row>
    <row r="452" spans="1:9" x14ac:dyDescent="0.25">
      <c r="A452" s="79">
        <v>477</v>
      </c>
      <c r="B452">
        <v>45</v>
      </c>
      <c r="C452">
        <v>2021</v>
      </c>
      <c r="D452" t="s">
        <v>3208</v>
      </c>
      <c r="E452">
        <v>857</v>
      </c>
      <c r="F452">
        <v>1286</v>
      </c>
      <c r="G452" t="s">
        <v>3208</v>
      </c>
      <c r="H452">
        <v>1</v>
      </c>
      <c r="I452" t="s">
        <v>3210</v>
      </c>
    </row>
    <row r="453" spans="1:9" x14ac:dyDescent="0.25">
      <c r="A453" s="79">
        <v>478</v>
      </c>
      <c r="B453">
        <v>45</v>
      </c>
      <c r="C453">
        <v>2021</v>
      </c>
      <c r="D453" t="s">
        <v>3208</v>
      </c>
      <c r="E453">
        <v>857</v>
      </c>
      <c r="F453">
        <v>1286</v>
      </c>
      <c r="G453" t="s">
        <v>3208</v>
      </c>
      <c r="H453">
        <v>1</v>
      </c>
      <c r="I453" t="s">
        <v>3211</v>
      </c>
    </row>
    <row r="454" spans="1:9" x14ac:dyDescent="0.25">
      <c r="A454" s="79">
        <v>479</v>
      </c>
      <c r="B454">
        <v>45</v>
      </c>
      <c r="C454">
        <v>2021</v>
      </c>
      <c r="D454" t="s">
        <v>3208</v>
      </c>
      <c r="E454">
        <v>857</v>
      </c>
      <c r="F454">
        <v>1286</v>
      </c>
      <c r="G454" t="s">
        <v>3208</v>
      </c>
      <c r="H454">
        <v>1</v>
      </c>
      <c r="I454" t="s">
        <v>3212</v>
      </c>
    </row>
    <row r="455" spans="1:9" x14ac:dyDescent="0.25">
      <c r="A455" s="79">
        <v>480</v>
      </c>
      <c r="B455">
        <v>45</v>
      </c>
      <c r="C455">
        <v>2021</v>
      </c>
      <c r="D455" t="s">
        <v>3208</v>
      </c>
      <c r="E455">
        <v>857</v>
      </c>
      <c r="F455">
        <v>1286</v>
      </c>
      <c r="G455" t="s">
        <v>3208</v>
      </c>
      <c r="H455">
        <v>1</v>
      </c>
      <c r="I455" t="s">
        <v>3213</v>
      </c>
    </row>
    <row r="456" spans="1:9" x14ac:dyDescent="0.25">
      <c r="A456" s="79">
        <v>481</v>
      </c>
      <c r="B456">
        <v>43</v>
      </c>
      <c r="C456">
        <v>1887</v>
      </c>
      <c r="D456" t="s">
        <v>3191</v>
      </c>
      <c r="E456">
        <v>834</v>
      </c>
      <c r="F456">
        <v>1261</v>
      </c>
      <c r="G456" t="s">
        <v>3191</v>
      </c>
      <c r="H456">
        <v>1</v>
      </c>
      <c r="I456" t="s">
        <v>3214</v>
      </c>
    </row>
    <row r="457" spans="1:9" x14ac:dyDescent="0.25">
      <c r="A457" s="79">
        <v>482</v>
      </c>
      <c r="B457">
        <v>43</v>
      </c>
      <c r="C457">
        <v>1887</v>
      </c>
      <c r="D457" t="s">
        <v>3191</v>
      </c>
      <c r="E457">
        <v>834</v>
      </c>
      <c r="F457">
        <v>1261</v>
      </c>
      <c r="G457" t="s">
        <v>3191</v>
      </c>
      <c r="H457">
        <v>1</v>
      </c>
      <c r="I457" t="s">
        <v>3215</v>
      </c>
    </row>
    <row r="458" spans="1:9" x14ac:dyDescent="0.25">
      <c r="A458" s="79">
        <v>483</v>
      </c>
      <c r="B458">
        <v>43</v>
      </c>
      <c r="C458">
        <v>1887</v>
      </c>
      <c r="D458" t="s">
        <v>3191</v>
      </c>
      <c r="E458">
        <v>834</v>
      </c>
      <c r="F458">
        <v>1261</v>
      </c>
      <c r="G458" t="s">
        <v>3191</v>
      </c>
      <c r="H458">
        <v>1</v>
      </c>
      <c r="I458" t="s">
        <v>3216</v>
      </c>
    </row>
    <row r="459" spans="1:9" x14ac:dyDescent="0.25">
      <c r="A459" s="79">
        <v>484</v>
      </c>
      <c r="B459">
        <v>43</v>
      </c>
      <c r="C459">
        <v>1887</v>
      </c>
      <c r="D459" t="s">
        <v>3191</v>
      </c>
      <c r="E459">
        <v>834</v>
      </c>
      <c r="F459">
        <v>1261</v>
      </c>
      <c r="G459" t="s">
        <v>3191</v>
      </c>
      <c r="H459">
        <v>1</v>
      </c>
      <c r="I459" t="s">
        <v>3217</v>
      </c>
    </row>
    <row r="460" spans="1:9" x14ac:dyDescent="0.25">
      <c r="A460" s="79">
        <v>485</v>
      </c>
      <c r="B460">
        <v>8</v>
      </c>
      <c r="C460">
        <v>22</v>
      </c>
      <c r="D460" t="s">
        <v>108</v>
      </c>
      <c r="E460">
        <v>11</v>
      </c>
      <c r="F460">
        <v>58</v>
      </c>
      <c r="G460" t="s">
        <v>108</v>
      </c>
      <c r="H460">
        <v>7</v>
      </c>
      <c r="I460" t="s">
        <v>3218</v>
      </c>
    </row>
    <row r="461" spans="1:9" x14ac:dyDescent="0.25">
      <c r="A461" s="79">
        <v>486</v>
      </c>
      <c r="B461">
        <v>43</v>
      </c>
      <c r="C461">
        <v>1887</v>
      </c>
      <c r="D461" t="s">
        <v>3191</v>
      </c>
      <c r="E461">
        <v>834</v>
      </c>
      <c r="F461">
        <v>1261</v>
      </c>
      <c r="G461" t="s">
        <v>3191</v>
      </c>
      <c r="H461">
        <v>7</v>
      </c>
      <c r="I461" t="s">
        <v>3219</v>
      </c>
    </row>
    <row r="462" spans="1:9" x14ac:dyDescent="0.25">
      <c r="A462" s="79">
        <v>487</v>
      </c>
      <c r="B462">
        <v>44</v>
      </c>
      <c r="C462">
        <v>2119</v>
      </c>
      <c r="D462" t="s">
        <v>2710</v>
      </c>
      <c r="E462">
        <v>854</v>
      </c>
      <c r="F462">
        <v>1283</v>
      </c>
      <c r="G462" t="s">
        <v>2711</v>
      </c>
      <c r="H462">
        <v>1</v>
      </c>
      <c r="I462" t="s">
        <v>2713</v>
      </c>
    </row>
    <row r="463" spans="1:9" x14ac:dyDescent="0.25">
      <c r="A463" s="103">
        <v>488</v>
      </c>
      <c r="B463">
        <v>46</v>
      </c>
      <c r="C463">
        <v>2114</v>
      </c>
      <c r="D463" t="s">
        <v>3496</v>
      </c>
      <c r="E463">
        <v>883</v>
      </c>
      <c r="F463">
        <v>1318</v>
      </c>
      <c r="G463" t="s">
        <v>3379</v>
      </c>
      <c r="H463">
        <v>3</v>
      </c>
      <c r="I463" t="s">
        <v>3385</v>
      </c>
    </row>
    <row r="464" spans="1:9" x14ac:dyDescent="0.25">
      <c r="A464" s="79">
        <v>489</v>
      </c>
      <c r="B464">
        <v>44</v>
      </c>
      <c r="C464">
        <v>2119</v>
      </c>
      <c r="D464" t="s">
        <v>2710</v>
      </c>
      <c r="E464">
        <v>854</v>
      </c>
      <c r="F464">
        <v>1283</v>
      </c>
      <c r="G464" t="s">
        <v>2711</v>
      </c>
      <c r="H464">
        <v>1</v>
      </c>
      <c r="I464" t="s">
        <v>3220</v>
      </c>
    </row>
    <row r="465" spans="1:9" x14ac:dyDescent="0.25">
      <c r="A465" s="79">
        <v>490</v>
      </c>
      <c r="B465">
        <v>45</v>
      </c>
      <c r="C465">
        <v>2021</v>
      </c>
      <c r="D465" t="s">
        <v>3208</v>
      </c>
      <c r="E465">
        <v>857</v>
      </c>
      <c r="F465">
        <v>1286</v>
      </c>
      <c r="G465" t="s">
        <v>3208</v>
      </c>
      <c r="H465">
        <v>1</v>
      </c>
      <c r="I465" t="s">
        <v>3221</v>
      </c>
    </row>
    <row r="466" spans="1:9" x14ac:dyDescent="0.25">
      <c r="A466" s="79">
        <v>491</v>
      </c>
      <c r="B466">
        <v>45</v>
      </c>
      <c r="C466">
        <v>2021</v>
      </c>
      <c r="D466" t="s">
        <v>3208</v>
      </c>
      <c r="E466">
        <v>857</v>
      </c>
      <c r="F466">
        <v>1286</v>
      </c>
      <c r="G466" t="s">
        <v>3208</v>
      </c>
      <c r="H466">
        <v>1</v>
      </c>
      <c r="I466" t="s">
        <v>3222</v>
      </c>
    </row>
    <row r="467" spans="1:9" x14ac:dyDescent="0.25">
      <c r="A467" s="79">
        <v>493</v>
      </c>
      <c r="B467">
        <v>44</v>
      </c>
      <c r="C467">
        <v>2119</v>
      </c>
      <c r="D467" t="s">
        <v>2710</v>
      </c>
      <c r="E467">
        <v>854</v>
      </c>
      <c r="F467">
        <v>1283</v>
      </c>
      <c r="G467" t="s">
        <v>2711</v>
      </c>
      <c r="H467">
        <v>1</v>
      </c>
      <c r="I467" t="s">
        <v>2712</v>
      </c>
    </row>
    <row r="468" spans="1:9" x14ac:dyDescent="0.25">
      <c r="A468" s="79">
        <v>494</v>
      </c>
      <c r="B468">
        <v>45</v>
      </c>
      <c r="C468">
        <v>2021</v>
      </c>
      <c r="D468" t="s">
        <v>3208</v>
      </c>
      <c r="E468">
        <v>857</v>
      </c>
      <c r="F468">
        <v>1286</v>
      </c>
      <c r="G468" t="s">
        <v>3208</v>
      </c>
      <c r="H468">
        <v>1</v>
      </c>
      <c r="I468" t="s">
        <v>3223</v>
      </c>
    </row>
    <row r="469" spans="1:9" x14ac:dyDescent="0.25">
      <c r="A469" s="79">
        <v>495</v>
      </c>
      <c r="B469">
        <v>44</v>
      </c>
      <c r="C469">
        <v>2119</v>
      </c>
      <c r="D469" t="s">
        <v>2710</v>
      </c>
      <c r="E469">
        <v>854</v>
      </c>
      <c r="F469">
        <v>1283</v>
      </c>
      <c r="G469" t="s">
        <v>2711</v>
      </c>
      <c r="H469">
        <v>7</v>
      </c>
      <c r="I469" t="s">
        <v>2714</v>
      </c>
    </row>
    <row r="470" spans="1:9" x14ac:dyDescent="0.25">
      <c r="A470" s="79">
        <v>496</v>
      </c>
      <c r="B470">
        <v>45</v>
      </c>
      <c r="C470">
        <v>2021</v>
      </c>
      <c r="D470" t="s">
        <v>3208</v>
      </c>
      <c r="E470">
        <v>857</v>
      </c>
      <c r="F470">
        <v>1286</v>
      </c>
      <c r="G470" t="s">
        <v>3208</v>
      </c>
      <c r="H470">
        <v>7</v>
      </c>
      <c r="I470" t="s">
        <v>3224</v>
      </c>
    </row>
    <row r="471" spans="1:9" x14ac:dyDescent="0.25">
      <c r="A471" s="79">
        <v>497</v>
      </c>
      <c r="B471">
        <v>32</v>
      </c>
      <c r="C471">
        <v>1349</v>
      </c>
      <c r="D471" t="s">
        <v>2327</v>
      </c>
      <c r="E471">
        <v>616</v>
      </c>
      <c r="F471">
        <v>1011</v>
      </c>
      <c r="G471" t="s">
        <v>2327</v>
      </c>
      <c r="H471">
        <v>6</v>
      </c>
      <c r="I471" t="s">
        <v>3225</v>
      </c>
    </row>
    <row r="472" spans="1:9" x14ac:dyDescent="0.25">
      <c r="A472" s="79">
        <v>498</v>
      </c>
      <c r="B472">
        <v>3</v>
      </c>
      <c r="C472">
        <v>10</v>
      </c>
      <c r="D472" t="s">
        <v>2317</v>
      </c>
      <c r="E472">
        <v>5</v>
      </c>
      <c r="F472">
        <v>20</v>
      </c>
      <c r="G472" t="s">
        <v>2317</v>
      </c>
      <c r="H472">
        <v>6</v>
      </c>
      <c r="I472" t="s">
        <v>3226</v>
      </c>
    </row>
    <row r="473" spans="1:9" x14ac:dyDescent="0.25">
      <c r="A473" s="79">
        <v>499</v>
      </c>
      <c r="B473">
        <v>20</v>
      </c>
      <c r="C473">
        <v>227</v>
      </c>
      <c r="D473" t="s">
        <v>386</v>
      </c>
      <c r="E473">
        <v>305</v>
      </c>
      <c r="F473">
        <v>535</v>
      </c>
      <c r="G473" t="s">
        <v>386</v>
      </c>
      <c r="H473">
        <v>7</v>
      </c>
      <c r="I473" t="s">
        <v>3227</v>
      </c>
    </row>
    <row r="474" spans="1:9" x14ac:dyDescent="0.25">
      <c r="A474" s="103">
        <v>501</v>
      </c>
      <c r="B474">
        <v>46</v>
      </c>
      <c r="C474">
        <v>2114</v>
      </c>
      <c r="D474" t="s">
        <v>3496</v>
      </c>
      <c r="E474">
        <v>883</v>
      </c>
      <c r="F474">
        <v>1318</v>
      </c>
      <c r="G474" t="s">
        <v>3379</v>
      </c>
      <c r="H474">
        <v>1</v>
      </c>
      <c r="I474" t="s">
        <v>3388</v>
      </c>
    </row>
    <row r="475" spans="1:9" x14ac:dyDescent="0.25">
      <c r="A475" s="103">
        <v>502</v>
      </c>
      <c r="B475">
        <v>46</v>
      </c>
      <c r="C475">
        <v>2114</v>
      </c>
      <c r="D475" t="s">
        <v>3496</v>
      </c>
      <c r="E475">
        <v>883</v>
      </c>
      <c r="F475">
        <v>1318</v>
      </c>
      <c r="G475" t="s">
        <v>3379</v>
      </c>
      <c r="H475">
        <v>1</v>
      </c>
      <c r="I475" t="s">
        <v>3389</v>
      </c>
    </row>
    <row r="476" spans="1:9" x14ac:dyDescent="0.25">
      <c r="A476" s="103">
        <v>503</v>
      </c>
      <c r="B476">
        <v>46</v>
      </c>
      <c r="C476">
        <v>2114</v>
      </c>
      <c r="D476" t="s">
        <v>3496</v>
      </c>
      <c r="E476">
        <v>883</v>
      </c>
      <c r="F476">
        <v>1318</v>
      </c>
      <c r="G476" t="s">
        <v>3379</v>
      </c>
      <c r="H476">
        <v>1</v>
      </c>
      <c r="I476" t="s">
        <v>3390</v>
      </c>
    </row>
    <row r="477" spans="1:9" x14ac:dyDescent="0.25">
      <c r="A477" s="103">
        <v>504</v>
      </c>
      <c r="B477">
        <v>46</v>
      </c>
      <c r="C477">
        <v>2114</v>
      </c>
      <c r="D477" t="s">
        <v>3496</v>
      </c>
      <c r="E477">
        <v>883</v>
      </c>
      <c r="F477">
        <v>1318</v>
      </c>
      <c r="G477" t="s">
        <v>3379</v>
      </c>
      <c r="H477">
        <v>1</v>
      </c>
      <c r="I477" t="s">
        <v>3391</v>
      </c>
    </row>
    <row r="478" spans="1:9" x14ac:dyDescent="0.25">
      <c r="A478" s="103">
        <v>505</v>
      </c>
      <c r="B478">
        <v>46</v>
      </c>
      <c r="C478">
        <v>2114</v>
      </c>
      <c r="D478" t="s">
        <v>3496</v>
      </c>
      <c r="E478">
        <v>883</v>
      </c>
      <c r="F478">
        <v>1318</v>
      </c>
      <c r="G478" t="s">
        <v>3379</v>
      </c>
      <c r="H478">
        <v>1</v>
      </c>
      <c r="I478" t="s">
        <v>3392</v>
      </c>
    </row>
    <row r="479" spans="1:9" x14ac:dyDescent="0.25">
      <c r="A479" s="103">
        <v>506</v>
      </c>
      <c r="B479">
        <v>46</v>
      </c>
      <c r="C479">
        <v>2114</v>
      </c>
      <c r="D479" t="s">
        <v>3496</v>
      </c>
      <c r="E479">
        <v>883</v>
      </c>
      <c r="F479">
        <v>1318</v>
      </c>
      <c r="G479" t="s">
        <v>3379</v>
      </c>
      <c r="H479">
        <v>1</v>
      </c>
      <c r="I479" t="s">
        <v>3393</v>
      </c>
    </row>
    <row r="480" spans="1:9" x14ac:dyDescent="0.25">
      <c r="A480" s="103">
        <v>507</v>
      </c>
      <c r="B480">
        <v>46</v>
      </c>
      <c r="C480">
        <v>2114</v>
      </c>
      <c r="D480" t="s">
        <v>3496</v>
      </c>
      <c r="E480">
        <v>883</v>
      </c>
      <c r="F480">
        <v>1318</v>
      </c>
      <c r="G480" t="s">
        <v>3379</v>
      </c>
      <c r="H480">
        <v>1</v>
      </c>
      <c r="I480" t="s">
        <v>3394</v>
      </c>
    </row>
    <row r="481" spans="1:9" x14ac:dyDescent="0.25">
      <c r="A481" s="103">
        <v>508</v>
      </c>
      <c r="B481">
        <v>46</v>
      </c>
      <c r="C481">
        <v>2114</v>
      </c>
      <c r="D481" t="s">
        <v>3496</v>
      </c>
      <c r="E481">
        <v>883</v>
      </c>
      <c r="F481">
        <v>1318</v>
      </c>
      <c r="G481" t="s">
        <v>3379</v>
      </c>
      <c r="H481">
        <v>1</v>
      </c>
      <c r="I481" t="s">
        <v>3395</v>
      </c>
    </row>
    <row r="482" spans="1:9" x14ac:dyDescent="0.25">
      <c r="A482" s="103">
        <v>509</v>
      </c>
      <c r="B482">
        <v>46</v>
      </c>
      <c r="C482">
        <v>2114</v>
      </c>
      <c r="D482" t="s">
        <v>3496</v>
      </c>
      <c r="E482">
        <v>883</v>
      </c>
      <c r="F482">
        <v>1318</v>
      </c>
      <c r="G482" t="s">
        <v>3379</v>
      </c>
      <c r="H482">
        <v>1</v>
      </c>
      <c r="I482" t="s">
        <v>3396</v>
      </c>
    </row>
    <row r="483" spans="1:9" x14ac:dyDescent="0.25">
      <c r="A483" s="103">
        <v>510</v>
      </c>
      <c r="B483">
        <v>46</v>
      </c>
      <c r="C483">
        <v>2114</v>
      </c>
      <c r="D483" t="s">
        <v>3496</v>
      </c>
      <c r="E483">
        <v>883</v>
      </c>
      <c r="F483">
        <v>1318</v>
      </c>
      <c r="G483" t="s">
        <v>3379</v>
      </c>
      <c r="H483">
        <v>1</v>
      </c>
      <c r="I483" t="s">
        <v>3397</v>
      </c>
    </row>
    <row r="484" spans="1:9" x14ac:dyDescent="0.25">
      <c r="A484" s="103">
        <v>511</v>
      </c>
      <c r="B484">
        <v>46</v>
      </c>
      <c r="C484">
        <v>2114</v>
      </c>
      <c r="D484" t="s">
        <v>3496</v>
      </c>
      <c r="E484">
        <v>883</v>
      </c>
      <c r="F484">
        <v>1318</v>
      </c>
      <c r="G484" t="s">
        <v>3379</v>
      </c>
      <c r="H484">
        <v>1</v>
      </c>
      <c r="I484" t="s">
        <v>3398</v>
      </c>
    </row>
    <row r="485" spans="1:9" x14ac:dyDescent="0.25">
      <c r="A485" s="103">
        <v>512</v>
      </c>
      <c r="B485">
        <v>46</v>
      </c>
      <c r="C485">
        <v>2114</v>
      </c>
      <c r="D485" t="s">
        <v>3496</v>
      </c>
      <c r="E485">
        <v>883</v>
      </c>
      <c r="F485">
        <v>1318</v>
      </c>
      <c r="G485" t="s">
        <v>3379</v>
      </c>
      <c r="H485">
        <v>1</v>
      </c>
      <c r="I485" t="s">
        <v>3380</v>
      </c>
    </row>
    <row r="486" spans="1:9" x14ac:dyDescent="0.25">
      <c r="A486" s="103">
        <v>513</v>
      </c>
      <c r="B486">
        <v>46</v>
      </c>
      <c r="C486">
        <v>2114</v>
      </c>
      <c r="D486" t="s">
        <v>3496</v>
      </c>
      <c r="E486">
        <v>883</v>
      </c>
      <c r="F486">
        <v>1318</v>
      </c>
      <c r="G486" t="s">
        <v>3379</v>
      </c>
      <c r="H486">
        <v>1</v>
      </c>
      <c r="I486" t="s">
        <v>3381</v>
      </c>
    </row>
    <row r="487" spans="1:9" x14ac:dyDescent="0.25">
      <c r="A487" s="103">
        <v>517</v>
      </c>
      <c r="B487">
        <v>46</v>
      </c>
      <c r="C487">
        <v>2114</v>
      </c>
      <c r="D487" t="s">
        <v>3496</v>
      </c>
      <c r="E487">
        <v>883</v>
      </c>
      <c r="F487">
        <v>1318</v>
      </c>
      <c r="G487" t="s">
        <v>3379</v>
      </c>
      <c r="H487">
        <v>0</v>
      </c>
      <c r="I487" t="s">
        <v>3382</v>
      </c>
    </row>
    <row r="488" spans="1:9" x14ac:dyDescent="0.25">
      <c r="A488" s="103">
        <v>518</v>
      </c>
      <c r="B488">
        <v>46</v>
      </c>
      <c r="C488">
        <v>2114</v>
      </c>
      <c r="D488" t="s">
        <v>3496</v>
      </c>
      <c r="E488">
        <v>883</v>
      </c>
      <c r="F488">
        <v>1318</v>
      </c>
      <c r="G488" t="s">
        <v>3379</v>
      </c>
      <c r="H488">
        <v>1</v>
      </c>
      <c r="I488" t="s">
        <v>3383</v>
      </c>
    </row>
    <row r="489" spans="1:9" x14ac:dyDescent="0.25">
      <c r="A489" s="103">
        <v>519</v>
      </c>
      <c r="B489">
        <v>46</v>
      </c>
      <c r="C489">
        <v>2114</v>
      </c>
      <c r="D489" t="s">
        <v>3496</v>
      </c>
      <c r="E489">
        <v>883</v>
      </c>
      <c r="F489">
        <v>1318</v>
      </c>
      <c r="G489" t="s">
        <v>3379</v>
      </c>
      <c r="H489">
        <v>1</v>
      </c>
      <c r="I489" t="s">
        <v>3384</v>
      </c>
    </row>
    <row r="490" spans="1:9" x14ac:dyDescent="0.25">
      <c r="A490" s="103">
        <v>520</v>
      </c>
      <c r="B490">
        <v>46</v>
      </c>
      <c r="C490">
        <v>2114</v>
      </c>
      <c r="D490" t="s">
        <v>3496</v>
      </c>
      <c r="E490">
        <v>883</v>
      </c>
      <c r="F490">
        <v>1318</v>
      </c>
      <c r="G490" t="s">
        <v>3379</v>
      </c>
      <c r="H490">
        <v>6</v>
      </c>
      <c r="I490" t="s">
        <v>3497</v>
      </c>
    </row>
    <row r="491" spans="1:9" x14ac:dyDescent="0.25">
      <c r="A491" s="103">
        <v>521</v>
      </c>
      <c r="B491">
        <v>46</v>
      </c>
      <c r="C491">
        <v>2114</v>
      </c>
      <c r="D491" t="s">
        <v>3496</v>
      </c>
      <c r="E491">
        <v>883</v>
      </c>
      <c r="F491">
        <v>1318</v>
      </c>
      <c r="G491" t="s">
        <v>3379</v>
      </c>
      <c r="H491">
        <v>6</v>
      </c>
      <c r="I491" t="s">
        <v>3488</v>
      </c>
    </row>
    <row r="492" spans="1:9" x14ac:dyDescent="0.25">
      <c r="A492" s="103">
        <v>522</v>
      </c>
      <c r="B492">
        <v>46</v>
      </c>
      <c r="C492">
        <v>2114</v>
      </c>
      <c r="D492" t="s">
        <v>3496</v>
      </c>
      <c r="E492">
        <v>883</v>
      </c>
      <c r="F492">
        <v>1318</v>
      </c>
      <c r="G492" t="s">
        <v>3379</v>
      </c>
      <c r="H492">
        <v>7</v>
      </c>
      <c r="I492" t="s">
        <v>3386</v>
      </c>
    </row>
    <row r="493" spans="1:9" x14ac:dyDescent="0.25">
      <c r="A493" s="103">
        <v>523</v>
      </c>
      <c r="B493">
        <v>46</v>
      </c>
      <c r="C493">
        <v>2114</v>
      </c>
      <c r="D493" t="s">
        <v>3496</v>
      </c>
      <c r="E493">
        <v>883</v>
      </c>
      <c r="F493">
        <v>1318</v>
      </c>
      <c r="G493" t="s">
        <v>3379</v>
      </c>
      <c r="H493">
        <v>7</v>
      </c>
      <c r="I493" t="s">
        <v>3387</v>
      </c>
    </row>
    <row r="494" spans="1:9" x14ac:dyDescent="0.25">
      <c r="A494" s="79">
        <v>524</v>
      </c>
      <c r="B494">
        <v>48</v>
      </c>
      <c r="C494">
        <v>2212</v>
      </c>
      <c r="D494" t="s">
        <v>3571</v>
      </c>
      <c r="E494">
        <v>929</v>
      </c>
      <c r="F494">
        <v>1383</v>
      </c>
      <c r="G494" t="s">
        <v>3557</v>
      </c>
      <c r="H494">
        <v>1</v>
      </c>
      <c r="I494" t="s">
        <v>3575</v>
      </c>
    </row>
    <row r="495" spans="1:9" x14ac:dyDescent="0.25">
      <c r="A495" s="78">
        <v>525</v>
      </c>
      <c r="B495">
        <v>48</v>
      </c>
      <c r="C495">
        <v>2212</v>
      </c>
      <c r="D495" t="s">
        <v>3571</v>
      </c>
      <c r="E495">
        <v>929</v>
      </c>
      <c r="F495">
        <v>1383</v>
      </c>
      <c r="G495" t="s">
        <v>3557</v>
      </c>
      <c r="H495">
        <v>1</v>
      </c>
      <c r="I495" t="s">
        <v>3576</v>
      </c>
    </row>
    <row r="496" spans="1:9" x14ac:dyDescent="0.25">
      <c r="A496" s="79">
        <v>526</v>
      </c>
      <c r="B496">
        <v>48</v>
      </c>
      <c r="C496">
        <v>2212</v>
      </c>
      <c r="D496" t="s">
        <v>3571</v>
      </c>
      <c r="E496">
        <v>929</v>
      </c>
      <c r="F496">
        <v>1383</v>
      </c>
      <c r="G496" t="s">
        <v>3557</v>
      </c>
      <c r="H496">
        <v>1</v>
      </c>
      <c r="I496" t="s">
        <v>3577</v>
      </c>
    </row>
    <row r="497" spans="1:9" x14ac:dyDescent="0.25">
      <c r="A497" s="78">
        <v>527</v>
      </c>
      <c r="B497">
        <v>48</v>
      </c>
      <c r="C497">
        <v>2212</v>
      </c>
      <c r="D497" t="s">
        <v>3571</v>
      </c>
      <c r="E497">
        <v>929</v>
      </c>
      <c r="F497">
        <v>1383</v>
      </c>
      <c r="G497" t="s">
        <v>3557</v>
      </c>
      <c r="H497">
        <v>1</v>
      </c>
      <c r="I497" t="s">
        <v>3578</v>
      </c>
    </row>
    <row r="498" spans="1:9" x14ac:dyDescent="0.25">
      <c r="A498" s="77">
        <v>528</v>
      </c>
      <c r="B498">
        <v>48</v>
      </c>
      <c r="C498">
        <v>2212</v>
      </c>
      <c r="D498" t="s">
        <v>3571</v>
      </c>
      <c r="E498">
        <v>929</v>
      </c>
      <c r="F498">
        <v>1383</v>
      </c>
      <c r="G498" t="s">
        <v>3557</v>
      </c>
      <c r="H498">
        <v>1</v>
      </c>
      <c r="I498" t="s">
        <v>3572</v>
      </c>
    </row>
    <row r="499" spans="1:9" x14ac:dyDescent="0.25">
      <c r="A499" s="77">
        <v>529</v>
      </c>
      <c r="B499">
        <v>48</v>
      </c>
      <c r="C499">
        <v>2212</v>
      </c>
      <c r="D499" t="s">
        <v>3571</v>
      </c>
      <c r="E499">
        <v>929</v>
      </c>
      <c r="F499">
        <v>1383</v>
      </c>
      <c r="G499" t="s">
        <v>3557</v>
      </c>
      <c r="H499">
        <v>1</v>
      </c>
      <c r="I499" t="s">
        <v>3573</v>
      </c>
    </row>
    <row r="500" spans="1:9" x14ac:dyDescent="0.25">
      <c r="A500" s="78">
        <v>530</v>
      </c>
      <c r="B500">
        <v>48</v>
      </c>
      <c r="C500">
        <v>2212</v>
      </c>
      <c r="D500" t="s">
        <v>3571</v>
      </c>
      <c r="E500">
        <v>929</v>
      </c>
      <c r="F500">
        <v>1383</v>
      </c>
      <c r="G500" t="s">
        <v>3557</v>
      </c>
      <c r="H500">
        <v>1</v>
      </c>
      <c r="I500" t="s">
        <v>3574</v>
      </c>
    </row>
    <row r="501" spans="1:9" x14ac:dyDescent="0.25">
      <c r="A501" s="104"/>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I932"/>
  <sheetViews>
    <sheetView workbookViewId="0">
      <selection sqref="A1:I7"/>
    </sheetView>
  </sheetViews>
  <sheetFormatPr baseColWidth="10" defaultRowHeight="15" x14ac:dyDescent="0.25"/>
  <cols>
    <col min="1" max="1" width="4" bestFit="1" customWidth="1"/>
    <col min="3" max="3" width="28.140625" bestFit="1" customWidth="1"/>
    <col min="4" max="4" width="30.28515625" bestFit="1" customWidth="1"/>
  </cols>
  <sheetData>
    <row r="1" spans="1:9" ht="16.5" customHeight="1" x14ac:dyDescent="0.25">
      <c r="A1" s="77">
        <v>528</v>
      </c>
      <c r="B1">
        <v>48</v>
      </c>
      <c r="C1">
        <v>2212</v>
      </c>
      <c r="D1" t="s">
        <v>3571</v>
      </c>
      <c r="E1">
        <v>929</v>
      </c>
      <c r="F1">
        <v>1383</v>
      </c>
      <c r="G1" t="s">
        <v>3557</v>
      </c>
      <c r="H1">
        <v>1</v>
      </c>
      <c r="I1" t="s">
        <v>3572</v>
      </c>
    </row>
    <row r="2" spans="1:9" x14ac:dyDescent="0.25">
      <c r="A2" s="77">
        <v>529</v>
      </c>
      <c r="B2">
        <v>48</v>
      </c>
      <c r="C2">
        <v>2212</v>
      </c>
      <c r="D2" t="s">
        <v>3571</v>
      </c>
      <c r="E2">
        <v>929</v>
      </c>
      <c r="F2">
        <v>1383</v>
      </c>
      <c r="G2" t="s">
        <v>3557</v>
      </c>
      <c r="H2">
        <v>1</v>
      </c>
      <c r="I2" t="s">
        <v>3573</v>
      </c>
    </row>
    <row r="3" spans="1:9" x14ac:dyDescent="0.25">
      <c r="A3" s="78">
        <v>530</v>
      </c>
      <c r="B3">
        <v>48</v>
      </c>
      <c r="C3">
        <v>2212</v>
      </c>
      <c r="D3" t="s">
        <v>3571</v>
      </c>
      <c r="E3">
        <v>929</v>
      </c>
      <c r="F3">
        <v>1383</v>
      </c>
      <c r="G3" t="s">
        <v>3557</v>
      </c>
      <c r="H3">
        <v>1</v>
      </c>
      <c r="I3" t="s">
        <v>3574</v>
      </c>
    </row>
    <row r="4" spans="1:9" x14ac:dyDescent="0.25">
      <c r="A4" s="79">
        <v>524</v>
      </c>
      <c r="B4">
        <v>48</v>
      </c>
      <c r="C4">
        <v>2212</v>
      </c>
      <c r="D4" t="s">
        <v>3571</v>
      </c>
      <c r="E4">
        <v>929</v>
      </c>
      <c r="F4">
        <v>1383</v>
      </c>
      <c r="G4" t="s">
        <v>3557</v>
      </c>
      <c r="H4">
        <v>1</v>
      </c>
      <c r="I4" t="s">
        <v>3575</v>
      </c>
    </row>
    <row r="5" spans="1:9" x14ac:dyDescent="0.25">
      <c r="A5" s="78">
        <v>525</v>
      </c>
      <c r="B5">
        <v>48</v>
      </c>
      <c r="C5">
        <v>2212</v>
      </c>
      <c r="D5" t="s">
        <v>3571</v>
      </c>
      <c r="E5">
        <v>929</v>
      </c>
      <c r="F5">
        <v>1383</v>
      </c>
      <c r="G5" t="s">
        <v>3557</v>
      </c>
      <c r="H5">
        <v>1</v>
      </c>
      <c r="I5" t="s">
        <v>3576</v>
      </c>
    </row>
    <row r="6" spans="1:9" x14ac:dyDescent="0.25">
      <c r="A6" s="79">
        <v>526</v>
      </c>
      <c r="B6">
        <v>48</v>
      </c>
      <c r="C6">
        <v>2212</v>
      </c>
      <c r="D6" t="s">
        <v>3571</v>
      </c>
      <c r="E6">
        <v>929</v>
      </c>
      <c r="F6">
        <v>1383</v>
      </c>
      <c r="G6" t="s">
        <v>3557</v>
      </c>
      <c r="H6">
        <v>1</v>
      </c>
      <c r="I6" t="s">
        <v>3577</v>
      </c>
    </row>
    <row r="7" spans="1:9" x14ac:dyDescent="0.25">
      <c r="A7" s="78">
        <v>527</v>
      </c>
      <c r="B7">
        <v>48</v>
      </c>
      <c r="C7">
        <v>2212</v>
      </c>
      <c r="D7" t="s">
        <v>3571</v>
      </c>
      <c r="E7">
        <v>929</v>
      </c>
      <c r="F7">
        <v>1383</v>
      </c>
      <c r="G7" t="s">
        <v>3557</v>
      </c>
      <c r="H7">
        <v>1</v>
      </c>
      <c r="I7" t="s">
        <v>3578</v>
      </c>
    </row>
    <row r="8" spans="1:9" x14ac:dyDescent="0.25">
      <c r="A8" s="79"/>
    </row>
    <row r="9" spans="1:9" x14ac:dyDescent="0.25">
      <c r="A9" s="79"/>
    </row>
    <row r="10" spans="1:9" x14ac:dyDescent="0.25">
      <c r="A10" s="79"/>
    </row>
    <row r="11" spans="1:9" x14ac:dyDescent="0.25">
      <c r="A11" s="79"/>
    </row>
    <row r="12" spans="1:9" x14ac:dyDescent="0.25">
      <c r="A12" s="79"/>
    </row>
    <row r="13" spans="1:9" x14ac:dyDescent="0.25">
      <c r="A13" s="79"/>
    </row>
    <row r="14" spans="1:9" x14ac:dyDescent="0.25">
      <c r="A14" s="79"/>
    </row>
    <row r="15" spans="1:9" x14ac:dyDescent="0.25">
      <c r="A15" s="79"/>
    </row>
    <row r="16" spans="1:9" x14ac:dyDescent="0.25">
      <c r="A16" s="79"/>
    </row>
    <row r="17" spans="1:1" x14ac:dyDescent="0.25">
      <c r="A17" s="79"/>
    </row>
    <row r="18" spans="1:1" x14ac:dyDescent="0.25">
      <c r="A18" s="79"/>
    </row>
    <row r="19" spans="1:1" x14ac:dyDescent="0.25">
      <c r="A19" s="79"/>
    </row>
    <row r="20" spans="1:1" x14ac:dyDescent="0.25">
      <c r="A20" s="79"/>
    </row>
    <row r="21" spans="1:1" x14ac:dyDescent="0.25">
      <c r="A21" s="79"/>
    </row>
    <row r="22" spans="1:1" x14ac:dyDescent="0.25">
      <c r="A22" s="79"/>
    </row>
    <row r="23" spans="1:1" x14ac:dyDescent="0.25">
      <c r="A23" s="79"/>
    </row>
    <row r="24" spans="1:1" x14ac:dyDescent="0.25">
      <c r="A24" s="79"/>
    </row>
    <row r="25" spans="1:1" x14ac:dyDescent="0.25">
      <c r="A25" s="79"/>
    </row>
    <row r="26" spans="1:1" x14ac:dyDescent="0.25">
      <c r="A26" s="79"/>
    </row>
    <row r="27" spans="1:1" x14ac:dyDescent="0.25">
      <c r="A27" s="79"/>
    </row>
    <row r="28" spans="1:1" x14ac:dyDescent="0.25">
      <c r="A28" s="79"/>
    </row>
    <row r="29" spans="1:1" x14ac:dyDescent="0.25">
      <c r="A29" s="79"/>
    </row>
    <row r="30" spans="1:1" x14ac:dyDescent="0.25">
      <c r="A30" s="78"/>
    </row>
    <row r="31" spans="1:1" x14ac:dyDescent="0.25">
      <c r="A31" s="78"/>
    </row>
    <row r="32" spans="1:1" x14ac:dyDescent="0.25">
      <c r="A32" s="78"/>
    </row>
    <row r="33" spans="1:1" x14ac:dyDescent="0.25">
      <c r="A33" s="78"/>
    </row>
    <row r="34" spans="1:1" x14ac:dyDescent="0.25">
      <c r="A34" s="78"/>
    </row>
    <row r="35" spans="1:1" x14ac:dyDescent="0.25">
      <c r="A35" s="79"/>
    </row>
    <row r="36" spans="1:1" x14ac:dyDescent="0.25">
      <c r="A36" s="79"/>
    </row>
    <row r="37" spans="1:1" x14ac:dyDescent="0.25">
      <c r="A37" s="79"/>
    </row>
    <row r="38" spans="1:1" x14ac:dyDescent="0.25">
      <c r="A38" s="79"/>
    </row>
    <row r="39" spans="1:1" x14ac:dyDescent="0.25">
      <c r="A39" s="78"/>
    </row>
    <row r="40" spans="1:1" x14ac:dyDescent="0.25">
      <c r="A40" s="78"/>
    </row>
    <row r="41" spans="1:1" x14ac:dyDescent="0.25">
      <c r="A41" s="79"/>
    </row>
    <row r="42" spans="1:1" x14ac:dyDescent="0.25">
      <c r="A42" s="79"/>
    </row>
    <row r="43" spans="1:1" x14ac:dyDescent="0.25">
      <c r="A43" s="78"/>
    </row>
    <row r="44" spans="1:1" x14ac:dyDescent="0.25">
      <c r="A44" s="78"/>
    </row>
    <row r="45" spans="1:1" x14ac:dyDescent="0.25">
      <c r="A45" s="78"/>
    </row>
    <row r="46" spans="1:1" x14ac:dyDescent="0.25">
      <c r="A46" s="79"/>
    </row>
    <row r="47" spans="1:1" x14ac:dyDescent="0.25">
      <c r="A47" s="79"/>
    </row>
    <row r="48" spans="1:1" x14ac:dyDescent="0.25">
      <c r="A48" s="79"/>
    </row>
    <row r="49" spans="1:1" x14ac:dyDescent="0.25">
      <c r="A49" s="79"/>
    </row>
    <row r="50" spans="1:1" x14ac:dyDescent="0.25">
      <c r="A50" s="79"/>
    </row>
    <row r="51" spans="1:1" x14ac:dyDescent="0.25">
      <c r="A51" s="79"/>
    </row>
    <row r="52" spans="1:1" x14ac:dyDescent="0.25">
      <c r="A52" s="79"/>
    </row>
    <row r="53" spans="1:1" x14ac:dyDescent="0.25">
      <c r="A53" s="79"/>
    </row>
    <row r="54" spans="1:1" x14ac:dyDescent="0.25">
      <c r="A54" s="79"/>
    </row>
    <row r="55" spans="1:1" x14ac:dyDescent="0.25">
      <c r="A55" s="79"/>
    </row>
    <row r="56" spans="1:1" x14ac:dyDescent="0.25">
      <c r="A56" s="79"/>
    </row>
    <row r="57" spans="1:1" x14ac:dyDescent="0.25">
      <c r="A57" s="79"/>
    </row>
    <row r="58" spans="1:1" x14ac:dyDescent="0.25">
      <c r="A58" s="78"/>
    </row>
    <row r="59" spans="1:1" x14ac:dyDescent="0.25">
      <c r="A59" s="78"/>
    </row>
    <row r="60" spans="1:1" x14ac:dyDescent="0.25">
      <c r="A60" s="78"/>
    </row>
    <row r="61" spans="1:1" x14ac:dyDescent="0.25">
      <c r="A61" s="79"/>
    </row>
    <row r="62" spans="1:1" x14ac:dyDescent="0.25">
      <c r="A62" s="78"/>
    </row>
    <row r="63" spans="1:1" x14ac:dyDescent="0.25">
      <c r="A63" s="78"/>
    </row>
    <row r="64" spans="1:1" x14ac:dyDescent="0.25">
      <c r="A64" s="78"/>
    </row>
    <row r="65" spans="1:1" x14ac:dyDescent="0.25">
      <c r="A65" s="78"/>
    </row>
    <row r="66" spans="1:1" x14ac:dyDescent="0.25">
      <c r="A66" s="79"/>
    </row>
    <row r="67" spans="1:1" x14ac:dyDescent="0.25">
      <c r="A67" s="79"/>
    </row>
    <row r="68" spans="1:1" x14ac:dyDescent="0.25">
      <c r="A68" s="79"/>
    </row>
    <row r="69" spans="1:1" x14ac:dyDescent="0.25">
      <c r="A69" s="78"/>
    </row>
    <row r="70" spans="1:1" x14ac:dyDescent="0.25">
      <c r="A70" s="78"/>
    </row>
    <row r="71" spans="1:1" x14ac:dyDescent="0.25">
      <c r="A71" s="78"/>
    </row>
    <row r="72" spans="1:1" x14ac:dyDescent="0.25">
      <c r="A72" s="78"/>
    </row>
    <row r="73" spans="1:1" x14ac:dyDescent="0.25">
      <c r="A73" s="79"/>
    </row>
    <row r="74" spans="1:1" x14ac:dyDescent="0.25">
      <c r="A74" s="79"/>
    </row>
    <row r="75" spans="1:1" x14ac:dyDescent="0.25">
      <c r="A75" s="79"/>
    </row>
    <row r="76" spans="1:1" x14ac:dyDescent="0.25">
      <c r="A76" s="79"/>
    </row>
    <row r="77" spans="1:1" x14ac:dyDescent="0.25">
      <c r="A77" s="79"/>
    </row>
    <row r="78" spans="1:1" x14ac:dyDescent="0.25">
      <c r="A78" s="79"/>
    </row>
    <row r="79" spans="1:1" x14ac:dyDescent="0.25">
      <c r="A79" s="79"/>
    </row>
    <row r="80" spans="1:1" x14ac:dyDescent="0.25">
      <c r="A80" s="79"/>
    </row>
    <row r="81" spans="1:1" x14ac:dyDescent="0.25">
      <c r="A81" s="79"/>
    </row>
    <row r="82" spans="1:1" x14ac:dyDescent="0.25">
      <c r="A82" s="78"/>
    </row>
    <row r="83" spans="1:1" x14ac:dyDescent="0.25">
      <c r="A83" s="78"/>
    </row>
    <row r="84" spans="1:1" x14ac:dyDescent="0.25">
      <c r="A84" s="79"/>
    </row>
    <row r="85" spans="1:1" x14ac:dyDescent="0.25">
      <c r="A85" s="79"/>
    </row>
    <row r="86" spans="1:1" x14ac:dyDescent="0.25">
      <c r="A86" s="79"/>
    </row>
    <row r="87" spans="1:1" x14ac:dyDescent="0.25">
      <c r="A87" s="79"/>
    </row>
    <row r="88" spans="1:1" x14ac:dyDescent="0.25">
      <c r="A88" s="79"/>
    </row>
    <row r="89" spans="1:1" x14ac:dyDescent="0.25">
      <c r="A89" s="79"/>
    </row>
    <row r="90" spans="1:1" x14ac:dyDescent="0.25">
      <c r="A90" s="79"/>
    </row>
    <row r="91" spans="1:1" x14ac:dyDescent="0.25">
      <c r="A91" s="79"/>
    </row>
    <row r="92" spans="1:1" x14ac:dyDescent="0.25">
      <c r="A92" s="79"/>
    </row>
    <row r="93" spans="1:1" x14ac:dyDescent="0.25">
      <c r="A93" s="79"/>
    </row>
    <row r="94" spans="1:1" x14ac:dyDescent="0.25">
      <c r="A94" s="79"/>
    </row>
    <row r="95" spans="1:1" x14ac:dyDescent="0.25">
      <c r="A95" s="79"/>
    </row>
    <row r="96" spans="1:1" x14ac:dyDescent="0.25">
      <c r="A96" s="78"/>
    </row>
    <row r="97" spans="1:1" x14ac:dyDescent="0.25">
      <c r="A97" s="78"/>
    </row>
    <row r="98" spans="1:1" x14ac:dyDescent="0.25">
      <c r="A98" s="78"/>
    </row>
    <row r="99" spans="1:1" x14ac:dyDescent="0.25">
      <c r="A99" s="78"/>
    </row>
    <row r="100" spans="1:1" x14ac:dyDescent="0.25">
      <c r="A100" s="78"/>
    </row>
    <row r="101" spans="1:1" x14ac:dyDescent="0.25">
      <c r="A101" s="78"/>
    </row>
    <row r="102" spans="1:1" x14ac:dyDescent="0.25">
      <c r="A102" s="79"/>
    </row>
    <row r="103" spans="1:1" x14ac:dyDescent="0.25">
      <c r="A103" s="79"/>
    </row>
    <row r="104" spans="1:1" x14ac:dyDescent="0.25">
      <c r="A104" s="79"/>
    </row>
    <row r="105" spans="1:1" x14ac:dyDescent="0.25">
      <c r="A105" s="79"/>
    </row>
    <row r="106" spans="1:1" x14ac:dyDescent="0.25">
      <c r="A106" s="79"/>
    </row>
    <row r="107" spans="1:1" x14ac:dyDescent="0.25">
      <c r="A107" s="79"/>
    </row>
    <row r="108" spans="1:1" x14ac:dyDescent="0.25">
      <c r="A108" s="79"/>
    </row>
    <row r="109" spans="1:1" x14ac:dyDescent="0.25">
      <c r="A109" s="79"/>
    </row>
    <row r="110" spans="1:1" x14ac:dyDescent="0.25">
      <c r="A110" s="79"/>
    </row>
    <row r="111" spans="1:1" x14ac:dyDescent="0.25">
      <c r="A111" s="78"/>
    </row>
    <row r="112" spans="1:1" x14ac:dyDescent="0.25">
      <c r="A112" s="78"/>
    </row>
    <row r="113" spans="1:1" x14ac:dyDescent="0.25">
      <c r="A113" s="78"/>
    </row>
    <row r="114" spans="1:1" x14ac:dyDescent="0.25">
      <c r="A114" s="78"/>
    </row>
    <row r="115" spans="1:1" x14ac:dyDescent="0.25">
      <c r="A115" s="78"/>
    </row>
    <row r="116" spans="1:1" x14ac:dyDescent="0.25">
      <c r="A116" s="78"/>
    </row>
    <row r="117" spans="1:1" x14ac:dyDescent="0.25">
      <c r="A117" s="79"/>
    </row>
    <row r="118" spans="1:1" x14ac:dyDescent="0.25">
      <c r="A118" s="79"/>
    </row>
    <row r="119" spans="1:1" x14ac:dyDescent="0.25">
      <c r="A119" s="79"/>
    </row>
    <row r="120" spans="1:1" x14ac:dyDescent="0.25">
      <c r="A120" s="79"/>
    </row>
    <row r="121" spans="1:1" x14ac:dyDescent="0.25">
      <c r="A121" s="79"/>
    </row>
    <row r="122" spans="1:1" x14ac:dyDescent="0.25">
      <c r="A122" s="79"/>
    </row>
    <row r="123" spans="1:1" x14ac:dyDescent="0.25">
      <c r="A123" s="79"/>
    </row>
    <row r="124" spans="1:1" x14ac:dyDescent="0.25">
      <c r="A124" s="79"/>
    </row>
    <row r="125" spans="1:1" x14ac:dyDescent="0.25">
      <c r="A125" s="79"/>
    </row>
    <row r="126" spans="1:1" x14ac:dyDescent="0.25">
      <c r="A126" s="79"/>
    </row>
    <row r="127" spans="1:1" x14ac:dyDescent="0.25">
      <c r="A127" s="79"/>
    </row>
    <row r="128" spans="1:1" x14ac:dyDescent="0.25">
      <c r="A128" s="79"/>
    </row>
    <row r="129" spans="1:1" x14ac:dyDescent="0.25">
      <c r="A129" s="79"/>
    </row>
    <row r="130" spans="1:1" x14ac:dyDescent="0.25">
      <c r="A130" s="79"/>
    </row>
    <row r="131" spans="1:1" x14ac:dyDescent="0.25">
      <c r="A131" s="79"/>
    </row>
    <row r="132" spans="1:1" x14ac:dyDescent="0.25">
      <c r="A132" s="79"/>
    </row>
    <row r="133" spans="1:1" x14ac:dyDescent="0.25">
      <c r="A133" s="79"/>
    </row>
    <row r="134" spans="1:1" x14ac:dyDescent="0.25">
      <c r="A134" s="79"/>
    </row>
    <row r="135" spans="1:1" x14ac:dyDescent="0.25">
      <c r="A135" s="79"/>
    </row>
    <row r="136" spans="1:1" x14ac:dyDescent="0.25">
      <c r="A136" s="79"/>
    </row>
    <row r="137" spans="1:1" x14ac:dyDescent="0.25">
      <c r="A137" s="79"/>
    </row>
    <row r="138" spans="1:1" x14ac:dyDescent="0.25">
      <c r="A138" s="78"/>
    </row>
    <row r="139" spans="1:1" x14ac:dyDescent="0.25">
      <c r="A139" s="78"/>
    </row>
    <row r="140" spans="1:1" x14ac:dyDescent="0.25">
      <c r="A140" s="78"/>
    </row>
    <row r="141" spans="1:1" x14ac:dyDescent="0.25">
      <c r="A141" s="78"/>
    </row>
    <row r="142" spans="1:1" x14ac:dyDescent="0.25">
      <c r="A142" s="79"/>
    </row>
    <row r="143" spans="1:1" x14ac:dyDescent="0.25">
      <c r="A143" s="79"/>
    </row>
    <row r="144" spans="1:1" x14ac:dyDescent="0.25">
      <c r="A144" s="79"/>
    </row>
    <row r="145" spans="1:1" x14ac:dyDescent="0.25">
      <c r="A145" s="79"/>
    </row>
    <row r="146" spans="1:1" x14ac:dyDescent="0.25">
      <c r="A146" s="79"/>
    </row>
    <row r="147" spans="1:1" x14ac:dyDescent="0.25">
      <c r="A147" s="79"/>
    </row>
    <row r="148" spans="1:1" x14ac:dyDescent="0.25">
      <c r="A148" s="79"/>
    </row>
    <row r="149" spans="1:1" x14ac:dyDescent="0.25">
      <c r="A149" s="79"/>
    </row>
    <row r="150" spans="1:1" x14ac:dyDescent="0.25">
      <c r="A150" s="79"/>
    </row>
    <row r="151" spans="1:1" x14ac:dyDescent="0.25">
      <c r="A151" s="79"/>
    </row>
    <row r="152" spans="1:1" x14ac:dyDescent="0.25">
      <c r="A152" s="79"/>
    </row>
    <row r="153" spans="1:1" x14ac:dyDescent="0.25">
      <c r="A153" s="79"/>
    </row>
    <row r="154" spans="1:1" x14ac:dyDescent="0.25">
      <c r="A154" s="79"/>
    </row>
    <row r="155" spans="1:1" x14ac:dyDescent="0.25">
      <c r="A155" s="78"/>
    </row>
    <row r="156" spans="1:1" x14ac:dyDescent="0.25">
      <c r="A156" s="79"/>
    </row>
    <row r="157" spans="1:1" x14ac:dyDescent="0.25">
      <c r="A157" s="79"/>
    </row>
    <row r="158" spans="1:1" x14ac:dyDescent="0.25">
      <c r="A158" s="79"/>
    </row>
    <row r="159" spans="1:1" x14ac:dyDescent="0.25">
      <c r="A159" s="79"/>
    </row>
    <row r="160" spans="1:1" x14ac:dyDescent="0.25">
      <c r="A160" s="79"/>
    </row>
    <row r="161" spans="1:1" x14ac:dyDescent="0.25">
      <c r="A161" s="79"/>
    </row>
    <row r="162" spans="1:1" x14ac:dyDescent="0.25">
      <c r="A162" s="79"/>
    </row>
    <row r="163" spans="1:1" x14ac:dyDescent="0.25">
      <c r="A163" s="78"/>
    </row>
    <row r="164" spans="1:1" x14ac:dyDescent="0.25">
      <c r="A164" s="79"/>
    </row>
    <row r="165" spans="1:1" x14ac:dyDescent="0.25">
      <c r="A165" s="79"/>
    </row>
    <row r="166" spans="1:1" x14ac:dyDescent="0.25">
      <c r="A166" s="79"/>
    </row>
    <row r="167" spans="1:1" x14ac:dyDescent="0.25">
      <c r="A167" s="79"/>
    </row>
    <row r="168" spans="1:1" x14ac:dyDescent="0.25">
      <c r="A168" s="79"/>
    </row>
    <row r="169" spans="1:1" x14ac:dyDescent="0.25">
      <c r="A169" s="79"/>
    </row>
    <row r="170" spans="1:1" x14ac:dyDescent="0.25">
      <c r="A170" s="79"/>
    </row>
    <row r="171" spans="1:1" x14ac:dyDescent="0.25">
      <c r="A171" s="79"/>
    </row>
    <row r="172" spans="1:1" x14ac:dyDescent="0.25">
      <c r="A172" s="79"/>
    </row>
    <row r="173" spans="1:1" x14ac:dyDescent="0.25">
      <c r="A173" s="79"/>
    </row>
    <row r="174" spans="1:1" x14ac:dyDescent="0.25">
      <c r="A174" s="79"/>
    </row>
    <row r="175" spans="1:1" x14ac:dyDescent="0.25">
      <c r="A175" s="79"/>
    </row>
    <row r="176" spans="1:1" x14ac:dyDescent="0.25">
      <c r="A176" s="79"/>
    </row>
    <row r="177" spans="1:1" x14ac:dyDescent="0.25">
      <c r="A177" s="79"/>
    </row>
    <row r="178" spans="1:1" x14ac:dyDescent="0.25">
      <c r="A178" s="79"/>
    </row>
    <row r="179" spans="1:1" x14ac:dyDescent="0.25">
      <c r="A179" s="79"/>
    </row>
    <row r="180" spans="1:1" x14ac:dyDescent="0.25">
      <c r="A180" s="79"/>
    </row>
    <row r="181" spans="1:1" x14ac:dyDescent="0.25">
      <c r="A181" s="79"/>
    </row>
    <row r="182" spans="1:1" x14ac:dyDescent="0.25">
      <c r="A182" s="79"/>
    </row>
    <row r="183" spans="1:1" x14ac:dyDescent="0.25">
      <c r="A183" s="79"/>
    </row>
    <row r="184" spans="1:1" x14ac:dyDescent="0.25">
      <c r="A184" s="79"/>
    </row>
    <row r="185" spans="1:1" x14ac:dyDescent="0.25">
      <c r="A185" s="79"/>
    </row>
    <row r="186" spans="1:1" x14ac:dyDescent="0.25">
      <c r="A186" s="78"/>
    </row>
    <row r="187" spans="1:1" x14ac:dyDescent="0.25">
      <c r="A187" s="78"/>
    </row>
    <row r="188" spans="1:1" x14ac:dyDescent="0.25">
      <c r="A188" s="78"/>
    </row>
    <row r="189" spans="1:1" x14ac:dyDescent="0.25">
      <c r="A189" s="78"/>
    </row>
    <row r="190" spans="1:1" x14ac:dyDescent="0.25">
      <c r="A190" s="78"/>
    </row>
    <row r="191" spans="1:1" x14ac:dyDescent="0.25">
      <c r="A191" s="78"/>
    </row>
    <row r="192" spans="1:1" x14ac:dyDescent="0.25">
      <c r="A192" s="78"/>
    </row>
    <row r="193" spans="1:1" x14ac:dyDescent="0.25">
      <c r="A193" s="78"/>
    </row>
    <row r="194" spans="1:1" x14ac:dyDescent="0.25">
      <c r="A194" s="78"/>
    </row>
    <row r="195" spans="1:1" x14ac:dyDescent="0.25">
      <c r="A195" s="78"/>
    </row>
    <row r="196" spans="1:1" x14ac:dyDescent="0.25">
      <c r="A196" s="78"/>
    </row>
    <row r="197" spans="1:1" x14ac:dyDescent="0.25">
      <c r="A197" s="78"/>
    </row>
    <row r="198" spans="1:1" x14ac:dyDescent="0.25">
      <c r="A198" s="78"/>
    </row>
    <row r="199" spans="1:1" x14ac:dyDescent="0.25">
      <c r="A199" s="78"/>
    </row>
    <row r="200" spans="1:1" x14ac:dyDescent="0.25">
      <c r="A200" s="78"/>
    </row>
    <row r="201" spans="1:1" x14ac:dyDescent="0.25">
      <c r="A201" s="78"/>
    </row>
    <row r="202" spans="1:1" x14ac:dyDescent="0.25">
      <c r="A202" s="78"/>
    </row>
    <row r="203" spans="1:1" x14ac:dyDescent="0.25">
      <c r="A203" s="78"/>
    </row>
    <row r="204" spans="1:1" x14ac:dyDescent="0.25">
      <c r="A204" s="78"/>
    </row>
    <row r="205" spans="1:1" x14ac:dyDescent="0.25">
      <c r="A205" s="78"/>
    </row>
    <row r="206" spans="1:1" x14ac:dyDescent="0.25">
      <c r="A206" s="78"/>
    </row>
    <row r="207" spans="1:1" x14ac:dyDescent="0.25">
      <c r="A207" s="78"/>
    </row>
    <row r="208" spans="1:1" x14ac:dyDescent="0.25">
      <c r="A208" s="78"/>
    </row>
    <row r="209" spans="1:1" x14ac:dyDescent="0.25">
      <c r="A209" s="78"/>
    </row>
    <row r="210" spans="1:1" x14ac:dyDescent="0.25">
      <c r="A210" s="78"/>
    </row>
    <row r="211" spans="1:1" x14ac:dyDescent="0.25">
      <c r="A211" s="78"/>
    </row>
    <row r="212" spans="1:1" x14ac:dyDescent="0.25">
      <c r="A212" s="78"/>
    </row>
    <row r="213" spans="1:1" x14ac:dyDescent="0.25">
      <c r="A213" s="78"/>
    </row>
    <row r="214" spans="1:1" x14ac:dyDescent="0.25">
      <c r="A214" s="78"/>
    </row>
    <row r="215" spans="1:1" x14ac:dyDescent="0.25">
      <c r="A215" s="78"/>
    </row>
    <row r="216" spans="1:1" x14ac:dyDescent="0.25">
      <c r="A216" s="78"/>
    </row>
    <row r="217" spans="1:1" x14ac:dyDescent="0.25">
      <c r="A217" s="78"/>
    </row>
    <row r="218" spans="1:1" x14ac:dyDescent="0.25">
      <c r="A218" s="79"/>
    </row>
    <row r="219" spans="1:1" x14ac:dyDescent="0.25">
      <c r="A219" s="78"/>
    </row>
    <row r="220" spans="1:1" x14ac:dyDescent="0.25">
      <c r="A220" s="78"/>
    </row>
    <row r="221" spans="1:1" x14ac:dyDescent="0.25">
      <c r="A221" s="78"/>
    </row>
    <row r="222" spans="1:1" x14ac:dyDescent="0.25">
      <c r="A222" s="78"/>
    </row>
    <row r="223" spans="1:1" x14ac:dyDescent="0.25">
      <c r="A223" s="78"/>
    </row>
    <row r="224" spans="1:1" x14ac:dyDescent="0.25">
      <c r="A224" s="78"/>
    </row>
    <row r="225" spans="1:1" x14ac:dyDescent="0.25">
      <c r="A225" s="78"/>
    </row>
    <row r="226" spans="1:1" x14ac:dyDescent="0.25">
      <c r="A226" s="78"/>
    </row>
    <row r="227" spans="1:1" x14ac:dyDescent="0.25">
      <c r="A227" s="78"/>
    </row>
    <row r="228" spans="1:1" x14ac:dyDescent="0.25">
      <c r="A228" s="79"/>
    </row>
    <row r="229" spans="1:1" x14ac:dyDescent="0.25">
      <c r="A229" s="79"/>
    </row>
    <row r="230" spans="1:1" x14ac:dyDescent="0.25">
      <c r="A230" s="79"/>
    </row>
    <row r="231" spans="1:1" x14ac:dyDescent="0.25">
      <c r="A231" s="79"/>
    </row>
    <row r="232" spans="1:1" x14ac:dyDescent="0.25">
      <c r="A232" s="79"/>
    </row>
    <row r="233" spans="1:1" x14ac:dyDescent="0.25">
      <c r="A233" s="79"/>
    </row>
    <row r="234" spans="1:1" x14ac:dyDescent="0.25">
      <c r="A234" s="79"/>
    </row>
    <row r="235" spans="1:1" x14ac:dyDescent="0.25">
      <c r="A235" s="79"/>
    </row>
    <row r="236" spans="1:1" x14ac:dyDescent="0.25">
      <c r="A236" s="79"/>
    </row>
    <row r="237" spans="1:1" x14ac:dyDescent="0.25">
      <c r="A237" s="79"/>
    </row>
    <row r="238" spans="1:1" x14ac:dyDescent="0.25">
      <c r="A238" s="79"/>
    </row>
    <row r="239" spans="1:1" x14ac:dyDescent="0.25">
      <c r="A239" s="79"/>
    </row>
    <row r="240" spans="1:1" x14ac:dyDescent="0.25">
      <c r="A240" s="79"/>
    </row>
    <row r="241" spans="1:1" x14ac:dyDescent="0.25">
      <c r="A241" s="79"/>
    </row>
    <row r="242" spans="1:1" x14ac:dyDescent="0.25">
      <c r="A242" s="79"/>
    </row>
    <row r="243" spans="1:1" x14ac:dyDescent="0.25">
      <c r="A243" s="79"/>
    </row>
    <row r="244" spans="1:1" x14ac:dyDescent="0.25">
      <c r="A244" s="79"/>
    </row>
    <row r="245" spans="1:1" x14ac:dyDescent="0.25">
      <c r="A245" s="79"/>
    </row>
    <row r="246" spans="1:1" x14ac:dyDescent="0.25">
      <c r="A246" s="78"/>
    </row>
    <row r="247" spans="1:1" x14ac:dyDescent="0.25">
      <c r="A247" s="79"/>
    </row>
    <row r="248" spans="1:1" x14ac:dyDescent="0.25">
      <c r="A248" s="79"/>
    </row>
    <row r="249" spans="1:1" x14ac:dyDescent="0.25">
      <c r="A249" s="79"/>
    </row>
    <row r="250" spans="1:1" x14ac:dyDescent="0.25">
      <c r="A250" s="79"/>
    </row>
    <row r="251" spans="1:1" x14ac:dyDescent="0.25">
      <c r="A251" s="79"/>
    </row>
    <row r="252" spans="1:1" x14ac:dyDescent="0.25">
      <c r="A252" s="79"/>
    </row>
    <row r="253" spans="1:1" x14ac:dyDescent="0.25">
      <c r="A253" s="79"/>
    </row>
    <row r="254" spans="1:1" x14ac:dyDescent="0.25">
      <c r="A254" s="79"/>
    </row>
    <row r="255" spans="1:1" x14ac:dyDescent="0.25">
      <c r="A255" s="79"/>
    </row>
    <row r="256" spans="1:1" x14ac:dyDescent="0.25">
      <c r="A256" s="78"/>
    </row>
    <row r="257" spans="1:1" x14ac:dyDescent="0.25">
      <c r="A257" s="79"/>
    </row>
    <row r="258" spans="1:1" x14ac:dyDescent="0.25">
      <c r="A258" s="79"/>
    </row>
    <row r="259" spans="1:1" x14ac:dyDescent="0.25">
      <c r="A259" s="79"/>
    </row>
    <row r="260" spans="1:1" x14ac:dyDescent="0.25">
      <c r="A260" s="79"/>
    </row>
    <row r="261" spans="1:1" x14ac:dyDescent="0.25">
      <c r="A261" s="79"/>
    </row>
    <row r="262" spans="1:1" x14ac:dyDescent="0.25">
      <c r="A262" s="79"/>
    </row>
    <row r="263" spans="1:1" x14ac:dyDescent="0.25">
      <c r="A263" s="79"/>
    </row>
    <row r="264" spans="1:1" x14ac:dyDescent="0.25">
      <c r="A264" s="79"/>
    </row>
    <row r="265" spans="1:1" x14ac:dyDescent="0.25">
      <c r="A265" s="79"/>
    </row>
    <row r="266" spans="1:1" x14ac:dyDescent="0.25">
      <c r="A266" s="79"/>
    </row>
    <row r="267" spans="1:1" x14ac:dyDescent="0.25">
      <c r="A267" s="79"/>
    </row>
    <row r="268" spans="1:1" x14ac:dyDescent="0.25">
      <c r="A268" s="79"/>
    </row>
    <row r="269" spans="1:1" x14ac:dyDescent="0.25">
      <c r="A269" s="79"/>
    </row>
    <row r="270" spans="1:1" x14ac:dyDescent="0.25">
      <c r="A270" s="79"/>
    </row>
    <row r="271" spans="1:1" x14ac:dyDescent="0.25">
      <c r="A271" s="79"/>
    </row>
    <row r="272" spans="1:1" x14ac:dyDescent="0.25">
      <c r="A272" s="79"/>
    </row>
    <row r="273" spans="1:1" x14ac:dyDescent="0.25">
      <c r="A273" s="79"/>
    </row>
    <row r="274" spans="1:1" x14ac:dyDescent="0.25">
      <c r="A274" s="79"/>
    </row>
    <row r="275" spans="1:1" x14ac:dyDescent="0.25">
      <c r="A275" s="78"/>
    </row>
    <row r="276" spans="1:1" x14ac:dyDescent="0.25">
      <c r="A276" s="78"/>
    </row>
    <row r="277" spans="1:1" x14ac:dyDescent="0.25">
      <c r="A277" s="78"/>
    </row>
    <row r="278" spans="1:1" x14ac:dyDescent="0.25">
      <c r="A278" s="78"/>
    </row>
    <row r="279" spans="1:1" x14ac:dyDescent="0.25">
      <c r="A279" s="78"/>
    </row>
    <row r="280" spans="1:1" x14ac:dyDescent="0.25">
      <c r="A280" s="78"/>
    </row>
    <row r="281" spans="1:1" x14ac:dyDescent="0.25">
      <c r="A281" s="78"/>
    </row>
    <row r="282" spans="1:1" x14ac:dyDescent="0.25">
      <c r="A282" s="78"/>
    </row>
    <row r="283" spans="1:1" x14ac:dyDescent="0.25">
      <c r="A283" s="78"/>
    </row>
    <row r="284" spans="1:1" x14ac:dyDescent="0.25">
      <c r="A284" s="78"/>
    </row>
    <row r="285" spans="1:1" x14ac:dyDescent="0.25">
      <c r="A285" s="78"/>
    </row>
    <row r="286" spans="1:1" x14ac:dyDescent="0.25">
      <c r="A286" s="78"/>
    </row>
    <row r="287" spans="1:1" x14ac:dyDescent="0.25">
      <c r="A287" s="78"/>
    </row>
    <row r="288" spans="1:1" x14ac:dyDescent="0.25">
      <c r="A288" s="78"/>
    </row>
    <row r="289" spans="1:1" x14ac:dyDescent="0.25">
      <c r="A289" s="79"/>
    </row>
    <row r="290" spans="1:1" x14ac:dyDescent="0.25">
      <c r="A290" s="79"/>
    </row>
    <row r="291" spans="1:1" x14ac:dyDescent="0.25">
      <c r="A291" s="79"/>
    </row>
    <row r="292" spans="1:1" x14ac:dyDescent="0.25">
      <c r="A292" s="79"/>
    </row>
    <row r="293" spans="1:1" x14ac:dyDescent="0.25">
      <c r="A293" s="79"/>
    </row>
    <row r="294" spans="1:1" x14ac:dyDescent="0.25">
      <c r="A294" s="79"/>
    </row>
    <row r="295" spans="1:1" x14ac:dyDescent="0.25">
      <c r="A295" s="79"/>
    </row>
    <row r="296" spans="1:1" x14ac:dyDescent="0.25">
      <c r="A296" s="79"/>
    </row>
    <row r="297" spans="1:1" x14ac:dyDescent="0.25">
      <c r="A297" s="79"/>
    </row>
    <row r="298" spans="1:1" x14ac:dyDescent="0.25">
      <c r="A298" s="78"/>
    </row>
    <row r="299" spans="1:1" x14ac:dyDescent="0.25">
      <c r="A299" s="78"/>
    </row>
    <row r="300" spans="1:1" x14ac:dyDescent="0.25">
      <c r="A300" s="78"/>
    </row>
    <row r="301" spans="1:1" x14ac:dyDescent="0.25">
      <c r="A301" s="78"/>
    </row>
    <row r="302" spans="1:1" x14ac:dyDescent="0.25">
      <c r="A302" s="79"/>
    </row>
    <row r="303" spans="1:1" x14ac:dyDescent="0.25">
      <c r="A303" s="79"/>
    </row>
    <row r="304" spans="1:1" x14ac:dyDescent="0.25">
      <c r="A304" s="79"/>
    </row>
    <row r="305" spans="1:1" x14ac:dyDescent="0.25">
      <c r="A305" s="79"/>
    </row>
    <row r="306" spans="1:1" x14ac:dyDescent="0.25">
      <c r="A306" s="79"/>
    </row>
    <row r="307" spans="1:1" x14ac:dyDescent="0.25">
      <c r="A307" s="79"/>
    </row>
    <row r="308" spans="1:1" x14ac:dyDescent="0.25">
      <c r="A308" s="79"/>
    </row>
    <row r="309" spans="1:1" x14ac:dyDescent="0.25">
      <c r="A309" s="79"/>
    </row>
    <row r="310" spans="1:1" x14ac:dyDescent="0.25">
      <c r="A310" s="79"/>
    </row>
    <row r="311" spans="1:1" x14ac:dyDescent="0.25">
      <c r="A311" s="79"/>
    </row>
    <row r="312" spans="1:1" x14ac:dyDescent="0.25">
      <c r="A312" s="79"/>
    </row>
    <row r="313" spans="1:1" x14ac:dyDescent="0.25">
      <c r="A313" s="78"/>
    </row>
    <row r="314" spans="1:1" x14ac:dyDescent="0.25">
      <c r="A314" s="78"/>
    </row>
    <row r="315" spans="1:1" x14ac:dyDescent="0.25">
      <c r="A315" s="78"/>
    </row>
    <row r="316" spans="1:1" x14ac:dyDescent="0.25">
      <c r="A316" s="78"/>
    </row>
    <row r="317" spans="1:1" x14ac:dyDescent="0.25">
      <c r="A317" s="78"/>
    </row>
    <row r="318" spans="1:1" x14ac:dyDescent="0.25">
      <c r="A318" s="78"/>
    </row>
    <row r="319" spans="1:1" x14ac:dyDescent="0.25">
      <c r="A319" s="78"/>
    </row>
    <row r="320" spans="1:1" x14ac:dyDescent="0.25">
      <c r="A320" s="78"/>
    </row>
    <row r="321" spans="1:1" x14ac:dyDescent="0.25">
      <c r="A321" s="78"/>
    </row>
    <row r="322" spans="1:1" x14ac:dyDescent="0.25">
      <c r="A322" s="78"/>
    </row>
    <row r="323" spans="1:1" x14ac:dyDescent="0.25">
      <c r="A323" s="78"/>
    </row>
    <row r="324" spans="1:1" x14ac:dyDescent="0.25">
      <c r="A324" s="78"/>
    </row>
    <row r="325" spans="1:1" x14ac:dyDescent="0.25">
      <c r="A325" s="79"/>
    </row>
    <row r="326" spans="1:1" x14ac:dyDescent="0.25">
      <c r="A326" s="79"/>
    </row>
    <row r="327" spans="1:1" x14ac:dyDescent="0.25">
      <c r="A327" s="79"/>
    </row>
    <row r="328" spans="1:1" x14ac:dyDescent="0.25">
      <c r="A328" s="79"/>
    </row>
    <row r="329" spans="1:1" x14ac:dyDescent="0.25">
      <c r="A329" s="79"/>
    </row>
    <row r="330" spans="1:1" x14ac:dyDescent="0.25">
      <c r="A330" s="79"/>
    </row>
    <row r="331" spans="1:1" x14ac:dyDescent="0.25">
      <c r="A331" s="79"/>
    </row>
    <row r="332" spans="1:1" x14ac:dyDescent="0.25">
      <c r="A332" s="79"/>
    </row>
    <row r="333" spans="1:1" x14ac:dyDescent="0.25">
      <c r="A333" s="79"/>
    </row>
    <row r="334" spans="1:1" x14ac:dyDescent="0.25">
      <c r="A334" s="79"/>
    </row>
    <row r="335" spans="1:1" x14ac:dyDescent="0.25">
      <c r="A335" s="79"/>
    </row>
    <row r="336" spans="1:1" x14ac:dyDescent="0.25">
      <c r="A336" s="79"/>
    </row>
    <row r="337" spans="1:1" x14ac:dyDescent="0.25">
      <c r="A337" s="79"/>
    </row>
    <row r="338" spans="1:1" x14ac:dyDescent="0.25">
      <c r="A338" s="79"/>
    </row>
    <row r="339" spans="1:1" x14ac:dyDescent="0.25">
      <c r="A339" s="79"/>
    </row>
    <row r="340" spans="1:1" x14ac:dyDescent="0.25">
      <c r="A340" s="79"/>
    </row>
    <row r="341" spans="1:1" x14ac:dyDescent="0.25">
      <c r="A341" s="79"/>
    </row>
    <row r="342" spans="1:1" x14ac:dyDescent="0.25">
      <c r="A342" s="79"/>
    </row>
    <row r="343" spans="1:1" x14ac:dyDescent="0.25">
      <c r="A343" s="79"/>
    </row>
    <row r="344" spans="1:1" x14ac:dyDescent="0.25">
      <c r="A344" s="79"/>
    </row>
    <row r="345" spans="1:1" x14ac:dyDescent="0.25">
      <c r="A345" s="79"/>
    </row>
    <row r="346" spans="1:1" x14ac:dyDescent="0.25">
      <c r="A346" s="78"/>
    </row>
    <row r="347" spans="1:1" x14ac:dyDescent="0.25">
      <c r="A347" s="78"/>
    </row>
    <row r="348" spans="1:1" x14ac:dyDescent="0.25">
      <c r="A348" s="78"/>
    </row>
    <row r="349" spans="1:1" x14ac:dyDescent="0.25">
      <c r="A349" s="79"/>
    </row>
    <row r="350" spans="1:1" x14ac:dyDescent="0.25">
      <c r="A350" s="78"/>
    </row>
    <row r="351" spans="1:1" x14ac:dyDescent="0.25">
      <c r="A351" s="78"/>
    </row>
    <row r="352" spans="1:1" x14ac:dyDescent="0.25">
      <c r="A352" s="78"/>
    </row>
    <row r="353" spans="1:1" x14ac:dyDescent="0.25">
      <c r="A353" s="78"/>
    </row>
    <row r="354" spans="1:1" x14ac:dyDescent="0.25">
      <c r="A354" s="78"/>
    </row>
    <row r="355" spans="1:1" x14ac:dyDescent="0.25">
      <c r="A355" s="78"/>
    </row>
    <row r="356" spans="1:1" x14ac:dyDescent="0.25">
      <c r="A356" s="78"/>
    </row>
    <row r="357" spans="1:1" x14ac:dyDescent="0.25">
      <c r="A357" s="78"/>
    </row>
    <row r="358" spans="1:1" x14ac:dyDescent="0.25">
      <c r="A358" s="78"/>
    </row>
    <row r="359" spans="1:1" x14ac:dyDescent="0.25">
      <c r="A359" s="78"/>
    </row>
    <row r="360" spans="1:1" x14ac:dyDescent="0.25">
      <c r="A360" s="78"/>
    </row>
    <row r="361" spans="1:1" x14ac:dyDescent="0.25">
      <c r="A361" s="78"/>
    </row>
    <row r="362" spans="1:1" x14ac:dyDescent="0.25">
      <c r="A362" s="78"/>
    </row>
    <row r="363" spans="1:1" x14ac:dyDescent="0.25">
      <c r="A363" s="78"/>
    </row>
    <row r="364" spans="1:1" x14ac:dyDescent="0.25">
      <c r="A364" s="78"/>
    </row>
    <row r="365" spans="1:1" x14ac:dyDescent="0.25">
      <c r="A365" s="78"/>
    </row>
    <row r="366" spans="1:1" x14ac:dyDescent="0.25">
      <c r="A366" s="78"/>
    </row>
    <row r="367" spans="1:1" x14ac:dyDescent="0.25">
      <c r="A367" s="78"/>
    </row>
    <row r="368" spans="1:1" x14ac:dyDescent="0.25">
      <c r="A368" s="78"/>
    </row>
    <row r="369" spans="1:1" x14ac:dyDescent="0.25">
      <c r="A369" s="78"/>
    </row>
    <row r="370" spans="1:1" x14ac:dyDescent="0.25">
      <c r="A370" s="78"/>
    </row>
    <row r="371" spans="1:1" x14ac:dyDescent="0.25">
      <c r="A371" s="78"/>
    </row>
    <row r="372" spans="1:1" x14ac:dyDescent="0.25">
      <c r="A372" s="78"/>
    </row>
    <row r="373" spans="1:1" x14ac:dyDescent="0.25">
      <c r="A373" s="79"/>
    </row>
    <row r="374" spans="1:1" x14ac:dyDescent="0.25">
      <c r="A374" s="79"/>
    </row>
    <row r="375" spans="1:1" x14ac:dyDescent="0.25">
      <c r="A375" s="79"/>
    </row>
    <row r="376" spans="1:1" x14ac:dyDescent="0.25">
      <c r="A376" s="79"/>
    </row>
    <row r="377" spans="1:1" x14ac:dyDescent="0.25">
      <c r="A377" s="79"/>
    </row>
    <row r="378" spans="1:1" x14ac:dyDescent="0.25">
      <c r="A378" s="79"/>
    </row>
    <row r="379" spans="1:1" x14ac:dyDescent="0.25">
      <c r="A379" s="79"/>
    </row>
    <row r="380" spans="1:1" x14ac:dyDescent="0.25">
      <c r="A380" s="79"/>
    </row>
    <row r="381" spans="1:1" x14ac:dyDescent="0.25">
      <c r="A381" s="79"/>
    </row>
    <row r="382" spans="1:1" x14ac:dyDescent="0.25">
      <c r="A382" s="79"/>
    </row>
    <row r="383" spans="1:1" x14ac:dyDescent="0.25">
      <c r="A383" s="79"/>
    </row>
    <row r="384" spans="1:1" x14ac:dyDescent="0.25">
      <c r="A384" s="79"/>
    </row>
    <row r="385" spans="1:1" x14ac:dyDescent="0.25">
      <c r="A385" s="79"/>
    </row>
    <row r="386" spans="1:1" x14ac:dyDescent="0.25">
      <c r="A386" s="79"/>
    </row>
    <row r="387" spans="1:1" x14ac:dyDescent="0.25">
      <c r="A387" s="78"/>
    </row>
    <row r="388" spans="1:1" x14ac:dyDescent="0.25">
      <c r="A388" s="78"/>
    </row>
    <row r="389" spans="1:1" x14ac:dyDescent="0.25">
      <c r="A389" s="78"/>
    </row>
    <row r="390" spans="1:1" x14ac:dyDescent="0.25">
      <c r="A390" s="78"/>
    </row>
    <row r="391" spans="1:1" x14ac:dyDescent="0.25">
      <c r="A391" s="78"/>
    </row>
    <row r="392" spans="1:1" x14ac:dyDescent="0.25">
      <c r="A392" s="78"/>
    </row>
    <row r="393" spans="1:1" x14ac:dyDescent="0.25">
      <c r="A393" s="78"/>
    </row>
    <row r="394" spans="1:1" x14ac:dyDescent="0.25">
      <c r="A394" s="78"/>
    </row>
    <row r="395" spans="1:1" x14ac:dyDescent="0.25">
      <c r="A395" s="78"/>
    </row>
    <row r="396" spans="1:1" x14ac:dyDescent="0.25">
      <c r="A396" s="78"/>
    </row>
    <row r="397" spans="1:1" x14ac:dyDescent="0.25">
      <c r="A397" s="78"/>
    </row>
    <row r="398" spans="1:1" x14ac:dyDescent="0.25">
      <c r="A398" s="78"/>
    </row>
    <row r="399" spans="1:1" x14ac:dyDescent="0.25">
      <c r="A399" s="78"/>
    </row>
    <row r="400" spans="1:1" x14ac:dyDescent="0.25">
      <c r="A400" s="78"/>
    </row>
    <row r="401" spans="1:1" x14ac:dyDescent="0.25">
      <c r="A401" s="78"/>
    </row>
    <row r="402" spans="1:1" x14ac:dyDescent="0.25">
      <c r="A402" s="79"/>
    </row>
    <row r="403" spans="1:1" x14ac:dyDescent="0.25">
      <c r="A403" s="79"/>
    </row>
    <row r="404" spans="1:1" x14ac:dyDescent="0.25">
      <c r="A404" s="79"/>
    </row>
    <row r="405" spans="1:1" x14ac:dyDescent="0.25">
      <c r="A405" s="79"/>
    </row>
    <row r="406" spans="1:1" x14ac:dyDescent="0.25">
      <c r="A406" s="79"/>
    </row>
    <row r="407" spans="1:1" x14ac:dyDescent="0.25">
      <c r="A407" s="79"/>
    </row>
    <row r="408" spans="1:1" x14ac:dyDescent="0.25">
      <c r="A408" s="79"/>
    </row>
    <row r="409" spans="1:1" x14ac:dyDescent="0.25">
      <c r="A409" s="79"/>
    </row>
    <row r="410" spans="1:1" x14ac:dyDescent="0.25">
      <c r="A410" s="79"/>
    </row>
    <row r="411" spans="1:1" x14ac:dyDescent="0.25">
      <c r="A411" s="79"/>
    </row>
    <row r="412" spans="1:1" x14ac:dyDescent="0.25">
      <c r="A412" s="79"/>
    </row>
    <row r="413" spans="1:1" x14ac:dyDescent="0.25">
      <c r="A413" s="79"/>
    </row>
    <row r="414" spans="1:1" x14ac:dyDescent="0.25">
      <c r="A414" s="79"/>
    </row>
    <row r="415" spans="1:1" x14ac:dyDescent="0.25">
      <c r="A415" s="79"/>
    </row>
    <row r="416" spans="1:1" x14ac:dyDescent="0.25">
      <c r="A416" s="79"/>
    </row>
    <row r="417" spans="1:1" x14ac:dyDescent="0.25">
      <c r="A417" s="79"/>
    </row>
    <row r="418" spans="1:1" x14ac:dyDescent="0.25">
      <c r="A418" s="79"/>
    </row>
    <row r="419" spans="1:1" x14ac:dyDescent="0.25">
      <c r="A419" s="79"/>
    </row>
    <row r="420" spans="1:1" x14ac:dyDescent="0.25">
      <c r="A420" s="79"/>
    </row>
    <row r="421" spans="1:1" x14ac:dyDescent="0.25">
      <c r="A421" s="79"/>
    </row>
    <row r="422" spans="1:1" x14ac:dyDescent="0.25">
      <c r="A422" s="79"/>
    </row>
    <row r="423" spans="1:1" x14ac:dyDescent="0.25">
      <c r="A423" s="79"/>
    </row>
    <row r="424" spans="1:1" x14ac:dyDescent="0.25">
      <c r="A424" s="78"/>
    </row>
    <row r="425" spans="1:1" x14ac:dyDescent="0.25">
      <c r="A425" s="78"/>
    </row>
    <row r="426" spans="1:1" x14ac:dyDescent="0.25">
      <c r="A426" s="78"/>
    </row>
    <row r="427" spans="1:1" x14ac:dyDescent="0.25">
      <c r="A427" s="78"/>
    </row>
    <row r="428" spans="1:1" x14ac:dyDescent="0.25">
      <c r="A428" s="79"/>
    </row>
    <row r="429" spans="1:1" x14ac:dyDescent="0.25">
      <c r="A429" s="79"/>
    </row>
    <row r="430" spans="1:1" x14ac:dyDescent="0.25">
      <c r="A430" s="79"/>
    </row>
    <row r="431" spans="1:1" x14ac:dyDescent="0.25">
      <c r="A431" s="79"/>
    </row>
    <row r="432" spans="1:1" x14ac:dyDescent="0.25">
      <c r="A432" s="79"/>
    </row>
    <row r="433" spans="1:1" x14ac:dyDescent="0.25">
      <c r="A433" s="79"/>
    </row>
    <row r="434" spans="1:1" x14ac:dyDescent="0.25">
      <c r="A434" s="79"/>
    </row>
    <row r="435" spans="1:1" x14ac:dyDescent="0.25">
      <c r="A435" s="78"/>
    </row>
    <row r="436" spans="1:1" x14ac:dyDescent="0.25">
      <c r="A436" s="78"/>
    </row>
    <row r="437" spans="1:1" x14ac:dyDescent="0.25">
      <c r="A437" s="78"/>
    </row>
    <row r="438" spans="1:1" x14ac:dyDescent="0.25">
      <c r="A438" s="78"/>
    </row>
    <row r="439" spans="1:1" x14ac:dyDescent="0.25">
      <c r="A439" s="78"/>
    </row>
    <row r="440" spans="1:1" x14ac:dyDescent="0.25">
      <c r="A440" s="78"/>
    </row>
    <row r="441" spans="1:1" x14ac:dyDescent="0.25">
      <c r="A441" s="78"/>
    </row>
    <row r="442" spans="1:1" x14ac:dyDescent="0.25">
      <c r="A442" s="78"/>
    </row>
    <row r="443" spans="1:1" x14ac:dyDescent="0.25">
      <c r="A443" s="78"/>
    </row>
    <row r="444" spans="1:1" x14ac:dyDescent="0.25">
      <c r="A444" s="78"/>
    </row>
    <row r="445" spans="1:1" x14ac:dyDescent="0.25">
      <c r="A445" s="78"/>
    </row>
    <row r="446" spans="1:1" x14ac:dyDescent="0.25">
      <c r="A446" s="78"/>
    </row>
    <row r="447" spans="1:1" x14ac:dyDescent="0.25">
      <c r="A447" s="78"/>
    </row>
    <row r="448" spans="1:1" x14ac:dyDescent="0.25">
      <c r="A448" s="79"/>
    </row>
    <row r="449" spans="1:1" x14ac:dyDescent="0.25">
      <c r="A449" s="79"/>
    </row>
    <row r="450" spans="1:1" x14ac:dyDescent="0.25">
      <c r="A450" s="79"/>
    </row>
    <row r="451" spans="1:1" x14ac:dyDescent="0.25">
      <c r="A451" s="78"/>
    </row>
    <row r="452" spans="1:1" x14ac:dyDescent="0.25">
      <c r="A452" s="78"/>
    </row>
    <row r="453" spans="1:1" x14ac:dyDescent="0.25">
      <c r="A453" s="79"/>
    </row>
    <row r="454" spans="1:1" x14ac:dyDescent="0.25">
      <c r="A454" s="79"/>
    </row>
    <row r="455" spans="1:1" x14ac:dyDescent="0.25">
      <c r="A455" s="79"/>
    </row>
    <row r="456" spans="1:1" x14ac:dyDescent="0.25">
      <c r="A456" s="78"/>
    </row>
    <row r="457" spans="1:1" x14ac:dyDescent="0.25">
      <c r="A457" s="78"/>
    </row>
    <row r="458" spans="1:1" x14ac:dyDescent="0.25">
      <c r="A458" s="78"/>
    </row>
    <row r="459" spans="1:1" x14ac:dyDescent="0.25">
      <c r="A459" s="78"/>
    </row>
    <row r="460" spans="1:1" x14ac:dyDescent="0.25">
      <c r="A460" s="78"/>
    </row>
    <row r="461" spans="1:1" x14ac:dyDescent="0.25">
      <c r="A461" s="78"/>
    </row>
    <row r="462" spans="1:1" x14ac:dyDescent="0.25">
      <c r="A462" s="78"/>
    </row>
    <row r="463" spans="1:1" x14ac:dyDescent="0.25">
      <c r="A463" s="78"/>
    </row>
    <row r="464" spans="1:1" x14ac:dyDescent="0.25">
      <c r="A464" s="78"/>
    </row>
    <row r="465" spans="1:1" x14ac:dyDescent="0.25">
      <c r="A465" s="78"/>
    </row>
    <row r="466" spans="1:1" x14ac:dyDescent="0.25">
      <c r="A466" s="78"/>
    </row>
    <row r="467" spans="1:1" x14ac:dyDescent="0.25">
      <c r="A467" s="78"/>
    </row>
    <row r="468" spans="1:1" x14ac:dyDescent="0.25">
      <c r="A468" s="78"/>
    </row>
    <row r="469" spans="1:1" x14ac:dyDescent="0.25">
      <c r="A469" s="78"/>
    </row>
    <row r="470" spans="1:1" x14ac:dyDescent="0.25">
      <c r="A470" s="78"/>
    </row>
    <row r="471" spans="1:1" x14ac:dyDescent="0.25">
      <c r="A471" s="78"/>
    </row>
    <row r="472" spans="1:1" x14ac:dyDescent="0.25">
      <c r="A472" s="79"/>
    </row>
    <row r="473" spans="1:1" x14ac:dyDescent="0.25">
      <c r="A473" s="78"/>
    </row>
    <row r="474" spans="1:1" x14ac:dyDescent="0.25">
      <c r="A474" s="78"/>
    </row>
    <row r="475" spans="1:1" x14ac:dyDescent="0.25">
      <c r="A475" s="78"/>
    </row>
    <row r="476" spans="1:1" x14ac:dyDescent="0.25">
      <c r="A476" s="78"/>
    </row>
    <row r="477" spans="1:1" x14ac:dyDescent="0.25">
      <c r="A477" s="78"/>
    </row>
    <row r="478" spans="1:1" x14ac:dyDescent="0.25">
      <c r="A478" s="78"/>
    </row>
    <row r="479" spans="1:1" x14ac:dyDescent="0.25">
      <c r="A479" s="78"/>
    </row>
    <row r="480" spans="1:1" x14ac:dyDescent="0.25">
      <c r="A480" s="79"/>
    </row>
    <row r="481" spans="1:1" x14ac:dyDescent="0.25">
      <c r="A481" s="78"/>
    </row>
    <row r="482" spans="1:1" x14ac:dyDescent="0.25">
      <c r="A482" s="78"/>
    </row>
    <row r="483" spans="1:1" x14ac:dyDescent="0.25">
      <c r="A483" s="78"/>
    </row>
    <row r="484" spans="1:1" x14ac:dyDescent="0.25">
      <c r="A484" s="78"/>
    </row>
    <row r="485" spans="1:1" x14ac:dyDescent="0.25">
      <c r="A485" s="78"/>
    </row>
    <row r="486" spans="1:1" x14ac:dyDescent="0.25">
      <c r="A486" s="78"/>
    </row>
    <row r="487" spans="1:1" x14ac:dyDescent="0.25">
      <c r="A487" s="78"/>
    </row>
    <row r="488" spans="1:1" x14ac:dyDescent="0.25">
      <c r="A488" s="78"/>
    </row>
    <row r="489" spans="1:1" x14ac:dyDescent="0.25">
      <c r="A489" s="78"/>
    </row>
    <row r="490" spans="1:1" x14ac:dyDescent="0.25">
      <c r="A490" s="78"/>
    </row>
    <row r="491" spans="1:1" x14ac:dyDescent="0.25">
      <c r="A491" s="78"/>
    </row>
    <row r="492" spans="1:1" x14ac:dyDescent="0.25">
      <c r="A492" s="78"/>
    </row>
    <row r="493" spans="1:1" x14ac:dyDescent="0.25">
      <c r="A493" s="78"/>
    </row>
    <row r="494" spans="1:1" x14ac:dyDescent="0.25">
      <c r="A494" s="78"/>
    </row>
    <row r="495" spans="1:1" x14ac:dyDescent="0.25">
      <c r="A495" s="78"/>
    </row>
    <row r="496" spans="1:1" x14ac:dyDescent="0.25">
      <c r="A496" s="78"/>
    </row>
    <row r="497" spans="1:1" x14ac:dyDescent="0.25">
      <c r="A497" s="79"/>
    </row>
    <row r="498" spans="1:1" x14ac:dyDescent="0.25">
      <c r="A498" s="79"/>
    </row>
    <row r="499" spans="1:1" x14ac:dyDescent="0.25">
      <c r="A499" s="78"/>
    </row>
    <row r="500" spans="1:1" x14ac:dyDescent="0.25">
      <c r="A500" s="78"/>
    </row>
    <row r="501" spans="1:1" x14ac:dyDescent="0.25">
      <c r="A501" s="78"/>
    </row>
    <row r="502" spans="1:1" x14ac:dyDescent="0.25">
      <c r="A502" s="78"/>
    </row>
    <row r="503" spans="1:1" x14ac:dyDescent="0.25">
      <c r="A503" s="78"/>
    </row>
    <row r="504" spans="1:1" x14ac:dyDescent="0.25">
      <c r="A504" s="78"/>
    </row>
    <row r="505" spans="1:1" x14ac:dyDescent="0.25">
      <c r="A505" s="78"/>
    </row>
    <row r="506" spans="1:1" x14ac:dyDescent="0.25">
      <c r="A506" s="79"/>
    </row>
    <row r="507" spans="1:1" x14ac:dyDescent="0.25">
      <c r="A507" s="79"/>
    </row>
    <row r="508" spans="1:1" x14ac:dyDescent="0.25">
      <c r="A508" s="79"/>
    </row>
    <row r="509" spans="1:1" x14ac:dyDescent="0.25">
      <c r="A509" s="79"/>
    </row>
    <row r="510" spans="1:1" x14ac:dyDescent="0.25">
      <c r="A510" s="79"/>
    </row>
    <row r="511" spans="1:1" x14ac:dyDescent="0.25">
      <c r="A511" s="79"/>
    </row>
    <row r="512" spans="1:1" x14ac:dyDescent="0.25">
      <c r="A512" s="79"/>
    </row>
    <row r="513" spans="1:1" x14ac:dyDescent="0.25">
      <c r="A513" s="79"/>
    </row>
    <row r="514" spans="1:1" x14ac:dyDescent="0.25">
      <c r="A514" s="79"/>
    </row>
    <row r="515" spans="1:1" x14ac:dyDescent="0.25">
      <c r="A515" s="79"/>
    </row>
    <row r="516" spans="1:1" x14ac:dyDescent="0.25">
      <c r="A516" s="79"/>
    </row>
    <row r="517" spans="1:1" x14ac:dyDescent="0.25">
      <c r="A517" s="79"/>
    </row>
    <row r="518" spans="1:1" x14ac:dyDescent="0.25">
      <c r="A518" s="79"/>
    </row>
    <row r="519" spans="1:1" x14ac:dyDescent="0.25">
      <c r="A519" s="79"/>
    </row>
    <row r="520" spans="1:1" x14ac:dyDescent="0.25">
      <c r="A520" s="79"/>
    </row>
    <row r="521" spans="1:1" x14ac:dyDescent="0.25">
      <c r="A521" s="79"/>
    </row>
    <row r="522" spans="1:1" x14ac:dyDescent="0.25">
      <c r="A522" s="79"/>
    </row>
    <row r="523" spans="1:1" x14ac:dyDescent="0.25">
      <c r="A523" s="79"/>
    </row>
    <row r="524" spans="1:1" x14ac:dyDescent="0.25">
      <c r="A524" s="79"/>
    </row>
    <row r="525" spans="1:1" x14ac:dyDescent="0.25">
      <c r="A525" s="79"/>
    </row>
    <row r="526" spans="1:1" x14ac:dyDescent="0.25">
      <c r="A526" s="79"/>
    </row>
    <row r="527" spans="1:1" x14ac:dyDescent="0.25">
      <c r="A527" s="79"/>
    </row>
    <row r="528" spans="1:1" x14ac:dyDescent="0.25">
      <c r="A528" s="79"/>
    </row>
    <row r="529" spans="1:1" x14ac:dyDescent="0.25">
      <c r="A529" s="79"/>
    </row>
    <row r="530" spans="1:1" x14ac:dyDescent="0.25">
      <c r="A530" s="79"/>
    </row>
    <row r="531" spans="1:1" x14ac:dyDescent="0.25">
      <c r="A531" s="79"/>
    </row>
    <row r="532" spans="1:1" x14ac:dyDescent="0.25">
      <c r="A532" s="79"/>
    </row>
    <row r="533" spans="1:1" x14ac:dyDescent="0.25">
      <c r="A533" s="79"/>
    </row>
    <row r="534" spans="1:1" x14ac:dyDescent="0.25">
      <c r="A534" s="79"/>
    </row>
    <row r="535" spans="1:1" x14ac:dyDescent="0.25">
      <c r="A535" s="78"/>
    </row>
    <row r="536" spans="1:1" x14ac:dyDescent="0.25">
      <c r="A536" s="78"/>
    </row>
    <row r="537" spans="1:1" x14ac:dyDescent="0.25">
      <c r="A537" s="78"/>
    </row>
    <row r="538" spans="1:1" x14ac:dyDescent="0.25">
      <c r="A538" s="78"/>
    </row>
    <row r="539" spans="1:1" x14ac:dyDescent="0.25">
      <c r="A539" s="78"/>
    </row>
    <row r="540" spans="1:1" x14ac:dyDescent="0.25">
      <c r="A540" s="78"/>
    </row>
    <row r="541" spans="1:1" x14ac:dyDescent="0.25">
      <c r="A541" s="78"/>
    </row>
    <row r="542" spans="1:1" x14ac:dyDescent="0.25">
      <c r="A542" s="78"/>
    </row>
    <row r="543" spans="1:1" x14ac:dyDescent="0.25">
      <c r="A543" s="79"/>
    </row>
    <row r="544" spans="1:1" x14ac:dyDescent="0.25">
      <c r="A544" s="79"/>
    </row>
    <row r="545" spans="1:1" x14ac:dyDescent="0.25">
      <c r="A545" s="79"/>
    </row>
    <row r="546" spans="1:1" x14ac:dyDescent="0.25">
      <c r="A546" s="79"/>
    </row>
    <row r="547" spans="1:1" x14ac:dyDescent="0.25">
      <c r="A547" s="79"/>
    </row>
    <row r="548" spans="1:1" x14ac:dyDescent="0.25">
      <c r="A548" s="79"/>
    </row>
    <row r="549" spans="1:1" x14ac:dyDescent="0.25">
      <c r="A549" s="79"/>
    </row>
    <row r="550" spans="1:1" x14ac:dyDescent="0.25">
      <c r="A550" s="78"/>
    </row>
    <row r="551" spans="1:1" x14ac:dyDescent="0.25">
      <c r="A551" s="78"/>
    </row>
    <row r="552" spans="1:1" x14ac:dyDescent="0.25">
      <c r="A552" s="78"/>
    </row>
    <row r="553" spans="1:1" x14ac:dyDescent="0.25">
      <c r="A553" s="78"/>
    </row>
    <row r="554" spans="1:1" x14ac:dyDescent="0.25">
      <c r="A554" s="78"/>
    </row>
    <row r="555" spans="1:1" x14ac:dyDescent="0.25">
      <c r="A555" s="78"/>
    </row>
    <row r="556" spans="1:1" x14ac:dyDescent="0.25">
      <c r="A556" s="78"/>
    </row>
    <row r="557" spans="1:1" x14ac:dyDescent="0.25">
      <c r="A557" s="78"/>
    </row>
    <row r="558" spans="1:1" x14ac:dyDescent="0.25">
      <c r="A558" s="78"/>
    </row>
    <row r="559" spans="1:1" x14ac:dyDescent="0.25">
      <c r="A559" s="78"/>
    </row>
    <row r="560" spans="1:1" x14ac:dyDescent="0.25">
      <c r="A560" s="79"/>
    </row>
    <row r="561" spans="1:1" x14ac:dyDescent="0.25">
      <c r="A561" s="79"/>
    </row>
    <row r="562" spans="1:1" x14ac:dyDescent="0.25">
      <c r="A562" s="79"/>
    </row>
    <row r="563" spans="1:1" x14ac:dyDescent="0.25">
      <c r="A563" s="79"/>
    </row>
    <row r="564" spans="1:1" x14ac:dyDescent="0.25">
      <c r="A564" s="79"/>
    </row>
    <row r="565" spans="1:1" x14ac:dyDescent="0.25">
      <c r="A565" s="79"/>
    </row>
    <row r="566" spans="1:1" x14ac:dyDescent="0.25">
      <c r="A566" s="79"/>
    </row>
    <row r="567" spans="1:1" x14ac:dyDescent="0.25">
      <c r="A567" s="78"/>
    </row>
    <row r="568" spans="1:1" x14ac:dyDescent="0.25">
      <c r="A568" s="78"/>
    </row>
    <row r="569" spans="1:1" x14ac:dyDescent="0.25">
      <c r="A569" s="78"/>
    </row>
    <row r="570" spans="1:1" x14ac:dyDescent="0.25">
      <c r="A570" s="78"/>
    </row>
    <row r="571" spans="1:1" x14ac:dyDescent="0.25">
      <c r="A571" s="78"/>
    </row>
    <row r="572" spans="1:1" x14ac:dyDescent="0.25">
      <c r="A572" s="78"/>
    </row>
    <row r="573" spans="1:1" x14ac:dyDescent="0.25">
      <c r="A573" s="78"/>
    </row>
    <row r="574" spans="1:1" x14ac:dyDescent="0.25">
      <c r="A574" s="78"/>
    </row>
    <row r="575" spans="1:1" x14ac:dyDescent="0.25">
      <c r="A575" s="78"/>
    </row>
    <row r="576" spans="1:1" x14ac:dyDescent="0.25">
      <c r="A576" s="78"/>
    </row>
    <row r="577" spans="1:1" x14ac:dyDescent="0.25">
      <c r="A577" s="78"/>
    </row>
    <row r="578" spans="1:1" x14ac:dyDescent="0.25">
      <c r="A578" s="78"/>
    </row>
    <row r="579" spans="1:1" x14ac:dyDescent="0.25">
      <c r="A579" s="79"/>
    </row>
    <row r="580" spans="1:1" x14ac:dyDescent="0.25">
      <c r="A580" s="79"/>
    </row>
    <row r="581" spans="1:1" x14ac:dyDescent="0.25">
      <c r="A581" s="79"/>
    </row>
    <row r="582" spans="1:1" x14ac:dyDescent="0.25">
      <c r="A582" s="79"/>
    </row>
    <row r="583" spans="1:1" x14ac:dyDescent="0.25">
      <c r="A583" s="79"/>
    </row>
    <row r="584" spans="1:1" x14ac:dyDescent="0.25">
      <c r="A584" s="79"/>
    </row>
    <row r="585" spans="1:1" x14ac:dyDescent="0.25">
      <c r="A585" s="78"/>
    </row>
    <row r="586" spans="1:1" x14ac:dyDescent="0.25">
      <c r="A586" s="79"/>
    </row>
    <row r="587" spans="1:1" x14ac:dyDescent="0.25">
      <c r="A587" s="79"/>
    </row>
    <row r="588" spans="1:1" x14ac:dyDescent="0.25">
      <c r="A588" s="79"/>
    </row>
    <row r="589" spans="1:1" x14ac:dyDescent="0.25">
      <c r="A589" s="79"/>
    </row>
    <row r="590" spans="1:1" x14ac:dyDescent="0.25">
      <c r="A590" s="79"/>
    </row>
    <row r="591" spans="1:1" x14ac:dyDescent="0.25">
      <c r="A591" s="79"/>
    </row>
    <row r="592" spans="1:1" x14ac:dyDescent="0.25">
      <c r="A592" s="78"/>
    </row>
    <row r="593" spans="1:1" x14ac:dyDescent="0.25">
      <c r="A593" s="78"/>
    </row>
    <row r="594" spans="1:1" x14ac:dyDescent="0.25">
      <c r="A594" s="78"/>
    </row>
    <row r="595" spans="1:1" x14ac:dyDescent="0.25">
      <c r="A595" s="78"/>
    </row>
    <row r="596" spans="1:1" x14ac:dyDescent="0.25">
      <c r="A596" s="78"/>
    </row>
    <row r="597" spans="1:1" x14ac:dyDescent="0.25">
      <c r="A597" s="78"/>
    </row>
    <row r="598" spans="1:1" x14ac:dyDescent="0.25">
      <c r="A598" s="78"/>
    </row>
    <row r="599" spans="1:1" x14ac:dyDescent="0.25">
      <c r="A599" s="79"/>
    </row>
    <row r="600" spans="1:1" x14ac:dyDescent="0.25">
      <c r="A600" s="79"/>
    </row>
    <row r="601" spans="1:1" x14ac:dyDescent="0.25">
      <c r="A601" s="78"/>
    </row>
    <row r="602" spans="1:1" x14ac:dyDescent="0.25">
      <c r="A602" s="79"/>
    </row>
    <row r="603" spans="1:1" x14ac:dyDescent="0.25">
      <c r="A603" s="79"/>
    </row>
    <row r="604" spans="1:1" x14ac:dyDescent="0.25">
      <c r="A604" s="79"/>
    </row>
    <row r="605" spans="1:1" x14ac:dyDescent="0.25">
      <c r="A605" s="78"/>
    </row>
    <row r="606" spans="1:1" x14ac:dyDescent="0.25">
      <c r="A606" s="78"/>
    </row>
    <row r="607" spans="1:1" x14ac:dyDescent="0.25">
      <c r="A607" s="78"/>
    </row>
    <row r="608" spans="1:1" x14ac:dyDescent="0.25">
      <c r="A608" s="78"/>
    </row>
    <row r="609" spans="1:1" x14ac:dyDescent="0.25">
      <c r="A609" s="79"/>
    </row>
    <row r="610" spans="1:1" x14ac:dyDescent="0.25">
      <c r="A610" s="78"/>
    </row>
    <row r="611" spans="1:1" x14ac:dyDescent="0.25">
      <c r="A611" s="78"/>
    </row>
    <row r="612" spans="1:1" x14ac:dyDescent="0.25">
      <c r="A612" s="78"/>
    </row>
    <row r="613" spans="1:1" x14ac:dyDescent="0.25">
      <c r="A613" s="79"/>
    </row>
    <row r="614" spans="1:1" x14ac:dyDescent="0.25">
      <c r="A614" s="79"/>
    </row>
    <row r="615" spans="1:1" x14ac:dyDescent="0.25">
      <c r="A615" s="79"/>
    </row>
    <row r="616" spans="1:1" x14ac:dyDescent="0.25">
      <c r="A616" s="79"/>
    </row>
    <row r="617" spans="1:1" x14ac:dyDescent="0.25">
      <c r="A617" s="78"/>
    </row>
    <row r="618" spans="1:1" x14ac:dyDescent="0.25">
      <c r="A618" s="78"/>
    </row>
    <row r="619" spans="1:1" x14ac:dyDescent="0.25">
      <c r="A619" s="78"/>
    </row>
    <row r="620" spans="1:1" x14ac:dyDescent="0.25">
      <c r="A620" s="78"/>
    </row>
    <row r="621" spans="1:1" x14ac:dyDescent="0.25">
      <c r="A621" s="78"/>
    </row>
    <row r="622" spans="1:1" x14ac:dyDescent="0.25">
      <c r="A622" s="78"/>
    </row>
    <row r="623" spans="1:1" x14ac:dyDescent="0.25">
      <c r="A623" s="78"/>
    </row>
    <row r="624" spans="1:1" x14ac:dyDescent="0.25">
      <c r="A624" s="78"/>
    </row>
    <row r="625" spans="1:1" x14ac:dyDescent="0.25">
      <c r="A625" s="78"/>
    </row>
    <row r="626" spans="1:1" x14ac:dyDescent="0.25">
      <c r="A626" s="79"/>
    </row>
    <row r="627" spans="1:1" x14ac:dyDescent="0.25">
      <c r="A627" s="79"/>
    </row>
    <row r="628" spans="1:1" x14ac:dyDescent="0.25">
      <c r="A628" s="79"/>
    </row>
    <row r="629" spans="1:1" x14ac:dyDescent="0.25">
      <c r="A629" s="79"/>
    </row>
    <row r="630" spans="1:1" x14ac:dyDescent="0.25">
      <c r="A630" s="79"/>
    </row>
    <row r="631" spans="1:1" x14ac:dyDescent="0.25">
      <c r="A631" s="79"/>
    </row>
    <row r="632" spans="1:1" x14ac:dyDescent="0.25">
      <c r="A632" s="79"/>
    </row>
    <row r="633" spans="1:1" x14ac:dyDescent="0.25">
      <c r="A633" s="78"/>
    </row>
    <row r="634" spans="1:1" x14ac:dyDescent="0.25">
      <c r="A634" s="78"/>
    </row>
    <row r="635" spans="1:1" x14ac:dyDescent="0.25">
      <c r="A635" s="78"/>
    </row>
    <row r="636" spans="1:1" x14ac:dyDescent="0.25">
      <c r="A636" s="78"/>
    </row>
    <row r="637" spans="1:1" x14ac:dyDescent="0.25">
      <c r="A637" s="79"/>
    </row>
    <row r="638" spans="1:1" x14ac:dyDescent="0.25">
      <c r="A638" s="79"/>
    </row>
    <row r="639" spans="1:1" x14ac:dyDescent="0.25">
      <c r="A639" s="78"/>
    </row>
    <row r="640" spans="1:1" x14ac:dyDescent="0.25">
      <c r="A640" s="78"/>
    </row>
    <row r="641" spans="1:1" x14ac:dyDescent="0.25">
      <c r="A641" s="78"/>
    </row>
    <row r="642" spans="1:1" x14ac:dyDescent="0.25">
      <c r="A642" s="78"/>
    </row>
    <row r="643" spans="1:1" x14ac:dyDescent="0.25">
      <c r="A643" s="78"/>
    </row>
    <row r="644" spans="1:1" x14ac:dyDescent="0.25">
      <c r="A644" s="78"/>
    </row>
    <row r="645" spans="1:1" x14ac:dyDescent="0.25">
      <c r="A645" s="78"/>
    </row>
    <row r="646" spans="1:1" x14ac:dyDescent="0.25">
      <c r="A646" s="79"/>
    </row>
    <row r="647" spans="1:1" x14ac:dyDescent="0.25">
      <c r="A647" s="79"/>
    </row>
    <row r="648" spans="1:1" x14ac:dyDescent="0.25">
      <c r="A648" s="79"/>
    </row>
    <row r="649" spans="1:1" x14ac:dyDescent="0.25">
      <c r="A649" s="79"/>
    </row>
    <row r="650" spans="1:1" x14ac:dyDescent="0.25">
      <c r="A650" s="79"/>
    </row>
    <row r="651" spans="1:1" x14ac:dyDescent="0.25">
      <c r="A651" s="78"/>
    </row>
    <row r="652" spans="1:1" x14ac:dyDescent="0.25">
      <c r="A652" s="78"/>
    </row>
    <row r="653" spans="1:1" x14ac:dyDescent="0.25">
      <c r="A653" s="78"/>
    </row>
    <row r="654" spans="1:1" x14ac:dyDescent="0.25">
      <c r="A654" s="78"/>
    </row>
    <row r="655" spans="1:1" x14ac:dyDescent="0.25">
      <c r="A655" s="78"/>
    </row>
    <row r="656" spans="1:1" x14ac:dyDescent="0.25">
      <c r="A656" s="78"/>
    </row>
    <row r="657" spans="1:1" x14ac:dyDescent="0.25">
      <c r="A657" s="78"/>
    </row>
    <row r="658" spans="1:1" x14ac:dyDescent="0.25">
      <c r="A658" s="78"/>
    </row>
    <row r="659" spans="1:1" x14ac:dyDescent="0.25">
      <c r="A659" s="78"/>
    </row>
    <row r="660" spans="1:1" x14ac:dyDescent="0.25">
      <c r="A660" s="79"/>
    </row>
    <row r="661" spans="1:1" x14ac:dyDescent="0.25">
      <c r="A661" s="79"/>
    </row>
    <row r="662" spans="1:1" x14ac:dyDescent="0.25">
      <c r="A662" s="79"/>
    </row>
    <row r="663" spans="1:1" x14ac:dyDescent="0.25">
      <c r="A663" s="79"/>
    </row>
    <row r="664" spans="1:1" x14ac:dyDescent="0.25">
      <c r="A664" s="79"/>
    </row>
    <row r="665" spans="1:1" x14ac:dyDescent="0.25">
      <c r="A665" s="79"/>
    </row>
    <row r="666" spans="1:1" x14ac:dyDescent="0.25">
      <c r="A666" s="79"/>
    </row>
    <row r="667" spans="1:1" x14ac:dyDescent="0.25">
      <c r="A667" s="78"/>
    </row>
    <row r="668" spans="1:1" x14ac:dyDescent="0.25">
      <c r="A668" s="78"/>
    </row>
    <row r="669" spans="1:1" x14ac:dyDescent="0.25">
      <c r="A669" s="78"/>
    </row>
    <row r="670" spans="1:1" x14ac:dyDescent="0.25">
      <c r="A670" s="78"/>
    </row>
    <row r="671" spans="1:1" x14ac:dyDescent="0.25">
      <c r="A671" s="78"/>
    </row>
    <row r="672" spans="1:1" x14ac:dyDescent="0.25">
      <c r="A672" s="78"/>
    </row>
    <row r="673" spans="1:1" x14ac:dyDescent="0.25">
      <c r="A673" s="78"/>
    </row>
    <row r="674" spans="1:1" x14ac:dyDescent="0.25">
      <c r="A674" s="78"/>
    </row>
    <row r="675" spans="1:1" x14ac:dyDescent="0.25">
      <c r="A675" s="79"/>
    </row>
    <row r="676" spans="1:1" x14ac:dyDescent="0.25">
      <c r="A676" s="78"/>
    </row>
    <row r="677" spans="1:1" x14ac:dyDescent="0.25">
      <c r="A677" s="78"/>
    </row>
    <row r="678" spans="1:1" x14ac:dyDescent="0.25">
      <c r="A678" s="78"/>
    </row>
    <row r="679" spans="1:1" x14ac:dyDescent="0.25">
      <c r="A679" s="78"/>
    </row>
    <row r="680" spans="1:1" x14ac:dyDescent="0.25">
      <c r="A680" s="78"/>
    </row>
    <row r="681" spans="1:1" x14ac:dyDescent="0.25">
      <c r="A681" s="78"/>
    </row>
    <row r="682" spans="1:1" x14ac:dyDescent="0.25">
      <c r="A682" s="78"/>
    </row>
    <row r="683" spans="1:1" x14ac:dyDescent="0.25">
      <c r="A683" s="78"/>
    </row>
    <row r="684" spans="1:1" x14ac:dyDescent="0.25">
      <c r="A684" s="79"/>
    </row>
    <row r="685" spans="1:1" x14ac:dyDescent="0.25">
      <c r="A685" s="78"/>
    </row>
    <row r="686" spans="1:1" x14ac:dyDescent="0.25">
      <c r="A686" s="78"/>
    </row>
    <row r="687" spans="1:1" x14ac:dyDescent="0.25">
      <c r="A687" s="78"/>
    </row>
    <row r="688" spans="1:1" x14ac:dyDescent="0.25">
      <c r="A688" s="78"/>
    </row>
    <row r="689" spans="1:1" x14ac:dyDescent="0.25">
      <c r="A689" s="78"/>
    </row>
    <row r="690" spans="1:1" x14ac:dyDescent="0.25">
      <c r="A690" s="78"/>
    </row>
    <row r="691" spans="1:1" x14ac:dyDescent="0.25">
      <c r="A691" s="79"/>
    </row>
    <row r="692" spans="1:1" x14ac:dyDescent="0.25">
      <c r="A692" s="79"/>
    </row>
    <row r="693" spans="1:1" x14ac:dyDescent="0.25">
      <c r="A693" s="79"/>
    </row>
    <row r="694" spans="1:1" x14ac:dyDescent="0.25">
      <c r="A694" s="79"/>
    </row>
    <row r="695" spans="1:1" x14ac:dyDescent="0.25">
      <c r="A695" s="79"/>
    </row>
    <row r="696" spans="1:1" x14ac:dyDescent="0.25">
      <c r="A696" s="79"/>
    </row>
    <row r="697" spans="1:1" x14ac:dyDescent="0.25">
      <c r="A697" s="79"/>
    </row>
    <row r="698" spans="1:1" x14ac:dyDescent="0.25">
      <c r="A698" s="78"/>
    </row>
    <row r="699" spans="1:1" x14ac:dyDescent="0.25">
      <c r="A699" s="78"/>
    </row>
    <row r="700" spans="1:1" x14ac:dyDescent="0.25">
      <c r="A700" s="78"/>
    </row>
    <row r="701" spans="1:1" x14ac:dyDescent="0.25">
      <c r="A701" s="78"/>
    </row>
    <row r="702" spans="1:1" x14ac:dyDescent="0.25">
      <c r="A702" s="78"/>
    </row>
    <row r="703" spans="1:1" x14ac:dyDescent="0.25">
      <c r="A703" s="78"/>
    </row>
    <row r="704" spans="1:1" x14ac:dyDescent="0.25">
      <c r="A704" s="78"/>
    </row>
    <row r="705" spans="1:1" x14ac:dyDescent="0.25">
      <c r="A705" s="78"/>
    </row>
    <row r="706" spans="1:1" x14ac:dyDescent="0.25">
      <c r="A706" s="78"/>
    </row>
    <row r="707" spans="1:1" x14ac:dyDescent="0.25">
      <c r="A707" s="78"/>
    </row>
    <row r="708" spans="1:1" x14ac:dyDescent="0.25">
      <c r="A708" s="78"/>
    </row>
    <row r="709" spans="1:1" x14ac:dyDescent="0.25">
      <c r="A709" s="78"/>
    </row>
    <row r="710" spans="1:1" x14ac:dyDescent="0.25">
      <c r="A710" s="78"/>
    </row>
    <row r="711" spans="1:1" x14ac:dyDescent="0.25">
      <c r="A711" s="79"/>
    </row>
    <row r="712" spans="1:1" x14ac:dyDescent="0.25">
      <c r="A712" s="78"/>
    </row>
    <row r="713" spans="1:1" x14ac:dyDescent="0.25">
      <c r="A713" s="78"/>
    </row>
    <row r="714" spans="1:1" x14ac:dyDescent="0.25">
      <c r="A714" s="78"/>
    </row>
    <row r="715" spans="1:1" x14ac:dyDescent="0.25">
      <c r="A715" s="78"/>
    </row>
    <row r="716" spans="1:1" x14ac:dyDescent="0.25">
      <c r="A716" s="79"/>
    </row>
    <row r="717" spans="1:1" x14ac:dyDescent="0.25">
      <c r="A717" s="79"/>
    </row>
    <row r="718" spans="1:1" x14ac:dyDescent="0.25">
      <c r="A718" s="79"/>
    </row>
    <row r="719" spans="1:1" x14ac:dyDescent="0.25">
      <c r="A719" s="79"/>
    </row>
    <row r="720" spans="1:1" x14ac:dyDescent="0.25">
      <c r="A720" s="78"/>
    </row>
    <row r="721" spans="1:1" x14ac:dyDescent="0.25">
      <c r="A721" s="79"/>
    </row>
    <row r="722" spans="1:1" x14ac:dyDescent="0.25">
      <c r="A722" s="79"/>
    </row>
    <row r="723" spans="1:1" x14ac:dyDescent="0.25">
      <c r="A723" s="79"/>
    </row>
    <row r="724" spans="1:1" x14ac:dyDescent="0.25">
      <c r="A724" s="79"/>
    </row>
    <row r="725" spans="1:1" x14ac:dyDescent="0.25">
      <c r="A725" s="79"/>
    </row>
    <row r="726" spans="1:1" x14ac:dyDescent="0.25">
      <c r="A726" s="78"/>
    </row>
    <row r="727" spans="1:1" x14ac:dyDescent="0.25">
      <c r="A727" s="79"/>
    </row>
    <row r="728" spans="1:1" x14ac:dyDescent="0.25">
      <c r="A728" s="79"/>
    </row>
    <row r="729" spans="1:1" x14ac:dyDescent="0.25">
      <c r="A729" s="79"/>
    </row>
    <row r="730" spans="1:1" x14ac:dyDescent="0.25">
      <c r="A730" s="79"/>
    </row>
    <row r="731" spans="1:1" x14ac:dyDescent="0.25">
      <c r="A731" s="79"/>
    </row>
    <row r="732" spans="1:1" x14ac:dyDescent="0.25">
      <c r="A732" s="79"/>
    </row>
    <row r="733" spans="1:1" x14ac:dyDescent="0.25">
      <c r="A733" s="79"/>
    </row>
    <row r="734" spans="1:1" x14ac:dyDescent="0.25">
      <c r="A734" s="79"/>
    </row>
    <row r="735" spans="1:1" x14ac:dyDescent="0.25">
      <c r="A735" s="79"/>
    </row>
    <row r="736" spans="1:1" x14ac:dyDescent="0.25">
      <c r="A736" s="79"/>
    </row>
    <row r="737" spans="1:1" x14ac:dyDescent="0.25">
      <c r="A737" s="79"/>
    </row>
    <row r="738" spans="1:1" x14ac:dyDescent="0.25">
      <c r="A738" s="79"/>
    </row>
    <row r="739" spans="1:1" x14ac:dyDescent="0.25">
      <c r="A739" s="79"/>
    </row>
    <row r="740" spans="1:1" x14ac:dyDescent="0.25">
      <c r="A740" s="79"/>
    </row>
    <row r="741" spans="1:1" x14ac:dyDescent="0.25">
      <c r="A741" s="79"/>
    </row>
    <row r="742" spans="1:1" x14ac:dyDescent="0.25">
      <c r="A742" s="79"/>
    </row>
    <row r="743" spans="1:1" x14ac:dyDescent="0.25">
      <c r="A743" s="79"/>
    </row>
    <row r="744" spans="1:1" x14ac:dyDescent="0.25">
      <c r="A744" s="79"/>
    </row>
    <row r="745" spans="1:1" x14ac:dyDescent="0.25">
      <c r="A745" s="79"/>
    </row>
    <row r="746" spans="1:1" x14ac:dyDescent="0.25">
      <c r="A746" s="79"/>
    </row>
    <row r="747" spans="1:1" x14ac:dyDescent="0.25">
      <c r="A747" s="79"/>
    </row>
    <row r="748" spans="1:1" x14ac:dyDescent="0.25">
      <c r="A748" s="79"/>
    </row>
    <row r="749" spans="1:1" x14ac:dyDescent="0.25">
      <c r="A749" s="79"/>
    </row>
    <row r="750" spans="1:1" x14ac:dyDescent="0.25">
      <c r="A750" s="79"/>
    </row>
    <row r="751" spans="1:1" x14ac:dyDescent="0.25">
      <c r="A751" s="79"/>
    </row>
    <row r="752" spans="1:1" x14ac:dyDescent="0.25">
      <c r="A752" s="79"/>
    </row>
    <row r="753" spans="1:1" x14ac:dyDescent="0.25">
      <c r="A753" s="79"/>
    </row>
    <row r="754" spans="1:1" x14ac:dyDescent="0.25">
      <c r="A754" s="79"/>
    </row>
    <row r="755" spans="1:1" x14ac:dyDescent="0.25">
      <c r="A755" s="79"/>
    </row>
    <row r="756" spans="1:1" x14ac:dyDescent="0.25">
      <c r="A756" s="79"/>
    </row>
    <row r="757" spans="1:1" x14ac:dyDescent="0.25">
      <c r="A757" s="79"/>
    </row>
    <row r="758" spans="1:1" x14ac:dyDescent="0.25">
      <c r="A758" s="79"/>
    </row>
    <row r="759" spans="1:1" x14ac:dyDescent="0.25">
      <c r="A759" s="79"/>
    </row>
    <row r="760" spans="1:1" x14ac:dyDescent="0.25">
      <c r="A760" s="79"/>
    </row>
    <row r="761" spans="1:1" x14ac:dyDescent="0.25">
      <c r="A761" s="79"/>
    </row>
    <row r="762" spans="1:1" x14ac:dyDescent="0.25">
      <c r="A762" s="78"/>
    </row>
    <row r="763" spans="1:1" x14ac:dyDescent="0.25">
      <c r="A763" s="78"/>
    </row>
    <row r="764" spans="1:1" x14ac:dyDescent="0.25">
      <c r="A764" s="78"/>
    </row>
    <row r="765" spans="1:1" x14ac:dyDescent="0.25">
      <c r="A765" s="78"/>
    </row>
    <row r="766" spans="1:1" x14ac:dyDescent="0.25">
      <c r="A766" s="78"/>
    </row>
    <row r="767" spans="1:1" x14ac:dyDescent="0.25">
      <c r="A767" s="78"/>
    </row>
    <row r="768" spans="1:1" x14ac:dyDescent="0.25">
      <c r="A768" s="78"/>
    </row>
    <row r="769" spans="1:1" x14ac:dyDescent="0.25">
      <c r="A769" s="78"/>
    </row>
    <row r="770" spans="1:1" x14ac:dyDescent="0.25">
      <c r="A770" s="78"/>
    </row>
    <row r="771" spans="1:1" x14ac:dyDescent="0.25">
      <c r="A771" s="78"/>
    </row>
    <row r="772" spans="1:1" x14ac:dyDescent="0.25">
      <c r="A772" s="78"/>
    </row>
    <row r="773" spans="1:1" x14ac:dyDescent="0.25">
      <c r="A773" s="78"/>
    </row>
    <row r="774" spans="1:1" x14ac:dyDescent="0.25">
      <c r="A774" s="79"/>
    </row>
    <row r="775" spans="1:1" x14ac:dyDescent="0.25">
      <c r="A775" s="78"/>
    </row>
    <row r="776" spans="1:1" x14ac:dyDescent="0.25">
      <c r="A776" s="78"/>
    </row>
    <row r="777" spans="1:1" x14ac:dyDescent="0.25">
      <c r="A777" s="78"/>
    </row>
    <row r="778" spans="1:1" x14ac:dyDescent="0.25">
      <c r="A778" s="78"/>
    </row>
    <row r="779" spans="1:1" x14ac:dyDescent="0.25">
      <c r="A779" s="78"/>
    </row>
    <row r="780" spans="1:1" x14ac:dyDescent="0.25">
      <c r="A780" s="78"/>
    </row>
    <row r="781" spans="1:1" x14ac:dyDescent="0.25">
      <c r="A781" s="78"/>
    </row>
    <row r="782" spans="1:1" x14ac:dyDescent="0.25">
      <c r="A782" s="78"/>
    </row>
    <row r="783" spans="1:1" x14ac:dyDescent="0.25">
      <c r="A783" s="78"/>
    </row>
    <row r="784" spans="1:1" x14ac:dyDescent="0.25">
      <c r="A784" s="78"/>
    </row>
    <row r="785" spans="1:1" x14ac:dyDescent="0.25">
      <c r="A785" s="78"/>
    </row>
    <row r="786" spans="1:1" x14ac:dyDescent="0.25">
      <c r="A786" s="78"/>
    </row>
    <row r="787" spans="1:1" x14ac:dyDescent="0.25">
      <c r="A787" s="78"/>
    </row>
    <row r="788" spans="1:1" x14ac:dyDescent="0.25">
      <c r="A788" s="78"/>
    </row>
    <row r="789" spans="1:1" x14ac:dyDescent="0.25">
      <c r="A789" s="79"/>
    </row>
    <row r="790" spans="1:1" x14ac:dyDescent="0.25">
      <c r="A790" s="79"/>
    </row>
    <row r="791" spans="1:1" x14ac:dyDescent="0.25">
      <c r="A791" s="79"/>
    </row>
    <row r="792" spans="1:1" x14ac:dyDescent="0.25">
      <c r="A792" s="79"/>
    </row>
    <row r="793" spans="1:1" x14ac:dyDescent="0.25">
      <c r="A793" s="79"/>
    </row>
    <row r="794" spans="1:1" x14ac:dyDescent="0.25">
      <c r="A794" s="79"/>
    </row>
    <row r="795" spans="1:1" x14ac:dyDescent="0.25">
      <c r="A795" s="79"/>
    </row>
    <row r="796" spans="1:1" x14ac:dyDescent="0.25">
      <c r="A796" s="79"/>
    </row>
    <row r="797" spans="1:1" x14ac:dyDescent="0.25">
      <c r="A797" s="79"/>
    </row>
    <row r="798" spans="1:1" x14ac:dyDescent="0.25">
      <c r="A798" s="79"/>
    </row>
    <row r="799" spans="1:1" x14ac:dyDescent="0.25">
      <c r="A799" s="79"/>
    </row>
    <row r="800" spans="1:1" x14ac:dyDescent="0.25">
      <c r="A800" s="79"/>
    </row>
    <row r="801" spans="1:1" x14ac:dyDescent="0.25">
      <c r="A801" s="78"/>
    </row>
    <row r="802" spans="1:1" x14ac:dyDescent="0.25">
      <c r="A802" s="79"/>
    </row>
    <row r="803" spans="1:1" x14ac:dyDescent="0.25">
      <c r="A803" s="79"/>
    </row>
    <row r="804" spans="1:1" x14ac:dyDescent="0.25">
      <c r="A804" s="78"/>
    </row>
    <row r="805" spans="1:1" x14ac:dyDescent="0.25">
      <c r="A805" s="78"/>
    </row>
    <row r="806" spans="1:1" x14ac:dyDescent="0.25">
      <c r="A806" s="79"/>
    </row>
    <row r="807" spans="1:1" x14ac:dyDescent="0.25">
      <c r="A807" s="79"/>
    </row>
    <row r="808" spans="1:1" x14ac:dyDescent="0.25">
      <c r="A808" s="79"/>
    </row>
    <row r="809" spans="1:1" x14ac:dyDescent="0.25">
      <c r="A809" s="79"/>
    </row>
    <row r="810" spans="1:1" x14ac:dyDescent="0.25">
      <c r="A810" s="79"/>
    </row>
    <row r="811" spans="1:1" x14ac:dyDescent="0.25">
      <c r="A811" s="79"/>
    </row>
    <row r="812" spans="1:1" x14ac:dyDescent="0.25">
      <c r="A812" s="79"/>
    </row>
    <row r="813" spans="1:1" x14ac:dyDescent="0.25">
      <c r="A813" s="78"/>
    </row>
    <row r="814" spans="1:1" x14ac:dyDescent="0.25">
      <c r="A814" s="79"/>
    </row>
    <row r="815" spans="1:1" x14ac:dyDescent="0.25">
      <c r="A815" s="79"/>
    </row>
    <row r="816" spans="1:1" x14ac:dyDescent="0.25">
      <c r="A816" s="78"/>
    </row>
    <row r="817" spans="1:1" x14ac:dyDescent="0.25">
      <c r="A817" s="79"/>
    </row>
    <row r="818" spans="1:1" x14ac:dyDescent="0.25">
      <c r="A818" s="78"/>
    </row>
    <row r="819" spans="1:1" x14ac:dyDescent="0.25">
      <c r="A819" s="79"/>
    </row>
    <row r="820" spans="1:1" x14ac:dyDescent="0.25">
      <c r="A820" s="79"/>
    </row>
    <row r="821" spans="1:1" x14ac:dyDescent="0.25">
      <c r="A821" s="78"/>
    </row>
    <row r="822" spans="1:1" x14ac:dyDescent="0.25">
      <c r="A822" s="78"/>
    </row>
    <row r="823" spans="1:1" x14ac:dyDescent="0.25">
      <c r="A823" s="79"/>
    </row>
    <row r="824" spans="1:1" x14ac:dyDescent="0.25">
      <c r="A824" s="79"/>
    </row>
    <row r="825" spans="1:1" x14ac:dyDescent="0.25">
      <c r="A825" s="79"/>
    </row>
    <row r="826" spans="1:1" x14ac:dyDescent="0.25">
      <c r="A826" s="79"/>
    </row>
    <row r="827" spans="1:1" x14ac:dyDescent="0.25">
      <c r="A827" s="79"/>
    </row>
    <row r="828" spans="1:1" x14ac:dyDescent="0.25">
      <c r="A828" s="79"/>
    </row>
    <row r="829" spans="1:1" x14ac:dyDescent="0.25">
      <c r="A829" s="79"/>
    </row>
    <row r="830" spans="1:1" x14ac:dyDescent="0.25">
      <c r="A830" s="79"/>
    </row>
    <row r="831" spans="1:1" x14ac:dyDescent="0.25">
      <c r="A831" s="79"/>
    </row>
    <row r="832" spans="1:1" x14ac:dyDescent="0.25">
      <c r="A832" s="79"/>
    </row>
    <row r="833" spans="1:1" x14ac:dyDescent="0.25">
      <c r="A833" s="79"/>
    </row>
    <row r="834" spans="1:1" x14ac:dyDescent="0.25">
      <c r="A834" s="79"/>
    </row>
    <row r="835" spans="1:1" x14ac:dyDescent="0.25">
      <c r="A835" s="79"/>
    </row>
    <row r="836" spans="1:1" x14ac:dyDescent="0.25">
      <c r="A836" s="79"/>
    </row>
    <row r="837" spans="1:1" x14ac:dyDescent="0.25">
      <c r="A837" s="79"/>
    </row>
    <row r="838" spans="1:1" x14ac:dyDescent="0.25">
      <c r="A838" s="79"/>
    </row>
    <row r="839" spans="1:1" x14ac:dyDescent="0.25">
      <c r="A839" s="79"/>
    </row>
    <row r="840" spans="1:1" x14ac:dyDescent="0.25">
      <c r="A840" s="79"/>
    </row>
    <row r="841" spans="1:1" x14ac:dyDescent="0.25">
      <c r="A841" s="79"/>
    </row>
    <row r="842" spans="1:1" x14ac:dyDescent="0.25">
      <c r="A842" s="79"/>
    </row>
    <row r="843" spans="1:1" x14ac:dyDescent="0.25">
      <c r="A843" s="79"/>
    </row>
    <row r="844" spans="1:1" x14ac:dyDescent="0.25">
      <c r="A844" s="79"/>
    </row>
    <row r="845" spans="1:1" x14ac:dyDescent="0.25">
      <c r="A845" s="79"/>
    </row>
    <row r="846" spans="1:1" x14ac:dyDescent="0.25">
      <c r="A846" s="79"/>
    </row>
    <row r="847" spans="1:1" x14ac:dyDescent="0.25">
      <c r="A847" s="79"/>
    </row>
    <row r="848" spans="1:1" x14ac:dyDescent="0.25">
      <c r="A848" s="79"/>
    </row>
    <row r="849" spans="1:1" x14ac:dyDescent="0.25">
      <c r="A849" s="79"/>
    </row>
    <row r="850" spans="1:1" x14ac:dyDescent="0.25">
      <c r="A850" s="78"/>
    </row>
    <row r="851" spans="1:1" x14ac:dyDescent="0.25">
      <c r="A851" s="78"/>
    </row>
    <row r="852" spans="1:1" x14ac:dyDescent="0.25">
      <c r="A852" s="78"/>
    </row>
    <row r="853" spans="1:1" x14ac:dyDescent="0.25">
      <c r="A853" s="78"/>
    </row>
    <row r="854" spans="1:1" x14ac:dyDescent="0.25">
      <c r="A854" s="78"/>
    </row>
    <row r="855" spans="1:1" x14ac:dyDescent="0.25">
      <c r="A855" s="78"/>
    </row>
    <row r="856" spans="1:1" x14ac:dyDescent="0.25">
      <c r="A856" s="78"/>
    </row>
    <row r="857" spans="1:1" x14ac:dyDescent="0.25">
      <c r="A857" s="78"/>
    </row>
    <row r="858" spans="1:1" x14ac:dyDescent="0.25">
      <c r="A858" s="78"/>
    </row>
    <row r="859" spans="1:1" x14ac:dyDescent="0.25">
      <c r="A859" s="78"/>
    </row>
    <row r="860" spans="1:1" x14ac:dyDescent="0.25">
      <c r="A860" s="78"/>
    </row>
    <row r="861" spans="1:1" x14ac:dyDescent="0.25">
      <c r="A861" s="78"/>
    </row>
    <row r="862" spans="1:1" x14ac:dyDescent="0.25">
      <c r="A862" s="78"/>
    </row>
    <row r="863" spans="1:1" x14ac:dyDescent="0.25">
      <c r="A863" s="78"/>
    </row>
    <row r="864" spans="1:1" x14ac:dyDescent="0.25">
      <c r="A864" s="78"/>
    </row>
    <row r="865" spans="1:1" x14ac:dyDescent="0.25">
      <c r="A865" s="78"/>
    </row>
    <row r="866" spans="1:1" x14ac:dyDescent="0.25">
      <c r="A866" s="78"/>
    </row>
    <row r="867" spans="1:1" x14ac:dyDescent="0.25">
      <c r="A867" s="78"/>
    </row>
    <row r="868" spans="1:1" x14ac:dyDescent="0.25">
      <c r="A868" s="78"/>
    </row>
    <row r="869" spans="1:1" x14ac:dyDescent="0.25">
      <c r="A869" s="78"/>
    </row>
    <row r="870" spans="1:1" x14ac:dyDescent="0.25">
      <c r="A870" s="78"/>
    </row>
    <row r="871" spans="1:1" x14ac:dyDescent="0.25">
      <c r="A871" s="78"/>
    </row>
    <row r="872" spans="1:1" x14ac:dyDescent="0.25">
      <c r="A872" s="78"/>
    </row>
    <row r="873" spans="1:1" x14ac:dyDescent="0.25">
      <c r="A873" s="79"/>
    </row>
    <row r="874" spans="1:1" x14ac:dyDescent="0.25">
      <c r="A874" s="79"/>
    </row>
    <row r="875" spans="1:1" x14ac:dyDescent="0.25">
      <c r="A875" s="79"/>
    </row>
    <row r="876" spans="1:1" x14ac:dyDescent="0.25">
      <c r="A876" s="79"/>
    </row>
    <row r="877" spans="1:1" x14ac:dyDescent="0.25">
      <c r="A877" s="79"/>
    </row>
    <row r="878" spans="1:1" x14ac:dyDescent="0.25">
      <c r="A878" s="79"/>
    </row>
    <row r="879" spans="1:1" x14ac:dyDescent="0.25">
      <c r="A879" s="79"/>
    </row>
    <row r="880" spans="1:1" x14ac:dyDescent="0.25">
      <c r="A880" s="79"/>
    </row>
    <row r="881" spans="1:1" x14ac:dyDescent="0.25">
      <c r="A881" s="79"/>
    </row>
    <row r="882" spans="1:1" x14ac:dyDescent="0.25">
      <c r="A882" s="79"/>
    </row>
    <row r="883" spans="1:1" x14ac:dyDescent="0.25">
      <c r="A883" s="79"/>
    </row>
    <row r="884" spans="1:1" x14ac:dyDescent="0.25">
      <c r="A884" s="79"/>
    </row>
    <row r="885" spans="1:1" x14ac:dyDescent="0.25">
      <c r="A885" s="79"/>
    </row>
    <row r="886" spans="1:1" x14ac:dyDescent="0.25">
      <c r="A886" s="79"/>
    </row>
    <row r="887" spans="1:1" x14ac:dyDescent="0.25">
      <c r="A887" s="79"/>
    </row>
    <row r="888" spans="1:1" x14ac:dyDescent="0.25">
      <c r="A888" s="79"/>
    </row>
    <row r="889" spans="1:1" x14ac:dyDescent="0.25">
      <c r="A889" s="79"/>
    </row>
    <row r="890" spans="1:1" x14ac:dyDescent="0.25">
      <c r="A890" s="79"/>
    </row>
    <row r="891" spans="1:1" x14ac:dyDescent="0.25">
      <c r="A891" s="79"/>
    </row>
    <row r="892" spans="1:1" x14ac:dyDescent="0.25">
      <c r="A892" s="79"/>
    </row>
    <row r="893" spans="1:1" x14ac:dyDescent="0.25">
      <c r="A893" s="79"/>
    </row>
    <row r="894" spans="1:1" x14ac:dyDescent="0.25">
      <c r="A894" s="79"/>
    </row>
    <row r="895" spans="1:1" x14ac:dyDescent="0.25">
      <c r="A895" s="79"/>
    </row>
    <row r="896" spans="1:1" x14ac:dyDescent="0.25">
      <c r="A896" s="79"/>
    </row>
    <row r="897" spans="1:1" x14ac:dyDescent="0.25">
      <c r="A897" s="79"/>
    </row>
    <row r="898" spans="1:1" x14ac:dyDescent="0.25">
      <c r="A898" s="79"/>
    </row>
    <row r="899" spans="1:1" x14ac:dyDescent="0.25">
      <c r="A899" s="79"/>
    </row>
    <row r="900" spans="1:1" x14ac:dyDescent="0.25">
      <c r="A900" s="79"/>
    </row>
    <row r="901" spans="1:1" x14ac:dyDescent="0.25">
      <c r="A901" s="79"/>
    </row>
    <row r="902" spans="1:1" x14ac:dyDescent="0.25">
      <c r="A902" s="79"/>
    </row>
    <row r="903" spans="1:1" x14ac:dyDescent="0.25">
      <c r="A903" s="79"/>
    </row>
    <row r="904" spans="1:1" x14ac:dyDescent="0.25">
      <c r="A904" s="79"/>
    </row>
    <row r="905" spans="1:1" x14ac:dyDescent="0.25">
      <c r="A905" s="79"/>
    </row>
    <row r="906" spans="1:1" x14ac:dyDescent="0.25">
      <c r="A906" s="79"/>
    </row>
    <row r="907" spans="1:1" x14ac:dyDescent="0.25">
      <c r="A907" s="79"/>
    </row>
    <row r="908" spans="1:1" x14ac:dyDescent="0.25">
      <c r="A908" s="79"/>
    </row>
    <row r="909" spans="1:1" x14ac:dyDescent="0.25">
      <c r="A909" s="79"/>
    </row>
    <row r="910" spans="1:1" x14ac:dyDescent="0.25">
      <c r="A910" s="79"/>
    </row>
    <row r="911" spans="1:1" x14ac:dyDescent="0.25">
      <c r="A911" s="79"/>
    </row>
    <row r="912" spans="1:1" x14ac:dyDescent="0.25">
      <c r="A912" s="79"/>
    </row>
    <row r="913" spans="1:1" x14ac:dyDescent="0.25">
      <c r="A913" s="79"/>
    </row>
    <row r="914" spans="1:1" x14ac:dyDescent="0.25">
      <c r="A914" s="79"/>
    </row>
    <row r="915" spans="1:1" x14ac:dyDescent="0.25">
      <c r="A915" s="79"/>
    </row>
    <row r="916" spans="1:1" x14ac:dyDescent="0.25">
      <c r="A916" s="79"/>
    </row>
    <row r="917" spans="1:1" x14ac:dyDescent="0.25">
      <c r="A917" s="78"/>
    </row>
    <row r="918" spans="1:1" x14ac:dyDescent="0.25">
      <c r="A918" s="78"/>
    </row>
    <row r="919" spans="1:1" x14ac:dyDescent="0.25">
      <c r="A919" s="78"/>
    </row>
    <row r="920" spans="1:1" x14ac:dyDescent="0.25">
      <c r="A920" s="78"/>
    </row>
    <row r="921" spans="1:1" x14ac:dyDescent="0.25">
      <c r="A921" s="78"/>
    </row>
    <row r="922" spans="1:1" x14ac:dyDescent="0.25">
      <c r="A922" s="78"/>
    </row>
    <row r="923" spans="1:1" x14ac:dyDescent="0.25">
      <c r="A923" s="78"/>
    </row>
    <row r="924" spans="1:1" x14ac:dyDescent="0.25">
      <c r="A924" s="78"/>
    </row>
    <row r="925" spans="1:1" x14ac:dyDescent="0.25">
      <c r="A925" s="78"/>
    </row>
    <row r="926" spans="1:1" x14ac:dyDescent="0.25">
      <c r="A926" s="79"/>
    </row>
    <row r="927" spans="1:1" x14ac:dyDescent="0.25">
      <c r="A927" s="78"/>
    </row>
    <row r="928" spans="1:1" x14ac:dyDescent="0.25">
      <c r="A928" s="79"/>
    </row>
    <row r="929" spans="1:1" x14ac:dyDescent="0.25">
      <c r="A929" s="79"/>
    </row>
    <row r="930" spans="1:1" x14ac:dyDescent="0.25">
      <c r="A930" s="79"/>
    </row>
    <row r="931" spans="1:1" x14ac:dyDescent="0.25">
      <c r="A931" s="79"/>
    </row>
    <row r="932" spans="1:1" x14ac:dyDescent="0.25">
      <c r="A932" s="79"/>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workbookViewId="0">
      <pane ySplit="2" topLeftCell="A23" activePane="bottomLeft" state="frozen"/>
      <selection pane="bottomLeft" activeCell="A32" sqref="A32"/>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7" customFormat="1" x14ac:dyDescent="0.25">
      <c r="A1" s="115" t="s">
        <v>1733</v>
      </c>
      <c r="B1" s="116"/>
      <c r="C1" s="116"/>
      <c r="D1" s="116"/>
      <c r="E1" s="116"/>
      <c r="F1" s="116"/>
      <c r="G1" s="116"/>
      <c r="H1" s="116"/>
      <c r="I1" s="116"/>
      <c r="J1" s="116"/>
      <c r="K1" s="116"/>
      <c r="L1" s="116"/>
    </row>
    <row r="2" spans="1:15" ht="30" x14ac:dyDescent="0.25">
      <c r="A2" s="3" t="s">
        <v>85</v>
      </c>
      <c r="B2" s="1" t="s">
        <v>1458</v>
      </c>
      <c r="C2" s="1" t="s">
        <v>75</v>
      </c>
      <c r="D2" s="3" t="s">
        <v>86</v>
      </c>
      <c r="E2" s="1" t="s">
        <v>87</v>
      </c>
      <c r="F2" s="3" t="s">
        <v>1468</v>
      </c>
      <c r="G2" s="26" t="s">
        <v>1469</v>
      </c>
      <c r="H2" s="26" t="s">
        <v>1470</v>
      </c>
      <c r="I2" s="3" t="s">
        <v>1529</v>
      </c>
      <c r="J2" s="31" t="s">
        <v>1534</v>
      </c>
      <c r="K2" s="26" t="s">
        <v>1530</v>
      </c>
      <c r="L2" s="26" t="s">
        <v>1531</v>
      </c>
      <c r="M2" s="26" t="s">
        <v>2176</v>
      </c>
      <c r="N2" s="26" t="s">
        <v>2180</v>
      </c>
      <c r="O2" s="26" t="s">
        <v>2181</v>
      </c>
    </row>
    <row r="3" spans="1:15" x14ac:dyDescent="0.25">
      <c r="A3" s="3">
        <v>0</v>
      </c>
      <c r="B3" s="50" t="s">
        <v>1676</v>
      </c>
      <c r="C3" s="50" t="s">
        <v>1691</v>
      </c>
      <c r="D3" s="8">
        <v>1</v>
      </c>
      <c r="E3" t="s">
        <v>90</v>
      </c>
      <c r="F3" s="51" t="s">
        <v>1471</v>
      </c>
      <c r="G3" t="s">
        <v>1689</v>
      </c>
      <c r="H3">
        <v>1</v>
      </c>
      <c r="I3" s="52" t="s">
        <v>1585</v>
      </c>
      <c r="J3">
        <v>1</v>
      </c>
      <c r="K3" t="s">
        <v>1683</v>
      </c>
      <c r="L3" t="s">
        <v>1692</v>
      </c>
      <c r="M3">
        <v>1</v>
      </c>
      <c r="N3" t="s">
        <v>2179</v>
      </c>
      <c r="O3" t="s">
        <v>2190</v>
      </c>
    </row>
    <row r="4" spans="1:15" x14ac:dyDescent="0.25">
      <c r="A4" s="3">
        <v>0</v>
      </c>
      <c r="B4" t="s">
        <v>1443</v>
      </c>
      <c r="C4" s="1" t="s">
        <v>84</v>
      </c>
      <c r="D4" s="8">
        <v>2</v>
      </c>
      <c r="E4" t="s">
        <v>89</v>
      </c>
      <c r="F4" s="8" t="s">
        <v>1472</v>
      </c>
      <c r="G4" t="s">
        <v>1339</v>
      </c>
      <c r="H4">
        <v>1</v>
      </c>
      <c r="I4" s="3" t="s">
        <v>1541</v>
      </c>
      <c r="J4">
        <v>1</v>
      </c>
      <c r="K4" t="s">
        <v>1542</v>
      </c>
      <c r="L4" t="s">
        <v>1543</v>
      </c>
      <c r="M4">
        <v>2</v>
      </c>
      <c r="N4" t="s">
        <v>2182</v>
      </c>
      <c r="O4" t="s">
        <v>2189</v>
      </c>
    </row>
    <row r="5" spans="1:15" x14ac:dyDescent="0.25">
      <c r="A5" s="3">
        <v>1</v>
      </c>
      <c r="B5" t="s">
        <v>1444</v>
      </c>
      <c r="C5" s="2" t="s">
        <v>39</v>
      </c>
      <c r="D5" s="8">
        <v>3</v>
      </c>
      <c r="E5" t="s">
        <v>88</v>
      </c>
      <c r="F5" s="8" t="s">
        <v>1473</v>
      </c>
      <c r="G5" t="s">
        <v>1423</v>
      </c>
      <c r="H5">
        <v>2</v>
      </c>
      <c r="I5" s="3" t="s">
        <v>1533</v>
      </c>
      <c r="J5">
        <v>2</v>
      </c>
      <c r="K5" t="s">
        <v>1537</v>
      </c>
      <c r="L5" t="s">
        <v>1540</v>
      </c>
      <c r="M5">
        <v>4</v>
      </c>
      <c r="N5" t="s">
        <v>2191</v>
      </c>
      <c r="O5" t="s">
        <v>2192</v>
      </c>
    </row>
    <row r="6" spans="1:15" x14ac:dyDescent="0.25">
      <c r="A6" s="3">
        <v>2</v>
      </c>
      <c r="B6" t="s">
        <v>1445</v>
      </c>
      <c r="C6" t="s">
        <v>728</v>
      </c>
      <c r="F6" s="8" t="s">
        <v>1474</v>
      </c>
      <c r="G6" t="s">
        <v>1350</v>
      </c>
      <c r="H6">
        <v>3</v>
      </c>
      <c r="I6" s="3" t="s">
        <v>2801</v>
      </c>
      <c r="J6">
        <v>3</v>
      </c>
      <c r="K6" t="s">
        <v>2802</v>
      </c>
      <c r="L6" t="s">
        <v>1538</v>
      </c>
      <c r="M6">
        <v>5</v>
      </c>
      <c r="N6" t="s">
        <v>2193</v>
      </c>
      <c r="O6" t="s">
        <v>2194</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2778</v>
      </c>
      <c r="L9" t="s">
        <v>2779</v>
      </c>
      <c r="M9">
        <v>99</v>
      </c>
      <c r="N9" t="s">
        <v>2187</v>
      </c>
      <c r="O9" t="s">
        <v>2188</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05"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1687</v>
      </c>
      <c r="G15" t="s">
        <v>1688</v>
      </c>
      <c r="H15">
        <v>12</v>
      </c>
      <c r="I15" s="3" t="s">
        <v>1578</v>
      </c>
      <c r="J15">
        <v>12</v>
      </c>
      <c r="K15" s="34" t="s">
        <v>1579</v>
      </c>
      <c r="L15" t="s">
        <v>1580</v>
      </c>
    </row>
    <row r="16" spans="1:15" x14ac:dyDescent="0.25">
      <c r="A16" s="3">
        <v>12</v>
      </c>
      <c r="B16" t="s">
        <v>1455</v>
      </c>
      <c r="C16" t="s">
        <v>80</v>
      </c>
      <c r="F16" s="8" t="s">
        <v>2776</v>
      </c>
      <c r="G16" t="s">
        <v>2777</v>
      </c>
      <c r="H16">
        <v>13</v>
      </c>
      <c r="I16" s="3" t="s">
        <v>1581</v>
      </c>
      <c r="J16">
        <v>13</v>
      </c>
      <c r="K16" s="34" t="s">
        <v>1582</v>
      </c>
      <c r="L16" t="s">
        <v>1583</v>
      </c>
    </row>
    <row r="17" spans="1:12" x14ac:dyDescent="0.25">
      <c r="A17" s="3">
        <v>13</v>
      </c>
      <c r="B17" t="s">
        <v>1456</v>
      </c>
      <c r="C17" t="s">
        <v>40</v>
      </c>
      <c r="F17" s="54" t="s">
        <v>1483</v>
      </c>
      <c r="G17" t="s">
        <v>1690</v>
      </c>
      <c r="H17">
        <v>14</v>
      </c>
      <c r="I17" s="3" t="s">
        <v>1616</v>
      </c>
      <c r="J17">
        <v>14</v>
      </c>
      <c r="K17" s="34" t="s">
        <v>1617</v>
      </c>
      <c r="L17" t="s">
        <v>1618</v>
      </c>
    </row>
    <row r="18" spans="1:12" x14ac:dyDescent="0.25">
      <c r="A18" s="3">
        <v>14</v>
      </c>
      <c r="B18" t="s">
        <v>1457</v>
      </c>
      <c r="C18" t="s">
        <v>730</v>
      </c>
      <c r="H18">
        <v>15</v>
      </c>
      <c r="I18" s="3" t="s">
        <v>1684</v>
      </c>
      <c r="J18">
        <v>15</v>
      </c>
      <c r="K18" s="34" t="s">
        <v>1685</v>
      </c>
      <c r="L18" s="34" t="s">
        <v>1686</v>
      </c>
    </row>
    <row r="19" spans="1:12" x14ac:dyDescent="0.25">
      <c r="A19" s="3">
        <v>15</v>
      </c>
      <c r="B19" t="s">
        <v>1511</v>
      </c>
      <c r="C19" t="s">
        <v>1489</v>
      </c>
      <c r="H19">
        <v>16</v>
      </c>
      <c r="I19" s="3" t="s">
        <v>2538</v>
      </c>
      <c r="J19">
        <v>16</v>
      </c>
      <c r="K19" s="34" t="s">
        <v>2539</v>
      </c>
      <c r="L19" s="34" t="s">
        <v>2540</v>
      </c>
    </row>
    <row r="20" spans="1:12" x14ac:dyDescent="0.25">
      <c r="A20" s="3">
        <v>16</v>
      </c>
      <c r="B20" t="s">
        <v>1488</v>
      </c>
      <c r="C20" t="s">
        <v>1490</v>
      </c>
      <c r="H20">
        <v>17</v>
      </c>
      <c r="I20" s="3" t="s">
        <v>2792</v>
      </c>
      <c r="J20">
        <v>17</v>
      </c>
      <c r="K20" s="34" t="s">
        <v>2793</v>
      </c>
      <c r="L20" s="34" t="s">
        <v>2794</v>
      </c>
    </row>
    <row r="21" spans="1:12" x14ac:dyDescent="0.25">
      <c r="A21" s="3">
        <v>17</v>
      </c>
      <c r="B21" t="s">
        <v>1648</v>
      </c>
      <c r="C21" t="s">
        <v>1649</v>
      </c>
      <c r="H21">
        <v>18</v>
      </c>
      <c r="I21" s="3" t="s">
        <v>2796</v>
      </c>
      <c r="J21">
        <v>18</v>
      </c>
      <c r="K21" s="34" t="s">
        <v>2797</v>
      </c>
      <c r="L21" s="34" t="s">
        <v>2798</v>
      </c>
    </row>
    <row r="22" spans="1:12" x14ac:dyDescent="0.25">
      <c r="A22" s="3">
        <v>18</v>
      </c>
      <c r="B22" t="s">
        <v>1614</v>
      </c>
      <c r="C22" t="s">
        <v>1615</v>
      </c>
      <c r="H22">
        <v>19</v>
      </c>
      <c r="I22" s="3" t="s">
        <v>3261</v>
      </c>
      <c r="J22">
        <v>19</v>
      </c>
      <c r="K22" s="34" t="s">
        <v>3260</v>
      </c>
      <c r="L22" s="34" t="s">
        <v>3262</v>
      </c>
    </row>
    <row r="23" spans="1:12" x14ac:dyDescent="0.25">
      <c r="A23" s="3">
        <v>19</v>
      </c>
      <c r="B23" t="s">
        <v>1807</v>
      </c>
      <c r="C23" t="s">
        <v>1808</v>
      </c>
      <c r="H23">
        <v>20</v>
      </c>
      <c r="I23" s="3" t="s">
        <v>3265</v>
      </c>
      <c r="J23">
        <v>20</v>
      </c>
      <c r="K23" s="34" t="s">
        <v>3267</v>
      </c>
      <c r="L23" s="34" t="s">
        <v>3266</v>
      </c>
    </row>
    <row r="24" spans="1:12" x14ac:dyDescent="0.25">
      <c r="A24" s="3">
        <v>20</v>
      </c>
      <c r="B24" t="s">
        <v>2174</v>
      </c>
      <c r="C24" t="s">
        <v>2175</v>
      </c>
      <c r="H24">
        <v>21</v>
      </c>
      <c r="I24" s="3" t="s">
        <v>3306</v>
      </c>
      <c r="J24">
        <v>21</v>
      </c>
      <c r="K24" t="s">
        <v>3307</v>
      </c>
      <c r="L24" s="34" t="s">
        <v>3348</v>
      </c>
    </row>
    <row r="25" spans="1:12" x14ac:dyDescent="0.25">
      <c r="A25" s="3">
        <v>21</v>
      </c>
      <c r="B25" t="s">
        <v>2399</v>
      </c>
      <c r="C25" t="s">
        <v>2400</v>
      </c>
      <c r="H25">
        <v>22</v>
      </c>
      <c r="I25" s="3" t="s">
        <v>3277</v>
      </c>
      <c r="J25">
        <v>22</v>
      </c>
      <c r="K25" s="34" t="s">
        <v>3278</v>
      </c>
      <c r="L25" s="34" t="s">
        <v>3279</v>
      </c>
    </row>
    <row r="26" spans="1:12" x14ac:dyDescent="0.25">
      <c r="A26" s="3">
        <v>22</v>
      </c>
      <c r="B26" t="s">
        <v>2397</v>
      </c>
      <c r="C26" t="s">
        <v>2398</v>
      </c>
      <c r="H26">
        <v>23</v>
      </c>
      <c r="I26" s="3" t="s">
        <v>3280</v>
      </c>
      <c r="J26">
        <v>23</v>
      </c>
      <c r="K26" s="34" t="s">
        <v>3281</v>
      </c>
      <c r="L26" s="34" t="s">
        <v>3282</v>
      </c>
    </row>
    <row r="27" spans="1:12" x14ac:dyDescent="0.25">
      <c r="A27" s="3">
        <v>23</v>
      </c>
      <c r="B27" t="s">
        <v>2541</v>
      </c>
      <c r="C27" t="s">
        <v>2542</v>
      </c>
      <c r="H27">
        <v>24</v>
      </c>
      <c r="I27" s="3" t="s">
        <v>3285</v>
      </c>
      <c r="J27">
        <v>24</v>
      </c>
      <c r="K27" s="34" t="s">
        <v>3286</v>
      </c>
      <c r="L27" s="34" t="s">
        <v>3287</v>
      </c>
    </row>
    <row r="28" spans="1:12" x14ac:dyDescent="0.25">
      <c r="A28" s="3">
        <v>24</v>
      </c>
      <c r="B28" t="s">
        <v>2670</v>
      </c>
      <c r="C28" t="s">
        <v>2456</v>
      </c>
      <c r="H28">
        <v>25</v>
      </c>
      <c r="I28" s="3" t="s">
        <v>3291</v>
      </c>
      <c r="J28">
        <v>25</v>
      </c>
      <c r="K28" s="34" t="s">
        <v>3292</v>
      </c>
      <c r="L28" s="34" t="s">
        <v>3293</v>
      </c>
    </row>
    <row r="29" spans="1:12" x14ac:dyDescent="0.25">
      <c r="A29" s="3">
        <v>25</v>
      </c>
      <c r="B29" t="s">
        <v>2726</v>
      </c>
      <c r="C29" t="s">
        <v>2727</v>
      </c>
      <c r="H29">
        <v>26</v>
      </c>
      <c r="I29" s="3" t="s">
        <v>3337</v>
      </c>
      <c r="J29">
        <v>26</v>
      </c>
      <c r="K29" t="s">
        <v>3338</v>
      </c>
      <c r="L29" s="34" t="s">
        <v>3339</v>
      </c>
    </row>
    <row r="30" spans="1:12" x14ac:dyDescent="0.25">
      <c r="A30" s="3">
        <v>26</v>
      </c>
      <c r="B30" t="s">
        <v>3400</v>
      </c>
      <c r="C30" t="s">
        <v>3399</v>
      </c>
      <c r="H30">
        <v>27</v>
      </c>
      <c r="I30" s="3" t="s">
        <v>3340</v>
      </c>
      <c r="J30">
        <v>27</v>
      </c>
      <c r="K30" s="34" t="s">
        <v>3341</v>
      </c>
      <c r="L30" s="34" t="s">
        <v>3342</v>
      </c>
    </row>
    <row r="31" spans="1:12" x14ac:dyDescent="0.25">
      <c r="A31" s="3">
        <v>27</v>
      </c>
      <c r="B31" t="s">
        <v>3462</v>
      </c>
      <c r="C31" t="s">
        <v>3463</v>
      </c>
      <c r="H31">
        <v>28</v>
      </c>
      <c r="I31" s="3" t="s">
        <v>3356</v>
      </c>
      <c r="J31">
        <v>28</v>
      </c>
      <c r="K31" t="s">
        <v>3357</v>
      </c>
      <c r="L31" t="s">
        <v>3358</v>
      </c>
    </row>
    <row r="32" spans="1:12" x14ac:dyDescent="0.25">
      <c r="A32" s="3">
        <v>28</v>
      </c>
      <c r="B32" t="s">
        <v>3506</v>
      </c>
      <c r="C32" t="s">
        <v>3507</v>
      </c>
      <c r="H32">
        <v>29</v>
      </c>
      <c r="I32" s="3" t="s">
        <v>3359</v>
      </c>
      <c r="J32">
        <v>29</v>
      </c>
      <c r="K32" s="34" t="s">
        <v>1350</v>
      </c>
      <c r="L32" s="34" t="s">
        <v>3360</v>
      </c>
    </row>
    <row r="33" spans="1:12" x14ac:dyDescent="0.25">
      <c r="A33" s="3">
        <v>28</v>
      </c>
      <c r="B33" s="49" t="s">
        <v>1677</v>
      </c>
      <c r="C33" s="49" t="s">
        <v>2428</v>
      </c>
      <c r="H33">
        <v>29</v>
      </c>
      <c r="I33" s="53" t="s">
        <v>1584</v>
      </c>
      <c r="J33">
        <v>27</v>
      </c>
      <c r="K33" t="s">
        <v>1809</v>
      </c>
      <c r="L33" t="s">
        <v>1693</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7" t="s">
        <v>2427</v>
      </c>
      <c r="B1" s="107"/>
      <c r="C1" s="107"/>
      <c r="D1" s="23" t="s">
        <v>2382</v>
      </c>
      <c r="G1" s="71" t="s">
        <v>2209</v>
      </c>
    </row>
    <row r="2" spans="1:7" x14ac:dyDescent="0.25">
      <c r="A2" s="6" t="s">
        <v>83</v>
      </c>
      <c r="B2" s="7" t="s">
        <v>1679</v>
      </c>
      <c r="C2" s="7" t="s">
        <v>1680</v>
      </c>
      <c r="D2" s="1" t="s">
        <v>2185</v>
      </c>
      <c r="E2" s="1" t="s">
        <v>2177</v>
      </c>
      <c r="F2" s="1" t="s">
        <v>2178</v>
      </c>
      <c r="G2" s="70" t="s">
        <v>2183</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2206</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2204</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2205</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2207</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2208</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2292</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2288</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2291</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2195</v>
      </c>
      <c r="E193" t="s">
        <v>2186</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2196</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2286</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2284</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2197</v>
      </c>
      <c r="E236" t="s">
        <v>2184</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2198</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2199</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2200</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2201</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2287</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2287</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2297</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2296</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2295</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2289</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2290</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2202</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2203</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2294</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2293</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2285</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2283</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2282</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2281</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2283</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2282</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2281</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6">
        <v>569</v>
      </c>
      <c r="B504" s="8" t="str">
        <f>VLOOKUP(A504,'Sets data'!$A$3:$C$9968,3,FALSE)</f>
        <v>True-Sworn Fury </v>
      </c>
      <c r="C504" s="8" t="str">
        <f>VLOOKUP(A504,'Sets data'!$A$3:$C$9968,2,FALSE)</f>
        <v>Wahrgeschworenen-Raserei</v>
      </c>
    </row>
    <row r="505" spans="1:7" x14ac:dyDescent="0.25">
      <c r="A505" s="76">
        <v>570</v>
      </c>
      <c r="B505" s="8" t="str">
        <f>VLOOKUP(A505,'Sets data'!$A$3:$C$9968,3,FALSE)</f>
        <v>Kinras\'s Wrath</v>
      </c>
      <c r="C505" s="8" t="str">
        <f>VLOOKUP(A505,'Sets data'!$A$3:$C$9968,2,FALSE)</f>
        <v>Kinra's Zorn</v>
      </c>
    </row>
    <row r="506" spans="1:7" x14ac:dyDescent="0.25">
      <c r="A506" s="76">
        <v>571</v>
      </c>
      <c r="B506" s="8" t="str">
        <f>VLOOKUP(A506,'Sets data'!$A$3:$C$9968,3,FALSE)</f>
        <v>Drake\'s Rush</v>
      </c>
      <c r="C506" s="8" t="str">
        <f>VLOOKUP(A506,'Sets data'!$A$3:$C$9968,2,FALSE)</f>
        <v>Dracheneile</v>
      </c>
    </row>
    <row r="507" spans="1:7" x14ac:dyDescent="0.25">
      <c r="A507" s="76">
        <v>572</v>
      </c>
      <c r="B507" s="8" t="str">
        <f>VLOOKUP(A507,'Sets data'!$A$3:$C$9968,3,FALSE)</f>
        <v>Unleashed Ritualist</v>
      </c>
      <c r="C507" s="8" t="str">
        <f>VLOOKUP(A507,'Sets data'!$A$3:$C$9968,2,FALSE)</f>
        <v>Entfesselter Ritualist</v>
      </c>
    </row>
    <row r="508" spans="1:7" x14ac:dyDescent="0.25">
      <c r="A508" s="76">
        <v>573</v>
      </c>
      <c r="B508" s="8" t="str">
        <f>VLOOKUP(A508,'Sets data'!$A$3:$C$9968,3,FALSE)</f>
        <v>Dagon\'s Dominion</v>
      </c>
      <c r="C508" s="8" t="str">
        <f>VLOOKUP(A508,'Sets data'!$A$3:$C$9968,2,FALSE)</f>
        <v>Dagons Herrschaft</v>
      </c>
    </row>
    <row r="509" spans="1:7" x14ac:dyDescent="0.25">
      <c r="A509" s="76">
        <v>574</v>
      </c>
      <c r="B509" s="8" t="str">
        <f>VLOOKUP(A509,'Sets data'!$A$3:$C$9968,3,FALSE)</f>
        <v>Foolkiller\'s Ward</v>
      </c>
      <c r="C509" s="8" t="str">
        <f>VLOOKUP(A509,'Sets data'!$A$3:$C$9968,2,FALSE)</f>
        <v>Schutz des Narrentöters</v>
      </c>
    </row>
    <row r="510" spans="1:7" x14ac:dyDescent="0.25">
      <c r="A510" s="76">
        <v>577</v>
      </c>
      <c r="B510" s="8" t="str">
        <f>VLOOKUP(A510,'Sets data'!$A$3:$C$9968,3,FALSE)</f>
        <v>Encrati\’s Behemoth</v>
      </c>
      <c r="C510" s="8" t="str">
        <f>VLOOKUP(A510,'Sets data'!$A$3:$C$9968,2,FALSE)</f>
        <v>Encrati\'s Behemoth</v>
      </c>
    </row>
    <row r="511" spans="1:7" x14ac:dyDescent="0.25">
      <c r="A511" s="76">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2022-09-20T23:26:22Z</dcterms:modified>
</cp:coreProperties>
</file>