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activeTab="2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constants'!$A$2:$I$717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0" i="5" l="1"/>
  <c r="E90" i="5"/>
  <c r="H562" i="7"/>
  <c r="I562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3" i="7"/>
  <c r="G4" i="7"/>
  <c r="G5" i="7"/>
  <c r="G6" i="7"/>
  <c r="G7" i="7"/>
  <c r="G8" i="7"/>
  <c r="G9" i="7"/>
  <c r="G10" i="7"/>
  <c r="G11" i="7"/>
  <c r="G12" i="7"/>
  <c r="G13" i="7"/>
  <c r="Q3" i="4"/>
  <c r="Q4" i="4"/>
  <c r="Q30" i="4"/>
  <c r="Q31" i="4"/>
  <c r="Q32" i="4"/>
  <c r="Q33" i="4"/>
  <c r="Q34" i="4"/>
  <c r="Q36" i="4"/>
  <c r="Q37" i="4"/>
  <c r="Q38" i="4"/>
  <c r="Q39" i="4"/>
  <c r="Q40" i="4"/>
  <c r="Q41" i="4"/>
  <c r="Q43" i="4"/>
  <c r="Q44" i="4"/>
  <c r="Q45" i="4"/>
  <c r="Q46" i="4"/>
  <c r="Q47" i="4"/>
  <c r="Q48" i="4"/>
  <c r="Q50" i="4"/>
  <c r="Q51" i="4"/>
  <c r="Q52" i="4"/>
  <c r="Q53" i="4"/>
  <c r="Q54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1" i="4"/>
  <c r="Q92" i="4"/>
  <c r="Q94" i="4"/>
  <c r="Q96" i="4"/>
  <c r="Q97" i="4"/>
  <c r="Q98" i="4"/>
  <c r="Q99" i="4"/>
  <c r="Q100" i="4"/>
  <c r="Q101" i="4"/>
  <c r="Q102" i="4"/>
  <c r="Q104" i="4"/>
  <c r="Q106" i="4"/>
  <c r="Q108" i="4"/>
  <c r="Q110" i="4"/>
  <c r="Q111" i="4"/>
  <c r="Q112" i="4"/>
  <c r="Q114" i="4"/>
  <c r="Q115" i="4"/>
  <c r="Q116" i="4"/>
  <c r="Q117" i="4"/>
  <c r="Q118" i="4"/>
  <c r="Q119" i="4"/>
  <c r="Q120" i="4"/>
  <c r="Q121" i="4"/>
  <c r="Q122" i="4"/>
  <c r="Q123" i="4"/>
  <c r="Q125" i="4"/>
  <c r="Q126" i="4"/>
  <c r="Q127" i="4"/>
  <c r="Q128" i="4"/>
  <c r="Q129" i="4"/>
  <c r="Q130" i="4"/>
  <c r="Q131" i="4"/>
  <c r="Q133" i="4"/>
  <c r="Q134" i="4"/>
  <c r="Q135" i="4"/>
  <c r="Q136" i="4"/>
  <c r="Q137" i="4"/>
  <c r="Q138" i="4"/>
  <c r="Q139" i="4"/>
  <c r="Q141" i="4"/>
  <c r="Q142" i="4"/>
  <c r="Q143" i="4"/>
  <c r="Q144" i="4"/>
  <c r="Q145" i="4"/>
  <c r="Q146" i="4"/>
  <c r="Q148" i="4"/>
  <c r="Q149" i="4"/>
  <c r="Q150" i="4"/>
  <c r="Q151" i="4"/>
  <c r="Q152" i="4"/>
  <c r="Q153" i="4"/>
  <c r="Q154" i="4"/>
  <c r="Q155" i="4"/>
  <c r="Q156" i="4"/>
  <c r="Q157" i="4"/>
  <c r="Q159" i="4"/>
  <c r="Q160" i="4"/>
  <c r="Q161" i="4"/>
  <c r="Q162" i="4"/>
  <c r="Q163" i="4"/>
  <c r="Q164" i="4"/>
  <c r="Q165" i="4"/>
  <c r="Q167" i="4"/>
  <c r="Q168" i="4"/>
  <c r="Q169" i="4"/>
  <c r="Q170" i="4"/>
  <c r="Q171" i="4"/>
  <c r="Q172" i="4"/>
  <c r="Q173" i="4"/>
  <c r="Q174" i="4"/>
  <c r="Q175" i="4"/>
  <c r="Q177" i="4"/>
  <c r="Q178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7" i="4"/>
  <c r="Q208" i="4"/>
  <c r="Q209" i="4"/>
  <c r="Q211" i="4"/>
  <c r="Q215" i="4"/>
  <c r="Q220" i="4"/>
  <c r="Q221" i="4"/>
  <c r="Q222" i="4"/>
  <c r="Q223" i="4"/>
  <c r="Q224" i="4"/>
  <c r="Q225" i="4"/>
  <c r="Q226" i="4"/>
  <c r="Q228" i="4"/>
  <c r="Q229" i="4"/>
  <c r="Q230" i="4"/>
  <c r="Q231" i="4"/>
  <c r="Q233" i="4"/>
  <c r="Q234" i="4"/>
  <c r="Q236" i="4"/>
  <c r="Q237" i="4"/>
  <c r="Q238" i="4"/>
  <c r="Q239" i="4"/>
  <c r="Q241" i="4"/>
  <c r="Q242" i="4"/>
  <c r="Q243" i="4"/>
  <c r="Q244" i="4"/>
  <c r="Q245" i="4"/>
  <c r="Q247" i="4"/>
  <c r="Q248" i="4"/>
  <c r="Q249" i="4"/>
  <c r="Q250" i="4"/>
  <c r="Q251" i="4"/>
  <c r="Q252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2" i="4"/>
  <c r="Q273" i="4"/>
  <c r="Q274" i="4"/>
  <c r="Q275" i="4"/>
  <c r="Q276" i="4"/>
  <c r="Q277" i="4"/>
  <c r="Q278" i="4"/>
  <c r="Q279" i="4"/>
  <c r="Q280" i="4"/>
  <c r="Q281" i="4"/>
  <c r="Q282" i="4"/>
  <c r="Q284" i="4"/>
  <c r="Q286" i="4"/>
  <c r="Q287" i="4"/>
  <c r="Q288" i="4"/>
  <c r="Q289" i="4"/>
  <c r="Q290" i="4"/>
  <c r="Q291" i="4"/>
  <c r="Q292" i="4"/>
  <c r="Q294" i="4"/>
  <c r="Q295" i="4"/>
  <c r="Q297" i="4"/>
  <c r="Q298" i="4"/>
  <c r="Q299" i="4"/>
  <c r="Q300" i="4"/>
  <c r="Q302" i="4"/>
  <c r="Q303" i="4"/>
  <c r="Q304" i="4"/>
  <c r="Q305" i="4"/>
  <c r="Q306" i="4"/>
  <c r="Q307" i="4"/>
  <c r="Q308" i="4"/>
  <c r="Q309" i="4"/>
  <c r="Q310" i="4"/>
  <c r="Q311" i="4"/>
  <c r="Q312" i="4"/>
  <c r="Q339" i="4"/>
  <c r="Q340" i="4"/>
  <c r="Q341" i="4"/>
  <c r="Q342" i="4"/>
  <c r="Q343" i="4"/>
  <c r="Q344" i="4"/>
  <c r="Q345" i="4"/>
  <c r="Q346" i="4"/>
  <c r="Q347" i="4"/>
  <c r="Q349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2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7" i="4"/>
  <c r="Q398" i="4"/>
  <c r="Q401" i="4"/>
  <c r="Q402" i="4"/>
  <c r="Q403" i="4"/>
  <c r="Q404" i="4"/>
  <c r="Q405" i="4"/>
  <c r="Q406" i="4"/>
  <c r="Q407" i="4"/>
  <c r="Q408" i="4"/>
  <c r="AB319" i="4"/>
  <c r="U319" i="4"/>
  <c r="S319" i="4"/>
  <c r="AB338" i="4"/>
  <c r="U338" i="4"/>
  <c r="S338" i="4"/>
  <c r="AB327" i="4"/>
  <c r="U327" i="4"/>
  <c r="S327" i="4"/>
  <c r="AB322" i="4"/>
  <c r="U322" i="4"/>
  <c r="S322" i="4"/>
  <c r="AB335" i="4"/>
  <c r="U335" i="4"/>
  <c r="S335" i="4"/>
  <c r="AB409" i="4"/>
  <c r="AB334" i="4"/>
  <c r="U334" i="4"/>
  <c r="S334" i="4"/>
  <c r="AB337" i="4"/>
  <c r="U337" i="4"/>
  <c r="S337" i="4"/>
  <c r="AB326" i="4"/>
  <c r="U326" i="4"/>
  <c r="S326" i="4"/>
  <c r="AB325" i="4"/>
  <c r="U325" i="4"/>
  <c r="S325" i="4"/>
  <c r="AB314" i="4"/>
  <c r="U314" i="4"/>
  <c r="S314" i="4"/>
  <c r="AB324" i="4"/>
  <c r="U324" i="4"/>
  <c r="S324" i="4"/>
  <c r="AB318" i="4"/>
  <c r="U318" i="4"/>
  <c r="S318" i="4"/>
  <c r="AB323" i="4"/>
  <c r="U323" i="4"/>
  <c r="S323" i="4"/>
  <c r="AB329" i="4"/>
  <c r="U329" i="4"/>
  <c r="S329" i="4"/>
  <c r="AB328" i="4"/>
  <c r="U328" i="4"/>
  <c r="S328" i="4"/>
  <c r="AB333" i="4"/>
  <c r="U333" i="4"/>
  <c r="S333" i="4"/>
  <c r="AB330" i="4"/>
  <c r="U330" i="4"/>
  <c r="S330" i="4"/>
  <c r="AB332" i="4"/>
  <c r="U332" i="4"/>
  <c r="S332" i="4"/>
  <c r="AB331" i="4"/>
  <c r="U331" i="4"/>
  <c r="S331" i="4"/>
  <c r="AB336" i="4"/>
  <c r="U336" i="4"/>
  <c r="S336" i="4"/>
  <c r="AB316" i="4"/>
  <c r="U316" i="4"/>
  <c r="S316" i="4"/>
  <c r="AB315" i="4"/>
  <c r="U315" i="4"/>
  <c r="S315" i="4"/>
  <c r="AB320" i="4"/>
  <c r="U320" i="4"/>
  <c r="S320" i="4"/>
  <c r="AB317" i="4"/>
  <c r="U317" i="4"/>
  <c r="S317" i="4"/>
  <c r="AB313" i="4"/>
  <c r="U313" i="4"/>
  <c r="S313" i="4"/>
  <c r="AB321" i="4"/>
  <c r="U321" i="4"/>
  <c r="S321" i="4"/>
  <c r="U362" i="4"/>
  <c r="U361" i="4"/>
  <c r="U360" i="4"/>
  <c r="U122" i="4"/>
  <c r="U405" i="4"/>
  <c r="U76" i="4"/>
  <c r="U75" i="4"/>
  <c r="U62" i="4"/>
  <c r="U45" i="4"/>
  <c r="U347" i="4"/>
  <c r="U346" i="4"/>
  <c r="U170" i="4"/>
  <c r="U286" i="4"/>
  <c r="U404" i="4"/>
  <c r="U349" i="4"/>
  <c r="U407" i="4"/>
  <c r="U295" i="4"/>
  <c r="U74" i="4"/>
  <c r="U395" i="4"/>
  <c r="U400" i="4"/>
  <c r="U117" i="4"/>
  <c r="U252" i="4"/>
  <c r="U396" i="4"/>
  <c r="U33" i="4"/>
  <c r="U394" i="4"/>
  <c r="U401" i="4"/>
  <c r="U402" i="4"/>
  <c r="U398" i="4"/>
  <c r="U391" i="4"/>
  <c r="U390" i="4"/>
  <c r="U392" i="4"/>
  <c r="U393" i="4"/>
  <c r="U59" i="4"/>
  <c r="U171" i="4"/>
  <c r="U19" i="4"/>
  <c r="U18" i="4"/>
  <c r="U20" i="4"/>
  <c r="U260" i="4"/>
  <c r="U201" i="4"/>
  <c r="U373" i="4"/>
  <c r="U379" i="4"/>
  <c r="U383" i="4"/>
  <c r="U382" i="4"/>
  <c r="U118" i="4"/>
  <c r="U239" i="4"/>
  <c r="U70" i="4"/>
  <c r="U175" i="4"/>
  <c r="U2" i="4"/>
  <c r="U374" i="4"/>
  <c r="U370" i="4"/>
  <c r="U371" i="4"/>
  <c r="U138" i="4"/>
  <c r="U136" i="4"/>
  <c r="U366" i="4"/>
  <c r="U367" i="4"/>
  <c r="U365" i="4"/>
  <c r="U368" i="4"/>
  <c r="U139" i="4"/>
  <c r="U192" i="4"/>
  <c r="U364" i="4"/>
  <c r="U363" i="4"/>
  <c r="U273" i="4"/>
  <c r="U357" i="4"/>
  <c r="U300" i="4"/>
  <c r="U68" i="4"/>
  <c r="U351" i="4"/>
  <c r="U67" i="4"/>
  <c r="U69" i="4"/>
  <c r="U236" i="4"/>
  <c r="U34" i="4"/>
  <c r="U348" i="4"/>
  <c r="U146" i="4"/>
  <c r="U308" i="4"/>
  <c r="U307" i="4"/>
  <c r="U306" i="4"/>
  <c r="U299" i="4"/>
  <c r="U163" i="4"/>
  <c r="U196" i="4"/>
  <c r="U292" i="4"/>
  <c r="U293" i="4"/>
  <c r="U352" i="4"/>
  <c r="U298" i="4"/>
  <c r="U291" i="4"/>
  <c r="U40" i="4"/>
  <c r="U288" i="4"/>
  <c r="U283" i="4"/>
  <c r="U274" i="4"/>
  <c r="U279" i="4"/>
  <c r="U276" i="4"/>
  <c r="U275" i="4"/>
  <c r="U268" i="4"/>
  <c r="U225" i="4"/>
  <c r="U224" i="4"/>
  <c r="U198" i="4"/>
  <c r="U406" i="4"/>
  <c r="U36" i="4"/>
  <c r="U281" i="4"/>
  <c r="U303" i="4"/>
  <c r="U304" i="4"/>
  <c r="U80" i="4"/>
  <c r="U11" i="4"/>
  <c r="U387" i="4"/>
  <c r="U176" i="4"/>
  <c r="U85" i="4"/>
  <c r="U269" i="4"/>
  <c r="U121" i="4"/>
  <c r="U54" i="4"/>
  <c r="U31" i="4"/>
  <c r="U272" i="4"/>
  <c r="U284" i="4"/>
  <c r="U353" i="4"/>
  <c r="U354" i="4"/>
  <c r="U266" i="4"/>
  <c r="U265" i="4"/>
  <c r="U73" i="4"/>
  <c r="U222" i="4"/>
  <c r="U376" i="4"/>
  <c r="U16" i="4"/>
  <c r="U261" i="4"/>
  <c r="U15" i="4"/>
  <c r="U17" i="4"/>
  <c r="U14" i="4"/>
  <c r="U235" i="4"/>
  <c r="U109" i="4"/>
  <c r="U262" i="4"/>
  <c r="U247" i="4"/>
  <c r="U246" i="4"/>
  <c r="U248" i="4"/>
  <c r="U245" i="4"/>
  <c r="U249" i="4"/>
  <c r="U150" i="4"/>
  <c r="U242" i="4"/>
  <c r="U243" i="4"/>
  <c r="U389" i="4"/>
  <c r="U231" i="4"/>
  <c r="U229" i="4"/>
  <c r="U151" i="4"/>
  <c r="U218" i="4"/>
  <c r="U217" i="4"/>
  <c r="U216" i="4"/>
  <c r="U214" i="4"/>
  <c r="U212" i="4"/>
  <c r="U213" i="4"/>
  <c r="U211" i="4"/>
  <c r="U210" i="4"/>
  <c r="U209" i="4"/>
  <c r="U215" i="4"/>
  <c r="U208" i="4"/>
  <c r="U207" i="4"/>
  <c r="U206" i="4"/>
  <c r="U204" i="4"/>
  <c r="U203" i="4"/>
  <c r="U200" i="4"/>
  <c r="U197" i="4"/>
  <c r="U189" i="4"/>
  <c r="U188" i="4"/>
  <c r="U194" i="4"/>
  <c r="U187" i="4"/>
  <c r="U342" i="4"/>
  <c r="U186" i="4"/>
  <c r="U339" i="4"/>
  <c r="U185" i="4"/>
  <c r="U184" i="4"/>
  <c r="U165" i="4"/>
  <c r="U178" i="4"/>
  <c r="U172" i="4"/>
  <c r="U169" i="4"/>
  <c r="U83" i="4"/>
  <c r="U168" i="4"/>
  <c r="U167" i="4"/>
  <c r="U182" i="4"/>
  <c r="U180" i="4"/>
  <c r="U41" i="4"/>
  <c r="U230" i="4"/>
  <c r="U280" i="4"/>
  <c r="U156" i="4"/>
  <c r="U162" i="4"/>
  <c r="U161" i="4"/>
  <c r="U160" i="4"/>
  <c r="U159" i="4"/>
  <c r="U237" i="4"/>
  <c r="U155" i="4"/>
  <c r="U372" i="4"/>
  <c r="U385" i="4"/>
  <c r="U386" i="4"/>
  <c r="U388" i="4"/>
  <c r="U278" i="4"/>
  <c r="U57" i="4"/>
  <c r="U56" i="4"/>
  <c r="U312" i="4"/>
  <c r="U32" i="4"/>
  <c r="U264" i="4"/>
  <c r="U238" i="4"/>
  <c r="U263" i="4"/>
  <c r="U137" i="4"/>
  <c r="U149" i="4"/>
  <c r="U148" i="4"/>
  <c r="U132" i="4"/>
  <c r="U131" i="4"/>
  <c r="U287" i="4"/>
  <c r="U130" i="4"/>
  <c r="U50" i="4"/>
  <c r="U129" i="4"/>
  <c r="U403" i="4"/>
  <c r="U44" i="4"/>
  <c r="U251" i="4"/>
  <c r="U125" i="4"/>
  <c r="U126" i="4"/>
  <c r="U127" i="4"/>
  <c r="U120" i="4"/>
  <c r="U119" i="4"/>
  <c r="U113" i="4"/>
  <c r="U380" i="4"/>
  <c r="U60" i="4"/>
  <c r="U114" i="4"/>
  <c r="U177" i="4"/>
  <c r="U92" i="4"/>
  <c r="U61" i="4"/>
  <c r="U154" i="4"/>
  <c r="U226" i="4"/>
  <c r="U377" i="4"/>
  <c r="U289" i="4"/>
  <c r="U378" i="4"/>
  <c r="U110" i="4"/>
  <c r="U157" i="4"/>
  <c r="U103" i="4"/>
  <c r="U228" i="4"/>
  <c r="U310" i="4"/>
  <c r="U341" i="4"/>
  <c r="U106" i="4"/>
  <c r="U107" i="4"/>
  <c r="U63" i="4"/>
  <c r="U64" i="4"/>
  <c r="U234" i="4"/>
  <c r="U102" i="4"/>
  <c r="U101" i="4"/>
  <c r="U100" i="4"/>
  <c r="U356" i="4"/>
  <c r="U128" i="4"/>
  <c r="U58" i="4"/>
  <c r="U99" i="4"/>
  <c r="U123" i="4"/>
  <c r="U96" i="4"/>
  <c r="U309" i="4"/>
  <c r="U250" i="4"/>
  <c r="U202" i="4"/>
  <c r="U143" i="4"/>
  <c r="U81" i="4"/>
  <c r="U91" i="4"/>
  <c r="U4" i="4"/>
  <c r="U90" i="4"/>
  <c r="U233" i="4"/>
  <c r="U311" i="4"/>
  <c r="U134" i="4"/>
  <c r="U144" i="4"/>
  <c r="U89" i="4"/>
  <c r="U86" i="4"/>
  <c r="U232" i="4"/>
  <c r="U221" i="4"/>
  <c r="U220" i="4"/>
  <c r="U66" i="4"/>
  <c r="U84" i="4"/>
  <c r="U82" i="4"/>
  <c r="U43" i="4"/>
  <c r="U290" i="4"/>
  <c r="U359" i="4"/>
  <c r="U358" i="4"/>
  <c r="U344" i="4"/>
  <c r="U343" i="4"/>
  <c r="U24" i="4"/>
  <c r="U78" i="4"/>
  <c r="U77" i="4"/>
  <c r="U115" i="4"/>
  <c r="U72" i="4"/>
  <c r="U71" i="4"/>
  <c r="U46" i="4"/>
  <c r="U65" i="4"/>
  <c r="U52" i="4"/>
  <c r="U51" i="4"/>
  <c r="U48" i="4"/>
  <c r="U244" i="4"/>
  <c r="U47" i="4"/>
  <c r="U28" i="4"/>
  <c r="U397" i="4"/>
  <c r="U39" i="4"/>
  <c r="U37" i="4"/>
  <c r="U193" i="4"/>
  <c r="U258" i="4"/>
  <c r="U191" i="4"/>
  <c r="U10" i="4"/>
  <c r="U49" i="4"/>
  <c r="U30" i="4"/>
  <c r="U29" i="4"/>
  <c r="U26" i="4"/>
  <c r="U25" i="4"/>
  <c r="U145" i="4"/>
  <c r="U254" i="4"/>
  <c r="U98" i="4"/>
  <c r="U23" i="4"/>
  <c r="U22" i="4"/>
  <c r="U21" i="4"/>
  <c r="U13" i="4"/>
  <c r="U112" i="4"/>
  <c r="U111" i="4"/>
  <c r="U9" i="4"/>
  <c r="U8" i="4"/>
  <c r="U7" i="4"/>
  <c r="U152" i="4"/>
  <c r="U6" i="4"/>
  <c r="U3" i="4"/>
  <c r="U87" i="4"/>
  <c r="S362" i="4"/>
  <c r="S361" i="4"/>
  <c r="S360" i="4"/>
  <c r="S122" i="4"/>
  <c r="S405" i="4"/>
  <c r="S76" i="4"/>
  <c r="S75" i="4"/>
  <c r="S62" i="4"/>
  <c r="S45" i="4"/>
  <c r="S347" i="4"/>
  <c r="S346" i="4"/>
  <c r="S170" i="4"/>
  <c r="S286" i="4"/>
  <c r="S404" i="4"/>
  <c r="S349" i="4"/>
  <c r="S407" i="4"/>
  <c r="S295" i="4"/>
  <c r="S74" i="4"/>
  <c r="S395" i="4"/>
  <c r="S400" i="4"/>
  <c r="S117" i="4"/>
  <c r="S252" i="4"/>
  <c r="S396" i="4"/>
  <c r="S33" i="4"/>
  <c r="S394" i="4"/>
  <c r="S401" i="4"/>
  <c r="S402" i="4"/>
  <c r="S398" i="4"/>
  <c r="S391" i="4"/>
  <c r="S390" i="4"/>
  <c r="S392" i="4"/>
  <c r="S393" i="4"/>
  <c r="S59" i="4"/>
  <c r="S171" i="4"/>
  <c r="S19" i="4"/>
  <c r="S18" i="4"/>
  <c r="S20" i="4"/>
  <c r="S260" i="4"/>
  <c r="S201" i="4"/>
  <c r="S373" i="4"/>
  <c r="S379" i="4"/>
  <c r="S383" i="4"/>
  <c r="S382" i="4"/>
  <c r="S118" i="4"/>
  <c r="S239" i="4"/>
  <c r="S70" i="4"/>
  <c r="S175" i="4"/>
  <c r="S2" i="4"/>
  <c r="S374" i="4"/>
  <c r="S370" i="4"/>
  <c r="S371" i="4"/>
  <c r="S138" i="4"/>
  <c r="S136" i="4"/>
  <c r="S366" i="4"/>
  <c r="S367" i="4"/>
  <c r="S365" i="4"/>
  <c r="S368" i="4"/>
  <c r="S139" i="4"/>
  <c r="S192" i="4"/>
  <c r="S364" i="4"/>
  <c r="S363" i="4"/>
  <c r="S273" i="4"/>
  <c r="S357" i="4"/>
  <c r="S300" i="4"/>
  <c r="S68" i="4"/>
  <c r="S351" i="4"/>
  <c r="S67" i="4"/>
  <c r="S69" i="4"/>
  <c r="S236" i="4"/>
  <c r="S34" i="4"/>
  <c r="S348" i="4"/>
  <c r="S146" i="4"/>
  <c r="S308" i="4"/>
  <c r="S307" i="4"/>
  <c r="S306" i="4"/>
  <c r="S299" i="4"/>
  <c r="S163" i="4"/>
  <c r="S196" i="4"/>
  <c r="S292" i="4"/>
  <c r="S293" i="4"/>
  <c r="S352" i="4"/>
  <c r="S298" i="4"/>
  <c r="S291" i="4"/>
  <c r="S40" i="4"/>
  <c r="S288" i="4"/>
  <c r="S283" i="4"/>
  <c r="S274" i="4"/>
  <c r="S279" i="4"/>
  <c r="S276" i="4"/>
  <c r="S275" i="4"/>
  <c r="S268" i="4"/>
  <c r="S225" i="4"/>
  <c r="S224" i="4"/>
  <c r="S198" i="4"/>
  <c r="S406" i="4"/>
  <c r="S36" i="4"/>
  <c r="S281" i="4"/>
  <c r="S303" i="4"/>
  <c r="S304" i="4"/>
  <c r="S80" i="4"/>
  <c r="S11" i="4"/>
  <c r="S387" i="4"/>
  <c r="S176" i="4"/>
  <c r="S85" i="4"/>
  <c r="S269" i="4"/>
  <c r="S121" i="4"/>
  <c r="S54" i="4"/>
  <c r="S31" i="4"/>
  <c r="S272" i="4"/>
  <c r="S284" i="4"/>
  <c r="S353" i="4"/>
  <c r="S354" i="4"/>
  <c r="S266" i="4"/>
  <c r="S265" i="4"/>
  <c r="S73" i="4"/>
  <c r="S222" i="4"/>
  <c r="S376" i="4"/>
  <c r="S16" i="4"/>
  <c r="S261" i="4"/>
  <c r="S15" i="4"/>
  <c r="S17" i="4"/>
  <c r="S14" i="4"/>
  <c r="S235" i="4"/>
  <c r="S109" i="4"/>
  <c r="S262" i="4"/>
  <c r="S247" i="4"/>
  <c r="S246" i="4"/>
  <c r="S248" i="4"/>
  <c r="S245" i="4"/>
  <c r="S249" i="4"/>
  <c r="S150" i="4"/>
  <c r="S242" i="4"/>
  <c r="S243" i="4"/>
  <c r="S389" i="4"/>
  <c r="S231" i="4"/>
  <c r="S229" i="4"/>
  <c r="S151" i="4"/>
  <c r="S218" i="4"/>
  <c r="S217" i="4"/>
  <c r="S216" i="4"/>
  <c r="S214" i="4"/>
  <c r="S212" i="4"/>
  <c r="S213" i="4"/>
  <c r="S211" i="4"/>
  <c r="S210" i="4"/>
  <c r="S209" i="4"/>
  <c r="S215" i="4"/>
  <c r="S208" i="4"/>
  <c r="S207" i="4"/>
  <c r="S206" i="4"/>
  <c r="S204" i="4"/>
  <c r="S203" i="4"/>
  <c r="S200" i="4"/>
  <c r="S197" i="4"/>
  <c r="S189" i="4"/>
  <c r="S188" i="4"/>
  <c r="S194" i="4"/>
  <c r="S187" i="4"/>
  <c r="S342" i="4"/>
  <c r="S186" i="4"/>
  <c r="S339" i="4"/>
  <c r="S185" i="4"/>
  <c r="S184" i="4"/>
  <c r="S165" i="4"/>
  <c r="S178" i="4"/>
  <c r="S172" i="4"/>
  <c r="S169" i="4"/>
  <c r="S83" i="4"/>
  <c r="S168" i="4"/>
  <c r="S167" i="4"/>
  <c r="S182" i="4"/>
  <c r="S180" i="4"/>
  <c r="S41" i="4"/>
  <c r="S230" i="4"/>
  <c r="S280" i="4"/>
  <c r="S156" i="4"/>
  <c r="S162" i="4"/>
  <c r="S161" i="4"/>
  <c r="S160" i="4"/>
  <c r="S159" i="4"/>
  <c r="S237" i="4"/>
  <c r="S155" i="4"/>
  <c r="S372" i="4"/>
  <c r="S385" i="4"/>
  <c r="S386" i="4"/>
  <c r="S388" i="4"/>
  <c r="S278" i="4"/>
  <c r="S57" i="4"/>
  <c r="S56" i="4"/>
  <c r="S312" i="4"/>
  <c r="S32" i="4"/>
  <c r="S264" i="4"/>
  <c r="S238" i="4"/>
  <c r="S263" i="4"/>
  <c r="S137" i="4"/>
  <c r="S149" i="4"/>
  <c r="S148" i="4"/>
  <c r="S132" i="4"/>
  <c r="S131" i="4"/>
  <c r="S287" i="4"/>
  <c r="S130" i="4"/>
  <c r="S50" i="4"/>
  <c r="S129" i="4"/>
  <c r="S403" i="4"/>
  <c r="S44" i="4"/>
  <c r="S251" i="4"/>
  <c r="S125" i="4"/>
  <c r="S126" i="4"/>
  <c r="S127" i="4"/>
  <c r="S120" i="4"/>
  <c r="S119" i="4"/>
  <c r="S113" i="4"/>
  <c r="S380" i="4"/>
  <c r="S60" i="4"/>
  <c r="S114" i="4"/>
  <c r="S177" i="4"/>
  <c r="S92" i="4"/>
  <c r="S61" i="4"/>
  <c r="S154" i="4"/>
  <c r="S226" i="4"/>
  <c r="S377" i="4"/>
  <c r="S289" i="4"/>
  <c r="S378" i="4"/>
  <c r="S110" i="4"/>
  <c r="S157" i="4"/>
  <c r="S103" i="4"/>
  <c r="S228" i="4"/>
  <c r="S310" i="4"/>
  <c r="S341" i="4"/>
  <c r="S106" i="4"/>
  <c r="S107" i="4"/>
  <c r="S63" i="4"/>
  <c r="S64" i="4"/>
  <c r="S234" i="4"/>
  <c r="S102" i="4"/>
  <c r="S101" i="4"/>
  <c r="S100" i="4"/>
  <c r="S356" i="4"/>
  <c r="S128" i="4"/>
  <c r="S58" i="4"/>
  <c r="S99" i="4"/>
  <c r="S123" i="4"/>
  <c r="S96" i="4"/>
  <c r="S309" i="4"/>
  <c r="S250" i="4"/>
  <c r="S202" i="4"/>
  <c r="S143" i="4"/>
  <c r="S81" i="4"/>
  <c r="S91" i="4"/>
  <c r="S4" i="4"/>
  <c r="S90" i="4"/>
  <c r="S233" i="4"/>
  <c r="S311" i="4"/>
  <c r="S134" i="4"/>
  <c r="S144" i="4"/>
  <c r="S89" i="4"/>
  <c r="S86" i="4"/>
  <c r="S232" i="4"/>
  <c r="S221" i="4"/>
  <c r="S220" i="4"/>
  <c r="S66" i="4"/>
  <c r="S84" i="4"/>
  <c r="S82" i="4"/>
  <c r="S43" i="4"/>
  <c r="S290" i="4"/>
  <c r="S359" i="4"/>
  <c r="S358" i="4"/>
  <c r="S344" i="4"/>
  <c r="S343" i="4"/>
  <c r="S24" i="4"/>
  <c r="S78" i="4"/>
  <c r="S77" i="4"/>
  <c r="S115" i="4"/>
  <c r="S72" i="4"/>
  <c r="S71" i="4"/>
  <c r="S46" i="4"/>
  <c r="S65" i="4"/>
  <c r="S52" i="4"/>
  <c r="S51" i="4"/>
  <c r="S48" i="4"/>
  <c r="S244" i="4"/>
  <c r="S47" i="4"/>
  <c r="S28" i="4"/>
  <c r="S397" i="4"/>
  <c r="S39" i="4"/>
  <c r="S37" i="4"/>
  <c r="S193" i="4"/>
  <c r="S258" i="4"/>
  <c r="S191" i="4"/>
  <c r="S10" i="4"/>
  <c r="S49" i="4"/>
  <c r="S30" i="4"/>
  <c r="S29" i="4"/>
  <c r="S26" i="4"/>
  <c r="S25" i="4"/>
  <c r="S145" i="4"/>
  <c r="S254" i="4"/>
  <c r="S98" i="4"/>
  <c r="S23" i="4"/>
  <c r="S22" i="4"/>
  <c r="S21" i="4"/>
  <c r="S13" i="4"/>
  <c r="S112" i="4"/>
  <c r="S111" i="4"/>
  <c r="S9" i="4"/>
  <c r="S8" i="4"/>
  <c r="S7" i="4"/>
  <c r="S152" i="4"/>
  <c r="S6" i="4"/>
  <c r="S3" i="4"/>
  <c r="S87" i="4"/>
  <c r="Q2" i="4"/>
  <c r="U124" i="4"/>
  <c r="U282" i="4"/>
  <c r="U38" i="4"/>
  <c r="U164" i="4"/>
  <c r="U255" i="4"/>
  <c r="U94" i="4"/>
  <c r="U195" i="4"/>
  <c r="U190" i="4"/>
  <c r="U369" i="4"/>
  <c r="U173" i="4"/>
  <c r="U97" i="4"/>
  <c r="U140" i="4"/>
  <c r="U381" i="4"/>
  <c r="U199" i="4"/>
  <c r="U241" i="4"/>
  <c r="U12" i="4"/>
  <c r="U35" i="4"/>
  <c r="U227" i="4"/>
  <c r="U179" i="4"/>
  <c r="U183" i="4"/>
  <c r="U42" i="4"/>
  <c r="U285" i="4"/>
  <c r="U147" i="4"/>
  <c r="U301" i="4"/>
  <c r="U296" i="4"/>
  <c r="U253" i="4"/>
  <c r="U205" i="4"/>
  <c r="U55" i="4"/>
  <c r="U270" i="4"/>
  <c r="U158" i="4"/>
  <c r="U350" i="4"/>
  <c r="U95" i="4"/>
  <c r="U271" i="4"/>
  <c r="U219" i="4"/>
  <c r="U240" i="4"/>
  <c r="U93" i="4"/>
  <c r="U399" i="4"/>
  <c r="U5" i="4"/>
  <c r="U181" i="4"/>
  <c r="U375" i="4"/>
  <c r="U108" i="4"/>
  <c r="U267" i="4"/>
  <c r="U153" i="4"/>
  <c r="U302" i="4"/>
  <c r="U259" i="4"/>
  <c r="U53" i="4"/>
  <c r="U277" i="4"/>
  <c r="U257" i="4"/>
  <c r="U141" i="4"/>
  <c r="U135" i="4"/>
  <c r="U133" i="4"/>
  <c r="U297" i="4"/>
  <c r="U355" i="4"/>
  <c r="U223" i="4"/>
  <c r="U340" i="4"/>
  <c r="U256" i="4"/>
  <c r="U116" i="4"/>
  <c r="U88" i="4"/>
  <c r="U79" i="4"/>
  <c r="U345" i="4"/>
  <c r="U408" i="4"/>
  <c r="U142" i="4"/>
  <c r="U104" i="4"/>
  <c r="U174" i="4"/>
  <c r="U166" i="4"/>
  <c r="U27" i="4"/>
  <c r="U384" i="4"/>
  <c r="U294" i="4"/>
  <c r="U105" i="4"/>
  <c r="U305" i="4"/>
  <c r="S124" i="4"/>
  <c r="S282" i="4"/>
  <c r="S38" i="4"/>
  <c r="S164" i="4"/>
  <c r="S255" i="4"/>
  <c r="S94" i="4"/>
  <c r="S195" i="4"/>
  <c r="S190" i="4"/>
  <c r="S369" i="4"/>
  <c r="S173" i="4"/>
  <c r="S97" i="4"/>
  <c r="S140" i="4"/>
  <c r="S381" i="4"/>
  <c r="S199" i="4"/>
  <c r="S241" i="4"/>
  <c r="S12" i="4"/>
  <c r="S35" i="4"/>
  <c r="S227" i="4"/>
  <c r="S179" i="4"/>
  <c r="S183" i="4"/>
  <c r="S42" i="4"/>
  <c r="S285" i="4"/>
  <c r="S147" i="4"/>
  <c r="S301" i="4"/>
  <c r="S296" i="4"/>
  <c r="S253" i="4"/>
  <c r="S205" i="4"/>
  <c r="S55" i="4"/>
  <c r="S270" i="4"/>
  <c r="S158" i="4"/>
  <c r="S350" i="4"/>
  <c r="S95" i="4"/>
  <c r="S271" i="4"/>
  <c r="S219" i="4"/>
  <c r="S240" i="4"/>
  <c r="S93" i="4"/>
  <c r="S399" i="4"/>
  <c r="S5" i="4"/>
  <c r="S181" i="4"/>
  <c r="S375" i="4"/>
  <c r="S108" i="4"/>
  <c r="S267" i="4"/>
  <c r="S153" i="4"/>
  <c r="S302" i="4"/>
  <c r="S259" i="4"/>
  <c r="S53" i="4"/>
  <c r="S277" i="4"/>
  <c r="S257" i="4"/>
  <c r="S141" i="4"/>
  <c r="S135" i="4"/>
  <c r="S133" i="4"/>
  <c r="S297" i="4"/>
  <c r="S355" i="4"/>
  <c r="S223" i="4"/>
  <c r="S340" i="4"/>
  <c r="S256" i="4"/>
  <c r="S116" i="4"/>
  <c r="S88" i="4"/>
  <c r="S79" i="4"/>
  <c r="S345" i="4"/>
  <c r="S408" i="4"/>
  <c r="S142" i="4"/>
  <c r="S104" i="4"/>
  <c r="S174" i="4"/>
  <c r="S166" i="4"/>
  <c r="S27" i="4"/>
  <c r="S384" i="4"/>
  <c r="S294" i="4"/>
  <c r="S105" i="4"/>
  <c r="S305" i="4"/>
  <c r="F561" i="7" l="1" a="1"/>
  <c r="F561" i="7" s="1"/>
  <c r="F563" i="7" a="1"/>
  <c r="F563" i="7" s="1"/>
  <c r="F562" i="7" a="1"/>
  <c r="F562" i="7" s="1"/>
  <c r="F548" i="7" a="1"/>
  <c r="F548" i="7" s="1"/>
  <c r="F560" i="7" a="1"/>
  <c r="F560" i="7" s="1"/>
  <c r="F564" i="7" a="1"/>
  <c r="F564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549" i="7" a="1"/>
  <c r="F549" i="7" s="1"/>
  <c r="F556" i="7" a="1"/>
  <c r="F556" i="7" s="1"/>
  <c r="F552" i="7" a="1"/>
  <c r="F552" i="7" s="1"/>
  <c r="F599" i="7" a="1"/>
  <c r="F599" i="7" s="1"/>
  <c r="F662" i="7" a="1"/>
  <c r="F662" i="7" s="1"/>
  <c r="F605" i="7" a="1"/>
  <c r="F605" i="7" s="1"/>
  <c r="F411" i="7" a="1"/>
  <c r="F411" i="7" s="1"/>
  <c r="F710" i="7" a="1"/>
  <c r="F710" i="7" s="1"/>
  <c r="F648" i="7" a="1"/>
  <c r="F648" i="7" s="1"/>
  <c r="F600" i="7" a="1"/>
  <c r="F600" i="7" s="1"/>
  <c r="F624" i="7" a="1"/>
  <c r="F624" i="7" s="1"/>
  <c r="F575" i="7" a="1"/>
  <c r="F575" i="7" s="1"/>
  <c r="F614" i="7" a="1"/>
  <c r="F614" i="7" s="1"/>
  <c r="F701" i="7" a="1"/>
  <c r="F701" i="7" s="1"/>
  <c r="F687" i="7" a="1"/>
  <c r="F687" i="7" s="1"/>
  <c r="F669" i="7" a="1"/>
  <c r="F669" i="7" s="1"/>
  <c r="F655" i="7" a="1"/>
  <c r="F655" i="7" s="1"/>
  <c r="F637" i="7" a="1"/>
  <c r="F637" i="7" s="1"/>
  <c r="F623" i="7" a="1"/>
  <c r="F623" i="7" s="1"/>
  <c r="F714" i="7" a="1"/>
  <c r="F714" i="7" s="1"/>
  <c r="F705" i="7" a="1"/>
  <c r="F705" i="7" s="1"/>
  <c r="F700" i="7" a="1"/>
  <c r="F700" i="7" s="1"/>
  <c r="F691" i="7" a="1"/>
  <c r="F691" i="7" s="1"/>
  <c r="F682" i="7" a="1"/>
  <c r="F682" i="7" s="1"/>
  <c r="F673" i="7" a="1"/>
  <c r="F673" i="7" s="1"/>
  <c r="F668" i="7" a="1"/>
  <c r="F668" i="7" s="1"/>
  <c r="F659" i="7" a="1"/>
  <c r="F659" i="7" s="1"/>
  <c r="F650" i="7" a="1"/>
  <c r="F650" i="7" s="1"/>
  <c r="F641" i="7" a="1"/>
  <c r="F641" i="7" s="1"/>
  <c r="F636" i="7" a="1"/>
  <c r="F636" i="7" s="1"/>
  <c r="F627" i="7" a="1"/>
  <c r="F627" i="7" s="1"/>
  <c r="F618" i="7" a="1"/>
  <c r="F618" i="7" s="1"/>
  <c r="F609" i="7" a="1"/>
  <c r="F609" i="7" s="1"/>
  <c r="F604" i="7" a="1"/>
  <c r="F604" i="7" s="1"/>
  <c r="F595" i="7" a="1"/>
  <c r="F595" i="7" s="1"/>
  <c r="F580" i="7" a="1"/>
  <c r="F580" i="7" s="1"/>
  <c r="F547" i="7" a="1"/>
  <c r="F547" i="7" s="1"/>
  <c r="F531" i="7" a="1"/>
  <c r="F531" i="7" s="1"/>
  <c r="F515" i="7" a="1"/>
  <c r="F515" i="7" s="1"/>
  <c r="F499" i="7" a="1"/>
  <c r="F499" i="7" s="1"/>
  <c r="F483" i="7" a="1"/>
  <c r="F483" i="7" s="1"/>
  <c r="F467" i="7" a="1"/>
  <c r="F467" i="7" s="1"/>
  <c r="F451" i="7" a="1"/>
  <c r="F451" i="7" s="1"/>
  <c r="F435" i="7" a="1"/>
  <c r="F435" i="7" s="1"/>
  <c r="F413" i="7" a="1"/>
  <c r="F413" i="7" s="1"/>
  <c r="F686" i="7" a="1"/>
  <c r="F686" i="7" s="1"/>
  <c r="F672" i="7" a="1"/>
  <c r="F672" i="7" s="1"/>
  <c r="F654" i="7" a="1"/>
  <c r="F654" i="7" s="1"/>
  <c r="F640" i="7" a="1"/>
  <c r="F640" i="7" s="1"/>
  <c r="F622" i="7" a="1"/>
  <c r="F622" i="7" s="1"/>
  <c r="F608" i="7" a="1"/>
  <c r="F608" i="7" s="1"/>
  <c r="F590" i="7" a="1"/>
  <c r="F590" i="7" s="1"/>
  <c r="F579" i="7" a="1"/>
  <c r="F579" i="7" s="1"/>
  <c r="F569" i="7" a="1"/>
  <c r="F569" i="7" s="1"/>
  <c r="F546" i="7" a="1"/>
  <c r="F546" i="7" s="1"/>
  <c r="F541" i="7" a="1"/>
  <c r="F541" i="7" s="1"/>
  <c r="F536" i="7" a="1"/>
  <c r="F536" i="7" s="1"/>
  <c r="F530" i="7" a="1"/>
  <c r="F530" i="7" s="1"/>
  <c r="F525" i="7" a="1"/>
  <c r="F525" i="7" s="1"/>
  <c r="F520" i="7" a="1"/>
  <c r="F520" i="7" s="1"/>
  <c r="F514" i="7" a="1"/>
  <c r="F514" i="7" s="1"/>
  <c r="F509" i="7" a="1"/>
  <c r="F509" i="7" s="1"/>
  <c r="F504" i="7" a="1"/>
  <c r="F504" i="7" s="1"/>
  <c r="F498" i="7" a="1"/>
  <c r="F498" i="7" s="1"/>
  <c r="F493" i="7" a="1"/>
  <c r="F493" i="7" s="1"/>
  <c r="F488" i="7" a="1"/>
  <c r="F488" i="7" s="1"/>
  <c r="F482" i="7" a="1"/>
  <c r="F482" i="7" s="1"/>
  <c r="F477" i="7" a="1"/>
  <c r="F477" i="7" s="1"/>
  <c r="F472" i="7" a="1"/>
  <c r="F472" i="7" s="1"/>
  <c r="F466" i="7" a="1"/>
  <c r="F466" i="7" s="1"/>
  <c r="F461" i="7" a="1"/>
  <c r="F461" i="7" s="1"/>
  <c r="F456" i="7" a="1"/>
  <c r="F456" i="7" s="1"/>
  <c r="F450" i="7" a="1"/>
  <c r="F450" i="7" s="1"/>
  <c r="F445" i="7" a="1"/>
  <c r="F445" i="7" s="1"/>
  <c r="F440" i="7" a="1"/>
  <c r="F440" i="7" s="1"/>
  <c r="F434" i="7" a="1"/>
  <c r="F434" i="7" s="1"/>
  <c r="F428" i="7" a="1"/>
  <c r="F428" i="7" s="1"/>
  <c r="F695" i="7" a="1"/>
  <c r="F695" i="7" s="1"/>
  <c r="F677" i="7" a="1"/>
  <c r="F677" i="7" s="1"/>
  <c r="F663" i="7" a="1"/>
  <c r="F663" i="7" s="1"/>
  <c r="F645" i="7" a="1"/>
  <c r="F645" i="7" s="1"/>
  <c r="F631" i="7" a="1"/>
  <c r="F631" i="7" s="1"/>
  <c r="F613" i="7" a="1"/>
  <c r="F613" i="7" s="1"/>
  <c r="F585" i="7" a="1"/>
  <c r="F585" i="7" s="1"/>
  <c r="F574" i="7" a="1"/>
  <c r="F574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4" i="7" a="1"/>
  <c r="F234" i="7" s="1"/>
  <c r="F250" i="7" a="1"/>
  <c r="F250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0" i="7" a="1"/>
  <c r="F230" i="7" s="1"/>
  <c r="F246" i="7" a="1"/>
  <c r="F246" i="7" s="1"/>
  <c r="F262" i="7" a="1"/>
  <c r="F262" i="7" s="1"/>
  <c r="F278" i="7" a="1"/>
  <c r="F278" i="7" s="1"/>
  <c r="F294" i="7" a="1"/>
  <c r="F294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6" i="7" a="1"/>
  <c r="F226" i="7" s="1"/>
  <c r="F242" i="7" a="1"/>
  <c r="F242" i="7" s="1"/>
  <c r="F258" i="7" a="1"/>
  <c r="F258" i="7" s="1"/>
  <c r="F274" i="7" a="1"/>
  <c r="F274" i="7" s="1"/>
  <c r="F290" i="7" a="1"/>
  <c r="F290" i="7" s="1"/>
  <c r="F306" i="7" a="1"/>
  <c r="F306" i="7" s="1"/>
  <c r="F322" i="7" a="1"/>
  <c r="F322" i="7" s="1"/>
  <c r="F338" i="7" a="1"/>
  <c r="F338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2" i="7" a="1"/>
  <c r="F222" i="7" s="1"/>
  <c r="F238" i="7" a="1"/>
  <c r="F238" i="7" s="1"/>
  <c r="F254" i="7" a="1"/>
  <c r="F254" i="7" s="1"/>
  <c r="F270" i="7" a="1"/>
  <c r="F270" i="7" s="1"/>
  <c r="F286" i="7" a="1"/>
  <c r="F286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29" i="7" a="1"/>
  <c r="F229" i="7" s="1"/>
  <c r="F240" i="7" a="1"/>
  <c r="F240" i="7" s="1"/>
  <c r="F251" i="7" a="1"/>
  <c r="F251" i="7" s="1"/>
  <c r="F260" i="7" a="1"/>
  <c r="F260" i="7" s="1"/>
  <c r="F268" i="7" a="1"/>
  <c r="F268" i="7" s="1"/>
  <c r="F285" i="7" a="1"/>
  <c r="F285" i="7" s="1"/>
  <c r="F305" i="7" a="1"/>
  <c r="F305" i="7" s="1"/>
  <c r="F312" i="7" a="1"/>
  <c r="F312" i="7" s="1"/>
  <c r="F318" i="7" a="1"/>
  <c r="F318" i="7" s="1"/>
  <c r="F324" i="7" a="1"/>
  <c r="F324" i="7" s="1"/>
  <c r="F330" i="7" a="1"/>
  <c r="F330" i="7" s="1"/>
  <c r="F336" i="7" a="1"/>
  <c r="F336" i="7" s="1"/>
  <c r="F342" i="7" a="1"/>
  <c r="F342" i="7" s="1"/>
  <c r="F347" i="7" a="1"/>
  <c r="F347" i="7" s="1"/>
  <c r="F352" i="7" a="1"/>
  <c r="F352" i="7" s="1"/>
  <c r="F361" i="7" a="1"/>
  <c r="F361" i="7" s="1"/>
  <c r="F370" i="7" a="1"/>
  <c r="F370" i="7" s="1"/>
  <c r="F379" i="7" a="1"/>
  <c r="F379" i="7" s="1"/>
  <c r="F384" i="7" a="1"/>
  <c r="F384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1" i="7" a="1"/>
  <c r="F231" i="7" s="1"/>
  <c r="F241" i="7" a="1"/>
  <c r="F241" i="7" s="1"/>
  <c r="F252" i="7" a="1"/>
  <c r="F252" i="7" s="1"/>
  <c r="F269" i="7" a="1"/>
  <c r="F269" i="7" s="1"/>
  <c r="F277" i="7" a="1"/>
  <c r="F277" i="7" s="1"/>
  <c r="F287" i="7" a="1"/>
  <c r="F287" i="7" s="1"/>
  <c r="F293" i="7" a="1"/>
  <c r="F293" i="7" s="1"/>
  <c r="F300" i="7" a="1"/>
  <c r="F300" i="7" s="1"/>
  <c r="F307" i="7" a="1"/>
  <c r="F307" i="7" s="1"/>
  <c r="F319" i="7" a="1"/>
  <c r="F319" i="7" s="1"/>
  <c r="F331" i="7" a="1"/>
  <c r="F331" i="7" s="1"/>
  <c r="F343" i="7" a="1"/>
  <c r="F343" i="7" s="1"/>
  <c r="F348" i="7" a="1"/>
  <c r="F348" i="7" s="1"/>
  <c r="F357" i="7" a="1"/>
  <c r="F357" i="7" s="1"/>
  <c r="F366" i="7" a="1"/>
  <c r="F366" i="7" s="1"/>
  <c r="F375" i="7" a="1"/>
  <c r="F375" i="7" s="1"/>
  <c r="F380" i="7" a="1"/>
  <c r="F380" i="7" s="1"/>
  <c r="F389" i="7" a="1"/>
  <c r="F389" i="7" s="1"/>
  <c r="F398" i="7" a="1"/>
  <c r="F398" i="7" s="1"/>
  <c r="F407" i="7" a="1"/>
  <c r="F407" i="7" s="1"/>
  <c r="F412" i="7" a="1"/>
  <c r="F412" i="7" s="1"/>
  <c r="F421" i="7" a="1"/>
  <c r="F421" i="7" s="1"/>
  <c r="F430" i="7" a="1"/>
  <c r="F430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1" i="7" a="1"/>
  <c r="F221" i="7" s="1"/>
  <c r="F232" i="7" a="1"/>
  <c r="F232" i="7" s="1"/>
  <c r="F243" i="7" a="1"/>
  <c r="F243" i="7" s="1"/>
  <c r="F253" i="7" a="1"/>
  <c r="F253" i="7" s="1"/>
  <c r="F261" i="7" a="1"/>
  <c r="F261" i="7" s="1"/>
  <c r="F271" i="7" a="1"/>
  <c r="F271" i="7" s="1"/>
  <c r="F279" i="7" a="1"/>
  <c r="F279" i="7" s="1"/>
  <c r="F295" i="7" a="1"/>
  <c r="F295" i="7" s="1"/>
  <c r="F301" i="7" a="1"/>
  <c r="F301" i="7" s="1"/>
  <c r="F313" i="7" a="1"/>
  <c r="F313" i="7" s="1"/>
  <c r="F325" i="7" a="1"/>
  <c r="F325" i="7" s="1"/>
  <c r="F337" i="7" a="1"/>
  <c r="F337" i="7" s="1"/>
  <c r="F344" i="7" a="1"/>
  <c r="F344" i="7" s="1"/>
  <c r="F353" i="7" a="1"/>
  <c r="F353" i="7" s="1"/>
  <c r="F362" i="7" a="1"/>
  <c r="F362" i="7" s="1"/>
  <c r="F371" i="7" a="1"/>
  <c r="F371" i="7" s="1"/>
  <c r="F376" i="7" a="1"/>
  <c r="F376" i="7" s="1"/>
  <c r="F385" i="7" a="1"/>
  <c r="F385" i="7" s="1"/>
  <c r="F394" i="7" a="1"/>
  <c r="F394" i="7" s="1"/>
  <c r="F403" i="7" a="1"/>
  <c r="F403" i="7" s="1"/>
  <c r="F408" i="7" a="1"/>
  <c r="F408" i="7" s="1"/>
  <c r="F417" i="7" a="1"/>
  <c r="F417" i="7" s="1"/>
  <c r="F426" i="7" a="1"/>
  <c r="F426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3" i="7" a="1"/>
  <c r="F223" i="7" s="1"/>
  <c r="F233" i="7" a="1"/>
  <c r="F233" i="7" s="1"/>
  <c r="F244" i="7" a="1"/>
  <c r="F244" i="7" s="1"/>
  <c r="F255" i="7" a="1"/>
  <c r="F255" i="7" s="1"/>
  <c r="F263" i="7" a="1"/>
  <c r="F263" i="7" s="1"/>
  <c r="F280" i="7" a="1"/>
  <c r="F280" i="7" s="1"/>
  <c r="F288" i="7" a="1"/>
  <c r="F288" i="7" s="1"/>
  <c r="F296" i="7" a="1"/>
  <c r="F296" i="7" s="1"/>
  <c r="F302" i="7" a="1"/>
  <c r="F302" i="7" s="1"/>
  <c r="F308" i="7" a="1"/>
  <c r="F308" i="7" s="1"/>
  <c r="F314" i="7" a="1"/>
  <c r="F314" i="7" s="1"/>
  <c r="F320" i="7" a="1"/>
  <c r="F320" i="7" s="1"/>
  <c r="F326" i="7" a="1"/>
  <c r="F326" i="7" s="1"/>
  <c r="F332" i="7" a="1"/>
  <c r="F332" i="7" s="1"/>
  <c r="F339" i="7" a="1"/>
  <c r="F339" i="7" s="1"/>
  <c r="F349" i="7" a="1"/>
  <c r="F349" i="7" s="1"/>
  <c r="F358" i="7" a="1"/>
  <c r="F358" i="7" s="1"/>
  <c r="F367" i="7" a="1"/>
  <c r="F367" i="7" s="1"/>
  <c r="F372" i="7" a="1"/>
  <c r="F372" i="7" s="1"/>
  <c r="F381" i="7" a="1"/>
  <c r="F381" i="7" s="1"/>
  <c r="F390" i="7" a="1"/>
  <c r="F390" i="7" s="1"/>
  <c r="F399" i="7" a="1"/>
  <c r="F399" i="7" s="1"/>
  <c r="F404" i="7" a="1"/>
  <c r="F404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4" i="7" a="1"/>
  <c r="F224" i="7" s="1"/>
  <c r="F235" i="7" a="1"/>
  <c r="F235" i="7" s="1"/>
  <c r="F245" i="7" a="1"/>
  <c r="F245" i="7" s="1"/>
  <c r="F264" i="7" a="1"/>
  <c r="F264" i="7" s="1"/>
  <c r="F272" i="7" a="1"/>
  <c r="F272" i="7" s="1"/>
  <c r="F281" i="7" a="1"/>
  <c r="F281" i="7" s="1"/>
  <c r="F289" i="7" a="1"/>
  <c r="F289" i="7" s="1"/>
  <c r="F303" i="7" a="1"/>
  <c r="F303" i="7" s="1"/>
  <c r="F315" i="7" a="1"/>
  <c r="F315" i="7" s="1"/>
  <c r="F327" i="7" a="1"/>
  <c r="F327" i="7" s="1"/>
  <c r="F333" i="7" a="1"/>
  <c r="F333" i="7" s="1"/>
  <c r="F345" i="7" a="1"/>
  <c r="F345" i="7" s="1"/>
  <c r="F354" i="7" a="1"/>
  <c r="F354" i="7" s="1"/>
  <c r="F363" i="7" a="1"/>
  <c r="F363" i="7" s="1"/>
  <c r="F368" i="7" a="1"/>
  <c r="F368" i="7" s="1"/>
  <c r="F377" i="7" a="1"/>
  <c r="F377" i="7" s="1"/>
  <c r="F386" i="7" a="1"/>
  <c r="F386" i="7" s="1"/>
  <c r="F395" i="7" a="1"/>
  <c r="F395" i="7" s="1"/>
  <c r="F400" i="7" a="1"/>
  <c r="F400" i="7" s="1"/>
  <c r="F409" i="7" a="1"/>
  <c r="F409" i="7" s="1"/>
  <c r="F418" i="7" a="1"/>
  <c r="F418" i="7" s="1"/>
  <c r="F427" i="7" a="1"/>
  <c r="F427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5" i="7" a="1"/>
  <c r="F225" i="7" s="1"/>
  <c r="F236" i="7" a="1"/>
  <c r="F236" i="7" s="1"/>
  <c r="F247" i="7" a="1"/>
  <c r="F247" i="7" s="1"/>
  <c r="F256" i="7" a="1"/>
  <c r="F256" i="7" s="1"/>
  <c r="F265" i="7" a="1"/>
  <c r="F265" i="7" s="1"/>
  <c r="F273" i="7" a="1"/>
  <c r="F273" i="7" s="1"/>
  <c r="F282" i="7" a="1"/>
  <c r="F282" i="7" s="1"/>
  <c r="F291" i="7" a="1"/>
  <c r="F291" i="7" s="1"/>
  <c r="F297" i="7" a="1"/>
  <c r="F297" i="7" s="1"/>
  <c r="F309" i="7" a="1"/>
  <c r="F309" i="7" s="1"/>
  <c r="F321" i="7" a="1"/>
  <c r="F321" i="7" s="1"/>
  <c r="F328" i="7" a="1"/>
  <c r="F328" i="7" s="1"/>
  <c r="F334" i="7" a="1"/>
  <c r="F334" i="7" s="1"/>
  <c r="F340" i="7" a="1"/>
  <c r="F340" i="7" s="1"/>
  <c r="F350" i="7" a="1"/>
  <c r="F350" i="7" s="1"/>
  <c r="F359" i="7" a="1"/>
  <c r="F359" i="7" s="1"/>
  <c r="F364" i="7" a="1"/>
  <c r="F364" i="7" s="1"/>
  <c r="F373" i="7" a="1"/>
  <c r="F373" i="7" s="1"/>
  <c r="F382" i="7" a="1"/>
  <c r="F382" i="7" s="1"/>
  <c r="F391" i="7" a="1"/>
  <c r="F391" i="7" s="1"/>
  <c r="F396" i="7" a="1"/>
  <c r="F396" i="7" s="1"/>
  <c r="F405" i="7" a="1"/>
  <c r="F405" i="7" s="1"/>
  <c r="F414" i="7" a="1"/>
  <c r="F414" i="7" s="1"/>
  <c r="F423" i="7" a="1"/>
  <c r="F423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7" i="7" a="1"/>
  <c r="F227" i="7" s="1"/>
  <c r="F237" i="7" a="1"/>
  <c r="F237" i="7" s="1"/>
  <c r="F248" i="7" a="1"/>
  <c r="F248" i="7" s="1"/>
  <c r="F257" i="7" a="1"/>
  <c r="F257" i="7" s="1"/>
  <c r="F266" i="7" a="1"/>
  <c r="F266" i="7" s="1"/>
  <c r="F275" i="7" a="1"/>
  <c r="F275" i="7" s="1"/>
  <c r="F283" i="7" a="1"/>
  <c r="F283" i="7" s="1"/>
  <c r="F298" i="7" a="1"/>
  <c r="F298" i="7" s="1"/>
  <c r="F304" i="7" a="1"/>
  <c r="F304" i="7" s="1"/>
  <c r="F310" i="7" a="1"/>
  <c r="F310" i="7" s="1"/>
  <c r="F316" i="7" a="1"/>
  <c r="F316" i="7" s="1"/>
  <c r="F323" i="7" a="1"/>
  <c r="F323" i="7" s="1"/>
  <c r="F335" i="7" a="1"/>
  <c r="F335" i="7" s="1"/>
  <c r="F346" i="7" a="1"/>
  <c r="F346" i="7" s="1"/>
  <c r="F355" i="7" a="1"/>
  <c r="F355" i="7" s="1"/>
  <c r="F360" i="7" a="1"/>
  <c r="F360" i="7" s="1"/>
  <c r="F369" i="7" a="1"/>
  <c r="F369" i="7" s="1"/>
  <c r="F378" i="7" a="1"/>
  <c r="F378" i="7" s="1"/>
  <c r="F387" i="7" a="1"/>
  <c r="F387" i="7" s="1"/>
  <c r="F392" i="7" a="1"/>
  <c r="F392" i="7" s="1"/>
  <c r="F401" i="7" a="1"/>
  <c r="F401" i="7" s="1"/>
  <c r="F410" i="7" a="1"/>
  <c r="F410" i="7" s="1"/>
  <c r="F419" i="7" a="1"/>
  <c r="F419" i="7" s="1"/>
  <c r="F424" i="7" a="1"/>
  <c r="F424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8" i="7" a="1"/>
  <c r="F228" i="7" s="1"/>
  <c r="F239" i="7" a="1"/>
  <c r="F239" i="7" s="1"/>
  <c r="F249" i="7" a="1"/>
  <c r="F249" i="7" s="1"/>
  <c r="F259" i="7" a="1"/>
  <c r="F259" i="7" s="1"/>
  <c r="F267" i="7" a="1"/>
  <c r="F267" i="7" s="1"/>
  <c r="F276" i="7" a="1"/>
  <c r="F276" i="7" s="1"/>
  <c r="F284" i="7" a="1"/>
  <c r="F284" i="7" s="1"/>
  <c r="F292" i="7" a="1"/>
  <c r="F292" i="7" s="1"/>
  <c r="F299" i="7" a="1"/>
  <c r="F299" i="7" s="1"/>
  <c r="F311" i="7" a="1"/>
  <c r="F311" i="7" s="1"/>
  <c r="F317" i="7" a="1"/>
  <c r="F317" i="7" s="1"/>
  <c r="F329" i="7" a="1"/>
  <c r="F329" i="7" s="1"/>
  <c r="F341" i="7" a="1"/>
  <c r="F341" i="7" s="1"/>
  <c r="F351" i="7" a="1"/>
  <c r="F351" i="7" s="1"/>
  <c r="F356" i="7" a="1"/>
  <c r="F356" i="7" s="1"/>
  <c r="F365" i="7" a="1"/>
  <c r="F365" i="7" s="1"/>
  <c r="F374" i="7" a="1"/>
  <c r="F374" i="7" s="1"/>
  <c r="F383" i="7" a="1"/>
  <c r="F383" i="7" s="1"/>
  <c r="F388" i="7" a="1"/>
  <c r="F388" i="7" s="1"/>
  <c r="F397" i="7" a="1"/>
  <c r="F397" i="7" s="1"/>
  <c r="F406" i="7" a="1"/>
  <c r="F406" i="7" s="1"/>
  <c r="F415" i="7" a="1"/>
  <c r="F415" i="7" s="1"/>
  <c r="F420" i="7" a="1"/>
  <c r="F420" i="7" s="1"/>
  <c r="F429" i="7" a="1"/>
  <c r="F429" i="7" s="1"/>
  <c r="F713" i="7" a="1"/>
  <c r="F713" i="7" s="1"/>
  <c r="F708" i="7" a="1"/>
  <c r="F708" i="7" s="1"/>
  <c r="F699" i="7" a="1"/>
  <c r="F699" i="7" s="1"/>
  <c r="F690" i="7" a="1"/>
  <c r="F690" i="7" s="1"/>
  <c r="F681" i="7" a="1"/>
  <c r="F681" i="7" s="1"/>
  <c r="F676" i="7" a="1"/>
  <c r="F676" i="7" s="1"/>
  <c r="F667" i="7" a="1"/>
  <c r="F667" i="7" s="1"/>
  <c r="F658" i="7" a="1"/>
  <c r="F658" i="7" s="1"/>
  <c r="F649" i="7" a="1"/>
  <c r="F649" i="7" s="1"/>
  <c r="F644" i="7" a="1"/>
  <c r="F644" i="7" s="1"/>
  <c r="F635" i="7" a="1"/>
  <c r="F635" i="7" s="1"/>
  <c r="F626" i="7" a="1"/>
  <c r="F626" i="7" s="1"/>
  <c r="F617" i="7" a="1"/>
  <c r="F617" i="7" s="1"/>
  <c r="F612" i="7" a="1"/>
  <c r="F612" i="7" s="1"/>
  <c r="F603" i="7" a="1"/>
  <c r="F603" i="7" s="1"/>
  <c r="F594" i="7" a="1"/>
  <c r="F594" i="7" s="1"/>
  <c r="F584" i="7" a="1"/>
  <c r="F584" i="7" s="1"/>
  <c r="F568" i="7" a="1"/>
  <c r="F568" i="7" s="1"/>
  <c r="F535" i="7" a="1"/>
  <c r="F535" i="7" s="1"/>
  <c r="F519" i="7" a="1"/>
  <c r="F519" i="7" s="1"/>
  <c r="F503" i="7" a="1"/>
  <c r="F503" i="7" s="1"/>
  <c r="F487" i="7" a="1"/>
  <c r="F487" i="7" s="1"/>
  <c r="F471" i="7" a="1"/>
  <c r="F471" i="7" s="1"/>
  <c r="F455" i="7" a="1"/>
  <c r="F455" i="7" s="1"/>
  <c r="F439" i="7" a="1"/>
  <c r="F439" i="7" s="1"/>
  <c r="F709" i="7" a="1"/>
  <c r="F709" i="7" s="1"/>
  <c r="F717" i="7" a="1"/>
  <c r="F717" i="7" s="1"/>
  <c r="F703" i="7" a="1"/>
  <c r="F703" i="7" s="1"/>
  <c r="F685" i="7" a="1"/>
  <c r="F685" i="7" s="1"/>
  <c r="F671" i="7" a="1"/>
  <c r="F671" i="7" s="1"/>
  <c r="F653" i="7" a="1"/>
  <c r="F653" i="7" s="1"/>
  <c r="F639" i="7" a="1"/>
  <c r="F639" i="7" s="1"/>
  <c r="F630" i="7" a="1"/>
  <c r="F630" i="7" s="1"/>
  <c r="F616" i="7" a="1"/>
  <c r="F616" i="7" s="1"/>
  <c r="F598" i="7" a="1"/>
  <c r="F598" i="7" s="1"/>
  <c r="F583" i="7" a="1"/>
  <c r="F583" i="7" s="1"/>
  <c r="F578" i="7" a="1"/>
  <c r="F578" i="7" s="1"/>
  <c r="F573" i="7" a="1"/>
  <c r="F573" i="7" s="1"/>
  <c r="F567" i="7" a="1"/>
  <c r="F567" i="7" s="1"/>
  <c r="F545" i="7" a="1"/>
  <c r="F545" i="7" s="1"/>
  <c r="F540" i="7" a="1"/>
  <c r="F540" i="7" s="1"/>
  <c r="F534" i="7" a="1"/>
  <c r="F534" i="7" s="1"/>
  <c r="F529" i="7" a="1"/>
  <c r="F529" i="7" s="1"/>
  <c r="F524" i="7" a="1"/>
  <c r="F524" i="7" s="1"/>
  <c r="F518" i="7" a="1"/>
  <c r="F518" i="7" s="1"/>
  <c r="F513" i="7" a="1"/>
  <c r="F513" i="7" s="1"/>
  <c r="F508" i="7" a="1"/>
  <c r="F508" i="7" s="1"/>
  <c r="F502" i="7" a="1"/>
  <c r="F502" i="7" s="1"/>
  <c r="F497" i="7" a="1"/>
  <c r="F497" i="7" s="1"/>
  <c r="F492" i="7" a="1"/>
  <c r="F492" i="7" s="1"/>
  <c r="F486" i="7" a="1"/>
  <c r="F486" i="7" s="1"/>
  <c r="F481" i="7" a="1"/>
  <c r="F481" i="7" s="1"/>
  <c r="F476" i="7" a="1"/>
  <c r="F476" i="7" s="1"/>
  <c r="F470" i="7" a="1"/>
  <c r="F470" i="7" s="1"/>
  <c r="F465" i="7" a="1"/>
  <c r="F465" i="7" s="1"/>
  <c r="F460" i="7" a="1"/>
  <c r="F460" i="7" s="1"/>
  <c r="F454" i="7" a="1"/>
  <c r="F454" i="7" s="1"/>
  <c r="F449" i="7" a="1"/>
  <c r="F449" i="7" s="1"/>
  <c r="F444" i="7" a="1"/>
  <c r="F444" i="7" s="1"/>
  <c r="F438" i="7" a="1"/>
  <c r="F438" i="7" s="1"/>
  <c r="F433" i="7" a="1"/>
  <c r="F433" i="7" s="1"/>
  <c r="F425" i="7" a="1"/>
  <c r="F425" i="7" s="1"/>
  <c r="F704" i="7" a="1"/>
  <c r="F704" i="7" s="1"/>
  <c r="F712" i="7" a="1"/>
  <c r="F712" i="7" s="1"/>
  <c r="F694" i="7" a="1"/>
  <c r="F694" i="7" s="1"/>
  <c r="F680" i="7" a="1"/>
  <c r="F680" i="7" s="1"/>
  <c r="F621" i="7" a="1"/>
  <c r="F621" i="7" s="1"/>
  <c r="F607" i="7" a="1"/>
  <c r="F607" i="7" s="1"/>
  <c r="F589" i="7" a="1"/>
  <c r="F589" i="7" s="1"/>
  <c r="F716" i="7" a="1"/>
  <c r="F716" i="7" s="1"/>
  <c r="F707" i="7" a="1"/>
  <c r="F707" i="7" s="1"/>
  <c r="F698" i="7" a="1"/>
  <c r="F698" i="7" s="1"/>
  <c r="F689" i="7" a="1"/>
  <c r="F689" i="7" s="1"/>
  <c r="F684" i="7" a="1"/>
  <c r="F684" i="7" s="1"/>
  <c r="F675" i="7" a="1"/>
  <c r="F675" i="7" s="1"/>
  <c r="F666" i="7" a="1"/>
  <c r="F666" i="7" s="1"/>
  <c r="F657" i="7" a="1"/>
  <c r="F657" i="7" s="1"/>
  <c r="F652" i="7" a="1"/>
  <c r="F652" i="7" s="1"/>
  <c r="F643" i="7" a="1"/>
  <c r="F643" i="7" s="1"/>
  <c r="F634" i="7" a="1"/>
  <c r="F634" i="7" s="1"/>
  <c r="F625" i="7" a="1"/>
  <c r="F625" i="7" s="1"/>
  <c r="F620" i="7" a="1"/>
  <c r="F620" i="7" s="1"/>
  <c r="F611" i="7" a="1"/>
  <c r="F611" i="7" s="1"/>
  <c r="F602" i="7" a="1"/>
  <c r="F602" i="7" s="1"/>
  <c r="F593" i="7" a="1"/>
  <c r="F593" i="7" s="1"/>
  <c r="F588" i="7" a="1"/>
  <c r="F588" i="7" s="1"/>
  <c r="F572" i="7" a="1"/>
  <c r="F572" i="7" s="1"/>
  <c r="F539" i="7" a="1"/>
  <c r="F539" i="7" s="1"/>
  <c r="F523" i="7" a="1"/>
  <c r="F523" i="7" s="1"/>
  <c r="F507" i="7" a="1"/>
  <c r="F507" i="7" s="1"/>
  <c r="F491" i="7" a="1"/>
  <c r="F491" i="7" s="1"/>
  <c r="F475" i="7" a="1"/>
  <c r="F475" i="7" s="1"/>
  <c r="F459" i="7" a="1"/>
  <c r="F459" i="7" s="1"/>
  <c r="F443" i="7" a="1"/>
  <c r="F443" i="7" s="1"/>
  <c r="F422" i="7" a="1"/>
  <c r="F422" i="7" s="1"/>
  <c r="F402" i="7" a="1"/>
  <c r="F402" i="7" s="1"/>
  <c r="F711" i="7" a="1"/>
  <c r="F711" i="7" s="1"/>
  <c r="F693" i="7" a="1"/>
  <c r="F693" i="7" s="1"/>
  <c r="F688" i="7" a="1"/>
  <c r="F688" i="7" s="1"/>
  <c r="F670" i="7" a="1"/>
  <c r="F670" i="7" s="1"/>
  <c r="F656" i="7" a="1"/>
  <c r="F656" i="7" s="1"/>
  <c r="F629" i="7" a="1"/>
  <c r="F629" i="7" s="1"/>
  <c r="F615" i="7" a="1"/>
  <c r="F615" i="7" s="1"/>
  <c r="F606" i="7" a="1"/>
  <c r="F606" i="7" s="1"/>
  <c r="F592" i="7" a="1"/>
  <c r="F592" i="7" s="1"/>
  <c r="F587" i="7" a="1"/>
  <c r="F587" i="7" s="1"/>
  <c r="F582" i="7" a="1"/>
  <c r="F582" i="7" s="1"/>
  <c r="F577" i="7" a="1"/>
  <c r="F577" i="7" s="1"/>
  <c r="F571" i="7" a="1"/>
  <c r="F571" i="7" s="1"/>
  <c r="F566" i="7" a="1"/>
  <c r="F566" i="7" s="1"/>
  <c r="F544" i="7" a="1"/>
  <c r="F544" i="7" s="1"/>
  <c r="F538" i="7" a="1"/>
  <c r="F538" i="7" s="1"/>
  <c r="F533" i="7" a="1"/>
  <c r="F533" i="7" s="1"/>
  <c r="F528" i="7" a="1"/>
  <c r="F528" i="7" s="1"/>
  <c r="F522" i="7" a="1"/>
  <c r="F522" i="7" s="1"/>
  <c r="F517" i="7" a="1"/>
  <c r="F517" i="7" s="1"/>
  <c r="F512" i="7" a="1"/>
  <c r="F512" i="7" s="1"/>
  <c r="F506" i="7" a="1"/>
  <c r="F506" i="7" s="1"/>
  <c r="F501" i="7" a="1"/>
  <c r="F501" i="7" s="1"/>
  <c r="F496" i="7" a="1"/>
  <c r="F496" i="7" s="1"/>
  <c r="F490" i="7" a="1"/>
  <c r="F490" i="7" s="1"/>
  <c r="F485" i="7" a="1"/>
  <c r="F485" i="7" s="1"/>
  <c r="F480" i="7" a="1"/>
  <c r="F480" i="7" s="1"/>
  <c r="F474" i="7" a="1"/>
  <c r="F474" i="7" s="1"/>
  <c r="F469" i="7" a="1"/>
  <c r="F469" i="7" s="1"/>
  <c r="F464" i="7" a="1"/>
  <c r="F464" i="7" s="1"/>
  <c r="F458" i="7" a="1"/>
  <c r="F458" i="7" s="1"/>
  <c r="F453" i="7" a="1"/>
  <c r="F453" i="7" s="1"/>
  <c r="F448" i="7" a="1"/>
  <c r="F448" i="7" s="1"/>
  <c r="F442" i="7" a="1"/>
  <c r="F442" i="7" s="1"/>
  <c r="F437" i="7" a="1"/>
  <c r="F437" i="7" s="1"/>
  <c r="F432" i="7" a="1"/>
  <c r="F432" i="7" s="1"/>
  <c r="F702" i="7" a="1"/>
  <c r="F702" i="7" s="1"/>
  <c r="F679" i="7" a="1"/>
  <c r="F679" i="7" s="1"/>
  <c r="F661" i="7" a="1"/>
  <c r="F661" i="7" s="1"/>
  <c r="F647" i="7" a="1"/>
  <c r="F647" i="7" s="1"/>
  <c r="F638" i="7" a="1"/>
  <c r="F638" i="7" s="1"/>
  <c r="F597" i="7" a="1"/>
  <c r="F597" i="7" s="1"/>
  <c r="F715" i="7" a="1"/>
  <c r="F715" i="7" s="1"/>
  <c r="F706" i="7" a="1"/>
  <c r="F706" i="7" s="1"/>
  <c r="F697" i="7" a="1"/>
  <c r="F697" i="7" s="1"/>
  <c r="F692" i="7" a="1"/>
  <c r="F692" i="7" s="1"/>
  <c r="F683" i="7" a="1"/>
  <c r="F683" i="7" s="1"/>
  <c r="F674" i="7" a="1"/>
  <c r="F674" i="7" s="1"/>
  <c r="F665" i="7" a="1"/>
  <c r="F665" i="7" s="1"/>
  <c r="F660" i="7" a="1"/>
  <c r="F660" i="7" s="1"/>
  <c r="F651" i="7" a="1"/>
  <c r="F651" i="7" s="1"/>
  <c r="F642" i="7" a="1"/>
  <c r="F642" i="7" s="1"/>
  <c r="F633" i="7" a="1"/>
  <c r="F633" i="7" s="1"/>
  <c r="F628" i="7" a="1"/>
  <c r="F628" i="7" s="1"/>
  <c r="F619" i="7" a="1"/>
  <c r="F619" i="7" s="1"/>
  <c r="F610" i="7" a="1"/>
  <c r="F610" i="7" s="1"/>
  <c r="F601" i="7" a="1"/>
  <c r="F601" i="7" s="1"/>
  <c r="F596" i="7" a="1"/>
  <c r="F596" i="7" s="1"/>
  <c r="F576" i="7" a="1"/>
  <c r="F576" i="7" s="1"/>
  <c r="F543" i="7" a="1"/>
  <c r="F543" i="7" s="1"/>
  <c r="F527" i="7" a="1"/>
  <c r="F527" i="7" s="1"/>
  <c r="F511" i="7" a="1"/>
  <c r="F511" i="7" s="1"/>
  <c r="F495" i="7" a="1"/>
  <c r="F495" i="7" s="1"/>
  <c r="F479" i="7" a="1"/>
  <c r="F479" i="7" s="1"/>
  <c r="F463" i="7" a="1"/>
  <c r="F463" i="7" s="1"/>
  <c r="F447" i="7" a="1"/>
  <c r="F447" i="7" s="1"/>
  <c r="F431" i="7" a="1"/>
  <c r="F431" i="7" s="1"/>
  <c r="F393" i="7" a="1"/>
  <c r="F393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591" i="7" a="1"/>
  <c r="F591" i="7" s="1"/>
  <c r="F586" i="7" a="1"/>
  <c r="F586" i="7" s="1"/>
  <c r="F581" i="7" a="1"/>
  <c r="F581" i="7" s="1"/>
  <c r="F570" i="7" a="1"/>
  <c r="F570" i="7" s="1"/>
  <c r="F565" i="7" a="1"/>
  <c r="F565" i="7" s="1"/>
  <c r="F542" i="7" a="1"/>
  <c r="F542" i="7" s="1"/>
  <c r="F537" i="7" a="1"/>
  <c r="F537" i="7" s="1"/>
  <c r="F532" i="7" a="1"/>
  <c r="F532" i="7" s="1"/>
  <c r="F526" i="7" a="1"/>
  <c r="F526" i="7" s="1"/>
  <c r="F521" i="7" a="1"/>
  <c r="F521" i="7" s="1"/>
  <c r="F516" i="7" a="1"/>
  <c r="F516" i="7" s="1"/>
  <c r="F510" i="7" a="1"/>
  <c r="F510" i="7" s="1"/>
  <c r="F505" i="7" a="1"/>
  <c r="F505" i="7" s="1"/>
  <c r="F500" i="7" a="1"/>
  <c r="F500" i="7" s="1"/>
  <c r="F494" i="7" a="1"/>
  <c r="F494" i="7" s="1"/>
  <c r="F489" i="7" a="1"/>
  <c r="F489" i="7" s="1"/>
  <c r="F484" i="7" a="1"/>
  <c r="F484" i="7" s="1"/>
  <c r="F478" i="7" a="1"/>
  <c r="F478" i="7" s="1"/>
  <c r="F473" i="7" a="1"/>
  <c r="F473" i="7" s="1"/>
  <c r="F468" i="7" a="1"/>
  <c r="F468" i="7" s="1"/>
  <c r="F462" i="7" a="1"/>
  <c r="F462" i="7" s="1"/>
  <c r="F457" i="7" a="1"/>
  <c r="F457" i="7" s="1"/>
  <c r="F452" i="7" a="1"/>
  <c r="F452" i="7" s="1"/>
  <c r="F446" i="7" a="1"/>
  <c r="F446" i="7" s="1"/>
  <c r="F441" i="7" a="1"/>
  <c r="F441" i="7" s="1"/>
  <c r="F436" i="7" a="1"/>
  <c r="F436" i="7" s="1"/>
  <c r="F416" i="7" a="1"/>
  <c r="F416" i="7" s="1"/>
  <c r="F3" i="7" a="1"/>
  <c r="F3" i="7" s="1"/>
  <c r="Z276" i="4"/>
  <c r="Z135" i="4"/>
  <c r="Z63" i="4"/>
  <c r="Z173" i="4"/>
  <c r="Z258" i="4"/>
  <c r="Z126" i="4"/>
  <c r="Z172" i="4"/>
  <c r="Z187" i="4"/>
  <c r="Z389" i="4"/>
  <c r="Z247" i="4"/>
  <c r="Z284" i="4"/>
  <c r="Z387" i="4"/>
  <c r="Z196" i="4"/>
  <c r="Z34" i="4"/>
  <c r="Z70" i="4"/>
  <c r="Z260" i="4"/>
  <c r="Z390" i="4"/>
  <c r="Z252" i="4"/>
  <c r="Z76" i="4"/>
  <c r="Z282" i="4"/>
  <c r="Z58" i="4"/>
  <c r="Z264" i="4"/>
  <c r="Z30" i="4"/>
  <c r="Z397" i="4"/>
  <c r="Z46" i="4"/>
  <c r="Z344" i="4"/>
  <c r="Z220" i="4"/>
  <c r="Z309" i="4"/>
  <c r="Z310" i="4"/>
  <c r="Z149" i="4"/>
  <c r="Z159" i="4"/>
  <c r="Z180" i="4"/>
  <c r="Z267" i="4"/>
  <c r="Z89" i="4"/>
  <c r="Z110" i="4"/>
  <c r="Z86" i="4"/>
  <c r="Z150" i="4"/>
  <c r="Z291" i="4"/>
  <c r="Z391" i="4"/>
  <c r="Z376" i="4"/>
  <c r="Z163" i="4"/>
  <c r="Z245" i="4"/>
  <c r="Z68" i="4"/>
  <c r="Z394" i="4"/>
  <c r="Z45" i="4"/>
  <c r="Z167" i="4"/>
  <c r="Z88" i="4"/>
  <c r="Z303" i="4"/>
  <c r="Z307" i="4"/>
  <c r="Z193" i="4"/>
  <c r="Z82" i="4"/>
  <c r="Z143" i="4"/>
  <c r="Z128" i="4"/>
  <c r="Z125" i="4"/>
  <c r="Z131" i="4"/>
  <c r="Z32" i="4"/>
  <c r="Z280" i="4"/>
  <c r="Z200" i="4"/>
  <c r="Z151" i="4"/>
  <c r="Z266" i="4"/>
  <c r="Z281" i="4"/>
  <c r="Z352" i="4"/>
  <c r="Z379" i="4"/>
  <c r="Z59" i="4"/>
  <c r="Z53" i="4"/>
  <c r="Z65" i="4"/>
  <c r="Z341" i="4"/>
  <c r="Z44" i="4"/>
  <c r="Z56" i="4"/>
  <c r="Z261" i="4"/>
  <c r="Z357" i="4"/>
  <c r="Z392" i="4"/>
  <c r="Z142" i="4"/>
  <c r="Z223" i="4"/>
  <c r="Z94" i="4"/>
  <c r="Z250" i="4"/>
  <c r="Z380" i="4"/>
  <c r="Z41" i="4"/>
  <c r="Z353" i="4"/>
  <c r="Z355" i="4"/>
  <c r="Z259" i="4"/>
  <c r="Z408" i="4"/>
  <c r="Z215" i="4"/>
  <c r="Z362" i="4"/>
  <c r="Z375" i="4"/>
  <c r="Z305" i="4"/>
  <c r="Z254" i="4"/>
  <c r="Z91" i="4"/>
  <c r="Z92" i="4"/>
  <c r="Z184" i="4"/>
  <c r="Z268" i="4"/>
  <c r="Z382" i="4"/>
  <c r="Z402" i="4"/>
  <c r="Z359" i="4"/>
  <c r="Z123" i="4"/>
  <c r="Z263" i="4"/>
  <c r="Z242" i="4"/>
  <c r="Z222" i="4"/>
  <c r="Z31" i="4"/>
  <c r="Z80" i="4"/>
  <c r="Z40" i="4"/>
  <c r="Z299" i="4"/>
  <c r="Z138" i="4"/>
  <c r="Z118" i="4"/>
  <c r="Z398" i="4"/>
  <c r="Z170" i="4"/>
  <c r="Z129" i="4"/>
  <c r="Z278" i="4"/>
  <c r="Z182" i="4"/>
  <c r="Z194" i="4"/>
  <c r="Z272" i="4"/>
  <c r="Z224" i="4"/>
  <c r="Z288" i="4"/>
  <c r="Z363" i="4"/>
  <c r="Z136" i="4"/>
  <c r="Z239" i="4"/>
  <c r="Z286" i="4"/>
  <c r="Z405" i="4"/>
  <c r="Z369" i="4"/>
  <c r="Z48" i="4"/>
  <c r="Z185" i="4"/>
  <c r="Z197" i="4"/>
  <c r="Z209" i="4"/>
  <c r="Z249" i="4"/>
  <c r="Z265" i="4"/>
  <c r="Z275" i="4"/>
  <c r="Z298" i="4"/>
  <c r="Z351" i="4"/>
  <c r="Z370" i="4"/>
  <c r="Z74" i="4"/>
  <c r="Z361" i="4"/>
  <c r="Z157" i="4"/>
  <c r="Z386" i="4"/>
  <c r="Z162" i="4"/>
  <c r="Z168" i="4"/>
  <c r="Z189" i="4"/>
  <c r="Z304" i="4"/>
  <c r="Z306" i="4"/>
  <c r="Z192" i="4"/>
  <c r="Z371" i="4"/>
  <c r="Z346" i="4"/>
  <c r="Z360" i="4"/>
  <c r="Z358" i="4"/>
  <c r="Z98" i="4"/>
  <c r="Z47" i="4"/>
  <c r="Z72" i="4"/>
  <c r="Z190" i="4"/>
  <c r="Z104" i="4"/>
  <c r="Z343" i="4"/>
  <c r="Z66" i="4"/>
  <c r="Z204" i="4"/>
  <c r="Z231" i="4"/>
  <c r="Z406" i="4"/>
  <c r="Z274" i="4"/>
  <c r="Z292" i="4"/>
  <c r="Z201" i="4"/>
  <c r="Z349" i="4"/>
  <c r="Z297" i="4"/>
  <c r="Z302" i="4"/>
  <c r="Z133" i="4"/>
  <c r="Z153" i="4"/>
  <c r="Z345" i="4"/>
  <c r="Z79" i="4"/>
  <c r="Z191" i="4"/>
  <c r="Z99" i="4"/>
  <c r="Z64" i="4"/>
  <c r="Z127" i="4"/>
  <c r="Z384" i="4"/>
  <c r="Z241" i="4"/>
  <c r="Z195" i="4"/>
  <c r="Z51" i="4"/>
  <c r="Z78" i="4"/>
  <c r="Z269" i="4"/>
  <c r="Z155" i="4"/>
  <c r="Z279" i="4"/>
  <c r="Z146" i="4"/>
  <c r="Z393" i="4"/>
  <c r="Z87" i="4"/>
  <c r="Z83" i="4"/>
  <c r="Z339" i="4"/>
  <c r="Z202" i="4"/>
  <c r="Z36" i="4"/>
  <c r="Z300" i="4"/>
  <c r="Z365" i="4"/>
  <c r="Z221" i="4"/>
  <c r="Z3" i="4"/>
  <c r="Z52" i="4"/>
  <c r="Z203" i="4"/>
  <c r="Z106" i="4"/>
  <c r="Z211" i="4"/>
  <c r="Z62" i="4"/>
  <c r="Z102" i="4"/>
  <c r="Z373" i="4"/>
  <c r="Z71" i="4"/>
  <c r="Z289" i="4"/>
  <c r="Z96" i="4"/>
  <c r="Z229" i="4"/>
  <c r="Z356" i="4"/>
  <c r="Z2" i="4"/>
  <c r="Z366" i="4"/>
  <c r="Z234" i="4"/>
  <c r="Z273" i="4"/>
  <c r="Z112" i="4"/>
  <c r="Z354" i="4"/>
  <c r="Z161" i="4"/>
  <c r="Z4" i="4"/>
  <c r="Z295" i="4"/>
  <c r="Z61" i="4"/>
  <c r="Z237" i="4"/>
  <c r="Z84" i="4"/>
  <c r="Z311" i="4"/>
  <c r="Z372" i="4"/>
  <c r="Z152" i="4"/>
  <c r="Z230" i="4"/>
  <c r="Z134" i="4"/>
  <c r="Z50" i="4"/>
  <c r="Z120" i="4"/>
  <c r="Z169" i="4"/>
  <c r="Z111" i="4"/>
  <c r="Z177" i="4"/>
  <c r="Z57" i="4"/>
  <c r="Z174" i="4"/>
  <c r="Z364" i="4"/>
  <c r="Z144" i="4"/>
  <c r="Z404" i="4"/>
  <c r="Z73" i="4"/>
  <c r="Z238" i="4"/>
  <c r="Z160" i="4"/>
  <c r="Z407" i="4"/>
  <c r="Z290" i="4"/>
  <c r="Z340" i="4"/>
  <c r="Z277" i="4"/>
  <c r="Z395" i="4"/>
  <c r="Z342" i="4"/>
  <c r="Z154" i="4"/>
  <c r="Z165" i="4"/>
  <c r="Z186" i="4"/>
  <c r="Z97" i="4"/>
  <c r="Z38" i="4"/>
  <c r="Z199" i="4"/>
  <c r="Z312" i="4"/>
  <c r="Z228" i="4"/>
  <c r="Z248" i="4"/>
  <c r="Z69" i="4"/>
  <c r="Z403" i="4"/>
  <c r="Z139" i="4"/>
  <c r="Z188" i="4"/>
  <c r="Z122" i="4"/>
  <c r="Z208" i="4"/>
  <c r="Z401" i="4"/>
  <c r="Z60" i="4"/>
  <c r="Z77" i="4"/>
  <c r="Z368" i="4"/>
  <c r="Z225" i="4"/>
  <c r="Z39" i="4"/>
  <c r="Z385" i="4"/>
  <c r="Z175" i="4"/>
  <c r="Z287" i="4"/>
  <c r="Z33" i="4"/>
  <c r="Z116" i="4"/>
  <c r="Z141" i="4"/>
  <c r="Z108" i="4"/>
  <c r="Z181" i="4"/>
  <c r="Z207" i="4"/>
  <c r="Z171" i="4"/>
  <c r="Z54" i="4"/>
  <c r="Z255" i="4"/>
  <c r="Z367" i="4"/>
  <c r="Z226" i="4"/>
  <c r="Z81" i="4"/>
  <c r="Z67" i="4"/>
  <c r="Z243" i="4"/>
  <c r="Z251" i="4"/>
  <c r="Z85" i="4"/>
  <c r="Z178" i="4"/>
  <c r="Z233" i="4"/>
  <c r="Z130" i="4"/>
  <c r="Z262" i="4"/>
  <c r="Z121" i="4"/>
  <c r="Z198" i="4"/>
  <c r="Z100" i="4"/>
  <c r="Z378" i="4"/>
  <c r="Z294" i="4"/>
  <c r="Z114" i="4"/>
  <c r="Z37" i="4"/>
  <c r="Z377" i="4"/>
  <c r="Z117" i="4"/>
  <c r="Z236" i="4"/>
  <c r="Z347" i="4"/>
  <c r="Z148" i="4"/>
  <c r="Z101" i="4"/>
  <c r="Z388" i="4"/>
  <c r="Z156" i="4"/>
  <c r="Z145" i="4"/>
  <c r="Z115" i="4"/>
  <c r="Z256" i="4"/>
  <c r="Z257" i="4"/>
  <c r="Z119" i="4"/>
  <c r="Z137" i="4"/>
  <c r="Z374" i="4"/>
  <c r="Z244" i="4"/>
  <c r="Z308" i="4"/>
  <c r="Z43" i="4"/>
  <c r="Z183" i="4"/>
  <c r="Z164" i="4"/>
  <c r="Y403" i="4"/>
  <c r="Y6" i="4"/>
  <c r="Y83" i="4"/>
  <c r="Y11" i="4"/>
  <c r="Y103" i="4"/>
  <c r="Y74" i="4"/>
  <c r="Y230" i="4"/>
  <c r="Y100" i="4"/>
  <c r="Y28" i="4"/>
  <c r="Y261" i="4"/>
  <c r="Y343" i="4"/>
  <c r="Y274" i="4"/>
  <c r="Y124" i="4"/>
  <c r="Y382" i="4"/>
  <c r="Y192" i="4"/>
  <c r="Y152" i="4"/>
  <c r="Y16" i="4"/>
  <c r="Y69" i="4"/>
  <c r="Y361" i="4"/>
  <c r="Y7" i="4"/>
  <c r="Y196" i="4"/>
  <c r="Y394" i="4"/>
  <c r="Y14" i="4"/>
  <c r="Y372" i="4"/>
  <c r="Y198" i="4"/>
  <c r="Y248" i="4"/>
  <c r="Y168" i="4"/>
  <c r="Y265" i="4"/>
  <c r="Y339" i="4"/>
  <c r="Y193" i="4"/>
  <c r="Y32" i="4"/>
  <c r="Y311" i="4"/>
  <c r="Y21" i="4"/>
  <c r="Y228" i="4"/>
  <c r="Y292" i="4"/>
  <c r="Y306" i="4"/>
  <c r="Y128" i="4"/>
  <c r="Y155" i="4"/>
  <c r="Y66" i="4"/>
  <c r="Y84" i="4"/>
  <c r="Y121" i="4"/>
  <c r="Y312" i="4"/>
  <c r="Y264" i="4"/>
  <c r="Y40" i="4"/>
  <c r="Y247" i="4"/>
  <c r="Y266" i="4"/>
  <c r="Y299" i="4"/>
  <c r="Y237" i="4"/>
  <c r="Y262" i="4"/>
  <c r="Y86" i="4"/>
  <c r="Y197" i="4"/>
  <c r="Y202" i="4"/>
  <c r="Y284" i="4"/>
  <c r="Y351" i="4"/>
  <c r="Y245" i="4"/>
  <c r="Y61" i="4"/>
  <c r="Y130" i="4"/>
  <c r="Y398" i="4"/>
  <c r="Y131" i="4"/>
  <c r="Y280" i="4"/>
  <c r="Y8" i="4"/>
  <c r="Y91" i="4"/>
  <c r="Y204" i="4"/>
  <c r="Y9" i="4"/>
  <c r="Y233" i="4"/>
  <c r="Y98" i="4"/>
  <c r="Y246" i="4"/>
  <c r="Y260" i="4"/>
  <c r="Y258" i="4"/>
  <c r="Y201" i="4"/>
  <c r="Y149" i="4"/>
  <c r="Y295" i="4"/>
  <c r="Y178" i="4"/>
  <c r="Y268" i="4"/>
  <c r="Y17" i="4"/>
  <c r="Y309" i="4"/>
  <c r="Y189" i="4"/>
  <c r="Y250" i="4"/>
  <c r="Y123" i="4"/>
  <c r="Y4" i="4"/>
  <c r="Y85" i="4"/>
  <c r="Y167" i="4"/>
  <c r="Y63" i="4"/>
  <c r="Y362" i="4"/>
  <c r="Y397" i="4"/>
  <c r="Y406" i="4"/>
  <c r="Y239" i="4"/>
  <c r="Y161" i="4"/>
  <c r="Y251" i="4"/>
  <c r="Y387" i="4"/>
  <c r="Y194" i="4"/>
  <c r="Y59" i="4"/>
  <c r="Y281" i="4"/>
  <c r="Y310" i="4"/>
  <c r="Y242" i="4"/>
  <c r="Y354" i="4"/>
  <c r="Y243" i="4"/>
  <c r="Y18" i="4"/>
  <c r="Y20" i="4"/>
  <c r="Y89" i="4"/>
  <c r="Y129" i="4"/>
  <c r="Y341" i="4"/>
  <c r="Y405" i="4"/>
  <c r="Y112" i="4"/>
  <c r="Y67" i="4"/>
  <c r="Y36" i="4"/>
  <c r="Y376" i="4"/>
  <c r="Y87" i="4"/>
  <c r="Y29" i="4"/>
  <c r="Y272" i="4"/>
  <c r="Y46" i="4"/>
  <c r="Y273" i="4"/>
  <c r="Y81" i="4"/>
  <c r="Y136" i="4"/>
  <c r="Y34" i="4"/>
  <c r="Y70" i="4"/>
  <c r="Y402" i="4"/>
  <c r="Y76" i="4"/>
  <c r="Y125" i="4"/>
  <c r="Y234" i="4"/>
  <c r="Y226" i="4"/>
  <c r="Y359" i="4"/>
  <c r="Y391" i="4"/>
  <c r="Y390" i="4"/>
  <c r="Y392" i="4"/>
  <c r="Y393" i="4"/>
  <c r="Y365" i="4"/>
  <c r="Y366" i="4"/>
  <c r="Y367" i="4"/>
  <c r="Y92" i="4"/>
  <c r="Y300" i="4"/>
  <c r="Y47" i="4"/>
  <c r="Y358" i="4"/>
  <c r="Y282" i="4"/>
  <c r="Y38" i="4"/>
  <c r="Y164" i="4"/>
  <c r="Y255" i="4"/>
  <c r="Y94" i="4"/>
  <c r="Y195" i="4"/>
  <c r="Y190" i="4"/>
  <c r="Y369" i="4"/>
  <c r="Y173" i="4"/>
  <c r="Y97" i="4"/>
  <c r="Y140" i="4"/>
  <c r="Y381" i="4"/>
  <c r="Y199" i="4"/>
  <c r="Y241" i="4"/>
  <c r="Y12" i="4"/>
  <c r="Y35" i="4"/>
  <c r="Y227" i="4"/>
  <c r="Y179" i="4"/>
  <c r="Y183" i="4"/>
  <c r="Y42" i="4"/>
  <c r="Y285" i="4"/>
  <c r="Y147" i="4"/>
  <c r="Y301" i="4"/>
  <c r="Y296" i="4"/>
  <c r="Y253" i="4"/>
  <c r="Y205" i="4"/>
  <c r="Y55" i="4"/>
  <c r="Y270" i="4"/>
  <c r="Y158" i="4"/>
  <c r="Y350" i="4"/>
  <c r="Y95" i="4"/>
  <c r="Y271" i="4"/>
  <c r="Y219" i="4"/>
  <c r="Y240" i="4"/>
  <c r="Y93" i="4"/>
  <c r="Y399" i="4"/>
  <c r="Y5" i="4"/>
  <c r="Y157" i="4"/>
  <c r="Y356" i="4"/>
  <c r="Y13" i="4"/>
  <c r="Y170" i="4"/>
  <c r="Y218" i="4"/>
  <c r="Y43" i="4"/>
  <c r="Y109" i="4"/>
  <c r="Y206" i="4"/>
  <c r="Y90" i="4"/>
  <c r="Y132" i="4"/>
  <c r="Y400" i="4"/>
  <c r="Y357" i="4"/>
  <c r="Y186" i="4"/>
  <c r="Y308" i="4"/>
  <c r="Y54" i="4"/>
  <c r="Y96" i="4"/>
  <c r="Y26" i="4"/>
  <c r="Y307" i="4"/>
  <c r="Y360" i="4"/>
  <c r="Y185" i="4"/>
  <c r="Y165" i="4"/>
  <c r="Y244" i="4"/>
  <c r="Y171" i="4"/>
  <c r="Y249" i="4"/>
  <c r="Y380" i="4"/>
  <c r="Y159" i="4"/>
  <c r="Y99" i="4"/>
  <c r="Y389" i="4"/>
  <c r="Y154" i="4"/>
  <c r="Y374" i="4"/>
  <c r="Y207" i="4"/>
  <c r="Y127" i="4"/>
  <c r="Y102" i="4"/>
  <c r="Y275" i="4"/>
  <c r="Y106" i="4"/>
  <c r="Y379" i="4"/>
  <c r="Y342" i="4"/>
  <c r="Y137" i="4"/>
  <c r="Y181" i="4"/>
  <c r="Y375" i="4"/>
  <c r="Y10" i="4"/>
  <c r="Y126" i="4"/>
  <c r="Y22" i="4"/>
  <c r="Y110" i="4"/>
  <c r="Y395" i="4"/>
  <c r="Y119" i="4"/>
  <c r="Y108" i="4"/>
  <c r="Y267" i="4"/>
  <c r="Y153" i="4"/>
  <c r="Y302" i="4"/>
  <c r="Y259" i="4"/>
  <c r="Y53" i="4"/>
  <c r="Y277" i="4"/>
  <c r="Y257" i="4"/>
  <c r="Y141" i="4"/>
  <c r="Y135" i="4"/>
  <c r="Y133" i="4"/>
  <c r="Y297" i="4"/>
  <c r="Y355" i="4"/>
  <c r="Y223" i="4"/>
  <c r="Y340" i="4"/>
  <c r="Y256" i="4"/>
  <c r="Y116" i="4"/>
  <c r="Y15" i="4"/>
  <c r="Y370" i="4"/>
  <c r="Y304" i="4"/>
  <c r="Y203" i="4"/>
  <c r="Y371" i="4"/>
  <c r="Y290" i="4"/>
  <c r="Y115" i="4"/>
  <c r="Y33" i="4"/>
  <c r="Y289" i="4"/>
  <c r="Y276" i="4"/>
  <c r="Y269" i="4"/>
  <c r="Y187" i="4"/>
  <c r="Y224" i="4"/>
  <c r="Y407" i="4"/>
  <c r="Y145" i="4"/>
  <c r="Y287" i="4"/>
  <c r="Y288" i="4"/>
  <c r="Y162" i="4"/>
  <c r="Y349" i="4"/>
  <c r="Y191" i="4"/>
  <c r="Y298" i="4"/>
  <c r="Y160" i="4"/>
  <c r="Y156" i="4"/>
  <c r="Y175" i="4"/>
  <c r="Y353" i="4"/>
  <c r="Y80" i="4"/>
  <c r="Y41" i="4"/>
  <c r="Y151" i="4"/>
  <c r="Y303" i="4"/>
  <c r="Y238" i="4"/>
  <c r="Y348" i="4"/>
  <c r="Y232" i="4"/>
  <c r="Y293" i="4"/>
  <c r="Y49" i="4"/>
  <c r="Y75" i="4"/>
  <c r="Y113" i="4"/>
  <c r="Y386" i="4"/>
  <c r="Y73" i="4"/>
  <c r="Y388" i="4"/>
  <c r="Y23" i="4"/>
  <c r="Y65" i="4"/>
  <c r="Y263" i="4"/>
  <c r="Y373" i="4"/>
  <c r="Y58" i="4"/>
  <c r="Y150" i="4"/>
  <c r="Y404" i="4"/>
  <c r="Y25" i="4"/>
  <c r="Y385" i="4"/>
  <c r="Y172" i="4"/>
  <c r="Y143" i="4"/>
  <c r="Y138" i="4"/>
  <c r="Y82" i="4"/>
  <c r="Y222" i="4"/>
  <c r="Y144" i="4"/>
  <c r="Y101" i="4"/>
  <c r="Y39" i="4"/>
  <c r="Y118" i="4"/>
  <c r="Y88" i="4"/>
  <c r="Y79" i="4"/>
  <c r="Y48" i="4"/>
  <c r="Y352" i="4"/>
  <c r="Y364" i="4"/>
  <c r="Y148" i="4"/>
  <c r="Y225" i="4"/>
  <c r="Y64" i="4"/>
  <c r="Y345" i="4"/>
  <c r="Y408" i="4"/>
  <c r="Y142" i="4"/>
  <c r="Y104" i="4"/>
  <c r="Y174" i="4"/>
  <c r="Y166" i="4"/>
  <c r="Y368" i="4"/>
  <c r="Y163" i="4"/>
  <c r="Y78" i="4"/>
  <c r="Y72" i="4"/>
  <c r="Y52" i="4"/>
  <c r="Y221" i="4"/>
  <c r="Y57" i="4"/>
  <c r="Y347" i="4"/>
  <c r="Y77" i="4"/>
  <c r="Y71" i="4"/>
  <c r="Y51" i="4"/>
  <c r="Y220" i="4"/>
  <c r="Y56" i="4"/>
  <c r="Y346" i="4"/>
  <c r="Y177" i="4"/>
  <c r="Y236" i="4"/>
  <c r="Y60" i="4"/>
  <c r="Y344" i="4"/>
  <c r="Y62" i="4"/>
  <c r="Y229" i="4"/>
  <c r="Y231" i="4"/>
  <c r="Y45" i="4"/>
  <c r="Y111" i="4"/>
  <c r="Y117" i="4"/>
  <c r="Y401" i="4"/>
  <c r="Y2" i="4"/>
  <c r="Y278" i="4"/>
  <c r="Y200" i="4"/>
  <c r="Y3" i="4"/>
  <c r="Y19" i="4"/>
  <c r="Y169" i="4"/>
  <c r="Y377" i="4"/>
  <c r="Y208" i="4"/>
  <c r="Y209" i="4"/>
  <c r="Y211" i="4"/>
  <c r="Y215" i="4"/>
  <c r="Y27" i="4"/>
  <c r="Y384" i="4"/>
  <c r="Y120" i="4"/>
  <c r="Y37" i="4"/>
  <c r="Y122" i="4"/>
  <c r="Y184" i="4"/>
  <c r="Y252" i="4"/>
  <c r="Y146" i="4"/>
  <c r="Y44" i="4"/>
  <c r="Y68" i="4"/>
  <c r="Y50" i="4"/>
  <c r="Y114" i="4"/>
  <c r="Y188" i="4"/>
  <c r="Y180" i="4"/>
  <c r="Y107" i="4"/>
  <c r="Y235" i="4"/>
  <c r="Y283" i="4"/>
  <c r="Y383" i="4"/>
  <c r="Y396" i="4"/>
  <c r="Y176" i="4"/>
  <c r="Y139" i="4"/>
  <c r="Y286" i="4"/>
  <c r="Y31" i="4"/>
  <c r="Y279" i="4"/>
  <c r="Y291" i="4"/>
  <c r="Y30" i="4"/>
  <c r="Y210" i="4"/>
  <c r="Y213" i="4"/>
  <c r="Y214" i="4"/>
  <c r="Y216" i="4"/>
  <c r="Y217" i="4"/>
  <c r="Y212" i="4"/>
  <c r="Y182" i="4"/>
  <c r="Y363" i="4"/>
  <c r="Y134" i="4"/>
  <c r="Y294" i="4"/>
  <c r="Y105" i="4"/>
  <c r="Y254" i="4"/>
  <c r="Y24" i="4"/>
  <c r="Y305" i="4"/>
  <c r="AC378" i="4"/>
  <c r="AC403" i="4"/>
  <c r="AC6" i="4"/>
  <c r="AC83" i="4"/>
  <c r="AC11" i="4"/>
  <c r="AC103" i="4"/>
  <c r="AC74" i="4"/>
  <c r="AC230" i="4"/>
  <c r="AC100" i="4"/>
  <c r="AC28" i="4"/>
  <c r="AC261" i="4"/>
  <c r="AC343" i="4"/>
  <c r="AC274" i="4"/>
  <c r="AC124" i="4"/>
  <c r="AC382" i="4"/>
  <c r="AC192" i="4"/>
  <c r="AC152" i="4"/>
  <c r="AC16" i="4"/>
  <c r="AB378" i="4"/>
  <c r="Y378" i="4"/>
  <c r="AB403" i="4"/>
  <c r="AB6" i="4"/>
  <c r="AB83" i="4"/>
  <c r="AB11" i="4"/>
  <c r="AB103" i="4"/>
  <c r="AB74" i="4"/>
  <c r="AB230" i="4"/>
  <c r="AB100" i="4"/>
  <c r="AB28" i="4"/>
  <c r="AB261" i="4"/>
  <c r="AB343" i="4"/>
  <c r="AB274" i="4"/>
  <c r="AB124" i="4"/>
  <c r="AB382" i="4"/>
  <c r="AB192" i="4"/>
  <c r="AB152" i="4"/>
  <c r="AB16" i="4"/>
  <c r="AB69" i="4"/>
  <c r="AB361" i="4"/>
  <c r="AB7" i="4"/>
  <c r="AB196" i="4"/>
  <c r="AB394" i="4"/>
  <c r="AB14" i="4"/>
  <c r="AB372" i="4"/>
  <c r="AB198" i="4"/>
  <c r="AB248" i="4"/>
  <c r="AB168" i="4"/>
  <c r="AB265" i="4"/>
  <c r="AB339" i="4"/>
  <c r="AB193" i="4"/>
  <c r="AB32" i="4"/>
  <c r="AB311" i="4"/>
  <c r="AB21" i="4"/>
  <c r="AB228" i="4"/>
  <c r="AB292" i="4"/>
  <c r="AB306" i="4"/>
  <c r="AB128" i="4"/>
  <c r="AB155" i="4"/>
  <c r="AB66" i="4"/>
  <c r="AB84" i="4"/>
  <c r="AB121" i="4"/>
  <c r="AB312" i="4"/>
  <c r="AB264" i="4"/>
  <c r="AB40" i="4"/>
  <c r="AB247" i="4"/>
  <c r="AB266" i="4"/>
  <c r="AB299" i="4"/>
  <c r="AB237" i="4"/>
  <c r="AB262" i="4"/>
  <c r="AB86" i="4"/>
  <c r="AB197" i="4"/>
  <c r="AB202" i="4"/>
  <c r="AB284" i="4"/>
  <c r="AB351" i="4"/>
  <c r="AB245" i="4"/>
  <c r="AB61" i="4"/>
  <c r="AB130" i="4"/>
  <c r="AB398" i="4"/>
  <c r="AB131" i="4"/>
  <c r="AB280" i="4"/>
  <c r="AB8" i="4"/>
  <c r="AB91" i="4"/>
  <c r="AB204" i="4"/>
  <c r="AB9" i="4"/>
  <c r="AB233" i="4"/>
  <c r="AB98" i="4"/>
  <c r="AB246" i="4"/>
  <c r="AB260" i="4"/>
  <c r="AB258" i="4"/>
  <c r="AB201" i="4"/>
  <c r="AB149" i="4"/>
  <c r="AB295" i="4"/>
  <c r="AB178" i="4"/>
  <c r="AB268" i="4"/>
  <c r="AB17" i="4"/>
  <c r="AB309" i="4"/>
  <c r="AB189" i="4"/>
  <c r="AB250" i="4"/>
  <c r="AB123" i="4"/>
  <c r="AB4" i="4"/>
  <c r="AB85" i="4"/>
  <c r="AB167" i="4"/>
  <c r="AB63" i="4"/>
  <c r="AB362" i="4"/>
  <c r="AB397" i="4"/>
  <c r="AB406" i="4"/>
  <c r="AB239" i="4"/>
  <c r="AB161" i="4"/>
  <c r="AB251" i="4"/>
  <c r="AB387" i="4"/>
  <c r="AB194" i="4"/>
  <c r="AB59" i="4"/>
  <c r="AB281" i="4"/>
  <c r="AB310" i="4"/>
  <c r="AB242" i="4"/>
  <c r="AB354" i="4"/>
  <c r="AB243" i="4"/>
  <c r="AB18" i="4"/>
  <c r="AB20" i="4"/>
  <c r="AB89" i="4"/>
  <c r="AB129" i="4"/>
  <c r="AB341" i="4"/>
  <c r="AB405" i="4"/>
  <c r="AB112" i="4"/>
  <c r="AB67" i="4"/>
  <c r="AB36" i="4"/>
  <c r="AB376" i="4"/>
  <c r="AB87" i="4"/>
  <c r="AB29" i="4"/>
  <c r="AB272" i="4"/>
  <c r="AB46" i="4"/>
  <c r="AB273" i="4"/>
  <c r="AB81" i="4"/>
  <c r="AB136" i="4"/>
  <c r="AB34" i="4"/>
  <c r="AB70" i="4"/>
  <c r="AB402" i="4"/>
  <c r="AB76" i="4"/>
  <c r="AB125" i="4"/>
  <c r="AB234" i="4"/>
  <c r="AB226" i="4"/>
  <c r="AB359" i="4"/>
  <c r="AB391" i="4"/>
  <c r="AB390" i="4"/>
  <c r="AB392" i="4"/>
  <c r="AB393" i="4"/>
  <c r="AB365" i="4"/>
  <c r="AB366" i="4"/>
  <c r="AB367" i="4"/>
  <c r="AB92" i="4"/>
  <c r="AB300" i="4"/>
  <c r="AB47" i="4"/>
  <c r="AB358" i="4"/>
  <c r="AB282" i="4"/>
  <c r="AB38" i="4"/>
  <c r="AB164" i="4"/>
  <c r="AB255" i="4"/>
  <c r="AB94" i="4"/>
  <c r="AB195" i="4"/>
  <c r="AB190" i="4"/>
  <c r="AB369" i="4"/>
  <c r="AB173" i="4"/>
  <c r="AB97" i="4"/>
  <c r="AB140" i="4"/>
  <c r="AB381" i="4"/>
  <c r="AB199" i="4"/>
  <c r="AB241" i="4"/>
  <c r="AB12" i="4"/>
  <c r="AB35" i="4"/>
  <c r="AB227" i="4"/>
  <c r="AB179" i="4"/>
  <c r="AB183" i="4"/>
  <c r="AB42" i="4"/>
  <c r="AB285" i="4"/>
  <c r="AB147" i="4"/>
  <c r="AB301" i="4"/>
  <c r="AB296" i="4"/>
  <c r="AB253" i="4"/>
  <c r="AB205" i="4"/>
  <c r="AB55" i="4"/>
  <c r="AB270" i="4"/>
  <c r="AB158" i="4"/>
  <c r="AB350" i="4"/>
  <c r="AB95" i="4"/>
  <c r="AB271" i="4"/>
  <c r="AB219" i="4"/>
  <c r="AB240" i="4"/>
  <c r="AB93" i="4"/>
  <c r="AB399" i="4"/>
  <c r="AB5" i="4"/>
  <c r="AB157" i="4"/>
  <c r="AB356" i="4"/>
  <c r="AB13" i="4"/>
  <c r="AB170" i="4"/>
  <c r="AB218" i="4"/>
  <c r="AB43" i="4"/>
  <c r="AB109" i="4"/>
  <c r="AB206" i="4"/>
  <c r="AB90" i="4"/>
  <c r="AB132" i="4"/>
  <c r="AB400" i="4"/>
  <c r="AB357" i="4"/>
  <c r="AB186" i="4"/>
  <c r="AB308" i="4"/>
  <c r="AB54" i="4"/>
  <c r="AB96" i="4"/>
  <c r="AB26" i="4"/>
  <c r="AB307" i="4"/>
  <c r="AB360" i="4"/>
  <c r="AB185" i="4"/>
  <c r="AB165" i="4"/>
  <c r="AB244" i="4"/>
  <c r="AB171" i="4"/>
  <c r="AB249" i="4"/>
  <c r="AB380" i="4"/>
  <c r="AB159" i="4"/>
  <c r="AB99" i="4"/>
  <c r="AB389" i="4"/>
  <c r="AB154" i="4"/>
  <c r="AB374" i="4"/>
  <c r="AB207" i="4"/>
  <c r="AB127" i="4"/>
  <c r="AB102" i="4"/>
  <c r="AB275" i="4"/>
  <c r="AB106" i="4"/>
  <c r="AB379" i="4"/>
  <c r="AB342" i="4"/>
  <c r="AB137" i="4"/>
  <c r="AB181" i="4"/>
  <c r="AB375" i="4"/>
  <c r="AB10" i="4"/>
  <c r="AB126" i="4"/>
  <c r="AB22" i="4"/>
  <c r="AB110" i="4"/>
  <c r="AB395" i="4"/>
  <c r="AB119" i="4"/>
  <c r="AB108" i="4"/>
  <c r="AB267" i="4"/>
  <c r="AB153" i="4"/>
  <c r="AB302" i="4"/>
  <c r="AB259" i="4"/>
  <c r="AB53" i="4"/>
  <c r="AB277" i="4"/>
  <c r="AB257" i="4"/>
  <c r="AB141" i="4"/>
  <c r="AB135" i="4"/>
  <c r="AB133" i="4"/>
  <c r="AB297" i="4"/>
  <c r="AB355" i="4"/>
  <c r="AB223" i="4"/>
  <c r="AB340" i="4"/>
  <c r="AB256" i="4"/>
  <c r="AB116" i="4"/>
  <c r="AB15" i="4"/>
  <c r="AB370" i="4"/>
  <c r="AB304" i="4"/>
  <c r="AB203" i="4"/>
  <c r="AB371" i="4"/>
  <c r="AB290" i="4"/>
  <c r="AB115" i="4"/>
  <c r="AB33" i="4"/>
  <c r="AB289" i="4"/>
  <c r="AB276" i="4"/>
  <c r="AB269" i="4"/>
  <c r="AB187" i="4"/>
  <c r="AB224" i="4"/>
  <c r="AB407" i="4"/>
  <c r="AB145" i="4"/>
  <c r="AB287" i="4"/>
  <c r="AB288" i="4"/>
  <c r="AB162" i="4"/>
  <c r="AB349" i="4"/>
  <c r="AB191" i="4"/>
  <c r="AB298" i="4"/>
  <c r="AB160" i="4"/>
  <c r="AB156" i="4"/>
  <c r="AB175" i="4"/>
  <c r="AB353" i="4"/>
  <c r="AB80" i="4"/>
  <c r="AB41" i="4"/>
  <c r="AB151" i="4"/>
  <c r="AB303" i="4"/>
  <c r="AB238" i="4"/>
  <c r="AB348" i="4"/>
  <c r="AB232" i="4"/>
  <c r="AB293" i="4"/>
  <c r="AB49" i="4"/>
  <c r="AB75" i="4"/>
  <c r="AB113" i="4"/>
  <c r="AB386" i="4"/>
  <c r="AB73" i="4"/>
  <c r="AB388" i="4"/>
  <c r="AB23" i="4"/>
  <c r="AB65" i="4"/>
  <c r="AB263" i="4"/>
  <c r="AB373" i="4"/>
  <c r="AB58" i="4"/>
  <c r="AB150" i="4"/>
  <c r="AB404" i="4"/>
  <c r="AB25" i="4"/>
  <c r="AB385" i="4"/>
  <c r="AB172" i="4"/>
  <c r="AB143" i="4"/>
  <c r="AB138" i="4"/>
  <c r="AB82" i="4"/>
  <c r="AB222" i="4"/>
  <c r="AB144" i="4"/>
  <c r="AB101" i="4"/>
  <c r="AB39" i="4"/>
  <c r="AB118" i="4"/>
  <c r="AB88" i="4"/>
  <c r="AB79" i="4"/>
  <c r="AB48" i="4"/>
  <c r="AB352" i="4"/>
  <c r="AB364" i="4"/>
  <c r="AB148" i="4"/>
  <c r="AB225" i="4"/>
  <c r="AB64" i="4"/>
  <c r="AB345" i="4"/>
  <c r="AB408" i="4"/>
  <c r="AB142" i="4"/>
  <c r="AB104" i="4"/>
  <c r="AB174" i="4"/>
  <c r="AB166" i="4"/>
  <c r="AB368" i="4"/>
  <c r="AB163" i="4"/>
  <c r="AB78" i="4"/>
  <c r="AB72" i="4"/>
  <c r="AB52" i="4"/>
  <c r="AB221" i="4"/>
  <c r="AB57" i="4"/>
  <c r="AB347" i="4"/>
  <c r="AB77" i="4"/>
  <c r="AB71" i="4"/>
  <c r="AB51" i="4"/>
  <c r="AB220" i="4"/>
  <c r="AB56" i="4"/>
  <c r="AB346" i="4"/>
  <c r="AB177" i="4"/>
  <c r="AB236" i="4"/>
  <c r="AB60" i="4"/>
  <c r="AB344" i="4"/>
  <c r="AB62" i="4"/>
  <c r="AB229" i="4"/>
  <c r="AB231" i="4"/>
  <c r="AB45" i="4"/>
  <c r="AB111" i="4"/>
  <c r="AB117" i="4"/>
  <c r="AB401" i="4"/>
  <c r="AB2" i="4"/>
  <c r="AB278" i="4"/>
  <c r="AB200" i="4"/>
  <c r="AB3" i="4"/>
  <c r="AB19" i="4"/>
  <c r="AB169" i="4"/>
  <c r="AB377" i="4"/>
  <c r="AB208" i="4"/>
  <c r="AB209" i="4"/>
  <c r="AB211" i="4"/>
  <c r="AB215" i="4"/>
  <c r="AB27" i="4"/>
  <c r="AB384" i="4"/>
  <c r="AB120" i="4"/>
  <c r="AB37" i="4"/>
  <c r="AB122" i="4"/>
  <c r="AB184" i="4"/>
  <c r="AB252" i="4"/>
  <c r="AB146" i="4"/>
  <c r="AB44" i="4"/>
  <c r="AB68" i="4"/>
  <c r="AB50" i="4"/>
  <c r="AB114" i="4"/>
  <c r="AB188" i="4"/>
  <c r="AB180" i="4"/>
  <c r="AB107" i="4"/>
  <c r="AB235" i="4"/>
  <c r="AB283" i="4"/>
  <c r="AB383" i="4"/>
  <c r="AB396" i="4"/>
  <c r="AB176" i="4"/>
  <c r="AB139" i="4"/>
  <c r="AB286" i="4"/>
  <c r="AB31" i="4"/>
  <c r="AB279" i="4"/>
  <c r="AB291" i="4"/>
  <c r="AB30" i="4"/>
  <c r="AB210" i="4"/>
  <c r="AB213" i="4"/>
  <c r="AB214" i="4"/>
  <c r="AB216" i="4"/>
  <c r="AB217" i="4"/>
  <c r="AB212" i="4"/>
  <c r="AB182" i="4"/>
  <c r="AB363" i="4"/>
  <c r="AB134" i="4"/>
  <c r="AB294" i="4"/>
  <c r="AB105" i="4"/>
  <c r="AB254" i="4"/>
  <c r="AB24" i="4"/>
  <c r="AB305" i="4"/>
  <c r="X305" i="4"/>
  <c r="AC69" i="4"/>
  <c r="AC361" i="4"/>
  <c r="AC7" i="4"/>
  <c r="AC196" i="4"/>
  <c r="AC394" i="4"/>
  <c r="AC14" i="4"/>
  <c r="AC372" i="4"/>
  <c r="AC198" i="4"/>
  <c r="AC248" i="4"/>
  <c r="AC168" i="4"/>
  <c r="AC265" i="4"/>
  <c r="AC339" i="4"/>
  <c r="AC193" i="4"/>
  <c r="AC32" i="4"/>
  <c r="AC311" i="4"/>
  <c r="AC21" i="4"/>
  <c r="AC228" i="4"/>
  <c r="AC292" i="4"/>
  <c r="AC306" i="4"/>
  <c r="AC128" i="4"/>
  <c r="AC155" i="4"/>
  <c r="AC66" i="4"/>
  <c r="AC84" i="4"/>
  <c r="AC121" i="4"/>
  <c r="AC312" i="4"/>
  <c r="AC264" i="4"/>
  <c r="AC40" i="4"/>
  <c r="AC247" i="4"/>
  <c r="AC266" i="4"/>
  <c r="AC299" i="4"/>
  <c r="AC237" i="4"/>
  <c r="AC262" i="4"/>
  <c r="AC86" i="4"/>
  <c r="AC197" i="4"/>
  <c r="AC202" i="4"/>
  <c r="AC284" i="4"/>
  <c r="AC351" i="4"/>
  <c r="AC245" i="4"/>
  <c r="AC61" i="4"/>
  <c r="AC130" i="4"/>
  <c r="AC398" i="4"/>
  <c r="AC131" i="4"/>
  <c r="AC280" i="4"/>
  <c r="AC8" i="4"/>
  <c r="AC91" i="4"/>
  <c r="AC204" i="4"/>
  <c r="AC9" i="4"/>
  <c r="AC233" i="4"/>
  <c r="AC98" i="4"/>
  <c r="AC246" i="4"/>
  <c r="AC260" i="4"/>
  <c r="AC258" i="4"/>
  <c r="AC201" i="4"/>
  <c r="AC149" i="4"/>
  <c r="AC295" i="4"/>
  <c r="AC178" i="4"/>
  <c r="AC268" i="4"/>
  <c r="AC17" i="4"/>
  <c r="AC309" i="4"/>
  <c r="AC189" i="4"/>
  <c r="AC250" i="4"/>
  <c r="AC123" i="4"/>
  <c r="AC4" i="4"/>
  <c r="AC85" i="4"/>
  <c r="AC167" i="4"/>
  <c r="AC63" i="4"/>
  <c r="AC362" i="4"/>
  <c r="AC397" i="4"/>
  <c r="AC406" i="4"/>
  <c r="AC239" i="4"/>
  <c r="AC161" i="4"/>
  <c r="AC251" i="4"/>
  <c r="AC387" i="4"/>
  <c r="AC194" i="4"/>
  <c r="AC59" i="4"/>
  <c r="AC281" i="4"/>
  <c r="AC310" i="4"/>
  <c r="AC242" i="4"/>
  <c r="AC354" i="4"/>
  <c r="AC243" i="4"/>
  <c r="AC18" i="4"/>
  <c r="AC20" i="4"/>
  <c r="AC89" i="4"/>
  <c r="AC129" i="4"/>
  <c r="AC341" i="4"/>
  <c r="AC405" i="4"/>
  <c r="AC112" i="4"/>
  <c r="AC67" i="4"/>
  <c r="AC36" i="4"/>
  <c r="AC376" i="4"/>
  <c r="AC87" i="4"/>
  <c r="AC29" i="4"/>
  <c r="AC272" i="4"/>
  <c r="AC46" i="4"/>
  <c r="AC273" i="4"/>
  <c r="AC81" i="4"/>
  <c r="AC136" i="4"/>
  <c r="AC34" i="4"/>
  <c r="AC70" i="4"/>
  <c r="AC402" i="4"/>
  <c r="AC76" i="4"/>
  <c r="AC125" i="4"/>
  <c r="AC234" i="4"/>
  <c r="AC226" i="4"/>
  <c r="AC359" i="4"/>
  <c r="AC391" i="4"/>
  <c r="AC390" i="4"/>
  <c r="AC392" i="4"/>
  <c r="AC393" i="4"/>
  <c r="AC365" i="4"/>
  <c r="AC366" i="4"/>
  <c r="AC367" i="4"/>
  <c r="AC92" i="4"/>
  <c r="AC300" i="4"/>
  <c r="AC47" i="4"/>
  <c r="AC358" i="4"/>
  <c r="AC282" i="4"/>
  <c r="AC38" i="4"/>
  <c r="AC164" i="4"/>
  <c r="AC255" i="4"/>
  <c r="AC94" i="4"/>
  <c r="AC195" i="4"/>
  <c r="AC190" i="4"/>
  <c r="AC369" i="4"/>
  <c r="AC173" i="4"/>
  <c r="AC97" i="4"/>
  <c r="AC140" i="4"/>
  <c r="AC381" i="4"/>
  <c r="AC199" i="4"/>
  <c r="AC241" i="4"/>
  <c r="AC12" i="4"/>
  <c r="AC35" i="4"/>
  <c r="AC227" i="4"/>
  <c r="AC179" i="4"/>
  <c r="AC183" i="4"/>
  <c r="AC42" i="4"/>
  <c r="AC285" i="4"/>
  <c r="AC147" i="4"/>
  <c r="AC301" i="4"/>
  <c r="AC296" i="4"/>
  <c r="AC253" i="4"/>
  <c r="AC205" i="4"/>
  <c r="AC55" i="4"/>
  <c r="AC270" i="4"/>
  <c r="AC158" i="4"/>
  <c r="AC350" i="4"/>
  <c r="AC95" i="4"/>
  <c r="AC271" i="4"/>
  <c r="AC219" i="4"/>
  <c r="AC240" i="4"/>
  <c r="AC93" i="4"/>
  <c r="AC399" i="4"/>
  <c r="AC5" i="4"/>
  <c r="AC157" i="4"/>
  <c r="AC356" i="4"/>
  <c r="AC13" i="4"/>
  <c r="AC170" i="4"/>
  <c r="AC218" i="4"/>
  <c r="AC43" i="4"/>
  <c r="AC109" i="4"/>
  <c r="AC206" i="4"/>
  <c r="AC90" i="4"/>
  <c r="AC132" i="4"/>
  <c r="AC400" i="4"/>
  <c r="AC357" i="4"/>
  <c r="AC186" i="4"/>
  <c r="AC308" i="4"/>
  <c r="AC54" i="4"/>
  <c r="AC96" i="4"/>
  <c r="AC26" i="4"/>
  <c r="AC307" i="4"/>
  <c r="AC360" i="4"/>
  <c r="AC185" i="4"/>
  <c r="AC165" i="4"/>
  <c r="AC244" i="4"/>
  <c r="AC171" i="4"/>
  <c r="AC249" i="4"/>
  <c r="AC380" i="4"/>
  <c r="AC159" i="4"/>
  <c r="AC99" i="4"/>
  <c r="AC389" i="4"/>
  <c r="AC154" i="4"/>
  <c r="AC374" i="4"/>
  <c r="AC207" i="4"/>
  <c r="AC127" i="4"/>
  <c r="AC102" i="4"/>
  <c r="AC275" i="4"/>
  <c r="AC106" i="4"/>
  <c r="AC379" i="4"/>
  <c r="AC342" i="4"/>
  <c r="AC137" i="4"/>
  <c r="AC181" i="4"/>
  <c r="AC375" i="4"/>
  <c r="AC10" i="4"/>
  <c r="AC126" i="4"/>
  <c r="AC22" i="4"/>
  <c r="AC110" i="4"/>
  <c r="AC395" i="4"/>
  <c r="AC119" i="4"/>
  <c r="AC108" i="4"/>
  <c r="AC267" i="4"/>
  <c r="AC153" i="4"/>
  <c r="AC302" i="4"/>
  <c r="AC259" i="4"/>
  <c r="AC53" i="4"/>
  <c r="AC277" i="4"/>
  <c r="AC257" i="4"/>
  <c r="AC141" i="4"/>
  <c r="AC135" i="4"/>
  <c r="AC133" i="4"/>
  <c r="AC297" i="4"/>
  <c r="AC355" i="4"/>
  <c r="AC223" i="4"/>
  <c r="AC340" i="4"/>
  <c r="AC256" i="4"/>
  <c r="AC116" i="4"/>
  <c r="AC15" i="4"/>
  <c r="AC370" i="4"/>
  <c r="AC304" i="4"/>
  <c r="AC203" i="4"/>
  <c r="AC371" i="4"/>
  <c r="AC290" i="4"/>
  <c r="AC115" i="4"/>
  <c r="AC33" i="4"/>
  <c r="AC289" i="4"/>
  <c r="AC276" i="4"/>
  <c r="AC269" i="4"/>
  <c r="AC187" i="4"/>
  <c r="AC224" i="4"/>
  <c r="AC407" i="4"/>
  <c r="AC145" i="4"/>
  <c r="AC287" i="4"/>
  <c r="AC288" i="4"/>
  <c r="AC162" i="4"/>
  <c r="AC349" i="4"/>
  <c r="AC191" i="4"/>
  <c r="AC298" i="4"/>
  <c r="AC160" i="4"/>
  <c r="AC156" i="4"/>
  <c r="AC175" i="4"/>
  <c r="AC353" i="4"/>
  <c r="AC80" i="4"/>
  <c r="AC41" i="4"/>
  <c r="AC151" i="4"/>
  <c r="AC303" i="4"/>
  <c r="AC238" i="4"/>
  <c r="AC348" i="4"/>
  <c r="AC232" i="4"/>
  <c r="AC293" i="4"/>
  <c r="AC49" i="4"/>
  <c r="AC75" i="4"/>
  <c r="AC113" i="4"/>
  <c r="AC386" i="4"/>
  <c r="AC73" i="4"/>
  <c r="AC388" i="4"/>
  <c r="AC23" i="4"/>
  <c r="AC65" i="4"/>
  <c r="AC263" i="4"/>
  <c r="AC373" i="4"/>
  <c r="AC58" i="4"/>
  <c r="AC150" i="4"/>
  <c r="AC404" i="4"/>
  <c r="AC25" i="4"/>
  <c r="AC385" i="4"/>
  <c r="AC172" i="4"/>
  <c r="AC143" i="4"/>
  <c r="AC138" i="4"/>
  <c r="AC82" i="4"/>
  <c r="AC222" i="4"/>
  <c r="AC144" i="4"/>
  <c r="AC101" i="4"/>
  <c r="AC39" i="4"/>
  <c r="AC118" i="4"/>
  <c r="AC88" i="4"/>
  <c r="AC79" i="4"/>
  <c r="AC48" i="4"/>
  <c r="AC352" i="4"/>
  <c r="AC364" i="4"/>
  <c r="AC148" i="4"/>
  <c r="AC225" i="4"/>
  <c r="AC64" i="4"/>
  <c r="AC345" i="4"/>
  <c r="AC408" i="4"/>
  <c r="AC142" i="4"/>
  <c r="AC104" i="4"/>
  <c r="AC174" i="4"/>
  <c r="AC166" i="4"/>
  <c r="AC368" i="4"/>
  <c r="AC163" i="4"/>
  <c r="AC78" i="4"/>
  <c r="AC72" i="4"/>
  <c r="AC52" i="4"/>
  <c r="AC221" i="4"/>
  <c r="AC57" i="4"/>
  <c r="AC347" i="4"/>
  <c r="AC77" i="4"/>
  <c r="AC71" i="4"/>
  <c r="AC51" i="4"/>
  <c r="AC220" i="4"/>
  <c r="AC56" i="4"/>
  <c r="AC346" i="4"/>
  <c r="AC177" i="4"/>
  <c r="AC236" i="4"/>
  <c r="AC60" i="4"/>
  <c r="AC344" i="4"/>
  <c r="AC62" i="4"/>
  <c r="AC229" i="4"/>
  <c r="AC231" i="4"/>
  <c r="AC45" i="4"/>
  <c r="AC111" i="4"/>
  <c r="AC117" i="4"/>
  <c r="AC401" i="4"/>
  <c r="AC2" i="4"/>
  <c r="AC278" i="4"/>
  <c r="AC200" i="4"/>
  <c r="AC3" i="4"/>
  <c r="AC19" i="4"/>
  <c r="AC169" i="4"/>
  <c r="AC377" i="4"/>
  <c r="AC208" i="4"/>
  <c r="AC209" i="4"/>
  <c r="AC211" i="4"/>
  <c r="AC215" i="4"/>
  <c r="AC27" i="4"/>
  <c r="AC384" i="4"/>
  <c r="AC120" i="4"/>
  <c r="AC37" i="4"/>
  <c r="AC122" i="4"/>
  <c r="AC184" i="4"/>
  <c r="AC252" i="4"/>
  <c r="AC146" i="4"/>
  <c r="AC44" i="4"/>
  <c r="AC68" i="4"/>
  <c r="AC50" i="4"/>
  <c r="AC114" i="4"/>
  <c r="AC188" i="4"/>
  <c r="AC180" i="4"/>
  <c r="AC107" i="4"/>
  <c r="AC235" i="4"/>
  <c r="AC283" i="4"/>
  <c r="AC383" i="4"/>
  <c r="AC396" i="4"/>
  <c r="AC176" i="4"/>
  <c r="AC139" i="4"/>
  <c r="AC286" i="4"/>
  <c r="AC31" i="4"/>
  <c r="AC279" i="4"/>
  <c r="AC291" i="4"/>
  <c r="AC30" i="4"/>
  <c r="AC210" i="4"/>
  <c r="AC213" i="4"/>
  <c r="AC214" i="4"/>
  <c r="AC216" i="4"/>
  <c r="AC217" i="4"/>
  <c r="AC212" i="4"/>
  <c r="AC182" i="4"/>
  <c r="AC363" i="4"/>
  <c r="AC134" i="4"/>
  <c r="AC294" i="4"/>
  <c r="AC105" i="4"/>
  <c r="AC254" i="4"/>
  <c r="AC24" i="4"/>
  <c r="AC305" i="4"/>
  <c r="I403" i="4" a="1"/>
  <c r="I403" i="4" s="1"/>
  <c r="AA403" i="4" s="1"/>
  <c r="I6" i="4" a="1"/>
  <c r="I6" i="4" s="1"/>
  <c r="AA6" i="4" s="1"/>
  <c r="I83" i="4" a="1"/>
  <c r="I83" i="4" s="1"/>
  <c r="AA83" i="4" s="1"/>
  <c r="AA11" i="4"/>
  <c r="AA103" i="4"/>
  <c r="I74" i="4" a="1"/>
  <c r="I74" i="4" s="1"/>
  <c r="AA74" i="4" s="1"/>
  <c r="I230" i="4" a="1"/>
  <c r="I230" i="4" s="1"/>
  <c r="AA230" i="4" s="1"/>
  <c r="I100" i="4" a="1"/>
  <c r="I100" i="4" s="1"/>
  <c r="AA100" i="4" s="1"/>
  <c r="I28" i="4" a="1"/>
  <c r="I28" i="4" s="1"/>
  <c r="AA28" i="4" s="1"/>
  <c r="I261" i="4" a="1"/>
  <c r="I261" i="4" s="1"/>
  <c r="AA261" i="4" s="1"/>
  <c r="I343" i="4" a="1"/>
  <c r="I343" i="4" s="1"/>
  <c r="AA343" i="4" s="1"/>
  <c r="I274" i="4" a="1"/>
  <c r="I274" i="4" s="1"/>
  <c r="AA274" i="4" s="1"/>
  <c r="AA124" i="4"/>
  <c r="I382" i="4" a="1"/>
  <c r="I382" i="4" s="1"/>
  <c r="AA382" i="4" s="1"/>
  <c r="I192" i="4" a="1"/>
  <c r="I192" i="4" s="1"/>
  <c r="AA192" i="4" s="1"/>
  <c r="I152" i="4" a="1"/>
  <c r="I152" i="4" s="1"/>
  <c r="AA152" i="4" s="1"/>
  <c r="I16" i="4" a="1"/>
  <c r="I16" i="4" s="1"/>
  <c r="AA16" i="4" s="1"/>
  <c r="I69" i="4" a="1"/>
  <c r="I69" i="4" s="1"/>
  <c r="AA69" i="4" s="1"/>
  <c r="I361" i="4" a="1"/>
  <c r="I361" i="4" s="1"/>
  <c r="AA361" i="4" s="1"/>
  <c r="I7" i="4" a="1"/>
  <c r="I7" i="4" s="1"/>
  <c r="AA7" i="4" s="1"/>
  <c r="I196" i="4" a="1"/>
  <c r="I196" i="4" s="1"/>
  <c r="AA196" i="4" s="1"/>
  <c r="I394" i="4" a="1"/>
  <c r="I394" i="4" s="1"/>
  <c r="AA394" i="4" s="1"/>
  <c r="I14" i="4" a="1"/>
  <c r="I14" i="4" s="1"/>
  <c r="AA14" i="4" s="1"/>
  <c r="I372" i="4" a="1"/>
  <c r="I372" i="4" s="1"/>
  <c r="AA372" i="4" s="1"/>
  <c r="I198" i="4" a="1"/>
  <c r="I198" i="4" s="1"/>
  <c r="AA198" i="4" s="1"/>
  <c r="I248" i="4" a="1"/>
  <c r="I248" i="4" s="1"/>
  <c r="AA248" i="4" s="1"/>
  <c r="I168" i="4" a="1"/>
  <c r="I168" i="4" s="1"/>
  <c r="AA168" i="4" s="1"/>
  <c r="I265" i="4" a="1"/>
  <c r="I265" i="4" s="1"/>
  <c r="AA265" i="4" s="1"/>
  <c r="I339" i="4" a="1"/>
  <c r="I339" i="4" s="1"/>
  <c r="AA339" i="4" s="1"/>
  <c r="I193" i="4" a="1"/>
  <c r="I193" i="4" s="1"/>
  <c r="AA193" i="4" s="1"/>
  <c r="I32" i="4" a="1"/>
  <c r="I32" i="4" s="1"/>
  <c r="AA32" i="4" s="1"/>
  <c r="I311" i="4" a="1"/>
  <c r="I311" i="4" s="1"/>
  <c r="AA311" i="4" s="1"/>
  <c r="I21" i="4" a="1"/>
  <c r="I21" i="4" s="1"/>
  <c r="AA21" i="4" s="1"/>
  <c r="I228" i="4" a="1"/>
  <c r="I228" i="4" s="1"/>
  <c r="AA228" i="4" s="1"/>
  <c r="I292" i="4" a="1"/>
  <c r="I292" i="4" s="1"/>
  <c r="AA292" i="4" s="1"/>
  <c r="I306" i="4" a="1"/>
  <c r="I306" i="4" s="1"/>
  <c r="AA306" i="4" s="1"/>
  <c r="I128" i="4" a="1"/>
  <c r="I128" i="4" s="1"/>
  <c r="AA128" i="4" s="1"/>
  <c r="I155" i="4" a="1"/>
  <c r="I155" i="4" s="1"/>
  <c r="AA155" i="4" s="1"/>
  <c r="I66" i="4" a="1"/>
  <c r="I66" i="4" s="1"/>
  <c r="AA66" i="4" s="1"/>
  <c r="I84" i="4" a="1"/>
  <c r="I84" i="4" s="1"/>
  <c r="AA84" i="4" s="1"/>
  <c r="I121" i="4" a="1"/>
  <c r="I121" i="4" s="1"/>
  <c r="AA121" i="4" s="1"/>
  <c r="I312" i="4" a="1"/>
  <c r="I312" i="4" s="1"/>
  <c r="AA312" i="4" s="1"/>
  <c r="I264" i="4" a="1"/>
  <c r="I264" i="4" s="1"/>
  <c r="AA264" i="4" s="1"/>
  <c r="I40" i="4" a="1"/>
  <c r="I40" i="4" s="1"/>
  <c r="AA40" i="4" s="1"/>
  <c r="I247" i="4" a="1"/>
  <c r="I247" i="4" s="1"/>
  <c r="AA247" i="4" s="1"/>
  <c r="I266" i="4" a="1"/>
  <c r="I266" i="4" s="1"/>
  <c r="AA266" i="4" s="1"/>
  <c r="I299" i="4" a="1"/>
  <c r="I299" i="4" s="1"/>
  <c r="AA299" i="4" s="1"/>
  <c r="I237" i="4" a="1"/>
  <c r="I237" i="4" s="1"/>
  <c r="AA237" i="4" s="1"/>
  <c r="I262" i="4" a="1"/>
  <c r="I262" i="4" s="1"/>
  <c r="AA262" i="4" s="1"/>
  <c r="I86" i="4" a="1"/>
  <c r="I86" i="4" s="1"/>
  <c r="AA86" i="4" s="1"/>
  <c r="I197" i="4" a="1"/>
  <c r="I197" i="4" s="1"/>
  <c r="AA197" i="4" s="1"/>
  <c r="I202" i="4" a="1"/>
  <c r="I202" i="4" s="1"/>
  <c r="AA202" i="4" s="1"/>
  <c r="I284" i="4" a="1"/>
  <c r="I284" i="4" s="1"/>
  <c r="AA284" i="4" s="1"/>
  <c r="I351" i="4" a="1"/>
  <c r="I351" i="4" s="1"/>
  <c r="AA351" i="4" s="1"/>
  <c r="I245" i="4" a="1"/>
  <c r="I245" i="4" s="1"/>
  <c r="AA245" i="4" s="1"/>
  <c r="I61" i="4" a="1"/>
  <c r="I61" i="4" s="1"/>
  <c r="AA61" i="4" s="1"/>
  <c r="I130" i="4" a="1"/>
  <c r="I130" i="4" s="1"/>
  <c r="AA130" i="4" s="1"/>
  <c r="I398" i="4" a="1"/>
  <c r="I398" i="4" s="1"/>
  <c r="AA398" i="4" s="1"/>
  <c r="I131" i="4" a="1"/>
  <c r="I131" i="4" s="1"/>
  <c r="AA131" i="4" s="1"/>
  <c r="I280" i="4" a="1"/>
  <c r="I280" i="4" s="1"/>
  <c r="AA280" i="4" s="1"/>
  <c r="I8" i="4" a="1"/>
  <c r="I8" i="4" s="1"/>
  <c r="AA8" i="4" s="1"/>
  <c r="I91" i="4" a="1"/>
  <c r="I91" i="4" s="1"/>
  <c r="AA91" i="4" s="1"/>
  <c r="I204" i="4" a="1"/>
  <c r="I204" i="4" s="1"/>
  <c r="AA204" i="4" s="1"/>
  <c r="I9" i="4" a="1"/>
  <c r="I9" i="4" s="1"/>
  <c r="AA9" i="4" s="1"/>
  <c r="I233" i="4" a="1"/>
  <c r="I233" i="4" s="1"/>
  <c r="AA233" i="4" s="1"/>
  <c r="I98" i="4" a="1"/>
  <c r="I98" i="4" s="1"/>
  <c r="AA98" i="4" s="1"/>
  <c r="AA246" i="4"/>
  <c r="I260" i="4" a="1"/>
  <c r="I260" i="4" s="1"/>
  <c r="AA260" i="4" s="1"/>
  <c r="I258" i="4" a="1"/>
  <c r="I258" i="4" s="1"/>
  <c r="AA258" i="4" s="1"/>
  <c r="I201" i="4" a="1"/>
  <c r="I201" i="4" s="1"/>
  <c r="AA201" i="4" s="1"/>
  <c r="I149" i="4" a="1"/>
  <c r="I149" i="4" s="1"/>
  <c r="AA149" i="4" s="1"/>
  <c r="I295" i="4" a="1"/>
  <c r="I295" i="4" s="1"/>
  <c r="AA295" i="4" s="1"/>
  <c r="I178" i="4" a="1"/>
  <c r="I178" i="4" s="1"/>
  <c r="AA178" i="4" s="1"/>
  <c r="I268" i="4" a="1"/>
  <c r="I268" i="4" s="1"/>
  <c r="AA268" i="4" s="1"/>
  <c r="I17" i="4" a="1"/>
  <c r="I17" i="4" s="1"/>
  <c r="AA17" i="4" s="1"/>
  <c r="I309" i="4" a="1"/>
  <c r="I309" i="4" s="1"/>
  <c r="AA309" i="4" s="1"/>
  <c r="I189" i="4" a="1"/>
  <c r="I189" i="4" s="1"/>
  <c r="AA189" i="4" s="1"/>
  <c r="I250" i="4" a="1"/>
  <c r="I250" i="4" s="1"/>
  <c r="AA250" i="4" s="1"/>
  <c r="I123" i="4" a="1"/>
  <c r="I123" i="4" s="1"/>
  <c r="AA123" i="4" s="1"/>
  <c r="I4" i="4" a="1"/>
  <c r="I4" i="4" s="1"/>
  <c r="AA4" i="4" s="1"/>
  <c r="I85" i="4" a="1"/>
  <c r="I85" i="4" s="1"/>
  <c r="AA85" i="4" s="1"/>
  <c r="I167" i="4" a="1"/>
  <c r="I167" i="4" s="1"/>
  <c r="AA167" i="4" s="1"/>
  <c r="I63" i="4" a="1"/>
  <c r="I63" i="4" s="1"/>
  <c r="AA63" i="4" s="1"/>
  <c r="I362" i="4" a="1"/>
  <c r="I362" i="4" s="1"/>
  <c r="AA362" i="4" s="1"/>
  <c r="I397" i="4" a="1"/>
  <c r="I397" i="4" s="1"/>
  <c r="AA397" i="4" s="1"/>
  <c r="I406" i="4" a="1"/>
  <c r="I406" i="4" s="1"/>
  <c r="AA406" i="4" s="1"/>
  <c r="I239" i="4" a="1"/>
  <c r="I239" i="4" s="1"/>
  <c r="AA239" i="4" s="1"/>
  <c r="I161" i="4" a="1"/>
  <c r="I161" i="4" s="1"/>
  <c r="AA161" i="4" s="1"/>
  <c r="I251" i="4" a="1"/>
  <c r="I251" i="4" s="1"/>
  <c r="AA251" i="4" s="1"/>
  <c r="I387" i="4" a="1"/>
  <c r="I387" i="4" s="1"/>
  <c r="AA387" i="4" s="1"/>
  <c r="I194" i="4" a="1"/>
  <c r="I194" i="4" s="1"/>
  <c r="AA194" i="4" s="1"/>
  <c r="I59" i="4" a="1"/>
  <c r="I59" i="4" s="1"/>
  <c r="AA59" i="4" s="1"/>
  <c r="I281" i="4" a="1"/>
  <c r="I281" i="4" s="1"/>
  <c r="AA281" i="4" s="1"/>
  <c r="I310" i="4" a="1"/>
  <c r="I310" i="4" s="1"/>
  <c r="AA310" i="4" s="1"/>
  <c r="I242" i="4" a="1"/>
  <c r="I242" i="4" s="1"/>
  <c r="AA242" i="4" s="1"/>
  <c r="I354" i="4" a="1"/>
  <c r="I354" i="4" s="1"/>
  <c r="AA354" i="4" s="1"/>
  <c r="I243" i="4" a="1"/>
  <c r="I243" i="4" s="1"/>
  <c r="AA243" i="4" s="1"/>
  <c r="I18" i="4" a="1"/>
  <c r="I18" i="4" s="1"/>
  <c r="AA18" i="4" s="1"/>
  <c r="I20" i="4" a="1"/>
  <c r="I20" i="4" s="1"/>
  <c r="AA20" i="4" s="1"/>
  <c r="I89" i="4" a="1"/>
  <c r="I89" i="4" s="1"/>
  <c r="AA89" i="4" s="1"/>
  <c r="I129" i="4" a="1"/>
  <c r="I129" i="4" s="1"/>
  <c r="AA129" i="4" s="1"/>
  <c r="I341" i="4" a="1"/>
  <c r="I341" i="4" s="1"/>
  <c r="AA341" i="4" s="1"/>
  <c r="I405" i="4" a="1"/>
  <c r="I405" i="4" s="1"/>
  <c r="AA405" i="4" s="1"/>
  <c r="I112" i="4" a="1"/>
  <c r="I112" i="4" s="1"/>
  <c r="AA112" i="4" s="1"/>
  <c r="I67" i="4" a="1"/>
  <c r="I67" i="4" s="1"/>
  <c r="AA67" i="4" s="1"/>
  <c r="I36" i="4" a="1"/>
  <c r="I36" i="4" s="1"/>
  <c r="AA36" i="4" s="1"/>
  <c r="I376" i="4" a="1"/>
  <c r="I376" i="4" s="1"/>
  <c r="AA376" i="4" s="1"/>
  <c r="I87" i="4" a="1"/>
  <c r="I87" i="4" s="1"/>
  <c r="AA87" i="4" s="1"/>
  <c r="I29" i="4" a="1"/>
  <c r="I29" i="4" s="1"/>
  <c r="AA29" i="4" s="1"/>
  <c r="I272" i="4" a="1"/>
  <c r="I272" i="4" s="1"/>
  <c r="AA272" i="4" s="1"/>
  <c r="I46" i="4" a="1"/>
  <c r="I46" i="4" s="1"/>
  <c r="AA46" i="4" s="1"/>
  <c r="I273" i="4" a="1"/>
  <c r="I273" i="4" s="1"/>
  <c r="AA273" i="4" s="1"/>
  <c r="I81" i="4" a="1"/>
  <c r="I81" i="4" s="1"/>
  <c r="AA81" i="4" s="1"/>
  <c r="I136" i="4" a="1"/>
  <c r="I136" i="4" s="1"/>
  <c r="AA136" i="4" s="1"/>
  <c r="I34" i="4" a="1"/>
  <c r="I34" i="4" s="1"/>
  <c r="AA34" i="4" s="1"/>
  <c r="I70" i="4" a="1"/>
  <c r="I70" i="4" s="1"/>
  <c r="AA70" i="4" s="1"/>
  <c r="I402" i="4" a="1"/>
  <c r="I402" i="4" s="1"/>
  <c r="AA402" i="4" s="1"/>
  <c r="I76" i="4" a="1"/>
  <c r="I76" i="4" s="1"/>
  <c r="AA76" i="4" s="1"/>
  <c r="I125" i="4" a="1"/>
  <c r="I125" i="4" s="1"/>
  <c r="AA125" i="4" s="1"/>
  <c r="I234" i="4" a="1"/>
  <c r="I234" i="4" s="1"/>
  <c r="AA234" i="4" s="1"/>
  <c r="I226" i="4" a="1"/>
  <c r="I226" i="4" s="1"/>
  <c r="AA226" i="4" s="1"/>
  <c r="I359" i="4" a="1"/>
  <c r="I359" i="4" s="1"/>
  <c r="AA359" i="4" s="1"/>
  <c r="I391" i="4" a="1"/>
  <c r="I391" i="4" s="1"/>
  <c r="AA391" i="4" s="1"/>
  <c r="I390" i="4" a="1"/>
  <c r="I390" i="4" s="1"/>
  <c r="AA390" i="4" s="1"/>
  <c r="I392" i="4" a="1"/>
  <c r="I392" i="4" s="1"/>
  <c r="AA392" i="4" s="1"/>
  <c r="I393" i="4" a="1"/>
  <c r="I393" i="4" s="1"/>
  <c r="AA393" i="4" s="1"/>
  <c r="I365" i="4" a="1"/>
  <c r="I365" i="4" s="1"/>
  <c r="AA365" i="4" s="1"/>
  <c r="I366" i="4" a="1"/>
  <c r="I366" i="4" s="1"/>
  <c r="AA366" i="4" s="1"/>
  <c r="I367" i="4" a="1"/>
  <c r="I367" i="4" s="1"/>
  <c r="AA367" i="4" s="1"/>
  <c r="I92" i="4" a="1"/>
  <c r="I92" i="4" s="1"/>
  <c r="AA92" i="4" s="1"/>
  <c r="I300" i="4" a="1"/>
  <c r="I300" i="4" s="1"/>
  <c r="AA300" i="4" s="1"/>
  <c r="I47" i="4" a="1"/>
  <c r="I47" i="4" s="1"/>
  <c r="AA47" i="4" s="1"/>
  <c r="I358" i="4" a="1"/>
  <c r="I358" i="4" s="1"/>
  <c r="AA358" i="4" s="1"/>
  <c r="I282" i="4" a="1"/>
  <c r="I282" i="4" s="1"/>
  <c r="AA282" i="4" s="1"/>
  <c r="I38" i="4" a="1"/>
  <c r="I38" i="4" s="1"/>
  <c r="AA38" i="4" s="1"/>
  <c r="I164" i="4" a="1"/>
  <c r="I164" i="4" s="1"/>
  <c r="AA164" i="4" s="1"/>
  <c r="I255" i="4" a="1"/>
  <c r="I255" i="4" s="1"/>
  <c r="AA255" i="4" s="1"/>
  <c r="I94" i="4" a="1"/>
  <c r="I94" i="4" s="1"/>
  <c r="AA94" i="4" s="1"/>
  <c r="I195" i="4" a="1"/>
  <c r="I195" i="4" s="1"/>
  <c r="AA195" i="4" s="1"/>
  <c r="I190" i="4" a="1"/>
  <c r="I190" i="4" s="1"/>
  <c r="AA190" i="4" s="1"/>
  <c r="I369" i="4" a="1"/>
  <c r="I369" i="4" s="1"/>
  <c r="AA369" i="4" s="1"/>
  <c r="I173" i="4" a="1"/>
  <c r="I173" i="4" s="1"/>
  <c r="AA173" i="4" s="1"/>
  <c r="I97" i="4" a="1"/>
  <c r="I97" i="4" s="1"/>
  <c r="AA97" i="4" s="1"/>
  <c r="I140" i="4" a="1"/>
  <c r="I140" i="4" s="1"/>
  <c r="AA140" i="4" s="1"/>
  <c r="I381" i="4" a="1"/>
  <c r="I381" i="4" s="1"/>
  <c r="AA381" i="4" s="1"/>
  <c r="I199" i="4" a="1"/>
  <c r="I199" i="4" s="1"/>
  <c r="AA199" i="4" s="1"/>
  <c r="I241" i="4" a="1"/>
  <c r="I241" i="4" s="1"/>
  <c r="AA241" i="4" s="1"/>
  <c r="I12" i="4" a="1"/>
  <c r="I12" i="4" s="1"/>
  <c r="AA12" i="4" s="1"/>
  <c r="I35" i="4" a="1"/>
  <c r="I35" i="4" s="1"/>
  <c r="AA35" i="4" s="1"/>
  <c r="I227" i="4" a="1"/>
  <c r="I227" i="4" s="1"/>
  <c r="AA227" i="4" s="1"/>
  <c r="I179" i="4" a="1"/>
  <c r="I179" i="4" s="1"/>
  <c r="AA179" i="4" s="1"/>
  <c r="I183" i="4" a="1"/>
  <c r="I183" i="4" s="1"/>
  <c r="AA183" i="4" s="1"/>
  <c r="I42" i="4" a="1"/>
  <c r="I42" i="4" s="1"/>
  <c r="AA42" i="4" s="1"/>
  <c r="I285" i="4" a="1"/>
  <c r="I285" i="4" s="1"/>
  <c r="AA285" i="4" s="1"/>
  <c r="I147" i="4" a="1"/>
  <c r="I147" i="4" s="1"/>
  <c r="AA147" i="4" s="1"/>
  <c r="I301" i="4" a="1"/>
  <c r="I301" i="4" s="1"/>
  <c r="AA301" i="4" s="1"/>
  <c r="I296" i="4" a="1"/>
  <c r="I296" i="4" s="1"/>
  <c r="AA296" i="4" s="1"/>
  <c r="I253" i="4" a="1"/>
  <c r="I253" i="4" s="1"/>
  <c r="AA253" i="4" s="1"/>
  <c r="I205" i="4" a="1"/>
  <c r="I205" i="4" s="1"/>
  <c r="AA205" i="4" s="1"/>
  <c r="I55" i="4" a="1"/>
  <c r="I55" i="4" s="1"/>
  <c r="AA55" i="4" s="1"/>
  <c r="I270" i="4" a="1"/>
  <c r="I270" i="4" s="1"/>
  <c r="AA270" i="4" s="1"/>
  <c r="I158" i="4" a="1"/>
  <c r="I158" i="4" s="1"/>
  <c r="AA158" i="4" s="1"/>
  <c r="I350" i="4" a="1"/>
  <c r="I350" i="4" s="1"/>
  <c r="AA350" i="4" s="1"/>
  <c r="I95" i="4" a="1"/>
  <c r="I95" i="4" s="1"/>
  <c r="AA95" i="4" s="1"/>
  <c r="I271" i="4" a="1"/>
  <c r="I271" i="4" s="1"/>
  <c r="AA271" i="4" s="1"/>
  <c r="I219" i="4" a="1"/>
  <c r="I219" i="4" s="1"/>
  <c r="AA219" i="4" s="1"/>
  <c r="I240" i="4" a="1"/>
  <c r="I240" i="4" s="1"/>
  <c r="AA240" i="4" s="1"/>
  <c r="I93" i="4" a="1"/>
  <c r="I93" i="4" s="1"/>
  <c r="AA93" i="4" s="1"/>
  <c r="I399" i="4" a="1"/>
  <c r="I399" i="4" s="1"/>
  <c r="AA399" i="4" s="1"/>
  <c r="I5" i="4" a="1"/>
  <c r="I5" i="4" s="1"/>
  <c r="AA5" i="4" s="1"/>
  <c r="I157" i="4" a="1"/>
  <c r="I157" i="4" s="1"/>
  <c r="AA157" i="4" s="1"/>
  <c r="I356" i="4" a="1"/>
  <c r="I356" i="4" s="1"/>
  <c r="AA356" i="4" s="1"/>
  <c r="I13" i="4" a="1"/>
  <c r="I13" i="4" s="1"/>
  <c r="AA13" i="4" s="1"/>
  <c r="I170" i="4" a="1"/>
  <c r="I170" i="4" s="1"/>
  <c r="AA170" i="4" s="1"/>
  <c r="AA218" i="4"/>
  <c r="I43" i="4" a="1"/>
  <c r="I43" i="4" s="1"/>
  <c r="AA43" i="4" s="1"/>
  <c r="AA109" i="4"/>
  <c r="AA206" i="4"/>
  <c r="AA90" i="4"/>
  <c r="AA132" i="4"/>
  <c r="AA400" i="4"/>
  <c r="I357" i="4" a="1"/>
  <c r="I357" i="4" s="1"/>
  <c r="AA357" i="4" s="1"/>
  <c r="I186" i="4" a="1"/>
  <c r="I186" i="4" s="1"/>
  <c r="AA186" i="4" s="1"/>
  <c r="I308" i="4" a="1"/>
  <c r="I308" i="4" s="1"/>
  <c r="AA308" i="4" s="1"/>
  <c r="I54" i="4" a="1"/>
  <c r="I54" i="4" s="1"/>
  <c r="AA54" i="4" s="1"/>
  <c r="I96" i="4" a="1"/>
  <c r="I96" i="4" s="1"/>
  <c r="AA96" i="4" s="1"/>
  <c r="I26" i="4" a="1"/>
  <c r="I26" i="4" s="1"/>
  <c r="AA26" i="4" s="1"/>
  <c r="I307" i="4" a="1"/>
  <c r="I307" i="4" s="1"/>
  <c r="AA307" i="4" s="1"/>
  <c r="I360" i="4" a="1"/>
  <c r="I360" i="4" s="1"/>
  <c r="AA360" i="4" s="1"/>
  <c r="I185" i="4" a="1"/>
  <c r="I185" i="4" s="1"/>
  <c r="AA185" i="4" s="1"/>
  <c r="I165" i="4" a="1"/>
  <c r="I165" i="4" s="1"/>
  <c r="AA165" i="4" s="1"/>
  <c r="I244" i="4" a="1"/>
  <c r="I244" i="4" s="1"/>
  <c r="AA244" i="4" s="1"/>
  <c r="I171" i="4" a="1"/>
  <c r="I171" i="4" s="1"/>
  <c r="AA171" i="4" s="1"/>
  <c r="I249" i="4" a="1"/>
  <c r="I249" i="4" s="1"/>
  <c r="AA249" i="4" s="1"/>
  <c r="I380" i="4" a="1"/>
  <c r="I380" i="4" s="1"/>
  <c r="AA380" i="4" s="1"/>
  <c r="I159" i="4" a="1"/>
  <c r="I159" i="4" s="1"/>
  <c r="AA159" i="4" s="1"/>
  <c r="I99" i="4" a="1"/>
  <c r="I99" i="4" s="1"/>
  <c r="AA99" i="4" s="1"/>
  <c r="I389" i="4" a="1"/>
  <c r="I389" i="4" s="1"/>
  <c r="AA389" i="4" s="1"/>
  <c r="I154" i="4" a="1"/>
  <c r="I154" i="4" s="1"/>
  <c r="AA154" i="4" s="1"/>
  <c r="I374" i="4" a="1"/>
  <c r="I374" i="4" s="1"/>
  <c r="AA374" i="4" s="1"/>
  <c r="I207" i="4" a="1"/>
  <c r="I207" i="4" s="1"/>
  <c r="AA207" i="4" s="1"/>
  <c r="I127" i="4" a="1"/>
  <c r="I127" i="4" s="1"/>
  <c r="AA127" i="4" s="1"/>
  <c r="I102" i="4" a="1"/>
  <c r="I102" i="4" s="1"/>
  <c r="AA102" i="4" s="1"/>
  <c r="I275" i="4" a="1"/>
  <c r="I275" i="4" s="1"/>
  <c r="AA275" i="4" s="1"/>
  <c r="I106" i="4" a="1"/>
  <c r="I106" i="4" s="1"/>
  <c r="AA106" i="4" s="1"/>
  <c r="I379" i="4" a="1"/>
  <c r="I379" i="4" s="1"/>
  <c r="AA379" i="4" s="1"/>
  <c r="I342" i="4" a="1"/>
  <c r="I342" i="4" s="1"/>
  <c r="AA342" i="4" s="1"/>
  <c r="I137" i="4" a="1"/>
  <c r="I137" i="4" s="1"/>
  <c r="AA137" i="4" s="1"/>
  <c r="I181" i="4" a="1"/>
  <c r="I181" i="4" s="1"/>
  <c r="AA181" i="4" s="1"/>
  <c r="I375" i="4" a="1"/>
  <c r="I375" i="4" s="1"/>
  <c r="AA375" i="4" s="1"/>
  <c r="I10" i="4" a="1"/>
  <c r="I10" i="4" s="1"/>
  <c r="AA10" i="4" s="1"/>
  <c r="I126" i="4" a="1"/>
  <c r="I126" i="4" s="1"/>
  <c r="AA126" i="4" s="1"/>
  <c r="I22" i="4" a="1"/>
  <c r="I22" i="4" s="1"/>
  <c r="AA22" i="4" s="1"/>
  <c r="I110" i="4" a="1"/>
  <c r="I110" i="4" s="1"/>
  <c r="AA110" i="4" s="1"/>
  <c r="I395" i="4" a="1"/>
  <c r="I395" i="4" s="1"/>
  <c r="AA395" i="4" s="1"/>
  <c r="I119" i="4" a="1"/>
  <c r="I119" i="4" s="1"/>
  <c r="AA119" i="4" s="1"/>
  <c r="I108" i="4" a="1"/>
  <c r="I108" i="4" s="1"/>
  <c r="AA108" i="4" s="1"/>
  <c r="I267" i="4" a="1"/>
  <c r="I267" i="4" s="1"/>
  <c r="AA267" i="4" s="1"/>
  <c r="I153" i="4" a="1"/>
  <c r="I153" i="4" s="1"/>
  <c r="AA153" i="4" s="1"/>
  <c r="I302" i="4" a="1"/>
  <c r="I302" i="4" s="1"/>
  <c r="AA302" i="4" s="1"/>
  <c r="I259" i="4" a="1"/>
  <c r="I259" i="4" s="1"/>
  <c r="AA259" i="4" s="1"/>
  <c r="I53" i="4" a="1"/>
  <c r="I53" i="4" s="1"/>
  <c r="AA53" i="4" s="1"/>
  <c r="I277" i="4" a="1"/>
  <c r="I277" i="4" s="1"/>
  <c r="AA277" i="4" s="1"/>
  <c r="I257" i="4" a="1"/>
  <c r="I257" i="4" s="1"/>
  <c r="AA257" i="4" s="1"/>
  <c r="I141" i="4" a="1"/>
  <c r="I141" i="4" s="1"/>
  <c r="AA141" i="4" s="1"/>
  <c r="I135" i="4" a="1"/>
  <c r="I135" i="4" s="1"/>
  <c r="AA135" i="4" s="1"/>
  <c r="I133" i="4" a="1"/>
  <c r="I133" i="4" s="1"/>
  <c r="AA133" i="4" s="1"/>
  <c r="I297" i="4" a="1"/>
  <c r="I297" i="4" s="1"/>
  <c r="AA297" i="4" s="1"/>
  <c r="I355" i="4" a="1"/>
  <c r="I355" i="4" s="1"/>
  <c r="AA355" i="4" s="1"/>
  <c r="I223" i="4" a="1"/>
  <c r="I223" i="4" s="1"/>
  <c r="AA223" i="4" s="1"/>
  <c r="I340" i="4" a="1"/>
  <c r="I340" i="4" s="1"/>
  <c r="AA340" i="4" s="1"/>
  <c r="I256" i="4" a="1"/>
  <c r="I256" i="4" s="1"/>
  <c r="AA256" i="4" s="1"/>
  <c r="I116" i="4" a="1"/>
  <c r="I116" i="4" s="1"/>
  <c r="AA116" i="4" s="1"/>
  <c r="I15" i="4" a="1"/>
  <c r="I15" i="4" s="1"/>
  <c r="AA15" i="4" s="1"/>
  <c r="I370" i="4" a="1"/>
  <c r="I370" i="4" s="1"/>
  <c r="AA370" i="4" s="1"/>
  <c r="I304" i="4" a="1"/>
  <c r="I304" i="4" s="1"/>
  <c r="AA304" i="4" s="1"/>
  <c r="I203" i="4" a="1"/>
  <c r="I203" i="4" s="1"/>
  <c r="AA203" i="4" s="1"/>
  <c r="I371" i="4" a="1"/>
  <c r="I371" i="4" s="1"/>
  <c r="AA371" i="4" s="1"/>
  <c r="I290" i="4" a="1"/>
  <c r="I290" i="4" s="1"/>
  <c r="AA290" i="4" s="1"/>
  <c r="I115" i="4" a="1"/>
  <c r="I115" i="4" s="1"/>
  <c r="AA115" i="4" s="1"/>
  <c r="I33" i="4" a="1"/>
  <c r="I33" i="4" s="1"/>
  <c r="AA33" i="4" s="1"/>
  <c r="I289" i="4" a="1"/>
  <c r="I289" i="4" s="1"/>
  <c r="AA289" i="4" s="1"/>
  <c r="I276" i="4" a="1"/>
  <c r="I276" i="4" s="1"/>
  <c r="AA276" i="4" s="1"/>
  <c r="I269" i="4" a="1"/>
  <c r="I269" i="4" s="1"/>
  <c r="AA269" i="4" s="1"/>
  <c r="I187" i="4" a="1"/>
  <c r="I187" i="4" s="1"/>
  <c r="AA187" i="4" s="1"/>
  <c r="I224" i="4" a="1"/>
  <c r="I224" i="4" s="1"/>
  <c r="AA224" i="4" s="1"/>
  <c r="I407" i="4" a="1"/>
  <c r="I407" i="4" s="1"/>
  <c r="AA407" i="4" s="1"/>
  <c r="I145" i="4" a="1"/>
  <c r="I145" i="4" s="1"/>
  <c r="AA145" i="4" s="1"/>
  <c r="I287" i="4" a="1"/>
  <c r="I287" i="4" s="1"/>
  <c r="AA287" i="4" s="1"/>
  <c r="I288" i="4" a="1"/>
  <c r="I288" i="4" s="1"/>
  <c r="AA288" i="4" s="1"/>
  <c r="I162" i="4" a="1"/>
  <c r="I162" i="4" s="1"/>
  <c r="AA162" i="4" s="1"/>
  <c r="I349" i="4" a="1"/>
  <c r="I349" i="4" s="1"/>
  <c r="AA349" i="4" s="1"/>
  <c r="I191" i="4" a="1"/>
  <c r="I191" i="4" s="1"/>
  <c r="AA191" i="4" s="1"/>
  <c r="I298" i="4" a="1"/>
  <c r="I298" i="4" s="1"/>
  <c r="AA298" i="4" s="1"/>
  <c r="I160" i="4" a="1"/>
  <c r="I160" i="4" s="1"/>
  <c r="AA160" i="4" s="1"/>
  <c r="I156" i="4" a="1"/>
  <c r="I156" i="4" s="1"/>
  <c r="AA156" i="4" s="1"/>
  <c r="I175" i="4" a="1"/>
  <c r="I175" i="4" s="1"/>
  <c r="AA175" i="4" s="1"/>
  <c r="I353" i="4" a="1"/>
  <c r="I353" i="4" s="1"/>
  <c r="AA353" i="4" s="1"/>
  <c r="I80" i="4" a="1"/>
  <c r="I80" i="4" s="1"/>
  <c r="AA80" i="4" s="1"/>
  <c r="I41" i="4" a="1"/>
  <c r="I41" i="4" s="1"/>
  <c r="AA41" i="4" s="1"/>
  <c r="I151" i="4" a="1"/>
  <c r="I151" i="4" s="1"/>
  <c r="AA151" i="4" s="1"/>
  <c r="I303" i="4" a="1"/>
  <c r="I303" i="4" s="1"/>
  <c r="AA303" i="4" s="1"/>
  <c r="I238" i="4" a="1"/>
  <c r="I238" i="4" s="1"/>
  <c r="AA238" i="4" s="1"/>
  <c r="AA348" i="4"/>
  <c r="AA232" i="4"/>
  <c r="AA293" i="4"/>
  <c r="AA49" i="4"/>
  <c r="AA75" i="4"/>
  <c r="AA113" i="4"/>
  <c r="I386" i="4" a="1"/>
  <c r="I386" i="4" s="1"/>
  <c r="AA386" i="4" s="1"/>
  <c r="I73" i="4" a="1"/>
  <c r="I73" i="4" s="1"/>
  <c r="AA73" i="4" s="1"/>
  <c r="I388" i="4" a="1"/>
  <c r="I388" i="4" s="1"/>
  <c r="AA388" i="4" s="1"/>
  <c r="I23" i="4" a="1"/>
  <c r="I23" i="4" s="1"/>
  <c r="AA23" i="4" s="1"/>
  <c r="I65" i="4" a="1"/>
  <c r="I65" i="4" s="1"/>
  <c r="AA65" i="4" s="1"/>
  <c r="I263" i="4" a="1"/>
  <c r="I263" i="4" s="1"/>
  <c r="AA263" i="4" s="1"/>
  <c r="I373" i="4" a="1"/>
  <c r="I373" i="4" s="1"/>
  <c r="AA373" i="4" s="1"/>
  <c r="I58" i="4" a="1"/>
  <c r="I58" i="4" s="1"/>
  <c r="AA58" i="4" s="1"/>
  <c r="I150" i="4" a="1"/>
  <c r="I150" i="4" s="1"/>
  <c r="AA150" i="4" s="1"/>
  <c r="I404" i="4" a="1"/>
  <c r="I404" i="4" s="1"/>
  <c r="AA404" i="4" s="1"/>
  <c r="I25" i="4" a="1"/>
  <c r="I25" i="4" s="1"/>
  <c r="AA25" i="4" s="1"/>
  <c r="I385" i="4" a="1"/>
  <c r="I385" i="4" s="1"/>
  <c r="AA385" i="4" s="1"/>
  <c r="I172" i="4" a="1"/>
  <c r="I172" i="4" s="1"/>
  <c r="AA172" i="4" s="1"/>
  <c r="I143" i="4" a="1"/>
  <c r="I143" i="4" s="1"/>
  <c r="AA143" i="4" s="1"/>
  <c r="I138" i="4" a="1"/>
  <c r="I138" i="4" s="1"/>
  <c r="AA138" i="4" s="1"/>
  <c r="I82" i="4" a="1"/>
  <c r="I82" i="4" s="1"/>
  <c r="AA82" i="4" s="1"/>
  <c r="I222" i="4" a="1"/>
  <c r="I222" i="4" s="1"/>
  <c r="AA222" i="4" s="1"/>
  <c r="I144" i="4" a="1"/>
  <c r="I144" i="4" s="1"/>
  <c r="AA144" i="4" s="1"/>
  <c r="I101" i="4" a="1"/>
  <c r="I101" i="4" s="1"/>
  <c r="AA101" i="4" s="1"/>
  <c r="I39" i="4" a="1"/>
  <c r="I39" i="4" s="1"/>
  <c r="AA39" i="4" s="1"/>
  <c r="I118" i="4" a="1"/>
  <c r="I118" i="4" s="1"/>
  <c r="AA118" i="4" s="1"/>
  <c r="I88" i="4" a="1"/>
  <c r="I88" i="4" s="1"/>
  <c r="AA88" i="4" s="1"/>
  <c r="I79" i="4" a="1"/>
  <c r="I79" i="4" s="1"/>
  <c r="AA79" i="4" s="1"/>
  <c r="I48" i="4" a="1"/>
  <c r="I48" i="4" s="1"/>
  <c r="AA48" i="4" s="1"/>
  <c r="I352" i="4" a="1"/>
  <c r="I352" i="4" s="1"/>
  <c r="AA352" i="4" s="1"/>
  <c r="I364" i="4" a="1"/>
  <c r="I364" i="4" s="1"/>
  <c r="AA364" i="4" s="1"/>
  <c r="I148" i="4" a="1"/>
  <c r="I148" i="4" s="1"/>
  <c r="AA148" i="4" s="1"/>
  <c r="I225" i="4" a="1"/>
  <c r="I225" i="4" s="1"/>
  <c r="AA225" i="4" s="1"/>
  <c r="I64" i="4" a="1"/>
  <c r="I64" i="4" s="1"/>
  <c r="AA64" i="4" s="1"/>
  <c r="I345" i="4" a="1"/>
  <c r="I345" i="4" s="1"/>
  <c r="AA345" i="4" s="1"/>
  <c r="I408" i="4" a="1"/>
  <c r="I408" i="4" s="1"/>
  <c r="AA408" i="4" s="1"/>
  <c r="I142" i="4" a="1"/>
  <c r="I142" i="4" s="1"/>
  <c r="AA142" i="4" s="1"/>
  <c r="I104" i="4" a="1"/>
  <c r="I104" i="4" s="1"/>
  <c r="AA104" i="4" s="1"/>
  <c r="I174" i="4" a="1"/>
  <c r="I174" i="4" s="1"/>
  <c r="AA174" i="4" s="1"/>
  <c r="I166" i="4" a="1"/>
  <c r="I166" i="4" s="1"/>
  <c r="AA166" i="4" s="1"/>
  <c r="I368" i="4" a="1"/>
  <c r="I368" i="4" s="1"/>
  <c r="AA368" i="4" s="1"/>
  <c r="I163" i="4" a="1"/>
  <c r="I163" i="4" s="1"/>
  <c r="AA163" i="4" s="1"/>
  <c r="I78" i="4" a="1"/>
  <c r="I78" i="4" s="1"/>
  <c r="AA78" i="4" s="1"/>
  <c r="I72" i="4" a="1"/>
  <c r="I72" i="4" s="1"/>
  <c r="AA72" i="4" s="1"/>
  <c r="I52" i="4" a="1"/>
  <c r="I52" i="4" s="1"/>
  <c r="AA52" i="4" s="1"/>
  <c r="I221" i="4" a="1"/>
  <c r="I221" i="4" s="1"/>
  <c r="AA221" i="4" s="1"/>
  <c r="I57" i="4" a="1"/>
  <c r="I57" i="4" s="1"/>
  <c r="AA57" i="4" s="1"/>
  <c r="I347" i="4" a="1"/>
  <c r="I347" i="4" s="1"/>
  <c r="AA347" i="4" s="1"/>
  <c r="I77" i="4" a="1"/>
  <c r="I77" i="4" s="1"/>
  <c r="AA77" i="4" s="1"/>
  <c r="I71" i="4" a="1"/>
  <c r="I71" i="4" s="1"/>
  <c r="AA71" i="4" s="1"/>
  <c r="I51" i="4" a="1"/>
  <c r="I51" i="4" s="1"/>
  <c r="AA51" i="4" s="1"/>
  <c r="I220" i="4" a="1"/>
  <c r="I220" i="4" s="1"/>
  <c r="AA220" i="4" s="1"/>
  <c r="I56" i="4" a="1"/>
  <c r="I56" i="4" s="1"/>
  <c r="AA56" i="4" s="1"/>
  <c r="I346" i="4" a="1"/>
  <c r="I346" i="4" s="1"/>
  <c r="AA346" i="4" s="1"/>
  <c r="I177" i="4" a="1"/>
  <c r="I177" i="4" s="1"/>
  <c r="AA177" i="4" s="1"/>
  <c r="I236" i="4" a="1"/>
  <c r="I236" i="4" s="1"/>
  <c r="AA236" i="4" s="1"/>
  <c r="I60" i="4" a="1"/>
  <c r="I60" i="4" s="1"/>
  <c r="AA60" i="4" s="1"/>
  <c r="I344" i="4" a="1"/>
  <c r="I344" i="4" s="1"/>
  <c r="AA344" i="4" s="1"/>
  <c r="I62" i="4" a="1"/>
  <c r="I62" i="4" s="1"/>
  <c r="AA62" i="4" s="1"/>
  <c r="I229" i="4" a="1"/>
  <c r="I229" i="4" s="1"/>
  <c r="AA229" i="4" s="1"/>
  <c r="I231" i="4" a="1"/>
  <c r="I231" i="4" s="1"/>
  <c r="AA231" i="4" s="1"/>
  <c r="I45" i="4" a="1"/>
  <c r="I45" i="4" s="1"/>
  <c r="AA45" i="4" s="1"/>
  <c r="I111" i="4" a="1"/>
  <c r="I111" i="4" s="1"/>
  <c r="AA111" i="4" s="1"/>
  <c r="I117" i="4" a="1"/>
  <c r="I117" i="4" s="1"/>
  <c r="AA117" i="4" s="1"/>
  <c r="I401" i="4" a="1"/>
  <c r="I401" i="4" s="1"/>
  <c r="AA401" i="4" s="1"/>
  <c r="I2" i="4" a="1"/>
  <c r="I2" i="4" s="1"/>
  <c r="AA2" i="4" s="1"/>
  <c r="I278" i="4" a="1"/>
  <c r="I278" i="4" s="1"/>
  <c r="AA278" i="4" s="1"/>
  <c r="I200" i="4" a="1"/>
  <c r="I200" i="4" s="1"/>
  <c r="AA200" i="4" s="1"/>
  <c r="I3" i="4" a="1"/>
  <c r="I3" i="4" s="1"/>
  <c r="AA3" i="4" s="1"/>
  <c r="I19" i="4" a="1"/>
  <c r="I19" i="4" s="1"/>
  <c r="AA19" i="4" s="1"/>
  <c r="I169" i="4" a="1"/>
  <c r="I169" i="4" s="1"/>
  <c r="AA169" i="4" s="1"/>
  <c r="I377" i="4" a="1"/>
  <c r="I377" i="4" s="1"/>
  <c r="AA377" i="4" s="1"/>
  <c r="I208" i="4" a="1"/>
  <c r="I208" i="4" s="1"/>
  <c r="AA208" i="4" s="1"/>
  <c r="I209" i="4" a="1"/>
  <c r="I209" i="4" s="1"/>
  <c r="AA209" i="4" s="1"/>
  <c r="I211" i="4" a="1"/>
  <c r="I211" i="4" s="1"/>
  <c r="AA211" i="4" s="1"/>
  <c r="I215" i="4" a="1"/>
  <c r="I215" i="4" s="1"/>
  <c r="AA215" i="4" s="1"/>
  <c r="I27" i="4" a="1"/>
  <c r="I27" i="4" s="1"/>
  <c r="AA27" i="4" s="1"/>
  <c r="I384" i="4" a="1"/>
  <c r="I384" i="4" s="1"/>
  <c r="AA384" i="4" s="1"/>
  <c r="I120" i="4" a="1"/>
  <c r="I120" i="4" s="1"/>
  <c r="AA120" i="4" s="1"/>
  <c r="I37" i="4" a="1"/>
  <c r="I37" i="4" s="1"/>
  <c r="AA37" i="4" s="1"/>
  <c r="I122" i="4" a="1"/>
  <c r="I122" i="4" s="1"/>
  <c r="AA122" i="4" s="1"/>
  <c r="I184" i="4" a="1"/>
  <c r="I184" i="4" s="1"/>
  <c r="AA184" i="4" s="1"/>
  <c r="I252" i="4" a="1"/>
  <c r="I252" i="4" s="1"/>
  <c r="AA252" i="4" s="1"/>
  <c r="I146" i="4" a="1"/>
  <c r="I146" i="4" s="1"/>
  <c r="AA146" i="4" s="1"/>
  <c r="I44" i="4" a="1"/>
  <c r="I44" i="4" s="1"/>
  <c r="AA44" i="4" s="1"/>
  <c r="I68" i="4" a="1"/>
  <c r="I68" i="4" s="1"/>
  <c r="AA68" i="4" s="1"/>
  <c r="I50" i="4" a="1"/>
  <c r="I50" i="4" s="1"/>
  <c r="AA50" i="4" s="1"/>
  <c r="I114" i="4" a="1"/>
  <c r="I114" i="4" s="1"/>
  <c r="AA114" i="4" s="1"/>
  <c r="I188" i="4" a="1"/>
  <c r="I188" i="4" s="1"/>
  <c r="AA188" i="4" s="1"/>
  <c r="I180" i="4" a="1"/>
  <c r="I180" i="4" s="1"/>
  <c r="AA180" i="4" s="1"/>
  <c r="AA107" i="4"/>
  <c r="AA235" i="4"/>
  <c r="AA283" i="4"/>
  <c r="AA383" i="4"/>
  <c r="AA396" i="4"/>
  <c r="AA176" i="4"/>
  <c r="I139" i="4" a="1"/>
  <c r="I139" i="4" s="1"/>
  <c r="AA139" i="4" s="1"/>
  <c r="I286" i="4" a="1"/>
  <c r="I286" i="4" s="1"/>
  <c r="AA286" i="4" s="1"/>
  <c r="I31" i="4" a="1"/>
  <c r="I31" i="4" s="1"/>
  <c r="AA31" i="4" s="1"/>
  <c r="I279" i="4" a="1"/>
  <c r="I279" i="4" s="1"/>
  <c r="AA279" i="4" s="1"/>
  <c r="I291" i="4" a="1"/>
  <c r="I291" i="4" s="1"/>
  <c r="AA291" i="4" s="1"/>
  <c r="I30" i="4" a="1"/>
  <c r="I30" i="4" s="1"/>
  <c r="AA30" i="4" s="1"/>
  <c r="AA210" i="4"/>
  <c r="AA213" i="4"/>
  <c r="AA214" i="4"/>
  <c r="AA216" i="4"/>
  <c r="AA217" i="4"/>
  <c r="AA212" i="4"/>
  <c r="I182" i="4" a="1"/>
  <c r="I182" i="4" s="1"/>
  <c r="AA182" i="4" s="1"/>
  <c r="I363" i="4" a="1"/>
  <c r="I363" i="4" s="1"/>
  <c r="AA363" i="4" s="1"/>
  <c r="I134" i="4" a="1"/>
  <c r="I134" i="4" s="1"/>
  <c r="AA134" i="4" s="1"/>
  <c r="I294" i="4" a="1"/>
  <c r="I294" i="4" s="1"/>
  <c r="AA294" i="4" s="1"/>
  <c r="I105" i="4" a="1"/>
  <c r="I105" i="4" s="1"/>
  <c r="AA105" i="4" s="1"/>
  <c r="I254" i="4" a="1"/>
  <c r="I254" i="4" s="1"/>
  <c r="AA254" i="4" s="1"/>
  <c r="I24" i="4" a="1"/>
  <c r="I24" i="4" s="1"/>
  <c r="AA24" i="4" s="1"/>
  <c r="I305" i="4" a="1"/>
  <c r="I305" i="4" s="1"/>
  <c r="AA305" i="4" s="1"/>
  <c r="I378" i="4" a="1"/>
  <c r="I378" i="4" s="1"/>
  <c r="AA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3" i="7"/>
  <c r="H3" i="7"/>
  <c r="I3" i="7"/>
  <c r="H4" i="7"/>
  <c r="I4" i="7"/>
  <c r="H501" i="7"/>
  <c r="I501" i="7"/>
  <c r="H9" i="7"/>
  <c r="I9" i="7"/>
  <c r="H12" i="7"/>
  <c r="I12" i="7"/>
  <c r="H14" i="7"/>
  <c r="I14" i="7"/>
  <c r="H20" i="7"/>
  <c r="I20" i="7"/>
  <c r="H548" i="7"/>
  <c r="I548" i="7"/>
  <c r="H488" i="7"/>
  <c r="I488" i="7"/>
  <c r="H23" i="7"/>
  <c r="I23" i="7"/>
  <c r="H28" i="7"/>
  <c r="I28" i="7"/>
  <c r="H29" i="7"/>
  <c r="I29" i="7"/>
  <c r="H30" i="7"/>
  <c r="I30" i="7"/>
  <c r="H33" i="7"/>
  <c r="I33" i="7"/>
  <c r="H35" i="7"/>
  <c r="I35" i="7"/>
  <c r="H254" i="7"/>
  <c r="I254" i="7"/>
  <c r="H236" i="7"/>
  <c r="I236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5" i="7"/>
  <c r="I635" i="7"/>
  <c r="H11" i="7"/>
  <c r="I11" i="7"/>
  <c r="H433" i="7"/>
  <c r="I433" i="7"/>
  <c r="H434" i="7"/>
  <c r="I434" i="7"/>
  <c r="H19" i="7"/>
  <c r="I19" i="7"/>
  <c r="H577" i="7"/>
  <c r="I577" i="7"/>
  <c r="H502" i="7"/>
  <c r="I502" i="7"/>
  <c r="H7" i="7"/>
  <c r="I7" i="7"/>
  <c r="H38" i="7"/>
  <c r="I38" i="7"/>
  <c r="H440" i="7"/>
  <c r="I440" i="7"/>
  <c r="H684" i="7"/>
  <c r="I684" i="7"/>
  <c r="H201" i="7"/>
  <c r="I201" i="7"/>
  <c r="H636" i="7"/>
  <c r="I636" i="7"/>
  <c r="H208" i="7"/>
  <c r="I208" i="7"/>
  <c r="H613" i="7"/>
  <c r="I613" i="7"/>
  <c r="H241" i="7"/>
  <c r="I241" i="7"/>
  <c r="H262" i="7"/>
  <c r="I262" i="7"/>
  <c r="H269" i="7"/>
  <c r="I269" i="7"/>
  <c r="H384" i="7"/>
  <c r="I384" i="7"/>
  <c r="H441" i="7"/>
  <c r="I441" i="7"/>
  <c r="H331" i="7"/>
  <c r="I331" i="7"/>
  <c r="H247" i="7"/>
  <c r="I247" i="7"/>
  <c r="H451" i="7"/>
  <c r="I451" i="7"/>
  <c r="H506" i="7"/>
  <c r="I506" i="7"/>
  <c r="H576" i="7"/>
  <c r="I576" i="7"/>
  <c r="H631" i="7"/>
  <c r="I631" i="7"/>
  <c r="H632" i="7"/>
  <c r="I632" i="7"/>
  <c r="H539" i="7"/>
  <c r="I539" i="7"/>
  <c r="H599" i="7"/>
  <c r="I599" i="7"/>
  <c r="H648" i="7"/>
  <c r="I648" i="7"/>
  <c r="H649" i="7"/>
  <c r="I649" i="7"/>
  <c r="H581" i="7"/>
  <c r="I581" i="7"/>
  <c r="H650" i="7"/>
  <c r="I650" i="7"/>
  <c r="H95" i="7"/>
  <c r="I95" i="7"/>
  <c r="H281" i="7"/>
  <c r="I281" i="7"/>
  <c r="H10" i="7"/>
  <c r="I10" i="7"/>
  <c r="H339" i="7"/>
  <c r="I339" i="7"/>
  <c r="H317" i="7"/>
  <c r="I317" i="7"/>
  <c r="H493" i="7"/>
  <c r="I493" i="7"/>
  <c r="H383" i="7"/>
  <c r="I383" i="7"/>
  <c r="H302" i="7"/>
  <c r="I302" i="7"/>
  <c r="H312" i="7"/>
  <c r="I312" i="7"/>
  <c r="H234" i="7"/>
  <c r="I234" i="7"/>
  <c r="H424" i="7"/>
  <c r="I424" i="7"/>
  <c r="H425" i="7"/>
  <c r="I425" i="7"/>
  <c r="H564" i="7"/>
  <c r="I564" i="7"/>
  <c r="H338" i="7"/>
  <c r="I338" i="7"/>
  <c r="H343" i="7"/>
  <c r="I343" i="7"/>
  <c r="H220" i="7"/>
  <c r="I220" i="7"/>
  <c r="H119" i="7"/>
  <c r="I119" i="7"/>
  <c r="H21" i="7"/>
  <c r="I21" i="7"/>
  <c r="H173" i="7"/>
  <c r="I173" i="7"/>
  <c r="H154" i="7"/>
  <c r="I154" i="7"/>
  <c r="H357" i="7"/>
  <c r="I357" i="7"/>
  <c r="H368" i="7"/>
  <c r="I368" i="7"/>
  <c r="H370" i="7"/>
  <c r="I370" i="7"/>
  <c r="H327" i="7"/>
  <c r="I327" i="7"/>
  <c r="H387" i="7"/>
  <c r="I387" i="7"/>
  <c r="H399" i="7"/>
  <c r="I399" i="7"/>
  <c r="H197" i="7"/>
  <c r="I197" i="7"/>
  <c r="H614" i="7"/>
  <c r="I614" i="7"/>
  <c r="H640" i="7"/>
  <c r="I640" i="7"/>
  <c r="H306" i="7"/>
  <c r="I306" i="7"/>
  <c r="H471" i="7"/>
  <c r="I471" i="7"/>
  <c r="H475" i="7"/>
  <c r="I475" i="7"/>
  <c r="H494" i="7"/>
  <c r="I494" i="7"/>
  <c r="H509" i="7"/>
  <c r="I509" i="7"/>
  <c r="H524" i="7"/>
  <c r="I524" i="7"/>
  <c r="H132" i="7"/>
  <c r="I132" i="7"/>
  <c r="H120" i="7"/>
  <c r="I120" i="7"/>
  <c r="H697" i="7"/>
  <c r="I697" i="7"/>
  <c r="H94" i="7"/>
  <c r="I94" i="7"/>
  <c r="H555" i="7"/>
  <c r="I555" i="7"/>
  <c r="H558" i="7"/>
  <c r="I558" i="7"/>
  <c r="H150" i="7"/>
  <c r="I150" i="7"/>
  <c r="H630" i="7"/>
  <c r="I630" i="7"/>
  <c r="H590" i="7"/>
  <c r="I590" i="7"/>
  <c r="H334" i="7"/>
  <c r="I334" i="7"/>
  <c r="H511" i="7"/>
  <c r="I511" i="7"/>
  <c r="H679" i="7"/>
  <c r="I679" i="7"/>
  <c r="H680" i="7"/>
  <c r="I680" i="7"/>
  <c r="H253" i="7"/>
  <c r="I253" i="7"/>
  <c r="H255" i="7"/>
  <c r="I255" i="7"/>
  <c r="H659" i="7"/>
  <c r="I659" i="7"/>
  <c r="H603" i="7"/>
  <c r="I603" i="7"/>
  <c r="H363" i="7"/>
  <c r="I363" i="7"/>
  <c r="H186" i="7"/>
  <c r="I186" i="7"/>
  <c r="H320" i="7"/>
  <c r="I320" i="7"/>
  <c r="H15" i="7"/>
  <c r="I15" i="7"/>
  <c r="H612" i="7"/>
  <c r="I612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6" i="7"/>
  <c r="I246" i="7"/>
  <c r="H655" i="7"/>
  <c r="I655" i="7"/>
  <c r="H498" i="7"/>
  <c r="I498" i="7"/>
  <c r="H443" i="7"/>
  <c r="I443" i="7"/>
  <c r="H536" i="7"/>
  <c r="I536" i="7"/>
  <c r="H404" i="7"/>
  <c r="I404" i="7"/>
  <c r="H299" i="7"/>
  <c r="I299" i="7"/>
  <c r="H344" i="7"/>
  <c r="I344" i="7"/>
  <c r="H325" i="7"/>
  <c r="I325" i="7"/>
  <c r="H231" i="7"/>
  <c r="I231" i="7"/>
  <c r="H341" i="7"/>
  <c r="I341" i="7"/>
  <c r="H461" i="7"/>
  <c r="I461" i="7"/>
  <c r="H131" i="7"/>
  <c r="I131" i="7"/>
  <c r="H351" i="7"/>
  <c r="I351" i="7"/>
  <c r="H16" i="7"/>
  <c r="I16" i="7"/>
  <c r="H242" i="7"/>
  <c r="I242" i="7"/>
  <c r="H587" i="7"/>
  <c r="I587" i="7"/>
  <c r="H545" i="7"/>
  <c r="I545" i="7"/>
  <c r="H586" i="7"/>
  <c r="I586" i="7"/>
  <c r="H369" i="7"/>
  <c r="I369" i="7"/>
  <c r="H385" i="7"/>
  <c r="I385" i="7"/>
  <c r="H378" i="7"/>
  <c r="I378" i="7"/>
  <c r="H400" i="7"/>
  <c r="I400" i="7"/>
  <c r="H402" i="7"/>
  <c r="I402" i="7"/>
  <c r="H439" i="7"/>
  <c r="I439" i="7"/>
  <c r="H450" i="7"/>
  <c r="I450" i="7"/>
  <c r="H476" i="7"/>
  <c r="I476" i="7"/>
  <c r="H505" i="7"/>
  <c r="I505" i="7"/>
  <c r="H538" i="7"/>
  <c r="I538" i="7"/>
  <c r="H520" i="7"/>
  <c r="I520" i="7"/>
  <c r="H523" i="7"/>
  <c r="I523" i="7"/>
  <c r="H522" i="7"/>
  <c r="I522" i="7"/>
  <c r="H93" i="7"/>
  <c r="I93" i="7"/>
  <c r="H621" i="7"/>
  <c r="I621" i="7"/>
  <c r="H622" i="7"/>
  <c r="I622" i="7"/>
  <c r="H609" i="7"/>
  <c r="I609" i="7"/>
  <c r="H554" i="7"/>
  <c r="I554" i="7"/>
  <c r="H249" i="7"/>
  <c r="I249" i="7"/>
  <c r="H575" i="7"/>
  <c r="I575" i="7"/>
  <c r="H572" i="7"/>
  <c r="I572" i="7"/>
  <c r="H571" i="7"/>
  <c r="I571" i="7"/>
  <c r="H537" i="7"/>
  <c r="I537" i="7"/>
  <c r="H462" i="7"/>
  <c r="I462" i="7"/>
  <c r="H573" i="7"/>
  <c r="I573" i="7"/>
  <c r="H184" i="7"/>
  <c r="I184" i="7"/>
  <c r="H623" i="7"/>
  <c r="I623" i="7"/>
  <c r="H664" i="7"/>
  <c r="I664" i="7"/>
  <c r="H483" i="7"/>
  <c r="I483" i="7"/>
  <c r="H238" i="7"/>
  <c r="I238" i="7"/>
  <c r="H682" i="7"/>
  <c r="I682" i="7"/>
  <c r="H702" i="7"/>
  <c r="I702" i="7"/>
  <c r="H627" i="7"/>
  <c r="I627" i="7"/>
  <c r="H689" i="7"/>
  <c r="I689" i="7"/>
  <c r="H691" i="7"/>
  <c r="I691" i="7"/>
  <c r="H698" i="7"/>
  <c r="I698" i="7"/>
  <c r="H638" i="7"/>
  <c r="I638" i="7"/>
  <c r="H639" i="7"/>
  <c r="I639" i="7"/>
  <c r="H637" i="7"/>
  <c r="I637" i="7"/>
  <c r="H42" i="7"/>
  <c r="I42" i="7"/>
  <c r="H703" i="7"/>
  <c r="I703" i="7"/>
  <c r="H704" i="7"/>
  <c r="I704" i="7"/>
  <c r="H300" i="7"/>
  <c r="I300" i="7"/>
  <c r="H646" i="7"/>
  <c r="I646" i="7"/>
  <c r="H136" i="7"/>
  <c r="I136" i="7"/>
  <c r="H189" i="7"/>
  <c r="I189" i="7"/>
  <c r="H432" i="7"/>
  <c r="I432" i="7"/>
  <c r="H13" i="7"/>
  <c r="I13" i="7"/>
  <c r="H17" i="7"/>
  <c r="I17" i="7"/>
  <c r="H36" i="7"/>
  <c r="I36" i="7"/>
  <c r="H644" i="7"/>
  <c r="I644" i="7"/>
  <c r="H160" i="7"/>
  <c r="I160" i="7"/>
  <c r="H27" i="7"/>
  <c r="I27" i="7"/>
  <c r="H24" i="7"/>
  <c r="I24" i="7"/>
  <c r="H337" i="7"/>
  <c r="I337" i="7"/>
  <c r="H34" i="7"/>
  <c r="I34" i="7"/>
  <c r="H529" i="7"/>
  <c r="I529" i="7"/>
  <c r="H81" i="7"/>
  <c r="I81" i="7"/>
  <c r="H82" i="7"/>
  <c r="I82" i="7"/>
  <c r="H86" i="7"/>
  <c r="I86" i="7"/>
  <c r="H542" i="7"/>
  <c r="I542" i="7"/>
  <c r="H158" i="7"/>
  <c r="I158" i="7"/>
  <c r="H366" i="7"/>
  <c r="I366" i="7"/>
  <c r="H365" i="7"/>
  <c r="I365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1" i="7"/>
  <c r="I251" i="7"/>
  <c r="H191" i="7"/>
  <c r="I191" i="7"/>
  <c r="H589" i="7"/>
  <c r="I589" i="7"/>
  <c r="H199" i="7"/>
  <c r="I199" i="7"/>
  <c r="H628" i="7"/>
  <c r="I628" i="7"/>
  <c r="H177" i="7"/>
  <c r="I177" i="7"/>
  <c r="H178" i="7"/>
  <c r="I178" i="7"/>
  <c r="H206" i="7"/>
  <c r="I206" i="7"/>
  <c r="H209" i="7"/>
  <c r="I209" i="7"/>
  <c r="H275" i="7"/>
  <c r="I275" i="7"/>
  <c r="H335" i="7"/>
  <c r="I335" i="7"/>
  <c r="H388" i="7"/>
  <c r="I388" i="7"/>
  <c r="H714" i="7"/>
  <c r="I714" i="7"/>
  <c r="H598" i="7"/>
  <c r="I598" i="7"/>
  <c r="H219" i="7"/>
  <c r="I219" i="7"/>
  <c r="H594" i="7"/>
  <c r="I594" i="7"/>
  <c r="H224" i="7"/>
  <c r="I224" i="7"/>
  <c r="H591" i="7"/>
  <c r="I591" i="7"/>
  <c r="H592" i="7"/>
  <c r="I592" i="7"/>
  <c r="H204" i="7"/>
  <c r="I204" i="7"/>
  <c r="H447" i="7"/>
  <c r="I447" i="7"/>
  <c r="H544" i="7"/>
  <c r="I544" i="7"/>
  <c r="H105" i="7"/>
  <c r="I105" i="7"/>
  <c r="H499" i="7"/>
  <c r="I499" i="7"/>
  <c r="H596" i="7"/>
  <c r="I596" i="7"/>
  <c r="H406" i="7"/>
  <c r="I406" i="7"/>
  <c r="H170" i="7"/>
  <c r="I170" i="7"/>
  <c r="H256" i="7"/>
  <c r="I256" i="7"/>
  <c r="H535" i="7"/>
  <c r="I535" i="7"/>
  <c r="H257" i="7"/>
  <c r="I257" i="7"/>
  <c r="H258" i="7"/>
  <c r="I258" i="7"/>
  <c r="H233" i="7"/>
  <c r="I233" i="7"/>
  <c r="H686" i="7"/>
  <c r="I686" i="7"/>
  <c r="H248" i="7"/>
  <c r="I248" i="7"/>
  <c r="H647" i="7"/>
  <c r="I647" i="7"/>
  <c r="H309" i="7"/>
  <c r="I309" i="7"/>
  <c r="H445" i="7"/>
  <c r="I445" i="7"/>
  <c r="H261" i="7"/>
  <c r="I261" i="7"/>
  <c r="H263" i="7"/>
  <c r="I263" i="7"/>
  <c r="H584" i="7"/>
  <c r="I584" i="7"/>
  <c r="H264" i="7"/>
  <c r="I264" i="7"/>
  <c r="H274" i="7"/>
  <c r="I274" i="7"/>
  <c r="H245" i="7"/>
  <c r="I245" i="7"/>
  <c r="H107" i="7"/>
  <c r="I107" i="7"/>
  <c r="H654" i="7"/>
  <c r="I654" i="7"/>
  <c r="H97" i="7"/>
  <c r="I97" i="7"/>
  <c r="H500" i="7"/>
  <c r="I500" i="7"/>
  <c r="H633" i="7"/>
  <c r="I633" i="7"/>
  <c r="H678" i="7"/>
  <c r="I678" i="7"/>
  <c r="H597" i="7"/>
  <c r="I597" i="7"/>
  <c r="H203" i="7"/>
  <c r="I203" i="7"/>
  <c r="H221" i="7"/>
  <c r="I221" i="7"/>
  <c r="H277" i="7"/>
  <c r="I277" i="7"/>
  <c r="H651" i="7"/>
  <c r="I651" i="7"/>
  <c r="H600" i="7"/>
  <c r="I600" i="7"/>
  <c r="H228" i="7"/>
  <c r="I228" i="7"/>
  <c r="H305" i="7"/>
  <c r="I305" i="7"/>
  <c r="H301" i="7"/>
  <c r="I301" i="7"/>
  <c r="H517" i="7"/>
  <c r="I517" i="7"/>
  <c r="H588" i="7"/>
  <c r="I588" i="7"/>
  <c r="H610" i="7"/>
  <c r="I610" i="7"/>
  <c r="H291" i="7"/>
  <c r="I291" i="7"/>
  <c r="H293" i="7"/>
  <c r="I293" i="7"/>
  <c r="H292" i="7"/>
  <c r="I292" i="7"/>
  <c r="H295" i="7"/>
  <c r="I295" i="7"/>
  <c r="H601" i="7"/>
  <c r="I601" i="7"/>
  <c r="H297" i="7"/>
  <c r="I297" i="7"/>
  <c r="H296" i="7"/>
  <c r="I296" i="7"/>
  <c r="H298" i="7"/>
  <c r="I298" i="7"/>
  <c r="H658" i="7"/>
  <c r="I658" i="7"/>
  <c r="H605" i="7"/>
  <c r="I605" i="7"/>
  <c r="H701" i="7"/>
  <c r="I701" i="7"/>
  <c r="H125" i="7"/>
  <c r="I125" i="7"/>
  <c r="H126" i="7"/>
  <c r="I126" i="7"/>
  <c r="H435" i="7"/>
  <c r="I435" i="7"/>
  <c r="H273" i="7"/>
  <c r="I273" i="7"/>
  <c r="H318" i="7"/>
  <c r="I318" i="7"/>
  <c r="H85" i="7"/>
  <c r="I85" i="7"/>
  <c r="H687" i="7"/>
  <c r="I687" i="7"/>
  <c r="H340" i="7"/>
  <c r="I340" i="7"/>
  <c r="H342" i="7"/>
  <c r="I342" i="7"/>
  <c r="H606" i="7"/>
  <c r="I606" i="7"/>
  <c r="H607" i="7"/>
  <c r="I607" i="7"/>
  <c r="H330" i="7"/>
  <c r="I330" i="7"/>
  <c r="H148" i="7"/>
  <c r="I148" i="7"/>
  <c r="H152" i="7"/>
  <c r="I152" i="7"/>
  <c r="H151" i="7"/>
  <c r="I151" i="7"/>
  <c r="H156" i="7"/>
  <c r="I156" i="7"/>
  <c r="H129" i="7"/>
  <c r="I129" i="7"/>
  <c r="H677" i="7"/>
  <c r="I677" i="7"/>
  <c r="H578" i="7"/>
  <c r="I578" i="7"/>
  <c r="H332" i="7"/>
  <c r="I332" i="7"/>
  <c r="H405" i="7"/>
  <c r="I405" i="7"/>
  <c r="H699" i="7"/>
  <c r="I699" i="7"/>
  <c r="H700" i="7"/>
  <c r="I700" i="7"/>
  <c r="H130" i="7"/>
  <c r="I130" i="7"/>
  <c r="H115" i="7"/>
  <c r="I115" i="7"/>
  <c r="H133" i="7"/>
  <c r="I133" i="7"/>
  <c r="H442" i="7"/>
  <c r="I442" i="7"/>
  <c r="H467" i="7"/>
  <c r="I467" i="7"/>
  <c r="H283" i="7"/>
  <c r="I283" i="7"/>
  <c r="H534" i="7"/>
  <c r="I534" i="7"/>
  <c r="H444" i="7"/>
  <c r="I444" i="7"/>
  <c r="H454" i="7"/>
  <c r="I454" i="7"/>
  <c r="H124" i="7"/>
  <c r="I124" i="7"/>
  <c r="H123" i="7"/>
  <c r="I123" i="7"/>
  <c r="H122" i="7"/>
  <c r="I122" i="7"/>
  <c r="H127" i="7"/>
  <c r="I127" i="7"/>
  <c r="H376" i="7"/>
  <c r="I376" i="7"/>
  <c r="H113" i="7"/>
  <c r="I113" i="7"/>
  <c r="H354" i="7"/>
  <c r="I354" i="7"/>
  <c r="H102" i="7"/>
  <c r="I102" i="7"/>
  <c r="H103" i="7"/>
  <c r="I103" i="7"/>
  <c r="H352" i="7"/>
  <c r="I352" i="7"/>
  <c r="H289" i="7"/>
  <c r="I289" i="7"/>
  <c r="H618" i="7"/>
  <c r="I618" i="7"/>
  <c r="H99" i="7"/>
  <c r="I99" i="7"/>
  <c r="H167" i="7"/>
  <c r="I167" i="7"/>
  <c r="H168" i="7"/>
  <c r="I168" i="7"/>
  <c r="H169" i="7"/>
  <c r="I169" i="7"/>
  <c r="H316" i="7"/>
  <c r="I316" i="7"/>
  <c r="H565" i="7"/>
  <c r="I565" i="7"/>
  <c r="H315" i="7"/>
  <c r="I315" i="7"/>
  <c r="H706" i="7"/>
  <c r="I706" i="7"/>
  <c r="H359" i="7"/>
  <c r="I359" i="7"/>
  <c r="H660" i="7"/>
  <c r="I660" i="7"/>
  <c r="H543" i="7"/>
  <c r="I543" i="7"/>
  <c r="H437" i="7"/>
  <c r="I437" i="7"/>
  <c r="H367" i="7"/>
  <c r="I367" i="7"/>
  <c r="H271" i="7"/>
  <c r="I271" i="7"/>
  <c r="H322" i="7"/>
  <c r="I322" i="7"/>
  <c r="H608" i="7"/>
  <c r="I608" i="7"/>
  <c r="H250" i="7"/>
  <c r="I250" i="7"/>
  <c r="H237" i="7"/>
  <c r="I237" i="7"/>
  <c r="H379" i="7"/>
  <c r="I379" i="7"/>
  <c r="H382" i="7"/>
  <c r="I382" i="7"/>
  <c r="H278" i="7"/>
  <c r="I278" i="7"/>
  <c r="H386" i="7"/>
  <c r="I386" i="7"/>
  <c r="H135" i="7"/>
  <c r="I135" i="7"/>
  <c r="H375" i="7"/>
  <c r="I375" i="7"/>
  <c r="H583" i="7"/>
  <c r="I583" i="7"/>
  <c r="H192" i="7"/>
  <c r="I192" i="7"/>
  <c r="H356" i="7"/>
  <c r="I356" i="7"/>
  <c r="H165" i="7"/>
  <c r="I165" i="7"/>
  <c r="H358" i="7"/>
  <c r="I358" i="7"/>
  <c r="H163" i="7"/>
  <c r="I163" i="7"/>
  <c r="H521" i="7"/>
  <c r="I521" i="7"/>
  <c r="H675" i="7"/>
  <c r="I675" i="7"/>
  <c r="H326" i="7"/>
  <c r="I326" i="7"/>
  <c r="H611" i="7"/>
  <c r="I611" i="7"/>
  <c r="H394" i="7"/>
  <c r="I394" i="7"/>
  <c r="H395" i="7"/>
  <c r="I395" i="7"/>
  <c r="H421" i="7"/>
  <c r="I421" i="7"/>
  <c r="H398" i="7"/>
  <c r="I398" i="7"/>
  <c r="H393" i="7"/>
  <c r="I393" i="7"/>
  <c r="H426" i="7"/>
  <c r="I426" i="7"/>
  <c r="H429" i="7"/>
  <c r="I429" i="7"/>
  <c r="H431" i="7"/>
  <c r="I431" i="7"/>
  <c r="H569" i="7"/>
  <c r="I569" i="7"/>
  <c r="H265" i="7"/>
  <c r="I265" i="7"/>
  <c r="H266" i="7"/>
  <c r="I266" i="7"/>
  <c r="H465" i="7"/>
  <c r="I465" i="7"/>
  <c r="H685" i="7"/>
  <c r="I685" i="7"/>
  <c r="H313" i="7"/>
  <c r="I313" i="7"/>
  <c r="H474" i="7"/>
  <c r="I474" i="7"/>
  <c r="H466" i="7"/>
  <c r="I466" i="7"/>
  <c r="H470" i="7"/>
  <c r="I470" i="7"/>
  <c r="H259" i="7"/>
  <c r="I259" i="7"/>
  <c r="H5" i="7"/>
  <c r="I5" i="7"/>
  <c r="H37" i="7"/>
  <c r="I37" i="7"/>
  <c r="H134" i="7"/>
  <c r="I134" i="7"/>
  <c r="H213" i="7"/>
  <c r="I213" i="7"/>
  <c r="H227" i="7"/>
  <c r="I227" i="7"/>
  <c r="H268" i="7"/>
  <c r="I268" i="7"/>
  <c r="H484" i="7"/>
  <c r="I484" i="7"/>
  <c r="H362" i="7"/>
  <c r="I362" i="7"/>
  <c r="H373" i="7"/>
  <c r="I373" i="7"/>
  <c r="H485" i="7"/>
  <c r="I485" i="7"/>
  <c r="H415" i="7"/>
  <c r="I415" i="7"/>
  <c r="H423" i="7"/>
  <c r="I423" i="7"/>
  <c r="H430" i="7"/>
  <c r="I430" i="7"/>
  <c r="H438" i="7"/>
  <c r="I438" i="7"/>
  <c r="H516" i="7"/>
  <c r="I516" i="7"/>
  <c r="H530" i="7"/>
  <c r="I530" i="7"/>
  <c r="H486" i="7"/>
  <c r="I486" i="7"/>
  <c r="H481" i="7"/>
  <c r="I481" i="7"/>
  <c r="H490" i="7"/>
  <c r="I490" i="7"/>
  <c r="H491" i="7"/>
  <c r="I491" i="7"/>
  <c r="H495" i="7"/>
  <c r="I495" i="7"/>
  <c r="H671" i="7"/>
  <c r="I671" i="7"/>
  <c r="H620" i="7"/>
  <c r="I620" i="7"/>
  <c r="H513" i="7"/>
  <c r="I513" i="7"/>
  <c r="H408" i="7"/>
  <c r="I408" i="7"/>
  <c r="H508" i="7"/>
  <c r="I508" i="7"/>
  <c r="H507" i="7"/>
  <c r="I507" i="7"/>
  <c r="H634" i="7"/>
  <c r="I634" i="7"/>
  <c r="H455" i="7"/>
  <c r="I455" i="7"/>
  <c r="H582" i="7"/>
  <c r="I582" i="7"/>
  <c r="H91" i="7"/>
  <c r="I91" i="7"/>
  <c r="H92" i="7"/>
  <c r="I92" i="7"/>
  <c r="H416" i="7"/>
  <c r="I416" i="7"/>
  <c r="H364" i="7"/>
  <c r="I364" i="7"/>
  <c r="H604" i="7"/>
  <c r="I604" i="7"/>
  <c r="H624" i="7"/>
  <c r="I624" i="7"/>
  <c r="H625" i="7"/>
  <c r="I625" i="7"/>
  <c r="H626" i="7"/>
  <c r="I626" i="7"/>
  <c r="H561" i="7"/>
  <c r="I561" i="7"/>
  <c r="H695" i="7"/>
  <c r="I695" i="7"/>
  <c r="H546" i="7"/>
  <c r="I546" i="7"/>
  <c r="H547" i="7"/>
  <c r="I547" i="7"/>
  <c r="H137" i="7"/>
  <c r="I137" i="7"/>
  <c r="H138" i="7"/>
  <c r="I138" i="7"/>
  <c r="H142" i="7"/>
  <c r="I142" i="7"/>
  <c r="H551" i="7"/>
  <c r="I551" i="7"/>
  <c r="H556" i="7"/>
  <c r="I556" i="7"/>
  <c r="H448" i="7"/>
  <c r="I448" i="7"/>
  <c r="H552" i="7"/>
  <c r="I552" i="7"/>
  <c r="H570" i="7"/>
  <c r="I570" i="7"/>
  <c r="H641" i="7"/>
  <c r="I641" i="7"/>
  <c r="H282" i="7"/>
  <c r="I282" i="7"/>
  <c r="H188" i="7"/>
  <c r="I188" i="7"/>
  <c r="H183" i="7"/>
  <c r="I183" i="7"/>
  <c r="H182" i="7"/>
  <c r="I182" i="7"/>
  <c r="H663" i="7"/>
  <c r="I663" i="7"/>
  <c r="H665" i="7"/>
  <c r="I665" i="7"/>
  <c r="H333" i="7"/>
  <c r="I333" i="7"/>
  <c r="H195" i="7"/>
  <c r="I195" i="7"/>
  <c r="H196" i="7"/>
  <c r="I196" i="7"/>
  <c r="H681" i="7"/>
  <c r="I681" i="7"/>
  <c r="H579" i="7"/>
  <c r="I579" i="7"/>
  <c r="H580" i="7"/>
  <c r="I580" i="7"/>
  <c r="H252" i="7"/>
  <c r="I252" i="7"/>
  <c r="H112" i="7"/>
  <c r="I112" i="7"/>
  <c r="H514" i="7"/>
  <c r="I514" i="7"/>
  <c r="H374" i="7"/>
  <c r="I374" i="7"/>
  <c r="H688" i="7"/>
  <c r="I688" i="7"/>
  <c r="H519" i="7"/>
  <c r="I519" i="7"/>
  <c r="H159" i="7"/>
  <c r="I159" i="7"/>
  <c r="H707" i="7"/>
  <c r="I707" i="7"/>
  <c r="H482" i="7"/>
  <c r="I482" i="7"/>
  <c r="H673" i="7"/>
  <c r="I673" i="7"/>
  <c r="H652" i="7"/>
  <c r="I652" i="7"/>
  <c r="H567" i="7"/>
  <c r="I567" i="7"/>
  <c r="H307" i="7"/>
  <c r="I307" i="7"/>
  <c r="H602" i="7"/>
  <c r="I602" i="7"/>
  <c r="H615" i="7"/>
  <c r="I615" i="7"/>
  <c r="H643" i="7"/>
  <c r="I643" i="7"/>
  <c r="H175" i="7"/>
  <c r="I175" i="7"/>
  <c r="H194" i="7"/>
  <c r="I194" i="7"/>
  <c r="H198" i="7"/>
  <c r="I198" i="7"/>
  <c r="H200" i="7"/>
  <c r="I200" i="7"/>
  <c r="H207" i="7"/>
  <c r="I207" i="7"/>
  <c r="H595" i="7"/>
  <c r="I595" i="7"/>
  <c r="H314" i="7"/>
  <c r="I314" i="7"/>
  <c r="H323" i="7"/>
  <c r="I323" i="7"/>
  <c r="H324" i="7"/>
  <c r="I324" i="7"/>
  <c r="H211" i="7"/>
  <c r="I211" i="7"/>
  <c r="H212" i="7"/>
  <c r="I212" i="7"/>
  <c r="H214" i="7"/>
  <c r="I214" i="7"/>
  <c r="H217" i="7"/>
  <c r="I217" i="7"/>
  <c r="H222" i="7"/>
  <c r="I222" i="7"/>
  <c r="H225" i="7"/>
  <c r="I225" i="7"/>
  <c r="H226" i="7"/>
  <c r="I226" i="7"/>
  <c r="H526" i="7"/>
  <c r="I526" i="7"/>
  <c r="H239" i="7"/>
  <c r="I239" i="7"/>
  <c r="H240" i="7"/>
  <c r="I240" i="7"/>
  <c r="H243" i="7"/>
  <c r="I243" i="7"/>
  <c r="H585" i="7"/>
  <c r="I585" i="7"/>
  <c r="H244" i="7"/>
  <c r="I244" i="7"/>
  <c r="H162" i="7"/>
  <c r="I162" i="7"/>
  <c r="H260" i="7"/>
  <c r="I260" i="7"/>
  <c r="H176" i="7"/>
  <c r="I176" i="7"/>
  <c r="H361" i="7"/>
  <c r="I361" i="7"/>
  <c r="H267" i="7"/>
  <c r="I267" i="7"/>
  <c r="H270" i="7"/>
  <c r="I270" i="7"/>
  <c r="H593" i="7"/>
  <c r="I593" i="7"/>
  <c r="H617" i="7"/>
  <c r="I617" i="7"/>
  <c r="H143" i="7"/>
  <c r="I143" i="7"/>
  <c r="H144" i="7"/>
  <c r="I144" i="7"/>
  <c r="H145" i="7"/>
  <c r="I145" i="7"/>
  <c r="H272" i="7"/>
  <c r="I272" i="7"/>
  <c r="H276" i="7"/>
  <c r="I276" i="7"/>
  <c r="H279" i="7"/>
  <c r="I279" i="7"/>
  <c r="H403" i="7"/>
  <c r="I403" i="7"/>
  <c r="H280" i="7"/>
  <c r="I280" i="7"/>
  <c r="H285" i="7"/>
  <c r="I285" i="7"/>
  <c r="H284" i="7"/>
  <c r="I284" i="7"/>
  <c r="H286" i="7"/>
  <c r="I286" i="7"/>
  <c r="H287" i="7"/>
  <c r="I287" i="7"/>
  <c r="H288" i="7"/>
  <c r="I288" i="7"/>
  <c r="H25" i="7"/>
  <c r="I25" i="7"/>
  <c r="H290" i="7"/>
  <c r="I290" i="7"/>
  <c r="H40" i="7"/>
  <c r="I40" i="7"/>
  <c r="H303" i="7"/>
  <c r="I303" i="7"/>
  <c r="H304" i="7"/>
  <c r="I304" i="7"/>
  <c r="H308" i="7"/>
  <c r="I308" i="7"/>
  <c r="H310" i="7"/>
  <c r="I310" i="7"/>
  <c r="H311" i="7"/>
  <c r="I311" i="7"/>
  <c r="H420" i="7"/>
  <c r="I420" i="7"/>
  <c r="H319" i="7"/>
  <c r="I319" i="7"/>
  <c r="H321" i="7"/>
  <c r="I321" i="7"/>
  <c r="H328" i="7"/>
  <c r="I328" i="7"/>
  <c r="H329" i="7"/>
  <c r="I329" i="7"/>
  <c r="H229" i="7"/>
  <c r="I229" i="7"/>
  <c r="H230" i="7"/>
  <c r="I230" i="7"/>
  <c r="H336" i="7"/>
  <c r="I336" i="7"/>
  <c r="H345" i="7"/>
  <c r="I345" i="7"/>
  <c r="H149" i="7"/>
  <c r="I149" i="7"/>
  <c r="H153" i="7"/>
  <c r="I153" i="7"/>
  <c r="H510" i="7"/>
  <c r="I510" i="7"/>
  <c r="H116" i="7"/>
  <c r="I116" i="7"/>
  <c r="H161" i="7"/>
  <c r="I161" i="7"/>
  <c r="H346" i="7"/>
  <c r="I346" i="7"/>
  <c r="H347" i="7"/>
  <c r="I347" i="7"/>
  <c r="H348" i="7"/>
  <c r="I348" i="7"/>
  <c r="H349" i="7"/>
  <c r="I349" i="7"/>
  <c r="H350" i="7"/>
  <c r="I350" i="7"/>
  <c r="H353" i="7"/>
  <c r="I353" i="7"/>
  <c r="H141" i="7"/>
  <c r="I141" i="7"/>
  <c r="H397" i="7"/>
  <c r="I397" i="7"/>
  <c r="H477" i="7"/>
  <c r="I477" i="7"/>
  <c r="H155" i="7"/>
  <c r="I155" i="7"/>
  <c r="H294" i="7"/>
  <c r="I294" i="7"/>
  <c r="H694" i="7"/>
  <c r="I694" i="7"/>
  <c r="H166" i="7"/>
  <c r="I166" i="7"/>
  <c r="H139" i="7"/>
  <c r="I139" i="7"/>
  <c r="H360" i="7"/>
  <c r="I360" i="7"/>
  <c r="H371" i="7"/>
  <c r="I371" i="7"/>
  <c r="H372" i="7"/>
  <c r="I372" i="7"/>
  <c r="H380" i="7"/>
  <c r="I380" i="7"/>
  <c r="H381" i="7"/>
  <c r="I381" i="7"/>
  <c r="H390" i="7"/>
  <c r="I390" i="7"/>
  <c r="H391" i="7"/>
  <c r="I391" i="7"/>
  <c r="H392" i="7"/>
  <c r="I392" i="7"/>
  <c r="H676" i="7"/>
  <c r="I676" i="7"/>
  <c r="H396" i="7"/>
  <c r="I396" i="7"/>
  <c r="H401" i="7"/>
  <c r="I401" i="7"/>
  <c r="H407" i="7"/>
  <c r="I407" i="7"/>
  <c r="H410" i="7"/>
  <c r="I410" i="7"/>
  <c r="H411" i="7"/>
  <c r="I411" i="7"/>
  <c r="H412" i="7"/>
  <c r="I412" i="7"/>
  <c r="H413" i="7"/>
  <c r="I413" i="7"/>
  <c r="H414" i="7"/>
  <c r="I414" i="7"/>
  <c r="H417" i="7"/>
  <c r="I417" i="7"/>
  <c r="H418" i="7"/>
  <c r="I418" i="7"/>
  <c r="H419" i="7"/>
  <c r="I419" i="7"/>
  <c r="H525" i="7"/>
  <c r="I525" i="7"/>
  <c r="H232" i="7"/>
  <c r="I232" i="7"/>
  <c r="H422" i="7"/>
  <c r="I422" i="7"/>
  <c r="H428" i="7"/>
  <c r="I428" i="7"/>
  <c r="H427" i="7"/>
  <c r="I427" i="7"/>
  <c r="H96" i="7"/>
  <c r="I96" i="7"/>
  <c r="H157" i="7"/>
  <c r="I157" i="7"/>
  <c r="H436" i="7"/>
  <c r="I436" i="7"/>
  <c r="H205" i="7"/>
  <c r="I205" i="7"/>
  <c r="H446" i="7"/>
  <c r="I446" i="7"/>
  <c r="H449" i="7"/>
  <c r="I449" i="7"/>
  <c r="H83" i="7"/>
  <c r="I83" i="7"/>
  <c r="H452" i="7"/>
  <c r="I452" i="7"/>
  <c r="H453" i="7"/>
  <c r="I453" i="7"/>
  <c r="H456" i="7"/>
  <c r="I456" i="7"/>
  <c r="H460" i="7"/>
  <c r="I460" i="7"/>
  <c r="H457" i="7"/>
  <c r="I457" i="7"/>
  <c r="H458" i="7"/>
  <c r="I458" i="7"/>
  <c r="H459" i="7"/>
  <c r="I459" i="7"/>
  <c r="H463" i="7"/>
  <c r="I463" i="7"/>
  <c r="H468" i="7"/>
  <c r="I468" i="7"/>
  <c r="H469" i="7"/>
  <c r="I469" i="7"/>
  <c r="H472" i="7"/>
  <c r="I472" i="7"/>
  <c r="H473" i="7"/>
  <c r="I473" i="7"/>
  <c r="H616" i="7"/>
  <c r="I616" i="7"/>
  <c r="H355" i="7"/>
  <c r="I355" i="7"/>
  <c r="H478" i="7"/>
  <c r="I478" i="7"/>
  <c r="H479" i="7"/>
  <c r="I479" i="7"/>
  <c r="H480" i="7"/>
  <c r="I480" i="7"/>
  <c r="H487" i="7"/>
  <c r="I487" i="7"/>
  <c r="H489" i="7"/>
  <c r="I489" i="7"/>
  <c r="H492" i="7"/>
  <c r="I492" i="7"/>
  <c r="H496" i="7"/>
  <c r="I496" i="7"/>
  <c r="H497" i="7"/>
  <c r="I497" i="7"/>
  <c r="H515" i="7"/>
  <c r="I515" i="7"/>
  <c r="H389" i="7"/>
  <c r="I389" i="7"/>
  <c r="H540" i="7"/>
  <c r="I540" i="7"/>
  <c r="H541" i="7"/>
  <c r="I541" i="7"/>
  <c r="H464" i="7"/>
  <c r="I464" i="7"/>
  <c r="H503" i="7"/>
  <c r="I503" i="7"/>
  <c r="H504" i="7"/>
  <c r="I504" i="7"/>
  <c r="H512" i="7"/>
  <c r="I512" i="7"/>
  <c r="H518" i="7"/>
  <c r="I518" i="7"/>
  <c r="H527" i="7"/>
  <c r="I527" i="7"/>
  <c r="H528" i="7"/>
  <c r="I528" i="7"/>
  <c r="H532" i="7"/>
  <c r="I532" i="7"/>
  <c r="H533" i="7"/>
  <c r="I533" i="7"/>
  <c r="H559" i="7"/>
  <c r="I559" i="7"/>
  <c r="H560" i="7"/>
  <c r="I560" i="7"/>
  <c r="H550" i="7"/>
  <c r="I550" i="7"/>
  <c r="H549" i="7"/>
  <c r="I549" i="7"/>
  <c r="H557" i="7"/>
  <c r="I557" i="7"/>
  <c r="H553" i="7"/>
  <c r="I553" i="7"/>
  <c r="H563" i="7"/>
  <c r="I563" i="7"/>
  <c r="H566" i="7"/>
  <c r="I566" i="7"/>
  <c r="H568" i="7"/>
  <c r="I568" i="7"/>
  <c r="H661" i="7"/>
  <c r="I661" i="7"/>
  <c r="H574" i="7"/>
  <c r="I574" i="7"/>
  <c r="H642" i="7"/>
  <c r="I642" i="7"/>
  <c r="H645" i="7"/>
  <c r="I645" i="7"/>
  <c r="H185" i="7"/>
  <c r="I185" i="7"/>
  <c r="H653" i="7"/>
  <c r="I653" i="7"/>
  <c r="H656" i="7"/>
  <c r="I656" i="7"/>
  <c r="H181" i="7"/>
  <c r="I181" i="7"/>
  <c r="H662" i="7"/>
  <c r="I662" i="7"/>
  <c r="H409" i="7"/>
  <c r="I409" i="7"/>
  <c r="H657" i="7"/>
  <c r="I657" i="7"/>
  <c r="H666" i="7"/>
  <c r="I666" i="7"/>
  <c r="H667" i="7"/>
  <c r="I667" i="7"/>
  <c r="H669" i="7"/>
  <c r="I669" i="7"/>
  <c r="H377" i="7"/>
  <c r="I377" i="7"/>
  <c r="H670" i="7"/>
  <c r="I670" i="7"/>
  <c r="H629" i="7"/>
  <c r="I629" i="7"/>
  <c r="H672" i="7"/>
  <c r="I672" i="7"/>
  <c r="H674" i="7"/>
  <c r="I674" i="7"/>
  <c r="H683" i="7"/>
  <c r="I683" i="7"/>
  <c r="H235" i="7"/>
  <c r="I235" i="7"/>
  <c r="H223" i="7"/>
  <c r="I223" i="7"/>
  <c r="H690" i="7"/>
  <c r="I690" i="7"/>
  <c r="H692" i="7"/>
  <c r="I692" i="7"/>
  <c r="H693" i="7"/>
  <c r="I693" i="7"/>
  <c r="H619" i="7"/>
  <c r="I619" i="7"/>
  <c r="H696" i="7"/>
  <c r="I696" i="7"/>
  <c r="H705" i="7"/>
  <c r="I705" i="7"/>
  <c r="H146" i="7"/>
  <c r="I146" i="7"/>
  <c r="H708" i="7"/>
  <c r="I708" i="7"/>
  <c r="H709" i="7"/>
  <c r="I709" i="7"/>
  <c r="H710" i="7"/>
  <c r="I710" i="7"/>
  <c r="H711" i="7"/>
  <c r="I711" i="7"/>
  <c r="H712" i="7"/>
  <c r="I712" i="7"/>
  <c r="H713" i="7"/>
  <c r="I713" i="7"/>
  <c r="H531" i="7"/>
  <c r="I531" i="7"/>
  <c r="H715" i="7"/>
  <c r="I715" i="7"/>
  <c r="H716" i="7"/>
  <c r="I716" i="7"/>
  <c r="H717" i="7"/>
  <c r="I717" i="7"/>
  <c r="H668" i="7"/>
  <c r="I668" i="7"/>
  <c r="H98" i="7"/>
  <c r="I98" i="7"/>
  <c r="Q14" i="4" l="1"/>
  <c r="Z14" i="4" s="1"/>
  <c r="Q158" i="4"/>
  <c r="Z158" i="4" s="1"/>
  <c r="Q11" i="4"/>
  <c r="Z11" i="4" s="1"/>
  <c r="Q5" i="4"/>
  <c r="Z5" i="4" s="1"/>
  <c r="Q166" i="4"/>
  <c r="Z166" i="4" s="1"/>
  <c r="Q15" i="4"/>
  <c r="Z15" i="4" s="1"/>
  <c r="Q105" i="4"/>
  <c r="Z105" i="4" s="1"/>
  <c r="Q315" i="4"/>
  <c r="Z315" i="4" s="1"/>
  <c r="Q323" i="4"/>
  <c r="Z323" i="4" s="1"/>
  <c r="Q132" i="4"/>
  <c r="Z132" i="4" s="1"/>
  <c r="Q316" i="4"/>
  <c r="Z316" i="4" s="1"/>
  <c r="Q324" i="4"/>
  <c r="Z324" i="4" s="1"/>
  <c r="Q109" i="4"/>
  <c r="Z109" i="4" s="1"/>
  <c r="Q206" i="4"/>
  <c r="Z206" i="4" s="1"/>
  <c r="Q318" i="4"/>
  <c r="Z318" i="4" s="1"/>
  <c r="Q319" i="4"/>
  <c r="Z319" i="4" s="1"/>
  <c r="Q320" i="4"/>
  <c r="Z320" i="4" s="1"/>
  <c r="Q400" i="4"/>
  <c r="Z400" i="4" s="1"/>
  <c r="Q313" i="4"/>
  <c r="Z313" i="4" s="1"/>
  <c r="Q321" i="4"/>
  <c r="Z321" i="4" s="1"/>
  <c r="Q325" i="4"/>
  <c r="Z325" i="4" s="1"/>
  <c r="Q90" i="4"/>
  <c r="Z90" i="4" s="1"/>
  <c r="Q218" i="4"/>
  <c r="Z218" i="4" s="1"/>
  <c r="Q314" i="4"/>
  <c r="Z314" i="4" s="1"/>
  <c r="Q322" i="4"/>
  <c r="Z322" i="4" s="1"/>
  <c r="Q317" i="4"/>
  <c r="Z317" i="4" s="1"/>
  <c r="Q35" i="4"/>
  <c r="Z35" i="4" s="1"/>
  <c r="Q6" i="4"/>
  <c r="Z6" i="4" s="1"/>
  <c r="Q219" i="4"/>
  <c r="Z219" i="4" s="1"/>
  <c r="Q18" i="4"/>
  <c r="Z18" i="4" s="1"/>
  <c r="Q20" i="4"/>
  <c r="Z20" i="4" s="1"/>
  <c r="Q240" i="4"/>
  <c r="Z240" i="4" s="1"/>
  <c r="Q23" i="4"/>
  <c r="Z23" i="4" s="1"/>
  <c r="Q271" i="4"/>
  <c r="Z271" i="4" s="1"/>
  <c r="Q21" i="4"/>
  <c r="Z21" i="4" s="1"/>
  <c r="Q253" i="4"/>
  <c r="Z253" i="4" s="1"/>
  <c r="Q19" i="4"/>
  <c r="Z19" i="4" s="1"/>
  <c r="Q227" i="4"/>
  <c r="Z227" i="4" s="1"/>
  <c r="Q55" i="4"/>
  <c r="Z55" i="4" s="1"/>
  <c r="Q8" i="4"/>
  <c r="Z8" i="4" s="1"/>
  <c r="Q296" i="4"/>
  <c r="Z296" i="4" s="1"/>
  <c r="Q25" i="4"/>
  <c r="Z25" i="4" s="1"/>
  <c r="Q95" i="4"/>
  <c r="Z95" i="4" s="1"/>
  <c r="Q10" i="4"/>
  <c r="Z10" i="4" s="1"/>
  <c r="Q22" i="4"/>
  <c r="Z22" i="4" s="1"/>
  <c r="Q270" i="4"/>
  <c r="Z270" i="4" s="1"/>
  <c r="Q179" i="4"/>
  <c r="Z179" i="4" s="1"/>
  <c r="Q16" i="4"/>
  <c r="Z16" i="4" s="1"/>
  <c r="Q75" i="4"/>
  <c r="Z75" i="4" s="1"/>
  <c r="Q331" i="4"/>
  <c r="Q334" i="4"/>
  <c r="Q124" i="4"/>
  <c r="Z124" i="4" s="1"/>
  <c r="Q332" i="4"/>
  <c r="Q348" i="4"/>
  <c r="Z348" i="4" s="1"/>
  <c r="Q293" i="4"/>
  <c r="Z293" i="4" s="1"/>
  <c r="Q246" i="4"/>
  <c r="Z246" i="4" s="1"/>
  <c r="Q103" i="4"/>
  <c r="Z103" i="4" s="1"/>
  <c r="Q327" i="4"/>
  <c r="Q335" i="4"/>
  <c r="Q333" i="4"/>
  <c r="Q326" i="4"/>
  <c r="Q232" i="4"/>
  <c r="Z232" i="4" s="1"/>
  <c r="Q328" i="4"/>
  <c r="Q336" i="4"/>
  <c r="Q49" i="4"/>
  <c r="Z49" i="4" s="1"/>
  <c r="Q113" i="4"/>
  <c r="Z113" i="4" s="1"/>
  <c r="Q329" i="4"/>
  <c r="Q337" i="4"/>
  <c r="Q330" i="4"/>
  <c r="Q338" i="4"/>
  <c r="Q147" i="4"/>
  <c r="Z147" i="4" s="1"/>
  <c r="Q13" i="4"/>
  <c r="Z13" i="4" s="1"/>
  <c r="Q381" i="4"/>
  <c r="Z381" i="4" s="1"/>
  <c r="Q28" i="4"/>
  <c r="Z28" i="4" s="1"/>
  <c r="Q285" i="4"/>
  <c r="Z285" i="4" s="1"/>
  <c r="Q24" i="4"/>
  <c r="Z24" i="4" s="1"/>
  <c r="Q93" i="4"/>
  <c r="Z93" i="4" s="1"/>
  <c r="Q9" i="4"/>
  <c r="Z9" i="4" s="1"/>
  <c r="Q29" i="4"/>
  <c r="Z29" i="4" s="1"/>
  <c r="Q399" i="4"/>
  <c r="Z399" i="4" s="1"/>
  <c r="Q301" i="4"/>
  <c r="Z301" i="4" s="1"/>
  <c r="Q26" i="4"/>
  <c r="Z26" i="4" s="1"/>
  <c r="Q107" i="4"/>
  <c r="Z107" i="4" s="1"/>
  <c r="Q235" i="4"/>
  <c r="Z235" i="4" s="1"/>
  <c r="Q283" i="4"/>
  <c r="Z283" i="4" s="1"/>
  <c r="Q212" i="4"/>
  <c r="Z212" i="4" s="1"/>
  <c r="Q396" i="4"/>
  <c r="Z396" i="4" s="1"/>
  <c r="Q213" i="4"/>
  <c r="Z213" i="4" s="1"/>
  <c r="Q214" i="4"/>
  <c r="Z214" i="4" s="1"/>
  <c r="Q383" i="4"/>
  <c r="Z383" i="4" s="1"/>
  <c r="Q176" i="4"/>
  <c r="Z176" i="4" s="1"/>
  <c r="Q216" i="4"/>
  <c r="Z216" i="4" s="1"/>
  <c r="Q217" i="4"/>
  <c r="Z217" i="4" s="1"/>
  <c r="Q210" i="4"/>
  <c r="Z210" i="4" s="1"/>
  <c r="Q12" i="4"/>
  <c r="Z12" i="4" s="1"/>
  <c r="Q140" i="4"/>
  <c r="Z140" i="4" s="1"/>
  <c r="Q7" i="4"/>
  <c r="Z7" i="4" s="1"/>
  <c r="Q42" i="4"/>
  <c r="Z42" i="4" s="1"/>
  <c r="Q27" i="4"/>
  <c r="Z27" i="4" s="1"/>
  <c r="Q350" i="4"/>
  <c r="Z350" i="4" s="1"/>
  <c r="Q205" i="4"/>
  <c r="Z205" i="4" s="1"/>
  <c r="Q17" i="4"/>
  <c r="Z17" i="4" s="1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<sst xmlns="http://schemas.openxmlformats.org/spreadsheetml/2006/main" count="4099" uniqueCount="2556">
  <si>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</si>
  <si>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</si>
  <si>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</si>
  <si>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</si>
  <si>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</si>
  <si>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</si>
  <si>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</si>
  <si>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</si>
  <si>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</si>
  <si>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</si>
  <si>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</si>
  <si>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</si>
  <si>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</si>
  <si>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</si>
  <si>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</si>
  <si>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</si>
  <si>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</si>
  <si>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</si>
  <si>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</si>
  <si>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</si>
  <si>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</si>
  <si>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</si>
  <si>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</si>
  <si>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</si>
  <si>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</si>
  <si>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</si>
  <si>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</si>
  <si>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</si>
  <si>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</si>
  <si>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</si>
  <si>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</si>
  <si>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</si>
  <si>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</si>
  <si>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</si>
  <si>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</si>
  <si>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</si>
  <si>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</si>
  <si>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</si>
  <si>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</si>
  <si>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</si>
  <si>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</si>
  <si>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</si>
  <si>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</si>
  <si>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</si>
  <si>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</si>
  <si>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</si>
  <si>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</si>
  <si>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</si>
  <si>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</si>
  <si>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</si>
  <si>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</si>
  <si>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</si>
  <si>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</si>
  <si>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</si>
  <si>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</si>
  <si>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</si>
  <si>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</si>
  <si>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</si>
  <si>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</si>
  <si>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</si>
  <si>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</si>
  <si>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</si>
  <si>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</si>
  <si>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</si>
  <si>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</si>
  <si>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</si>
  <si>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</si>
  <si>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</si>
  <si>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</si>
  <si>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</si>
  <si>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</si>
  <si>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</si>
  <si>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</si>
  <si>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</si>
  <si>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</si>
  <si>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</si>
  <si>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</si>
  <si>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</si>
  <si>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</si>
  <si>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</si>
  <si>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</si>
  <si>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</si>
  <si>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</si>
  <si>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</si>
  <si>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</si>
  <si>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</si>
  <si>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</si>
  <si>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</si>
  <si>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</si>
  <si>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</si>
  <si>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</si>
  <si>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</si>
  <si>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</si>
  <si>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</si>
  <si>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</si>
  <si>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</si>
  <si>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</si>
  <si>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</si>
  <si>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</si>
  <si>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</si>
  <si>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</si>
  <si>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</si>
  <si>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</si>
  <si>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</si>
  <si>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</si>
  <si>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</si>
  <si>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</si>
  <si>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</si>
  <si>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</si>
  <si>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</si>
  <si>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</si>
  <si>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</si>
  <si>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</si>
  <si>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</si>
  <si>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</si>
  <si>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</si>
  <si>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</si>
  <si>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</si>
  <si>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</si>
  <si>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</si>
  <si>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</si>
  <si>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</si>
  <si>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</si>
  <si>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</si>
  <si>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</si>
  <si>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</si>
  <si>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</si>
  <si>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</si>
  <si>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</si>
  <si>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</si>
  <si>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</si>
  <si>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</si>
  <si>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</si>
  <si>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</si>
  <si>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</si>
  <si>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</si>
  <si>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</si>
  <si>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</si>
  <si>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</si>
  <si>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</si>
  <si>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</si>
  <si>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</si>
  <si>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</si>
  <si>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</si>
  <si>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</si>
  <si>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</si>
  <si>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</si>
  <si>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</si>
  <si>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</si>
  <si>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</si>
  <si>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</si>
  <si>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</si>
  <si>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</si>
  <si>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</si>
  <si>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</si>
  <si>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</si>
  <si>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</si>
  <si>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</si>
  <si>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</si>
  <si>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</si>
  <si>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</si>
  <si>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</si>
  <si>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</si>
  <si>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</si>
  <si>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</si>
  <si>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</si>
  <si>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</si>
  <si>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</si>
  <si>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</si>
  <si>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</si>
  <si>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</si>
  <si>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</si>
  <si>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</si>
  <si>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</si>
  <si>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</si>
  <si>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</si>
  <si>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</si>
  <si>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</si>
  <si>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</si>
  <si>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</si>
  <si>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</si>
  <si>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</si>
  <si>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</si>
  <si>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</si>
  <si>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</si>
  <si>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</si>
  <si>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</si>
  <si>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</si>
  <si>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</si>
  <si>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</si>
  <si>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</si>
  <si>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</si>
  <si>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</si>
  <si>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</si>
  <si>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</si>
  <si>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</si>
  <si>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</si>
  <si>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</si>
  <si>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</si>
  <si>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</si>
  <si>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</si>
  <si>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</si>
  <si>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</si>
  <si>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</si>
  <si>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</si>
  <si>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</si>
  <si>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</si>
  <si>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</si>
  <si>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</si>
  <si>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</si>
  <si>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</si>
  <si>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</si>
  <si>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</si>
  <si>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</si>
  <si>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</si>
  <si>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</si>
  <si>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</si>
  <si>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</si>
  <si>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</si>
  <si>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</si>
  <si>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</si>
  <si>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</si>
  <si>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</si>
  <si>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</si>
  <si>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</si>
  <si>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</si>
  <si>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</si>
  <si>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</si>
  <si>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</si>
  <si>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</si>
  <si>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</si>
  <si>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</si>
  <si>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</si>
  <si>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</si>
  <si>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</si>
  <si>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</si>
  <si>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</si>
  <si>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</si>
  <si>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</si>
  <si>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</si>
  <si>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</si>
  <si>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</si>
  <si>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</si>
  <si>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</si>
  <si>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</si>
  <si>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</si>
  <si>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</si>
  <si>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</si>
  <si>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</si>
  <si>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</si>
  <si>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</si>
  <si>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</si>
  <si>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</si>
  <si>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</si>
  <si>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</si>
  <si>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</si>
  <si>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</si>
  <si>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</si>
  <si>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</si>
  <si>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</si>
  <si>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</si>
  <si>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</si>
  <si>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</si>
  <si>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</si>
  <si>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</si>
  <si>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</si>
  <si>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</si>
  <si>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</si>
  <si>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</si>
  <si>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</si>
  <si>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</si>
  <si>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</si>
  <si>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</si>
  <si>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</si>
  <si>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</si>
  <si>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</si>
  <si>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</si>
  <si>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</si>
  <si>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</si>
  <si>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</si>
  <si>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</si>
  <si>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</si>
  <si>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</si>
  <si>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</si>
  <si>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</si>
  <si>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</si>
  <si>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</si>
  <si>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</si>
  <si>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</si>
  <si>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</si>
  <si>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</si>
  <si>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</si>
  <si>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</si>
  <si>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</si>
  <si>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</si>
  <si>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</si>
  <si>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</si>
  <si>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</si>
  <si>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</si>
  <si>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</si>
  <si>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</si>
  <si>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</si>
  <si>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</si>
  <si>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</si>
  <si>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</si>
  <si>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</si>
  <si>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</si>
  <si>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</si>
  <si>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</si>
  <si>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</si>
  <si>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</si>
  <si>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</si>
  <si>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</si>
  <si>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</si>
  <si>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</si>
  <si>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</si>
  <si>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</si>
  <si>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</si>
  <si>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</si>
  <si>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</si>
  <si>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</si>
  <si>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</si>
  <si>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</si>
  <si>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</si>
  <si>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</si>
  <si>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</si>
  <si>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</si>
  <si>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</si>
  <si>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</si>
  <si>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</si>
  <si>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</si>
  <si>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</si>
  <si>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</si>
  <si>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</si>
  <si>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</si>
  <si>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</si>
  <si>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</si>
  <si>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</si>
  <si>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</si>
  <si>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</si>
  <si>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</si>
  <si>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</si>
  <si>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</si>
  <si>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</si>
  <si>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</si>
  <si>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</si>
  <si>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</si>
  <si>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</si>
  <si>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</si>
  <si>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</si>
  <si>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</si>
  <si>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</si>
  <si>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</si>
  <si>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</si>
  <si>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</si>
  <si>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</si>
  <si>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</si>
  <si>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</si>
  <si>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</si>
  <si>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</si>
  <si>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</si>
  <si>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</si>
  <si>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</si>
  <si>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</si>
  <si>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</si>
  <si>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</si>
  <si>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</si>
  <si>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</si>
  <si>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</si>
  <si>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</si>
  <si>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</si>
  <si>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</si>
  <si>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</si>
  <si>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</si>
  <si>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</si>
  <si>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</si>
  <si>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</si>
  <si>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</si>
  <si>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</si>
  <si>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</si>
  <si>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</si>
  <si>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</si>
  <si>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</si>
  <si>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</si>
  <si>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</si>
  <si>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</si>
  <si>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</si>
  <si>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</si>
  <si>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</si>
  <si>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</si>
  <si>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</si>
  <si>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</si>
  <si>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</si>
  <si>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</si>
  <si>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</si>
  <si>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</si>
  <si>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</si>
  <si>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</si>
  <si>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</si>
  <si>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</si>
  <si>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</si>
  <si>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</si>
  <si>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</si>
  <si>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</si>
  <si>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</si>
  <si>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</si>
  <si>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</si>
  <si>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</si>
  <si>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</si>
  <si>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</si>
  <si>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</si>
  <si>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</si>
  <si>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</si>
  <si>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</si>
  <si>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</si>
  <si>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</si>
  <si>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</si>
  <si>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</si>
  <si>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</si>
  <si>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</si>
  <si>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</si>
  <si>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</si>
  <si>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</si>
  <si>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</si>
  <si>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</si>
  <si>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</si>
  <si>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</si>
  <si>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</si>
  <si>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</si>
  <si>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</si>
  <si>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</si>
  <si>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</si>
  <si>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</si>
  <si>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</si>
  <si>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</si>
  <si>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</si>
  <si>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</si>
  <si>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</si>
  <si>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</si>
  <si>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</si>
  <si>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</si>
  <si>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</si>
  <si>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</si>
  <si>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</si>
  <si>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</si>
  <si>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</si>
  <si>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</si>
  <si>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</si>
  <si>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</si>
  <si>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</si>
  <si>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</si>
  <si>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</si>
  <si>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</si>
  <si>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</si>
  <si>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</si>
  <si>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</si>
  <si>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</si>
  <si>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</si>
  <si>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</si>
  <si>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</si>
  <si>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</si>
  <si>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</si>
  <si>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</si>
  <si>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</si>
  <si>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</si>
  <si>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</si>
  <si>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</si>
  <si>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</si>
  <si>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</si>
  <si>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</si>
  <si>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</si>
  <si>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</si>
  <si>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</si>
  <si>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</si>
  <si>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</si>
  <si>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</si>
  <si>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</si>
  <si>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</si>
  <si>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</si>
  <si>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</si>
  <si>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</si>
  <si>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</si>
  <si>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</si>
  <si>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</si>
  <si>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</si>
  <si>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</si>
  <si>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</si>
  <si>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</si>
  <si>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</si>
  <si>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</si>
  <si>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</si>
  <si>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</si>
  <si>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</si>
  <si>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</si>
  <si>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</si>
  <si>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</si>
  <si>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</si>
  <si>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</si>
  <si>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</si>
  <si>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</si>
  <si>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</si>
  <si>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</si>
  <si>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</si>
  <si>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</si>
  <si>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</si>
  <si>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</si>
  <si>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</si>
  <si>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</si>
  <si>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</si>
  <si>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</si>
  <si>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</si>
  <si>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</si>
  <si>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</si>
  <si>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</si>
  <si>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</si>
  <si>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</si>
  <si>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</si>
  <si>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</si>
  <si>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</si>
  <si>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</si>
  <si>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</si>
  <si>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</si>
  <si>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</si>
  <si>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</si>
  <si>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</si>
  <si>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</si>
  <si>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</si>
  <si>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</si>
  <si>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</si>
  <si>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</si>
  <si>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</si>
  <si>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</si>
  <si>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</si>
  <si>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</si>
  <si>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</si>
  <si>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</si>
  <si>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</si>
  <si>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</si>
  <si>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</si>
  <si>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</si>
  <si>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</si>
  <si>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</si>
  <si>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</si>
  <si>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</si>
  <si>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</si>
  <si>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</si>
  <si>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</si>
  <si>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</si>
  <si>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</si>
  <si>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</si>
  <si>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</si>
  <si>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</si>
  <si>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</si>
  <si>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</si>
  <si>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</si>
  <si>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</si>
  <si>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</si>
  <si>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</si>
  <si>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</si>
  <si>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</si>
  <si>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</si>
  <si>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</si>
  <si>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</si>
  <si>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</si>
  <si>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</si>
  <si>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</si>
  <si>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</si>
  <si>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</si>
  <si>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</si>
  <si>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</si>
  <si>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</si>
  <si>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</si>
  <si>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</si>
  <si>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</si>
  <si>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</si>
  <si>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</si>
  <si>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</si>
  <si>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</si>
  <si>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</si>
  <si>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</si>
  <si>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</si>
  <si>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</si>
  <si>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</si>
  <si>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</si>
  <si>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</si>
  <si>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</si>
  <si>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</si>
  <si>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</si>
  <si>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</si>
  <si>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</si>
  <si>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</si>
  <si>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</si>
  <si>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</si>
  <si>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</si>
  <si>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</si>
  <si>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</si>
  <si>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</si>
  <si>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</si>
  <si>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</si>
  <si>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</si>
  <si>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</si>
  <si>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</si>
  <si>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</si>
  <si>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</si>
  <si>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</si>
  <si>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</si>
  <si>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</si>
  <si>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</si>
  <si>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</si>
  <si>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</si>
  <si>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</si>
  <si>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</si>
  <si>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</si>
  <si>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</si>
  <si>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</si>
  <si>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</si>
  <si>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</si>
  <si>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</si>
  <si>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</si>
  <si>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</si>
  <si>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</si>
  <si>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</si>
  <si>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</si>
  <si>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</si>
  <si>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</si>
  <si>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</si>
  <si>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</si>
  <si>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</si>
  <si>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</si>
  <si>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</si>
  <si>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</si>
  <si>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</si>
  <si>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</si>
  <si>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</si>
  <si>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</si>
  <si>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</si>
  <si>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</si>
  <si>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</si>
  <si>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</si>
  <si>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</si>
  <si>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</si>
  <si>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</si>
  <si>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</si>
  <si>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</si>
  <si>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</si>
  <si>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</si>
  <si>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</si>
  <si>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</si>
  <si>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</si>
  <si>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</si>
  <si>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</si>
  <si>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</si>
  <si>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</si>
  <si>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</si>
  <si>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</si>
  <si>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</si>
  <si>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</si>
  <si>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</si>
  <si>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</si>
  <si>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</si>
  <si>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</si>
  <si>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</si>
  <si>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</si>
  <si>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</si>
  <si>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</si>
  <si>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</si>
  <si>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</si>
  <si>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</si>
  <si>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</si>
  <si>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</si>
  <si>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</si>
  <si>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</si>
  <si>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</si>
  <si>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</si>
  <si>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</si>
  <si>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</si>
  <si>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</si>
  <si>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</si>
  <si>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</si>
  <si>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</si>
  <si>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</si>
  <si>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</si>
  <si>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</si>
  <si>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</si>
  <si>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</si>
  <si>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</si>
  <si>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</si>
  <si>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</si>
  <si>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</si>
  <si>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</si>
  <si>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</si>
  <si>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</si>
  <si>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</si>
  <si>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</si>
  <si>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</si>
  <si>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</si>
  <si>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</si>
  <si>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</si>
  <si>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</si>
  <si>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</si>
  <si>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</si>
  <si>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</si>
  <si>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</si>
  <si>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</si>
  <si>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</si>
  <si>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</si>
  <si>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</si>
  <si>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</si>
  <si>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</si>
  <si>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</si>
  <si>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</si>
  <si>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</si>
  <si>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</si>
  <si>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</si>
  <si>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</si>
  <si>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</si>
  <si>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</si>
  <si>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</si>
  <si>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</si>
  <si>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</si>
  <si>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</si>
  <si>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</si>
  <si>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</si>
  <si>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</si>
  <si>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</si>
  <si>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</si>
  <si>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</si>
  <si>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</si>
  <si>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</si>
  <si>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</si>
  <si>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</si>
  <si>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</si>
  <si>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</si>
  <si>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</si>
  <si>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</si>
  <si>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</si>
  <si>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</si>
  <si>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</si>
  <si>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</si>
  <si>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</si>
  <si>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</si>
  <si>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</si>
  <si>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</si>
  <si>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</si>
  <si>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</si>
  <si>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</si>
  <si>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</si>
  <si>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</si>
  <si>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</si>
  <si>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</si>
  <si>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</si>
  <si>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</si>
  <si>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</si>
  <si>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</si>
  <si>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</si>
  <si>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</si>
  <si>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</si>
  <si>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</si>
  <si>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</si>
  <si>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</si>
  <si>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</si>
  <si>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</si>
  <si>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</si>
  <si>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</si>
  <si>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</si>
  <si>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</si>
  <si>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</si>
  <si>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</si>
  <si>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</si>
  <si>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</si>
  <si>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</si>
  <si>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</si>
  <si>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</si>
  <si>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</si>
  <si>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</si>
  <si>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</si>
  <si>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</si>
  <si>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</si>
  <si>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</si>
  <si>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</si>
  <si>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</si>
  <si>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</si>
  <si>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</si>
  <si>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</si>
  <si>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</si>
  <si>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</si>
  <si>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</si>
  <si>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</si>
  <si>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</si>
  <si>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</si>
  <si>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</si>
  <si>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</si>
  <si>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</si>
  <si>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</si>
  <si>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</si>
  <si>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</si>
  <si>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</si>
  <si>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</si>
  <si>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</si>
  <si>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</si>
  <si>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</si>
  <si>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</si>
  <si>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</si>
  <si>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</si>
  <si>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</si>
  <si>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</si>
  <si>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</si>
  <si>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</si>
  <si>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</si>
  <si>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</si>
  <si>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</si>
  <si>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</si>
  <si>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</si>
  <si>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</si>
  <si>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</si>
  <si>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</si>
  <si>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</si>
  <si>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</si>
  <si>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</si>
  <si>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</si>
  <si>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</si>
  <si>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</si>
  <si>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</si>
  <si>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</si>
  <si>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</si>
  <si>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</si>
  <si>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</si>
  <si>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</si>
  <si>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</si>
  <si>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</si>
  <si>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</si>
  <si>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</si>
  <si>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</si>
  <si>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</si>
  <si>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</si>
  <si>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</si>
  <si>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</si>
  <si>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</si>
  <si>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</si>
  <si>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</si>
  <si>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</si>
  <si>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</si>
  <si>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</si>
  <si>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</si>
  <si>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</si>
  <si>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</si>
  <si>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</si>
  <si>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</si>
  <si>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</si>
  <si>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</si>
  <si>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</si>
  <si>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</si>
  <si>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</si>
  <si>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</si>
  <si>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</si>
  <si>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</si>
  <si>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</si>
  <si>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</si>
  <si>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</si>
  <si>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</si>
  <si>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</si>
  <si>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</si>
  <si>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</si>
  <si>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</si>
  <si>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</si>
  <si>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</si>
  <si>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</si>
  <si>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</si>
  <si>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</si>
  <si>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</si>
  <si>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</si>
  <si>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</si>
  <si>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</si>
  <si>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</si>
  <si>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</si>
  <si>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</si>
  <si>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</si>
  <si>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</si>
  <si>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</si>
  <si>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</si>
  <si>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</si>
  <si>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</si>
  <si>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</si>
  <si>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</si>
  <si>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</si>
  <si>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</si>
  <si>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</si>
  <si>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</si>
  <si>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</si>
  <si>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</si>
  <si>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</si>
  <si>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</si>
  <si>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</si>
  <si>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</si>
  <si>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</si>
  <si>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</si>
  <si>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</si>
  <si>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</si>
  <si>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</si>
  <si>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</si>
  <si>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</si>
  <si>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</si>
  <si>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</si>
  <si>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</si>
  <si>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</si>
  <si>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</si>
  <si>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</si>
  <si>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</si>
  <si>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</si>
  <si>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</si>
  <si>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</si>
  <si>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</si>
  <si>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</si>
  <si>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</si>
  <si>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</si>
  <si>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</si>
  <si>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</si>
  <si>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</si>
  <si>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</si>
  <si>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</si>
  <si>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</si>
  <si>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</si>
  <si>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</si>
  <si>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</si>
  <si>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</si>
  <si>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</si>
  <si>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</si>
  <si>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</si>
  <si>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</si>
  <si>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</si>
  <si>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</si>
  <si>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</si>
  <si>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</si>
  <si>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</si>
  <si>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</si>
  <si>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</si>
  <si>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</si>
  <si>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</si>
  <si>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</si>
  <si>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</si>
  <si>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</si>
  <si>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</si>
  <si>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</si>
  <si>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</si>
  <si>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</si>
  <si>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</si>
  <si>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</si>
  <si>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</si>
  <si>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</si>
  <si>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</si>
  <si>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</si>
  <si>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</si>
  <si>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</si>
  <si>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</si>
  <si>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</si>
  <si>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</si>
  <si>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</si>
  <si>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</si>
  <si>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</si>
  <si>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</si>
  <si>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</si>
  <si>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</si>
  <si>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</si>
  <si>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</si>
  <si>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</si>
  <si>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</si>
  <si>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</si>
  <si>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</si>
  <si>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</si>
  <si>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</si>
  <si>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</si>
  <si>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</si>
  <si>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</si>
  <si>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</si>
  <si>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</si>
  <si>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</si>
  <si>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</si>
  <si>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</si>
  <si>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</si>
  <si>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</si>
  <si>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</si>
  <si>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</si>
  <si>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</si>
  <si>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</si>
  <si>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</si>
  <si>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</si>
  <si>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</si>
  <si>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</si>
  <si>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</si>
  <si>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</si>
  <si>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</si>
  <si>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</si>
  <si>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</si>
  <si>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</si>
  <si>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</si>
  <si>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</si>
  <si>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</si>
  <si>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</si>
  <si>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</si>
  <si>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</si>
  <si>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</si>
  <si>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</si>
  <si>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</si>
  <si>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</si>
  <si>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</si>
  <si>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</si>
  <si>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</si>
  <si>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</si>
  <si>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</si>
  <si>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</si>
  <si>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</si>
  <si>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</si>
  <si>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</si>
  <si>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</si>
  <si>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</si>
  <si>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</si>
  <si>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</si>
  <si>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</si>
  <si>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</si>
  <si>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</si>
  <si>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</si>
  <si>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</si>
  <si>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</si>
  <si>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</si>
  <si>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</si>
  <si>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</si>
  <si>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</si>
  <si>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</si>
  <si>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</si>
  <si>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</si>
  <si>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</si>
  <si>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</si>
  <si>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</si>
  <si>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</si>
  <si>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</si>
  <si>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</si>
  <si>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</si>
  <si>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</si>
  <si>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</si>
  <si>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</si>
  <si>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</si>
  <si>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</si>
  <si>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</si>
  <si>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</si>
  <si>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</si>
  <si>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</si>
  <si>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</si>
  <si>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</si>
  <si>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</si>
  <si>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</si>
  <si>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</si>
  <si>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</si>
  <si>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</si>
  <si>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</si>
  <si>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</si>
  <si>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</si>
  <si>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</si>
  <si>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</si>
  <si>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</si>
  <si>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</si>
  <si>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</si>
  <si>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</si>
  <si>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</si>
  <si>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</si>
  <si>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</si>
  <si>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</si>
  <si>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</si>
  <si>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</si>
  <si>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</si>
  <si>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</si>
  <si>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</si>
  <si>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</si>
  <si>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</si>
  <si>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</si>
  <si>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</si>
  <si>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</si>
  <si>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</si>
  <si>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</si>
  <si>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</si>
  <si>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</si>
  <si>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</si>
  <si>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</si>
  <si>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</si>
  <si>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</si>
  <si>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</si>
  <si>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</si>
  <si>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</si>
  <si>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</si>
  <si>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</si>
  <si>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</si>
  <si>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</si>
  <si>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</si>
  <si>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</si>
  <si>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</si>
  <si>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</si>
  <si>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</si>
  <si>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</si>
  <si>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</si>
  <si>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</si>
  <si>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</si>
  <si>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</si>
  <si>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</si>
  <si>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</si>
  <si>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</si>
  <si>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</si>
  <si>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</si>
  <si>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</si>
  <si>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</si>
  <si>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</si>
  <si>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</si>
  <si>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</si>
  <si>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</si>
  <si>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</si>
  <si>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</si>
  <si>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</si>
  <si>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</si>
  <si>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</si>
  <si>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</si>
  <si>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</si>
  <si>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</si>
  <si>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</si>
  <si>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</si>
  <si>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</si>
  <si>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</si>
  <si>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</si>
  <si>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</si>
  <si>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</si>
  <si>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</si>
  <si>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</si>
  <si>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</si>
  <si>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</si>
  <si>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</si>
  <si>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</si>
  <si>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</si>
  <si>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</si>
  <si>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</si>
  <si>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</si>
  <si>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</si>
  <si>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</si>
  <si>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</si>
  <si>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</si>
  <si>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</si>
  <si>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</si>
  <si>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</si>
  <si>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</si>
  <si>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</si>
  <si>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</si>
  <si>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</si>
  <si>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</si>
  <si>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</si>
  <si>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</si>
  <si>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</si>
  <si>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</si>
  <si>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</si>
  <si>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</si>
  <si>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</si>
  <si>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</si>
  <si>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</si>
  <si>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</si>
  <si>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</si>
  <si>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</si>
  <si>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</si>
  <si>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</si>
  <si>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</si>
  <si>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</si>
  <si>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</si>
  <si>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</si>
  <si>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</si>
  <si>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</si>
  <si>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</si>
  <si>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</si>
  <si>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</si>
  <si>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</si>
  <si>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</si>
  <si>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</si>
  <si>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</si>
  <si>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</si>
  <si>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</si>
  <si>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</si>
  <si>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</si>
  <si>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</si>
  <si>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</si>
  <si>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</si>
  <si>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</si>
  <si>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</si>
  <si>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</si>
  <si>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</si>
  <si>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</si>
  <si>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</si>
  <si>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</si>
  <si>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</si>
  <si>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</si>
  <si>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</si>
  <si>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</si>
  <si>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</si>
  <si>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</si>
  <si>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</si>
  <si>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</si>
  <si>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</si>
  <si>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</si>
  <si>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</si>
  <si>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</si>
  <si>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</si>
  <si>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</si>
  <si>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</si>
  <si>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</si>
  <si>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</si>
  <si>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</si>
  <si>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</si>
  <si>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</si>
  <si>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</si>
  <si>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</si>
  <si>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</si>
  <si>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</si>
  <si>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</si>
  <si>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</si>
  <si>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</si>
  <si>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</si>
  <si>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</si>
  <si>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</si>
  <si>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</si>
  <si>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</si>
  <si>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</si>
  <si>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</si>
  <si>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</si>
  <si>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</si>
  <si>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</si>
  <si>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</si>
  <si>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</si>
  <si>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</si>
  <si>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</si>
  <si>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</si>
  <si>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</si>
  <si>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</si>
  <si>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</si>
  <si>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</si>
  <si>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</si>
  <si>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</si>
  <si>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</si>
  <si>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</si>
  <si>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</si>
  <si>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</si>
  <si>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</si>
  <si>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</si>
  <si>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</si>
  <si>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</si>
  <si>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</si>
  <si>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</si>
  <si>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</si>
  <si>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</si>
  <si>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</si>
  <si>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</si>
  <si>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</si>
  <si>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</si>
  <si>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</si>
  <si>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</si>
  <si>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</si>
  <si>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</si>
  <si>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</si>
  <si>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</si>
  <si>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</si>
  <si>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</si>
  <si>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</si>
  <si>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</si>
  <si>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</si>
  <si>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</si>
  <si>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</si>
  <si>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</si>
  <si>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</si>
  <si>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</si>
  <si>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</si>
  <si>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</si>
  <si>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</si>
  <si>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</si>
  <si>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</si>
  <si>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</si>
  <si>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</si>
  <si>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</si>
  <si>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</si>
  <si>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</si>
  <si>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</si>
  <si>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</si>
  <si>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</si>
  <si>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</si>
  <si>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</si>
  <si>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</si>
  <si>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</si>
  <si>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</si>
  <si>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</si>
  <si>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</si>
  <si>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</si>
  <si>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</si>
  <si>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</si>
  <si>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</si>
  <si>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</si>
  <si>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</si>
  <si>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</si>
  <si>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</si>
  <si>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</si>
  <si>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</si>
  <si>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</si>
  <si>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</si>
  <si>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</si>
  <si>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</si>
  <si>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</si>
  <si>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</si>
  <si>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</si>
  <si>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</si>
  <si>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</si>
  <si>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</si>
  <si>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</si>
  <si>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</si>
  <si>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</si>
  <si>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</si>
  <si>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</si>
  <si>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</si>
  <si>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</si>
  <si>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</si>
  <si>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</si>
  <si>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</si>
  <si>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</si>
  <si>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</si>
  <si>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</si>
  <si>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</si>
  <si>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</si>
  <si>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</si>
  <si>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</si>
  <si>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</si>
  <si>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</si>
  <si>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</si>
  <si>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</si>
  <si>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</si>
  <si>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</si>
  <si>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</si>
  <si>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</si>
  <si>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</si>
  <si>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</si>
  <si>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</si>
  <si>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</si>
  <si>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</si>
  <si>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</si>
  <si>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</si>
  <si>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</si>
  <si>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</si>
  <si>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</si>
  <si>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</si>
  <si>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</si>
  <si>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</si>
  <si>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</si>
  <si>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</si>
  <si>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</si>
  <si>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</si>
  <si>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</si>
  <si>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</si>
  <si>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</si>
  <si>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</si>
  <si>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</si>
  <si>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</si>
  <si>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</si>
  <si>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</si>
  <si>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</si>
  <si>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</si>
  <si>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</si>
  <si>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</si>
  <si>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</si>
  <si>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</si>
  <si>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</si>
  <si>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</si>
  <si>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</si>
  <si>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</si>
  <si>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</si>
  <si>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</si>
  <si>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</si>
  <si>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</si>
  <si>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</si>
  <si>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</si>
  <si>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</si>
  <si>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</si>
  <si>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</si>
  <si>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</si>
  <si>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</si>
  <si>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</si>
  <si>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</si>
  <si>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</si>
  <si>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</si>
  <si>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</si>
  <si>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</si>
  <si>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</si>
  <si>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</si>
  <si>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</si>
  <si>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</si>
  <si>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</si>
  <si>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</si>
  <si>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</si>
  <si>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</si>
  <si>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</si>
  <si>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</si>
  <si>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</si>
  <si>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</si>
  <si>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</si>
  <si>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</si>
  <si>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</si>
  <si>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</si>
  <si>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</si>
  <si>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</si>
  <si>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</si>
  <si>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</si>
  <si>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</si>
  <si>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</si>
  <si>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</si>
  <si>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</si>
  <si>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</si>
  <si>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</si>
  <si>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</si>
  <si>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</si>
  <si>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</si>
  <si>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</si>
  <si>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</si>
  <si>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</si>
  <si>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</si>
  <si>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</si>
  <si>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</si>
  <si>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</si>
  <si>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</si>
  <si>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</si>
  <si>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</si>
  <si>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</si>
  <si>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</si>
  <si>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</si>
  <si>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</si>
  <si>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</si>
  <si>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</si>
  <si>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</si>
  <si>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</si>
  <si>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</si>
  <si>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</si>
  <si>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</si>
  <si>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</si>
  <si>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</si>
  <si>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</si>
  <si>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</si>
  <si>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</si>
  <si>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</si>
  <si>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</si>
  <si>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</si>
  <si>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</si>
  <si>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</si>
  <si>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</si>
  <si>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</si>
  <si>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</si>
  <si>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</si>
  <si>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</si>
  <si>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</si>
  <si>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</si>
  <si>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</si>
  <si>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</si>
  <si>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</si>
  <si>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</si>
  <si>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</si>
  <si>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</si>
  <si>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</si>
  <si>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</si>
  <si>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</si>
  <si>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</si>
  <si>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</si>
  <si>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</si>
  <si>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</si>
  <si>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</si>
  <si>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</si>
  <si>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</si>
  <si>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</si>
  <si>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</si>
  <si>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</si>
  <si>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</si>
  <si>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</si>
  <si>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</si>
  <si>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</si>
  <si>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</si>
  <si>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</si>
  <si>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</si>
  <si>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</si>
  <si>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</si>
  <si>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</si>
  <si>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</si>
  <si>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</si>
  <si>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</si>
  <si>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</si>
  <si>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</si>
  <si>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</si>
  <si>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</si>
  <si>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</si>
  <si>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</si>
  <si>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</si>
  <si>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</si>
  <si>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</si>
  <si>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</si>
  <si>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</si>
  <si>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</si>
  <si>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</si>
  <si>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</si>
  <si>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</si>
  <si>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</si>
  <si>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</si>
  <si>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</si>
  <si>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</si>
  <si>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</si>
  <si>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</si>
  <si>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</si>
  <si>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</si>
  <si>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</si>
  <si>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</si>
  <si>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</si>
  <si>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</si>
  <si>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</si>
  <si>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</si>
  <si>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</si>
  <si>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</si>
  <si>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</si>
  <si>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</si>
  <si>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</si>
  <si>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</si>
  <si>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</si>
  <si>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</si>
  <si>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</si>
  <si>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</si>
  <si>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</si>
  <si>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</si>
  <si>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</si>
  <si>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</si>
  <si>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</si>
  <si>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</si>
  <si>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</si>
  <si>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</si>
  <si>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</si>
  <si>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</si>
  <si>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</si>
  <si>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</si>
  <si>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</si>
  <si>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</si>
  <si>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</si>
  <si>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</si>
  <si>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</si>
  <si>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</si>
  <si>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</si>
  <si>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</si>
  <si>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</si>
  <si>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</si>
  <si>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</si>
  <si>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</si>
  <si>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</si>
  <si>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</si>
  <si>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</si>
  <si>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</si>
  <si>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</si>
  <si>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</si>
  <si>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</si>
  <si>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</si>
  <si>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</si>
  <si>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</si>
  <si>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</si>
  <si>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</si>
  <si>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</si>
  <si>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</si>
  <si>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</si>
  <si>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</si>
  <si>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</si>
  <si>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</si>
  <si>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</si>
  <si>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</si>
  <si>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</si>
  <si>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</si>
  <si>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</si>
  <si>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</si>
  <si>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</si>
  <si>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</si>
  <si>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</si>
  <si>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</si>
  <si>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</si>
  <si>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</si>
  <si>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</si>
  <si>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</si>
  <si>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</si>
  <si>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</si>
  <si>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</si>
  <si>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</si>
  <si>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</si>
  <si>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</si>
  <si>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</si>
  <si>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</si>
  <si>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</si>
  <si>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</si>
  <si>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</si>
  <si>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</si>
  <si>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</si>
  <si>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</si>
  <si>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</si>
  <si>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</si>
  <si>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</si>
  <si>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</si>
  <si>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</si>
  <si>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</si>
  <si>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</si>
  <si>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</si>
  <si>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</si>
  <si>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</si>
  <si>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</si>
  <si>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</si>
  <si>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</si>
  <si>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</si>
  <si>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</si>
  <si>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</si>
  <si>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</si>
  <si>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</si>
  <si>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</si>
  <si>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</si>
  <si>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</si>
  <si>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</si>
  <si>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</si>
  <si>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</si>
  <si>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</si>
  <si>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</si>
  <si>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</si>
  <si>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</si>
  <si>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</si>
  <si>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</si>
  <si>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</si>
  <si>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</si>
  <si>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</si>
  <si>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</si>
  <si>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</si>
  <si>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</si>
  <si>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</si>
  <si>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</si>
  <si>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</si>
  <si>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</si>
  <si>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</si>
  <si>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</si>
  <si>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</si>
  <si>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</si>
  <si>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</si>
  <si>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</si>
  <si>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</si>
  <si>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</si>
  <si>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</si>
  <si>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</si>
  <si>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</si>
  <si>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</si>
  <si>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</si>
  <si>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</si>
  <si>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</si>
  <si>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</si>
  <si>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</si>
  <si>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</si>
  <si>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</si>
  <si>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</si>
  <si>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</si>
  <si>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</si>
  <si>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</si>
  <si>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</si>
  <si>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</si>
  <si>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</si>
  <si>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</si>
  <si>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</si>
  <si>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</si>
  <si>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</si>
  <si>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</si>
  <si>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</si>
  <si>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</si>
  <si>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</si>
  <si>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</si>
  <si>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</si>
  <si>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</si>
  <si>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</si>
  <si>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</si>
  <si>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</si>
  <si>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</si>
  <si>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</si>
  <si>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</si>
  <si>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</si>
  <si>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</si>
  <si>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</si>
  <si>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</si>
  <si>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</si>
  <si>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</si>
  <si>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</si>
  <si>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</si>
  <si>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</si>
  <si>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</si>
  <si>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</si>
  <si>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</si>
  <si>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</si>
  <si>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</si>
  <si>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</si>
  <si>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</si>
  <si>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</si>
  <si>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</si>
  <si>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</si>
  <si>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</si>
  <si>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</si>
  <si>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</si>
  <si>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</si>
  <si>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</si>
  <si>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</si>
  <si>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</si>
  <si>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</si>
  <si>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</si>
  <si>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</si>
  <si>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</si>
  <si>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</si>
  <si>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</si>
  <si>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</si>
  <si>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</si>
  <si>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</si>
  <si>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</si>
  <si>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</si>
  <si>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</si>
  <si>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</si>
  <si>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</si>
  <si>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</si>
  <si>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</si>
  <si>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</si>
  <si>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</si>
  <si>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</si>
  <si>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</si>
  <si>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</si>
  <si>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</si>
  <si>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</si>
  <si>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</si>
  <si>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</si>
  <si>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</si>
  <si>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</si>
  <si>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</si>
  <si>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</si>
  <si>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</si>
  <si>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</si>
  <si>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</si>
  <si>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</si>
  <si>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</si>
  <si>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</si>
  <si>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</si>
  <si>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</si>
  <si>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</si>
  <si>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</si>
  <si>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</si>
  <si>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</si>
  <si>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</si>
  <si>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</si>
  <si>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</si>
  <si>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</si>
  <si>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</si>
  <si>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</si>
  <si>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</si>
  <si>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</si>
  <si>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</si>
  <si>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</si>
  <si>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</si>
  <si>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</si>
  <si>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</si>
  <si>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</si>
  <si>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</si>
  <si>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</si>
  <si>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</si>
  <si>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</si>
  <si>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</si>
  <si>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</si>
  <si>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</si>
  <si>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</si>
  <si>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</si>
  <si>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</si>
  <si>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</si>
  <si>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</si>
  <si>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</si>
  <si>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</si>
  <si>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</si>
  <si>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</si>
  <si>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</si>
  <si>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</si>
  <si>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</si>
  <si>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</si>
  <si>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</si>
  <si>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</si>
  <si>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</si>
  <si>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</si>
  <si>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</si>
  <si>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</si>
  <si>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</si>
  <si>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</si>
  <si>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</si>
  <si>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</si>
  <si>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</si>
  <si>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</si>
  <si>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</si>
  <si>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</si>
  <si>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</si>
  <si>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</si>
  <si>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</si>
  <si>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</si>
  <si>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</si>
  <si>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</si>
  <si>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</si>
  <si>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</si>
  <si>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</si>
  <si>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</si>
  <si>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</si>
  <si>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</si>
  <si>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</si>
  <si>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</si>
  <si>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</si>
  <si>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</si>
  <si>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</si>
  <si>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</si>
  <si>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</si>
  <si>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</si>
  <si>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</si>
  <si>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</si>
  <si>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</si>
  <si>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</si>
  <si>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</si>
  <si>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</si>
  <si>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</si>
  <si>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</si>
  <si>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</si>
  <si>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</si>
  <si>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</si>
  <si>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</si>
  <si>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</si>
  <si>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</si>
  <si>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</si>
  <si>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</si>
  <si>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</si>
  <si>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</si>
  <si>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</si>
  <si>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</si>
  <si>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</si>
  <si>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</si>
  <si>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</si>
  <si>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</si>
  <si>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</si>
  <si>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</si>
  <si>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</si>
  <si>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</si>
  <si>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</si>
  <si>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</si>
  <si>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</si>
  <si>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</si>
  <si>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</si>
  <si>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</si>
  <si>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</si>
  <si>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</si>
  <si>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</si>
  <si>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</si>
  <si>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</si>
  <si>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</si>
  <si>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</si>
  <si>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</si>
  <si>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</si>
  <si>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</si>
  <si>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</si>
  <si>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</si>
  <si>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</si>
  <si>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</si>
  <si>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</si>
  <si>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</si>
  <si>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</si>
  <si>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</si>
  <si>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</si>
  <si>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</si>
  <si>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</si>
  <si>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</si>
  <si>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</si>
  <si>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</si>
  <si>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</si>
  <si>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</si>
  <si>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</si>
  <si>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</si>
  <si>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</si>
  <si>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</si>
  <si>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</si>
  <si>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</si>
  <si>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</si>
  <si>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</si>
  <si>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</si>
  <si>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</si>
  <si>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</si>
  <si>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</si>
  <si>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</si>
  <si>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</si>
  <si>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</si>
  <si>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</si>
  <si>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</si>
  <si>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</si>
  <si>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</si>
  <si>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</si>
  <si>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</si>
  <si>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</si>
  <si>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</si>
  <si>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</si>
  <si>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</si>
  <si>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</si>
  <si>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</si>
  <si>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</si>
  <si>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</si>
  <si>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</si>
  <si>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</si>
  <si>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</si>
  <si>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</si>
  <si>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</si>
  <si>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</si>
  <si>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</si>
  <si>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</si>
  <si>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</si>
  <si>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</si>
  <si>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</si>
  <si>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</si>
  <si>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</si>
  <si>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</si>
  <si>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</si>
  <si>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</si>
  <si>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</si>
  <si>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</si>
  <si>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</si>
  <si>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</si>
  <si>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</si>
  <si>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</si>
  <si>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</si>
  <si>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</si>
  <si>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</si>
  <si>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</si>
  <si>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</si>
  <si>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</si>
  <si>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</si>
  <si>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</si>
  <si>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</si>
  <si>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</si>
  <si>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</si>
  <si>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</si>
  <si>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</si>
  <si>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</si>
  <si>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</si>
  <si>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</si>
  <si>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</si>
  <si>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</si>
  <si>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</si>
  <si>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</si>
  <si>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</si>
  <si>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</si>
  <si>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</si>
  <si>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</si>
  <si>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</si>
  <si>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</si>
  <si>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</si>
  <si>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</si>
  <si>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</si>
  <si>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</si>
  <si>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</si>
  <si>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</si>
  <si>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</si>
  <si>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</si>
  <si>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</si>
  <si>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</si>
  <si>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</si>
  <si>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</si>
  <si>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</si>
  <si>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</si>
  <si>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</si>
  <si>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</si>
  <si>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</si>
  <si>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</si>
  <si>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</si>
  <si>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</si>
  <si>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</si>
  <si>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</si>
  <si>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</si>
  <si>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</si>
  <si>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</si>
  <si>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</si>
  <si>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</si>
  <si>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</si>
  <si>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</si>
  <si>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</si>
  <si>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</si>
  <si>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</si>
  <si>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</si>
  <si>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</si>
  <si>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</si>
  <si>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</si>
  <si>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</si>
  <si>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</si>
  <si>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</si>
  <si>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</si>
  <si>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</si>
  <si>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</si>
  <si>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</si>
  <si>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</si>
  <si>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</si>
  <si>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</si>
  <si>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</si>
  <si>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</si>
  <si>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</si>
  <si>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</si>
  <si>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</si>
  <si>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</si>
  <si>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</si>
  <si>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</si>
  <si>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</si>
  <si>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</si>
  <si>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</si>
  <si>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</si>
  <si>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</si>
  <si>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</si>
  <si>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</si>
  <si>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</si>
  <si>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</si>
  <si>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</si>
  <si>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</si>
  <si>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</si>
  <si>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</si>
  <si>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</si>
  <si>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</si>
  <si>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</si>
  <si>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</si>
  <si>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</si>
  <si>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</si>
  <si>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</si>
  <si>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</si>
  <si>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</si>
  <si>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</si>
  <si>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</si>
  <si>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</si>
  <si>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</si>
  <si>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</si>
  <si>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</si>
  <si>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</si>
  <si>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</si>
  <si>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</si>
  <si>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</si>
  <si>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</si>
  <si>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</si>
  <si>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</si>
  <si>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</si>
  <si>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</si>
  <si>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</si>
  <si>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</si>
  <si>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</si>
  <si>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</si>
  <si>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</si>
  <si>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</si>
  <si>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</si>
  <si>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</si>
  <si>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</si>
  <si>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</si>
  <si>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</si>
  <si>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</si>
  <si>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</si>
  <si>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</si>
  <si>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</si>
  <si>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</si>
  <si>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</si>
  <si>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</si>
  <si>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</si>
  <si>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</si>
  <si>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</si>
  <si>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</si>
  <si>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</si>
  <si>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</si>
  <si>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</si>
  <si>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</si>
  <si>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</si>
  <si>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</si>
  <si>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</si>
  <si>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</si>
  <si>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</si>
  <si>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</si>
  <si>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</si>
  <si>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</si>
  <si>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</si>
  <si>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</si>
  <si>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</si>
  <si>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</si>
  <si>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</si>
  <si>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</si>
  <si>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</si>
  <si>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</si>
  <si>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</si>
  <si>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</si>
  <si>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</si>
  <si>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</si>
  <si>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</si>
  <si>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</si>
  <si>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</si>
  <si>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</si>
  <si>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</si>
  <si>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</si>
  <si>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</si>
  <si>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</si>
  <si>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</si>
  <si>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</si>
  <si>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</si>
  <si>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</si>
  <si>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</si>
  <si>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</si>
  <si>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</si>
  <si>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</si>
  <si>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</si>
  <si>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</si>
  <si>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</si>
  <si>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</si>
  <si>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</si>
  <si>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</si>
  <si>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</si>
  <si>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</si>
  <si>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</si>
  <si>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</si>
  <si>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</si>
  <si>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</si>
  <si>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</si>
  <si>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</si>
  <si>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</si>
  <si>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</si>
  <si>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</si>
  <si>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</si>
  <si>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</si>
  <si>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</si>
  <si>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</si>
  <si>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</si>
  <si>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</si>
  <si>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</si>
  <si>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</si>
  <si>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</si>
  <si>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</si>
  <si>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</si>
  <si>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</si>
  <si>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</si>
  <si>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</si>
  <si>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</si>
  <si>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</si>
  <si>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</si>
  <si>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</si>
  <si>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</si>
  <si>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</si>
  <si>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</si>
  <si>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</si>
  <si>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</si>
  <si>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</si>
  <si>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</si>
  <si>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</si>
  <si>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</si>
  <si>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</si>
  <si>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</si>
  <si>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</si>
  <si>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</si>
  <si>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</si>
  <si>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</si>
  <si>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</si>
  <si>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</si>
  <si>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</si>
  <si>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</si>
  <si>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</si>
  <si>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</si>
  <si>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</si>
  <si>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</si>
  <si>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</si>
  <si>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</si>
  <si>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</si>
  <si>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</si>
  <si>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</si>
  <si>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</si>
  <si>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</si>
  <si>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</si>
  <si>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</si>
  <si>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</si>
  <si>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</si>
  <si>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</si>
  <si>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</si>
  <si>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</si>
  <si>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</si>
  <si>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</si>
  <si>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</si>
  <si>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</si>
  <si>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</si>
  <si>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</si>
  <si>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</si>
  <si>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</si>
  <si>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</si>
  <si>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</si>
  <si>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</si>
  <si>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</si>
  <si>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</si>
  <si>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</si>
  <si>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</si>
  <si>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</si>
  <si>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</si>
  <si>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</si>
  <si>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</si>
  <si>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</si>
  <si>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</si>
  <si>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</si>
  <si>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</si>
  <si>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</si>
  <si>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</si>
  <si>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</si>
  <si>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</si>
  <si>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</si>
  <si>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</si>
  <si>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</si>
  <si>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</si>
  <si>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</si>
  <si>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</si>
  <si>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</si>
  <si>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</si>
  <si>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</si>
  <si>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</si>
  <si>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</si>
  <si>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</si>
  <si>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</si>
  <si>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</si>
  <si>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</si>
  <si>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</si>
  <si>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</si>
  <si>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</si>
  <si>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</si>
  <si>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</si>
  <si>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</si>
  <si>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</si>
  <si>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</si>
  <si>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</si>
  <si>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</si>
  <si>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</si>
  <si>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</si>
  <si>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</si>
  <si>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</si>
  <si>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</si>
  <si>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</si>
  <si>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</si>
  <si>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</si>
  <si>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</si>
  <si>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</si>
  <si>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</si>
  <si>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</si>
  <si>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</si>
  <si>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</si>
  <si>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</si>
  <si>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</si>
  <si>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</si>
  <si>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</si>
  <si>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</si>
  <si>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</si>
  <si>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</si>
  <si>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</si>
  <si>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</si>
  <si>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</si>
  <si>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</si>
  <si>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</si>
  <si>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</si>
  <si>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</si>
  <si>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</si>
  <si>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</si>
  <si>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</si>
  <si>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</si>
  <si>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</si>
  <si>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</si>
  <si>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</si>
  <si>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</si>
  <si>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</si>
  <si>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</si>
  <si>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</si>
  <si>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</si>
  <si>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</si>
  <si>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</si>
  <si>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</si>
  <si>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</si>
  <si>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</si>
  <si>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</si>
  <si>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</si>
  <si>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</si>
  <si>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</si>
  <si>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</si>
  <si>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</si>
  <si>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</si>
  <si>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</si>
  <si>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</si>
  <si>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</si>
  <si>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</si>
  <si>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</si>
  <si>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</si>
  <si>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</si>
  <si>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</si>
  <si>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</si>
  <si>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</si>
  <si>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</si>
  <si>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</si>
  <si>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</si>
  <si>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</si>
  <si>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</si>
  <si>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</si>
  <si>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</si>
  <si>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</si>
  <si>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</si>
  <si>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</si>
  <si>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</si>
  <si>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</si>
  <si>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</si>
  <si>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</si>
  <si>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</si>
  <si>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</si>
  <si>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</si>
  <si>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</si>
  <si>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</si>
  <si>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</si>
  <si>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</si>
  <si>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</si>
  <si>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</si>
  <si>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</si>
  <si>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</si>
  <si>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</si>
  <si>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</si>
  <si>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</si>
  <si>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</si>
  <si>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</si>
  <si>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</si>
  <si>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</si>
  <si>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</si>
  <si>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</si>
  <si>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</si>
  <si>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</si>
  <si>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</si>
  <si>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</si>
  <si>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</si>
  <si>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</si>
  <si>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</si>
  <si>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</si>
  <si>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</si>
  <si>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</si>
  <si>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</si>
  <si>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</si>
  <si>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</si>
  <si>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</si>
  <si>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</si>
  <si>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</si>
  <si>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</si>
  <si>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</si>
  <si>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</si>
  <si>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</si>
  <si>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</si>
  <si>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</si>
  <si>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</si>
  <si>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</si>
  <si>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</si>
  <si>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</si>
  <si>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</si>
  <si>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</si>
  <si>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</si>
  <si>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</si>
  <si>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</si>
  <si>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</si>
  <si>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</si>
  <si>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</si>
  <si>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</si>
  <si>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</si>
  <si>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</si>
  <si>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</si>
  <si>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</si>
  <si>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</si>
  <si>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</si>
  <si>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</si>
  <si>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</si>
  <si>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</si>
  <si>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</si>
  <si>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</si>
  <si>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</si>
  <si>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</si>
  <si>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</si>
  <si>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</si>
  <si>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</si>
  <si>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</si>
  <si>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</si>
  <si>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</si>
  <si>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</si>
  <si>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</si>
  <si>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</si>
  <si>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</si>
  <si>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</si>
  <si>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</si>
  <si>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</si>
  <si>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</si>
  <si>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</si>
  <si>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</si>
  <si>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</si>
  <si>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</si>
  <si>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</si>
  <si>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</si>
  <si>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</si>
  <si>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</si>
  <si>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</si>
  <si>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</si>
  <si>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</si>
  <si>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</si>
  <si>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</si>
  <si>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</si>
  <si>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</si>
  <si>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</si>
  <si>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</si>
  <si>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</si>
  <si>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</si>
  <si>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</si>
  <si>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</si>
  <si>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</si>
  <si>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</si>
  <si>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</si>
  <si>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</si>
  <si>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</si>
  <si>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</si>
  <si>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</si>
  <si>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</si>
  <si>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</si>
  <si>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</si>
  <si>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</si>
  <si>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</si>
  <si>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</si>
  <si>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</si>
  <si>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</si>
  <si>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</si>
  <si>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</si>
  <si>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</si>
  <si>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</si>
  <si>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</si>
  <si>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</si>
  <si>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</si>
  <si>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</si>
  <si>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</si>
  <si>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</si>
  <si>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</si>
  <si>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</si>
  <si>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</si>
  <si>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</si>
  <si>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</si>
  <si>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</si>
  <si>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</si>
  <si>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</si>
  <si>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</si>
  <si>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</si>
  <si>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</si>
  <si>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</si>
  <si>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</si>
  <si>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</si>
  <si>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</si>
  <si>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</si>
  <si>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</si>
  <si>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</si>
  <si>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</si>
  <si>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</si>
  <si>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</si>
  <si>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</si>
  <si>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</si>
  <si>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</si>
  <si>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</si>
  <si>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</si>
  <si>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</si>
  <si>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</si>
  <si>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</si>
  <si>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</si>
  <si>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</si>
  <si>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</si>
  <si>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</si>
  <si>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</si>
  <si>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</si>
  <si>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</si>
  <si>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</si>
  <si>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</si>
  <si>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</si>
  <si>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</si>
  <si>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</si>
  <si>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</si>
  <si>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</si>
  <si>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</si>
  <si>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</si>
  <si>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</si>
  <si>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</si>
  <si>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</si>
  <si>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</si>
  <si>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</si>
  <si>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</si>
  <si>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</si>
  <si>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</si>
  <si>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</si>
  <si>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</si>
  <si>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</si>
  <si>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</si>
  <si>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</si>
  <si>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</si>
  <si>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</si>
  <si>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</si>
  <si>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</si>
  <si>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</si>
  <si>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</si>
  <si>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</si>
  <si>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</si>
  <si>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</si>
  <si>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</si>
  <si>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</si>
  <si>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</si>
  <si>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</si>
  <si>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</si>
  <si>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</si>
  <si>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</si>
  <si>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</si>
  <si>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</si>
  <si>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</si>
  <si>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</si>
  <si>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</si>
  <si>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</si>
  <si>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</si>
  <si>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</si>
  <si>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</si>
  <si>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</si>
  <si>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</si>
  <si>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</si>
  <si>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</si>
  <si>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</si>
  <si>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</si>
  <si>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</si>
  <si>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</si>
  <si>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</si>
  <si>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</si>
  <si>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</si>
  <si>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</si>
  <si>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</si>
  <si>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</si>
  <si>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</si>
  <si>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</si>
  <si>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</si>
  <si>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</si>
  <si>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</si>
  <si>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</si>
  <si>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</si>
  <si>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</si>
  <si>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</si>
  <si>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</si>
  <si>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</si>
  <si>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</si>
  <si>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</si>
  <si>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</si>
  <si>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</si>
  <si>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</si>
  <si>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</si>
  <si>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</si>
  <si>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</si>
  <si>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</si>
  <si>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</si>
  <si>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</si>
  <si>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</si>
  <si>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Sonnen?</t>
  </si>
  <si>
    <t>?</t>
  </si>
  <si>
    <t>TODO: Add arena dungeons</t>
  </si>
  <si>
    <t>n/a</t>
  </si>
  <si>
    <t>TODO: Add Elsyweyr zone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</si>
</sst>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8" fillId="3" borderId="0" xfId="2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9"/>
  <sheetViews>
    <sheetView zoomScale="85" zoomScaleNormal="85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13" sqref="Q13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114.28515625" style="7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constants'!$E$3:$J$1001,5,FALSE),"")</f>
        <v/>
      </c>
      <c r="S2" s="3" t="str">
        <f>IF(T2&lt;&gt;"",VLOOKUP(T2,'ESO zone constants'!$E$3:$J$1001,5,FALSE),"")</f>
        <v/>
      </c>
      <c r="U2" s="3" t="str">
        <f>IF(V2&lt;&gt;"",VLOOKUP(V2,'ESO zone constants'!$E$3:$J$1001,5,FALSE),"")</f>
        <v/>
      </c>
      <c r="W2" s="3">
        <v>10</v>
      </c>
      <c r="X2" t="str">
        <f>VLOOKUP(W2,'LibSets constants'!$A$2:$B$16,2,FALSE)</f>
        <v>Summerset</v>
      </c>
      <c r="Y2" s="7" t="str">
        <f>CONCATENATE("[",A2,"] = {wayshrines={",M2,",",N2,",",O2,"}")&amp;IF(VALUE(P2)&gt;0,CONCATENATE(", traitsNeeded=",P2),"")&amp;CONCATENATE(", dlcId=",W2,)</f>
        <v>[385] = {wayshrines={359,359,359}, traitsNeeded=3, dlcId=10</v>
      </c>
      <c r="Z2" s="7" t="str">
        <f>IF(Q2&lt;&gt;"",CONCATENATE(", zoneIds={",Q2),"")&amp;IF(S2&lt;&gt;"",CONCATENATE(",",S2),"")&amp;IF(U2&lt;&gt;"",CONCATENATE(",",U2),"")&amp;IF(Q2&lt;&gt;"",CONCATENATE("}",""),"")&amp;IF(OR(K2="true",K2="false",K2&lt;&gt;""), CONCATENATE(", veteran=", K2), "")</f>
        <v>, veteran=false</v>
      </c>
      <c r="AA2" s="7" t="str">
        <f>IF(I2="Trial",", isTrial=true",IF(I2="Arena",", isArena=true", IF(I2="Monster",", isMonster=true",""))) &amp; IF(L2="true", CONCATENATE(", multiTrialSet=true"), "")</f>
        <v/>
      </c>
      <c r="AB2" s="7" t="str">
        <f>CONCATENATE(" --",C2," / ",B2)</f>
        <v xml:space="preserve"> --Adept Rider / Versierter Reiter</v>
      </c>
      <c r="AC2" s="7" t="str">
        <f>IF(VALUE(P2)&gt;0,CONCATENATE("[",A2,"] = true,        --",C2, " / ", B2), 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constants'!$E$3:$J$1001,5,FALSE),"")</f>
        <v/>
      </c>
      <c r="S3" s="3" t="str">
        <f>IF(T3&lt;&gt;"",VLOOKUP(T3,'ESO zone constants'!$E$3:$J$1001,5,FALSE),"")</f>
        <v/>
      </c>
      <c r="U3" s="3" t="str">
        <f>IF(V3&lt;&gt;"",VLOOKUP(V3,'ESO zone constants'!$E$3:$J$1001,5,FALSE),"")</f>
        <v/>
      </c>
      <c r="W3" s="3">
        <v>0</v>
      </c>
      <c r="X3" t="str">
        <f>VLOOKUP(W3,'LibSets constants'!$A$2:$B$16,2,FALSE)</f>
        <v>Included in base game</v>
      </c>
      <c r="Y3" s="7" t="str">
        <f>CONCATENATE("[",A3,"] = {wayshrines={",M3,",",N3,",",O3,"}")&amp;IF(VALUE(P3)&gt;0,CONCATENATE(", traitsNeeded=",P3),"")&amp;CONCATENATE(", dlcId=",W3,)</f>
        <v>[388] = {wayshrines={-1,-1,-1}, dlcId=0</v>
      </c>
      <c r="Z3" s="7" t="str">
        <f>IF(Q3&lt;&gt;"",CONCATENATE(", zoneIds={",Q3),"")&amp;IF(S3&lt;&gt;"",CONCATENATE(",",S3),"")&amp;IF(U3&lt;&gt;"",CONCATENATE(",",U3),"")&amp;IF(Q3&lt;&gt;"",CONCATENATE("}",""),"")&amp;IF(OR(K3="true",K3="false",K3&lt;&gt;""), CONCATENATE(", veteran=", K3), "")</f>
        <v>, veteran=false</v>
      </c>
      <c r="AA3" s="7" t="str">
        <f>IF(I3="Trial",", isTrial=true",IF(I3="Arena",", isArena=true", IF(I3="Monster",", isMonster=true",""))) &amp; IF(L3="true", CONCATENATE(", multiTrialSet=true"), "")</f>
        <v/>
      </c>
      <c r="AB3" s="7" t="str">
        <f>CONCATENATE(" --",C3," / ",B3)</f>
        <v xml:space="preserve"> --Aegis of Galenwe / Ägis von Galenwe</v>
      </c>
      <c r="AC3" s="7" t="str">
        <f>IF(VALUE(P3)&gt;0,CONCATENATE("[",A3,"] = true,        --",C3, " / ", B3), 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constants'!$E$3:$J$1001,5,FALSE),"")</f>
        <v/>
      </c>
      <c r="S4" s="3" t="str">
        <f>IF(T4&lt;&gt;"",VLOOKUP(T4,'ESO zone constants'!$E$3:$J$1001,5,FALSE),"")</f>
        <v/>
      </c>
      <c r="U4" s="3" t="str">
        <f>IF(V4&lt;&gt;"",VLOOKUP(V4,'ESO zone constants'!$E$3:$J$1001,5,FALSE),"")</f>
        <v/>
      </c>
      <c r="W4" s="3">
        <v>0</v>
      </c>
      <c r="X4" t="str">
        <f>VLOOKUP(W4,'LibSets constants'!$A$2:$B$16,2,FALSE)</f>
        <v>Included in base game</v>
      </c>
      <c r="Y4" s="7" t="str">
        <f>CONCATENATE("[",A4,"] = {wayshrines={",M4,",",N4,",",O4,"}")&amp;IF(VALUE(P4)&gt;0,CONCATENATE(", traitsNeeded=",P4),"")&amp;CONCATENATE(", dlcId=",W4,)</f>
        <v>[101] = {wayshrines={-1,-1,-1}, dlcId=0</v>
      </c>
      <c r="Z4" s="7" t="str">
        <f>IF(Q4&lt;&gt;"",CONCATENATE(", zoneIds={",Q4),"")&amp;IF(S4&lt;&gt;"",CONCATENATE(",",S4),"")&amp;IF(U4&lt;&gt;"",CONCATENATE(",",U4),"")&amp;IF(Q4&lt;&gt;"",CONCATENATE("}",""),"")&amp;IF(OR(K4="true",K4="false",K4&lt;&gt;""), CONCATENATE(", veteran=", K4), "")</f>
        <v>, veteran=false</v>
      </c>
      <c r="AA4" s="7" t="str">
        <f>IF(I4="Trial",", isTrial=true",IF(I4="Arena",", isArena=true", IF(I4="Monster",", isMonster=true",""))) &amp; IF(L4="true", CONCATENATE(", multiTrialSet=true"), "")</f>
        <v/>
      </c>
      <c r="AB4" s="7" t="str">
        <f>CONCATENATE(" --",C4," / ",B4)</f>
        <v xml:space="preserve"> --Affliction / Elend</v>
      </c>
      <c r="AC4" s="7" t="str">
        <f>IF(VALUE(P4)&gt;0,CONCATENATE("[",A4,"] = true,        --",C4, " / ", B4), "")</f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constants'!$E$3:$J$1001,5,FALSE),"")</f>
        <v>Gold Coast</v>
      </c>
      <c r="R5" s="3" t="s">
        <v>67</v>
      </c>
      <c r="S5" s="3" t="str">
        <f>IF(T5&lt;&gt;"",VLOOKUP(T5,'ESO zone constants'!$E$3:$J$1001,5,FALSE),"")</f>
        <v/>
      </c>
      <c r="U5" s="3" t="str">
        <f>IF(V5&lt;&gt;"",VLOOKUP(V5,'ESO zone constants'!$E$3:$J$1001,5,FALSE),"")</f>
        <v/>
      </c>
      <c r="W5" s="3">
        <v>0</v>
      </c>
      <c r="X5" t="str">
        <f>VLOOKUP(W5,'LibSets constants'!$A$2:$B$16,2,FALSE)</f>
        <v>Included in base game</v>
      </c>
      <c r="Y5" s="7" t="str">
        <f>CONCATENATE("[",A5,"] = {wayshrines={",M5,",",N5,",",O5,"}")&amp;IF(VALUE(P5)&gt;0,CONCATENATE(", traitsNeeded=",P5),"")&amp;CONCATENATE(", dlcId=",W5,)</f>
        <v>[206] = {wayshrines={-1,-1,-1}, dlcId=0</v>
      </c>
      <c r="Z5" s="7" t="str">
        <f>IF(Q5&lt;&gt;"",CONCATENATE(", zoneIds={",Q5),"")&amp;IF(S5&lt;&gt;"",CONCATENATE(",",S5),"")&amp;IF(U5&lt;&gt;"",CONCATENATE(",",U5),"")&amp;IF(Q5&lt;&gt;"",CONCATENATE("}",""),"")&amp;IF(OR(K5="true",K5="false",K5&lt;&gt;""), CONCATENATE(", veteran=", K5), "")</f>
        <v>, zoneIds={Gold Coast}, veteran=false</v>
      </c>
      <c r="AA5" s="7" t="str">
        <f>IF(I5="Trial",", isTrial=true",IF(I5="Arena",", isArena=true", IF(I5="Monster",", isMonster=true",""))) &amp; IF(L5="true", CONCATENATE(", multiTrialSet=true"), "")</f>
        <v/>
      </c>
      <c r="AB5" s="7" t="str">
        <f>CONCATENATE(" --",C5," / ",B5)</f>
        <v xml:space="preserve"> --Agility / Agilität</v>
      </c>
      <c r="AC5" s="7" t="str">
        <f>IF(VALUE(P5)&gt;0,CONCATENATE("[",A5,"] = true,        --",C5, " / ", B5), "")</f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constants'!$E$3:$J$1001,5,FALSE),"")</f>
        <v>Glenumbra</v>
      </c>
      <c r="R6" s="3" t="s">
        <v>66</v>
      </c>
      <c r="S6" s="3" t="str">
        <f>IF(T6&lt;&gt;"",VLOOKUP(T6,'ESO zone constants'!$E$3:$J$1001,5,FALSE),"")</f>
        <v/>
      </c>
      <c r="U6" s="3" t="str">
        <f>IF(V6&lt;&gt;"",VLOOKUP(V6,'ESO zone constants'!$E$3:$J$1001,5,FALSE),"")</f>
        <v/>
      </c>
      <c r="W6" s="3">
        <v>0</v>
      </c>
      <c r="X6" t="str">
        <f>VLOOKUP(W6,'LibSets constants'!$A$2:$B$16,2,FALSE)</f>
        <v>Included in base game</v>
      </c>
      <c r="Y6" s="7" t="str">
        <f>CONCATENATE("[",A6,"] = {wayshrines={",M6,",",N6,",",O6,"}")&amp;IF(VALUE(P6)&gt;0,CONCATENATE(", traitsNeeded=",P6),"")&amp;CONCATENATE(", dlcId=",W6,)</f>
        <v>[21] = {wayshrines={-1,-1,-1}, dlcId=0</v>
      </c>
      <c r="Z6" s="7" t="str">
        <f>IF(Q6&lt;&gt;"",CONCATENATE(", zoneIds={",Q6),"")&amp;IF(S6&lt;&gt;"",CONCATENATE(",",S6),"")&amp;IF(U6&lt;&gt;"",CONCATENATE(",",U6),"")&amp;IF(Q6&lt;&gt;"",CONCATENATE("}",""),"")&amp;IF(OR(K6="true",K6="false",K6&lt;&gt;""), CONCATENATE(", veteran=", K6), "")</f>
        <v>, zoneIds={Glenumbra}, veteran=false</v>
      </c>
      <c r="AA6" s="7" t="str">
        <f>IF(I6="Trial",", isTrial=true",IF(I6="Arena",", isArena=true", IF(I6="Monster",", isMonster=true",""))) &amp; IF(L6="true", CONCATENATE(", multiTrialSet=true"), "")</f>
        <v/>
      </c>
      <c r="AB6" s="7" t="str">
        <f>CONCATENATE(" --",C6," / ",B6)</f>
        <v xml:space="preserve"> --Akaviri Dragonguard / Akavirische Drachengarde</v>
      </c>
      <c r="AC6" s="7" t="str">
        <f>IF(VALUE(P6)&gt;0,CONCATENATE("[",A6,"] = true,        --",C6, " / ", B6), "")</f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constants'!$E$3:$J$1001,5,FALSE),"")</f>
        <v>Shadowfen</v>
      </c>
      <c r="R7" s="3" t="s">
        <v>53</v>
      </c>
      <c r="S7" s="3" t="str">
        <f>IF(T7&lt;&gt;"",VLOOKUP(T7,'ESO zone constants'!$E$3:$J$1001,5,FALSE),"")</f>
        <v/>
      </c>
      <c r="U7" s="3" t="str">
        <f>IF(V7&lt;&gt;"",VLOOKUP(V7,'ESO zone constants'!$E$3:$J$1001,5,FALSE),"")</f>
        <v/>
      </c>
      <c r="W7" s="3">
        <v>0</v>
      </c>
      <c r="X7" t="str">
        <f>VLOOKUP(W7,'LibSets constants'!$A$2:$B$16,2,FALSE)</f>
        <v>Included in base game</v>
      </c>
      <c r="Y7" s="7" t="str">
        <f>CONCATENATE("[",A7,"] = {wayshrines={",M7,",",N7,",",O7,"}")&amp;IF(VALUE(P7)&gt;0,CONCATENATE(", traitsNeeded=",P7),"")&amp;CONCATENATE(", dlcId=",W7,)</f>
        <v>[39] = {wayshrines={-1,-1,-1}, dlcId=0</v>
      </c>
      <c r="Z7" s="7" t="str">
        <f>IF(Q7&lt;&gt;"",CONCATENATE(", zoneIds={",Q7),"")&amp;IF(S7&lt;&gt;"",CONCATENATE(",",S7),"")&amp;IF(U7&lt;&gt;"",CONCATENATE(",",U7),"")&amp;IF(Q7&lt;&gt;"",CONCATENATE("}",""),"")&amp;IF(OR(K7="true",K7="false",K7&lt;&gt;""), CONCATENATE(", veteran=", K7), "")</f>
        <v>, zoneIds={Shadowfen}, veteran=false</v>
      </c>
      <c r="AA7" s="7" t="str">
        <f>IF(I7="Trial",", isTrial=true",IF(I7="Arena",", isArena=true", IF(I7="Monster",", isMonster=true",""))) &amp; IF(L7="true", CONCATENATE(", multiTrialSet=true"), "")</f>
        <v/>
      </c>
      <c r="AB7" s="7" t="str">
        <f>CONCATENATE(" --",C7," / ",B7)</f>
        <v xml:space="preserve"> --Alessian Order / Alessianischer Orden</v>
      </c>
      <c r="AC7" s="7" t="str">
        <f>IF(VALUE(P7)&gt;0,CONCATENATE("[",A7,"] = true,        --",C7, " / ", B7), "")</f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 t="str">
        <f>IF(R8&lt;&gt;"",VLOOKUP(R8,'ESO zone constants'!$E$3:$J$1001,5,FALSE),"")</f>
        <v>The Rift</v>
      </c>
      <c r="R8" s="3" t="s">
        <v>70</v>
      </c>
      <c r="S8" s="3" t="str">
        <f>IF(T8&lt;&gt;"",VLOOKUP(T8,'ESO zone constants'!$E$3:$J$1001,5,FALSE),"")</f>
        <v/>
      </c>
      <c r="U8" s="3" t="str">
        <f>IF(V8&lt;&gt;"",VLOOKUP(V8,'ESO zone constants'!$E$3:$J$1001,5,FALSE),"")</f>
        <v/>
      </c>
      <c r="W8" s="3">
        <v>0</v>
      </c>
      <c r="X8" t="str">
        <f>VLOOKUP(W8,'LibSets constants'!$A$2:$B$16,2,FALSE)</f>
        <v>Included in base game</v>
      </c>
      <c r="Y8" s="7" t="str">
        <f>CONCATENATE("[",A8,"] = {wayshrines={",M8,",",N8,",",O8,"}")&amp;IF(VALUE(P8)&gt;0,CONCATENATE(", traitsNeeded=",P8),"")&amp;CONCATENATE(", dlcId=",W8,)</f>
        <v>[82] = {wayshrines={155,105,95}, traitsNeeded=5, dlcId=0</v>
      </c>
      <c r="Z8" s="7" t="str">
        <f>IF(Q8&lt;&gt;"",CONCATENATE(", zoneIds={",Q8),"")&amp;IF(S8&lt;&gt;"",CONCATENATE(",",S8),"")&amp;IF(U8&lt;&gt;"",CONCATENATE(",",U8),"")&amp;IF(Q8&lt;&gt;"",CONCATENATE("}",""),"")&amp;IF(OR(K8="true",K8="false",K8&lt;&gt;""), CONCATENATE(", veteran=", K8), "")</f>
        <v>, zoneIds={The Rift}, veteran=false</v>
      </c>
      <c r="AA8" s="7" t="str">
        <f>IF(I8="Trial",", isTrial=true",IF(I8="Arena",", isArena=true", IF(I8="Monster",", isMonster=true",""))) &amp; IF(L8="true", CONCATENATE(", multiTrialSet=true"), "")</f>
        <v/>
      </c>
      <c r="AB8" s="7" t="str">
        <f>CONCATENATE(" --",C8," / ",B8)</f>
        <v xml:space="preserve"> --Alessia's Bulwark / Alessias Bollwerk</v>
      </c>
      <c r="AC8" s="7" t="str">
        <f>IF(VALUE(P8)&gt;0,CONCATENATE("[",A8,"] = true,        --",C8, " / ", B8), "")</f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constants'!$E$3:$J$1001,5,FALSE),"")</f>
        <v>Reaper's March</v>
      </c>
      <c r="R9" s="3" t="s">
        <v>73</v>
      </c>
      <c r="S9" s="3" t="str">
        <f>IF(T9&lt;&gt;"",VLOOKUP(T9,'ESO zone constants'!$E$3:$J$1001,5,FALSE),"")</f>
        <v/>
      </c>
      <c r="U9" s="3" t="str">
        <f>IF(V9&lt;&gt;"",VLOOKUP(V9,'ESO zone constants'!$E$3:$J$1001,5,FALSE),"")</f>
        <v/>
      </c>
      <c r="W9" s="3">
        <v>0</v>
      </c>
      <c r="X9" t="str">
        <f>VLOOKUP(W9,'LibSets constants'!$A$2:$B$16,2,FALSE)</f>
        <v>Included in base game</v>
      </c>
      <c r="Y9" s="7" t="str">
        <f>CONCATENATE("[",A9,"] = {wayshrines={",M9,",",N9,",",O9,"}")&amp;IF(VALUE(P9)&gt;0,CONCATENATE(", traitsNeeded=",P9),"")&amp;CONCATENATE(", dlcId=",W9,)</f>
        <v>[85] = {wayshrines={-1,-1,-1}, dlcId=0</v>
      </c>
      <c r="Z9" s="7" t="str">
        <f>IF(Q9&lt;&gt;"",CONCATENATE(", zoneIds={",Q9),"")&amp;IF(S9&lt;&gt;"",CONCATENATE(",",S9),"")&amp;IF(U9&lt;&gt;"",CONCATENATE(",",U9),"")&amp;IF(Q9&lt;&gt;"",CONCATENATE("}",""),"")&amp;IF(OR(K9="true",K9="false",K9&lt;&gt;""), CONCATENATE(", veteran=", K9), "")</f>
        <v>, zoneIds={Reaper's March}, veteran=false</v>
      </c>
      <c r="AA9" s="7" t="str">
        <f>IF(I9="Trial",", isTrial=true",IF(I9="Arena",", isArena=true", IF(I9="Monster",", isMonster=true",""))) &amp; IF(L9="true", CONCATENATE(", multiTrialSet=true"), "")</f>
        <v/>
      </c>
      <c r="AB9" s="7" t="str">
        <f>CONCATENATE(" --",C9," / ",B9)</f>
        <v xml:space="preserve"> --Almalexia's Mercy / Almalexias Gnade</v>
      </c>
      <c r="AC9" s="7" t="str">
        <f>IF(VALUE(P9)&gt;0,CONCATENATE("[",A9,"] = true,        --",C9, " / ", B9), "")</f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constants'!$E$3:$J$1001,5,FALSE),"")</f>
        <v>Craglorn</v>
      </c>
      <c r="R10" s="3" t="s">
        <v>44</v>
      </c>
      <c r="S10" s="3" t="str">
        <f>IF(T10&lt;&gt;"",VLOOKUP(T10,'ESO zone constants'!$E$3:$J$1001,5,FALSE),"")</f>
        <v/>
      </c>
      <c r="U10" s="3" t="str">
        <f>IF(V10&lt;&gt;"",VLOOKUP(V10,'ESO zone constants'!$E$3:$J$1001,5,FALSE),"")</f>
        <v/>
      </c>
      <c r="W10" s="3">
        <v>0</v>
      </c>
      <c r="X10" t="str">
        <f>VLOOKUP(W10,'LibSets constants'!$A$2:$B$16,2,FALSE)</f>
        <v>Included in base game</v>
      </c>
      <c r="Y10" s="7" t="str">
        <f>CONCATENATE("[",A10,"] = {wayshrines={",M10,",",N10,",",O10,"}")&amp;IF(VALUE(P10)&gt;0,CONCATENATE(", traitsNeeded=",P10),"")&amp;CONCATENATE(", dlcId=",W10,)</f>
        <v>[258] = {wayshrines={-1,-1,-1}, dlcId=0</v>
      </c>
      <c r="Z10" s="7" t="str">
        <f>IF(Q10&lt;&gt;"",CONCATENATE(", zoneIds={",Q10),"")&amp;IF(S10&lt;&gt;"",CONCATENATE(",",S10),"")&amp;IF(U10&lt;&gt;"",CONCATENATE(",",U10),"")&amp;IF(Q10&lt;&gt;"",CONCATENATE("}",""),"")&amp;IF(OR(K10="true",K10="false",K10&lt;&gt;""), CONCATENATE(", veteran=", K10), "")</f>
        <v>, zoneIds={Craglorn}, veteran=false</v>
      </c>
      <c r="AA10" s="7" t="str">
        <f>IF(I10="Trial",", isTrial=true",IF(I10="Arena",", isArena=true", IF(I10="Monster",", isMonster=true",""))) &amp; IF(L10="true", CONCATENATE(", multiTrialSet=true"), "")</f>
        <v/>
      </c>
      <c r="AB10" s="7" t="str">
        <f>CONCATENATE(" --",C10," / ",B10)</f>
        <v xml:space="preserve"> --Amber Plasm / Bernsteinplasma</v>
      </c>
      <c r="AC10" s="7" t="str">
        <f>IF(VALUE(P10)&gt;0,CONCATENATE("[",A10,"] = true,        --",C10, " / ", B10), "")</f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constants'!$E$3:$J$1001,5,FALSE),"")</f>
        <v>Gold Coast</v>
      </c>
      <c r="R11" s="3" t="s">
        <v>67</v>
      </c>
      <c r="S11" s="3" t="str">
        <f>IF(T11&lt;&gt;"",VLOOKUP(T11,'ESO zone constants'!$E$3:$J$1001,5,FALSE),"")</f>
        <v/>
      </c>
      <c r="U11" s="3" t="str">
        <f>IF(V11&lt;&gt;"",VLOOKUP(V11,'ESO zone constants'!$E$3:$J$1001,5,FALSE),"")</f>
        <v/>
      </c>
      <c r="W11" s="3">
        <v>0</v>
      </c>
      <c r="X11" t="str">
        <f>VLOOKUP(W11,'LibSets constants'!$A$2:$B$16,2,FALSE)</f>
        <v>Included in base game</v>
      </c>
      <c r="Y11" s="7" t="str">
        <f>CONCATENATE("[",A11,"] = {wayshrines={",M11,",",N11,",",O11,"}")&amp;IF(VALUE(P11)&gt;0,CONCATENATE(", traitsNeeded=",P11),"")&amp;CONCATENATE(", dlcId=",W11,)</f>
        <v>[23] = {wayshrines={-1,-1,-1}, dlcId=0</v>
      </c>
      <c r="Z11" s="7" t="str">
        <f>IF(Q11&lt;&gt;"",CONCATENATE(", zoneIds={",Q11),"")&amp;IF(S11&lt;&gt;"",CONCATENATE(",",S11),"")&amp;IF(U11&lt;&gt;"",CONCATENATE(",",U11),"")&amp;IF(Q11&lt;&gt;"",CONCATENATE("}",""),"")&amp;IF(OR(K11="true",K11="false",K11&lt;&gt;""), CONCATENATE(", veteran=", K11), "")</f>
        <v>, zoneIds={Gold Coast}, veteran=false</v>
      </c>
      <c r="AA11" s="7" t="str">
        <f>IF(I11="Trial",", isTrial=true",IF(I11="Arena",", isArena=true", IF(I11="Monster",", isMonster=true",""))) &amp; IF(L11="true", CONCATENATE(", multiTrialSet=true"), "")</f>
        <v>, isArena=true</v>
      </c>
      <c r="AB11" s="7" t="str">
        <f>CONCATENATE(" --",C11," / ",B11)</f>
        <v xml:space="preserve"> --Archer's Mind / Schützensinn</v>
      </c>
      <c r="AC11" s="7" t="str">
        <f>IF(VALUE(P11)&gt;0,CONCATENATE("[",A11,"] = true,        --",C11, " / ", B11), "")</f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 t="str">
        <f>IF(R12&lt;&gt;"",VLOOKUP(R12,'ESO zone constants'!$E$3:$J$1001,5,FALSE),"")</f>
        <v>Shadowfen</v>
      </c>
      <c r="R12" s="3" t="s">
        <v>53</v>
      </c>
      <c r="S12" s="3" t="str">
        <f>IF(T12&lt;&gt;"",VLOOKUP(T12,'ESO zone constants'!$E$3:$J$1001,5,FALSE),"")</f>
        <v/>
      </c>
      <c r="U12" s="3" t="str">
        <f>IF(V12&lt;&gt;"",VLOOKUP(V12,'ESO zone constants'!$E$3:$J$1001,5,FALSE),"")</f>
        <v/>
      </c>
      <c r="W12" s="3">
        <v>1</v>
      </c>
      <c r="X12" t="str">
        <f>VLOOKUP(W12,'LibSets constants'!$A$2:$B$16,2,FALSE)</f>
        <v>Imperial City</v>
      </c>
      <c r="Y12" s="7" t="str">
        <f>CONCATENATE("[",A12,"] = {wayshrines={",M12,",",N12,",",O12,"}")&amp;IF(VALUE(P12)&gt;0,CONCATENATE(", traitsNeeded=",P12),"")&amp;CONCATENATE(", dlcId=",W12,)</f>
        <v>[178] = {wayshrines={199,201,203}, traitsNeeded=9, dlcId=1</v>
      </c>
      <c r="Z12" s="7" t="str">
        <f>IF(Q12&lt;&gt;"",CONCATENATE(", zoneIds={",Q12),"")&amp;IF(S12&lt;&gt;"",CONCATENATE(",",S12),"")&amp;IF(U12&lt;&gt;"",CONCATENATE(",",U12),"")&amp;IF(Q12&lt;&gt;"",CONCATENATE("}",""),"")&amp;IF(OR(K12="true",K12="false",K12&lt;&gt;""), CONCATENATE(", veteran=", K12), "")</f>
        <v>, zoneIds={Shadowfen}, veteran=false</v>
      </c>
      <c r="AA12" s="7" t="str">
        <f>IF(I12="Trial",", isTrial=true",IF(I12="Arena",", isArena=true", IF(I12="Monster",", isMonster=true",""))) &amp; IF(L12="true", CONCATENATE(", multiTrialSet=true"), "")</f>
        <v/>
      </c>
      <c r="AB12" s="7" t="str">
        <f>CONCATENATE(" --",C12," / ",B12)</f>
        <v xml:space="preserve"> --Armor Master / Rüstungsmeister</v>
      </c>
      <c r="AC12" s="7" t="str">
        <f>IF(VALUE(P12)&gt;0,CONCATENATE("[",A12,"] = true,        --",C12, " / ", B12), "")</f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constants'!$E$3:$J$1001,5,FALSE),"")</f>
        <v>Rivenspire</v>
      </c>
      <c r="R13" s="3" t="s">
        <v>49</v>
      </c>
      <c r="S13" s="3" t="str">
        <f>IF(T13&lt;&gt;"",VLOOKUP(T13,'ESO zone constants'!$E$3:$J$1001,5,FALSE),"")</f>
        <v/>
      </c>
      <c r="U13" s="3" t="str">
        <f>IF(V13&lt;&gt;"",VLOOKUP(V13,'ESO zone constants'!$E$3:$J$1001,5,FALSE),"")</f>
        <v/>
      </c>
      <c r="W13" s="3">
        <v>0</v>
      </c>
      <c r="X13" t="str">
        <f>VLOOKUP(W13,'LibSets constants'!$A$2:$B$16,2,FALSE)</f>
        <v>Included in base game</v>
      </c>
      <c r="Y13" s="7" t="str">
        <f>CONCATENATE("[",A13,"] = {wayshrines={",M13,",",N13,",",O13,"}")&amp;IF(VALUE(P13)&gt;0,CONCATENATE(", traitsNeeded=",P13),"")&amp;CONCATENATE(", dlcId=",W13,)</f>
        <v>[209] = {wayshrines={-1,-1,-1}, dlcId=0</v>
      </c>
      <c r="Z13" s="7" t="str">
        <f>IF(Q13&lt;&gt;"",CONCATENATE(", zoneIds={",Q13),"")&amp;IF(S13&lt;&gt;"",CONCATENATE(",",S13),"")&amp;IF(U13&lt;&gt;"",CONCATENATE(",",U13),"")&amp;IF(Q13&lt;&gt;"",CONCATENATE("}",""),"")&amp;IF(OR(K13="true",K13="false",K13&lt;&gt;""), CONCATENATE(", veteran=", K13), "")</f>
        <v>, zoneIds={Rivenspire}, veteran=false</v>
      </c>
      <c r="AA13" s="7" t="str">
        <f>IF(I13="Trial",", isTrial=true",IF(I13="Arena",", isArena=true", IF(I13="Monster",", isMonster=true",""))) &amp; IF(L13="true", CONCATENATE(", multiTrialSet=true"), "")</f>
        <v/>
      </c>
      <c r="AB13" s="7" t="str">
        <f>CONCATENATE(" --",C13," / ",B13)</f>
        <v xml:space="preserve"> --Armor of the Code / Armor of the Code</v>
      </c>
      <c r="AC13" s="7" t="str">
        <f>IF(VALUE(P13)&gt;0,CONCATENATE("[",A13,"] = true,        --",C13, " / ", B13), "")</f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 t="str">
        <f>IF(R14&lt;&gt;"",VLOOKUP(R14,'ESO zone constants'!$E$3:$J$1001,5,FALSE),"")</f>
        <v>Coldharbour</v>
      </c>
      <c r="R14" s="3" t="s">
        <v>47</v>
      </c>
      <c r="S14" s="3" t="str">
        <f>IF(T14&lt;&gt;"",VLOOKUP(T14,'ESO zone constants'!$E$3:$J$1001,5,FALSE),"")</f>
        <v/>
      </c>
      <c r="U14" s="3" t="str">
        <f>IF(V14&lt;&gt;"",VLOOKUP(V14,'ESO zone constants'!$E$3:$J$1001,5,FALSE),"")</f>
        <v/>
      </c>
      <c r="W14" s="3">
        <v>0</v>
      </c>
      <c r="X14" t="str">
        <f>VLOOKUP(W14,'LibSets constants'!$A$2:$B$16,2,FALSE)</f>
        <v>Included in base game</v>
      </c>
      <c r="Y14" s="7" t="str">
        <f>CONCATENATE("[",A14,"] = {wayshrines={",M14,",",N14,",",O14,"}")&amp;IF(VALUE(P14)&gt;0,CONCATENATE(", traitsNeeded=",P14),"")&amp;CONCATENATE(", dlcId=",W14,)</f>
        <v>[43] = {wayshrines={23,164,32}, traitsNeeded=3, dlcId=0</v>
      </c>
      <c r="Z14" s="7" t="str">
        <f>IF(Q14&lt;&gt;"",CONCATENATE(", zoneIds={",Q14),"")&amp;IF(S14&lt;&gt;"",CONCATENATE(",",S14),"")&amp;IF(U14&lt;&gt;"",CONCATENATE(",",U14),"")&amp;IF(Q14&lt;&gt;"",CONCATENATE("}",""),"")&amp;IF(OR(K14="true",K14="false",K14&lt;&gt;""), CONCATENATE(", veteran=", K14), "")</f>
        <v>, zoneIds={Coldharbour}, veteran=false</v>
      </c>
      <c r="AA14" s="7" t="str">
        <f>IF(I14="Trial",", isTrial=true",IF(I14="Arena",", isArena=true", IF(I14="Monster",", isMonster=true",""))) &amp; IF(L14="true", CONCATENATE(", multiTrialSet=true"), "")</f>
        <v/>
      </c>
      <c r="AB14" s="7" t="str">
        <f>CONCATENATE(" --",C14," / ",B14)</f>
        <v xml:space="preserve"> --Armor of the Seducer / Rüstung der Verführung </v>
      </c>
      <c r="AC14" s="7" t="str">
        <f>IF(VALUE(P14)&gt;0,CONCATENATE("[",A14,"] = true,        --",C14, " / ", B14), "")</f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constants'!$E$3:$J$1001,5,FALSE),"")</f>
        <v>Gold Coast</v>
      </c>
      <c r="R15" s="3" t="s">
        <v>67</v>
      </c>
      <c r="S15" s="3" t="str">
        <f>IF(T15&lt;&gt;"",VLOOKUP(T15,'ESO zone constants'!$E$3:$J$1001,5,FALSE),"")</f>
        <v/>
      </c>
      <c r="U15" s="3" t="str">
        <f>IF(V15&lt;&gt;"",VLOOKUP(V15,'ESO zone constants'!$E$3:$J$1001,5,FALSE),"")</f>
        <v/>
      </c>
      <c r="W15" s="3">
        <v>0</v>
      </c>
      <c r="X15" t="str">
        <f>VLOOKUP(W15,'LibSets constants'!$A$2:$B$16,2,FALSE)</f>
        <v>Included in base game</v>
      </c>
      <c r="Y15" s="7" t="str">
        <f>CONCATENATE("[",A15,"] = {wayshrines={",M15,",",N15,",",O15,"}")&amp;IF(VALUE(P15)&gt;0,CONCATENATE(", traitsNeeded=",P15),"")&amp;CONCATENATE(", dlcId=",W15,)</f>
        <v>[281] = {wayshrines={-1,-1,-1}, dlcId=0</v>
      </c>
      <c r="Z15" s="7" t="str">
        <f>IF(Q15&lt;&gt;"",CONCATENATE(", zoneIds={",Q15),"")&amp;IF(S15&lt;&gt;"",CONCATENATE(",",S15),"")&amp;IF(U15&lt;&gt;"",CONCATENATE(",",U15),"")&amp;IF(Q15&lt;&gt;"",CONCATENATE("}",""),"")&amp;IF(OR(K15="true",K15="false",K15&lt;&gt;""), CONCATENATE(", veteran=", K15), "")</f>
        <v>, zoneIds={Gold Coast}, veteran=false</v>
      </c>
      <c r="AA15" s="7" t="str">
        <f>IF(I15="Trial",", isTrial=true",IF(I15="Arena",", isArena=true", IF(I15="Monster",", isMonster=true",""))) &amp; IF(L15="true", CONCATENATE(", multiTrialSet=true"), "")</f>
        <v/>
      </c>
      <c r="AB15" s="7" t="str">
        <f>CONCATENATE(" --",C15," / ",B15)</f>
        <v xml:space="preserve"> --Armor of the Trainee / Rüstung des Auszubildenden</v>
      </c>
      <c r="AC15" s="7" t="str">
        <f>IF(VALUE(P15)&gt;0,CONCATENATE("[",A15,"] = true,        --",C15, " / ", B15), "")</f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constants'!$E$3:$J$1001,5,FALSE),"")</f>
        <v>Grahtwood</v>
      </c>
      <c r="R16" s="3" t="s">
        <v>43</v>
      </c>
      <c r="S16" s="3" t="str">
        <f>IF(T16&lt;&gt;"",VLOOKUP(T16,'ESO zone constants'!$E$3:$J$1001,5,FALSE),"")</f>
        <v/>
      </c>
      <c r="U16" s="3" t="str">
        <f>IF(V16&lt;&gt;"",VLOOKUP(V16,'ESO zone constants'!$E$3:$J$1001,5,FALSE),"")</f>
        <v/>
      </c>
      <c r="W16" s="3">
        <v>0</v>
      </c>
      <c r="X16" t="str">
        <f>VLOOKUP(W16,'LibSets constants'!$A$2:$B$16,2,FALSE)</f>
        <v>Included in base game</v>
      </c>
      <c r="Y16" s="7" t="str">
        <f>CONCATENATE("[",A16,"] = {wayshrines={",M16,",",N16,",",O16,"}")&amp;IF(VALUE(P16)&gt;0,CONCATENATE(", traitsNeeded=",P16),"")&amp;CONCATENATE(", dlcId=",W16,)</f>
        <v>[36] = {wayshrines={-1,-1,-1}, dlcId=0</v>
      </c>
      <c r="Z16" s="7" t="str">
        <f>IF(Q16&lt;&gt;"",CONCATENATE(", zoneIds={",Q16),"")&amp;IF(S16&lt;&gt;"",CONCATENATE(",",S16),"")&amp;IF(U16&lt;&gt;"",CONCATENATE(",",U16),"")&amp;IF(Q16&lt;&gt;"",CONCATENATE("}",""),"")&amp;IF(OR(K16="true",K16="false",K16&lt;&gt;""), CONCATENATE(", veteran=", K16), "")</f>
        <v>, zoneIds={Grahtwood}, veteran=false</v>
      </c>
      <c r="AA16" s="7" t="str">
        <f>IF(I16="Trial",", isTrial=true",IF(I16="Arena",", isArena=true", IF(I16="Monster",", isMonster=true",""))) &amp; IF(L16="true", CONCATENATE(", multiTrialSet=true"), "")</f>
        <v/>
      </c>
      <c r="AB16" s="7" t="str">
        <f>CONCATENATE(" --",C16," / ",B16)</f>
        <v xml:space="preserve"> --Armor of the Veiled Heritance / Rüstung des Schleiererbes</v>
      </c>
      <c r="AC16" s="7" t="str">
        <f>IF(VALUE(P16)&gt;0,CONCATENATE("[",A16,"] = true,        --",C16, " / ", B16), "")</f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constants'!$E$3:$J$1001,5,FALSE),"")</f>
        <v>Bangkorai</v>
      </c>
      <c r="R17" s="3" t="s">
        <v>57</v>
      </c>
      <c r="S17" s="3" t="str">
        <f>IF(T17&lt;&gt;"",VLOOKUP(T17,'ESO zone constants'!$E$3:$J$1001,5,FALSE),"")</f>
        <v/>
      </c>
      <c r="U17" s="3" t="str">
        <f>IF(V17&lt;&gt;"",VLOOKUP(V17,'ESO zone constants'!$E$3:$J$1001,5,FALSE),"")</f>
        <v/>
      </c>
      <c r="W17" s="3">
        <v>0</v>
      </c>
      <c r="X17" t="str">
        <f>VLOOKUP(W17,'LibSets constants'!$A$2:$B$16,2,FALSE)</f>
        <v>Included in base game</v>
      </c>
      <c r="Y17" s="7" t="str">
        <f>CONCATENATE("[",A17,"] = {wayshrines={",M17,",",N17,",",O17,"}")&amp;IF(VALUE(P17)&gt;0,CONCATENATE(", traitsNeeded=",P17),"")&amp;CONCATENATE(", dlcId=",W17,)</f>
        <v>[96] = {wayshrines={-1,-1,-1}, dlcId=0</v>
      </c>
      <c r="Z17" s="7" t="str">
        <f>IF(Q17&lt;&gt;"",CONCATENATE(", zoneIds={",Q17),"")&amp;IF(S17&lt;&gt;"",CONCATENATE(",",S17),"")&amp;IF(U17&lt;&gt;"",CONCATENATE(",",U17),"")&amp;IF(Q17&lt;&gt;"",CONCATENATE("}",""),"")&amp;IF(OR(K17="true",K17="false",K17&lt;&gt;""), CONCATENATE(", veteran=", K17), "")</f>
        <v>, zoneIds={Bangkorai}, veteran=false</v>
      </c>
      <c r="AA17" s="7" t="str">
        <f>IF(I17="Trial",", isTrial=true",IF(I17="Arena",", isArena=true", IF(I17="Monster",", isMonster=true",""))) &amp; IF(L17="true", CONCATENATE(", multiTrialSet=true"), "")</f>
        <v/>
      </c>
      <c r="AB17" s="7" t="str">
        <f>CONCATENATE(" --",C17," / ",B17)</f>
        <v xml:space="preserve"> --Armor of Truth / Rüstung der Wahrheit</v>
      </c>
      <c r="AC17" s="7" t="str">
        <f>IF(VALUE(P17)&gt;0,CONCATENATE("[",A17,"] = true,        --",C17, " / ", B17), "")</f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constants'!$E$3:$J$1001,5,FALSE),"")</f>
        <v>Stormhaven</v>
      </c>
      <c r="R18" s="3" t="s">
        <v>74</v>
      </c>
      <c r="S18" s="3" t="str">
        <f>IF(T18&lt;&gt;"",VLOOKUP(T18,'ESO zone constants'!$E$3:$J$1001,5,FALSE),"")</f>
        <v/>
      </c>
      <c r="U18" s="3" t="str">
        <f>IF(V18&lt;&gt;"",VLOOKUP(V18,'ESO zone constants'!$E$3:$J$1001,5,FALSE),"")</f>
        <v/>
      </c>
      <c r="W18" s="3">
        <v>0</v>
      </c>
      <c r="X18" t="str">
        <f>VLOOKUP(W18,'LibSets constants'!$A$2:$B$16,2,FALSE)</f>
        <v>Included in base game</v>
      </c>
      <c r="Y18" s="7" t="str">
        <f>CONCATENATE("[",A18,"] = {wayshrines={",M18,",",N18,",",O18,"}")&amp;IF(VALUE(P18)&gt;0,CONCATENATE(", traitsNeeded=",P18),"")&amp;CONCATENATE(", dlcId=",W18,)</f>
        <v>[120] = {wayshrines={-1,-1,-1}, dlcId=0</v>
      </c>
      <c r="Z18" s="7" t="str">
        <f>IF(Q18&lt;&gt;"",CONCATENATE(", zoneIds={",Q18),"")&amp;IF(S18&lt;&gt;"",CONCATENATE(",",S18),"")&amp;IF(U18&lt;&gt;"",CONCATENATE(",",U18),"")&amp;IF(Q18&lt;&gt;"",CONCATENATE("}",""),"")&amp;IF(OR(K18="true",K18="false",K18&lt;&gt;""), CONCATENATE(", veteran=", K18), "")</f>
        <v>, zoneIds={Stormhaven}, veteran=false</v>
      </c>
      <c r="AA18" s="7" t="str">
        <f>IF(I18="Trial",", isTrial=true",IF(I18="Arena",", isArena=true", IF(I18="Monster",", isMonster=true",""))) &amp; IF(L18="true", CONCATENATE(", multiTrialSet=true"), "")</f>
        <v/>
      </c>
      <c r="AB18" s="7" t="str">
        <f>CONCATENATE(" --",C18," / ",B18)</f>
        <v xml:space="preserve"> --Arms of Infernace / Waffen Infernals</v>
      </c>
      <c r="AC18" s="7" t="str">
        <f>IF(VALUE(P18)&gt;0,CONCATENATE("[",A18,"] = true,        --",C18, " / ", B18), "")</f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constants'!$E$3:$J$1001,5,FALSE),"")</f>
        <v>Deshaan</v>
      </c>
      <c r="R19" s="3" t="s">
        <v>61</v>
      </c>
      <c r="S19" s="3" t="str">
        <f>IF(T19&lt;&gt;"",VLOOKUP(T19,'ESO zone constants'!$E$3:$J$1001,5,FALSE),"")</f>
        <v/>
      </c>
      <c r="U19" s="3" t="str">
        <f>IF(V19&lt;&gt;"",VLOOKUP(V19,'ESO zone constants'!$E$3:$J$1001,5,FALSE),"")</f>
        <v/>
      </c>
      <c r="W19" s="3">
        <v>0</v>
      </c>
      <c r="X19" t="str">
        <f>VLOOKUP(W19,'LibSets constants'!$A$2:$B$16,2,FALSE)</f>
        <v>Included in base game</v>
      </c>
      <c r="Y19" s="7" t="str">
        <f>CONCATENATE("[",A19,"] = {wayshrines={",M19,",",N19,",",O19,"}")&amp;IF(VALUE(P19)&gt;0,CONCATENATE(", traitsNeeded=",P19),"")&amp;CONCATENATE(", dlcId=",W19,)</f>
        <v>[389] = {wayshrines={-1,-1,-1}, dlcId=0</v>
      </c>
      <c r="Z19" s="7" t="str">
        <f>IF(Q19&lt;&gt;"",CONCATENATE(", zoneIds={",Q19),"")&amp;IF(S19&lt;&gt;"",CONCATENATE(",",S19),"")&amp;IF(U19&lt;&gt;"",CONCATENATE(",",U19),"")&amp;IF(Q19&lt;&gt;"",CONCATENATE("}",""),"")&amp;IF(OR(K19="true",K19="false",K19&lt;&gt;""), CONCATENATE(", veteran=", K19), "")</f>
        <v>, zoneIds={Deshaan}, veteran=false</v>
      </c>
      <c r="AA19" s="7" t="str">
        <f>IF(I19="Trial",", isTrial=true",IF(I19="Arena",", isArena=true", IF(I19="Monster",", isMonster=true",""))) &amp; IF(L19="true", CONCATENATE(", multiTrialSet=true"), "")</f>
        <v/>
      </c>
      <c r="AB19" s="7" t="str">
        <f>CONCATENATE(" --",C19," / ",B19)</f>
        <v xml:space="preserve"> --Arms of Relequen / Waffen von Relequen</v>
      </c>
      <c r="AC19" s="7" t="str">
        <f>IF(VALUE(P19)&gt;0,CONCATENATE("[",A19,"] = true,        --",C19, " / ", B19), "")</f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constants'!$E$3:$J$1001,5,FALSE),"")</f>
        <v>Greenshade</v>
      </c>
      <c r="R20" s="3" t="s">
        <v>41</v>
      </c>
      <c r="S20" s="3" t="str">
        <f>IF(T20&lt;&gt;"",VLOOKUP(T20,'ESO zone constants'!$E$3:$J$1001,5,FALSE),"")</f>
        <v/>
      </c>
      <c r="U20" s="3" t="str">
        <f>IF(V20&lt;&gt;"",VLOOKUP(V20,'ESO zone constants'!$E$3:$J$1001,5,FALSE),"")</f>
        <v/>
      </c>
      <c r="W20" s="3">
        <v>0</v>
      </c>
      <c r="X20" t="str">
        <f>VLOOKUP(W20,'LibSets constants'!$A$2:$B$16,2,FALSE)</f>
        <v>Included in base game</v>
      </c>
      <c r="Y20" s="7" t="str">
        <f>CONCATENATE("[",A20,"] = {wayshrines={",M20,",",N20,",",O20,"}")&amp;IF(VALUE(P20)&gt;0,CONCATENATE(", traitsNeeded=",P20),"")&amp;CONCATENATE(", dlcId=",W20,)</f>
        <v>[121] = {wayshrines={-1,-1,-1}, dlcId=0</v>
      </c>
      <c r="Z20" s="7" t="str">
        <f>IF(Q20&lt;&gt;"",CONCATENATE(", zoneIds={",Q20),"")&amp;IF(S20&lt;&gt;"",CONCATENATE(",",S20),"")&amp;IF(U20&lt;&gt;"",CONCATENATE(",",U20),"")&amp;IF(Q20&lt;&gt;"",CONCATENATE("}",""),"")&amp;IF(OR(K20="true",K20="false",K20&lt;&gt;""), CONCATENATE(", veteran=", K20), "")</f>
        <v>, zoneIds={Greenshade}, veteran=false</v>
      </c>
      <c r="AA20" s="7" t="str">
        <f>IF(I20="Trial",", isTrial=true",IF(I20="Arena",", isArena=true", IF(I20="Monster",", isMonster=true",""))) &amp; IF(L20="true", CONCATENATE(", multiTrialSet=true"), "")</f>
        <v/>
      </c>
      <c r="AB20" s="7" t="str">
        <f>CONCATENATE(" --",C20," / ",B20)</f>
        <v xml:space="preserve"> --Arms of the Ancestors / Waffen der Ahnen</v>
      </c>
      <c r="AC20" s="7" t="str">
        <f>IF(VALUE(P20)&gt;0,CONCATENATE("[",A20,"] = true,        --",C20, " / ", B20), "")</f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 t="str">
        <f>IF(R21&lt;&gt;"",VLOOKUP(R21,'ESO zone constants'!$E$3:$J$1001,5,FALSE),"")</f>
        <v>Alik'r Desert</v>
      </c>
      <c r="R21" s="3" t="s">
        <v>68</v>
      </c>
      <c r="S21" s="3" t="str">
        <f>IF(T21&lt;&gt;"",VLOOKUP(T21,'ESO zone constants'!$E$3:$J$1001,5,FALSE),"")</f>
        <v/>
      </c>
      <c r="U21" s="3" t="str">
        <f>IF(V21&lt;&gt;"",VLOOKUP(V21,'ESO zone constants'!$E$3:$J$1001,5,FALSE),"")</f>
        <v/>
      </c>
      <c r="W21" s="3">
        <v>0</v>
      </c>
      <c r="X21" t="str">
        <f>VLOOKUP(W21,'LibSets constants'!$A$2:$B$16,2,FALSE)</f>
        <v>Included in base game</v>
      </c>
      <c r="Y21" s="7" t="str">
        <f>CONCATENATE("[",A21,"] = {wayshrines={",M21,",",N21,",",O21,"}")&amp;IF(VALUE(P21)&gt;0,CONCATENATE(", traitsNeeded=",P21),"")&amp;CONCATENATE(", dlcId=",W21,)</f>
        <v>[54] = {wayshrines={7,175,77}, traitsNeeded=2, dlcId=0</v>
      </c>
      <c r="Z21" s="7" t="str">
        <f>IF(Q21&lt;&gt;"",CONCATENATE(", zoneIds={",Q21),"")&amp;IF(S21&lt;&gt;"",CONCATENATE(",",S21),"")&amp;IF(U21&lt;&gt;"",CONCATENATE(",",U21),"")&amp;IF(Q21&lt;&gt;"",CONCATENATE("}",""),"")&amp;IF(OR(K21="true",K21="false",K21&lt;&gt;""), CONCATENATE(", veteran=", K21), "")</f>
        <v>, zoneIds={Alik'r Desert}, veteran=false</v>
      </c>
      <c r="AA21" s="7" t="str">
        <f>IF(I21="Trial",", isTrial=true",IF(I21="Arena",", isArena=true", IF(I21="Monster",", isMonster=true",""))) &amp; IF(L21="true", CONCATENATE(", multiTrialSet=true"), "")</f>
        <v/>
      </c>
      <c r="AB21" s="7" t="str">
        <f>CONCATENATE(" --",C21," / ",B21)</f>
        <v xml:space="preserve"> --Ashen Grip / Aschengriff</v>
      </c>
      <c r="AC21" s="7" t="str">
        <f>IF(VALUE(P21)&gt;0,CONCATENATE("[",A21,"] = true,        --",C21, " / ", B21), "")</f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constants'!$E$3:$J$1001,5,FALSE),"")</f>
        <v>Reaper's March</v>
      </c>
      <c r="R22" s="3" t="s">
        <v>59</v>
      </c>
      <c r="S22" s="3" t="str">
        <f>IF(T22&lt;&gt;"",VLOOKUP(T22,'ESO zone constants'!$E$3:$J$1001,5,FALSE),"")</f>
        <v/>
      </c>
      <c r="U22" s="3" t="str">
        <f>IF(V22&lt;&gt;"",VLOOKUP(V22,'ESO zone constants'!$E$3:$J$1001,5,FALSE),"")</f>
        <v/>
      </c>
      <c r="W22" s="3">
        <v>0</v>
      </c>
      <c r="X22" t="str">
        <f>VLOOKUP(W22,'LibSets constants'!$A$2:$B$16,2,FALSE)</f>
        <v>Included in base game</v>
      </c>
      <c r="Y22" s="7" t="str">
        <f>CONCATENATE("[",A22,"] = {wayshrines={",M22,",",N22,",",O22,"}")&amp;IF(VALUE(P22)&gt;0,CONCATENATE(", traitsNeeded=",P22),"")&amp;CONCATENATE(", dlcId=",W22,)</f>
        <v>[260] = {wayshrines={-1,-1,-1}, dlcId=0</v>
      </c>
      <c r="Z22" s="7" t="str">
        <f>IF(Q22&lt;&gt;"",CONCATENATE(", zoneIds={",Q22),"")&amp;IF(S22&lt;&gt;"",CONCATENATE(",",S22),"")&amp;IF(U22&lt;&gt;"",CONCATENATE(",",U22),"")&amp;IF(Q22&lt;&gt;"",CONCATENATE("}",""),"")&amp;IF(OR(K22="true",K22="false",K22&lt;&gt;""), CONCATENATE(", veteran=", K22), "")</f>
        <v>, zoneIds={Reaper's March}, veteran=false</v>
      </c>
      <c r="AA22" s="7" t="str">
        <f>IF(I22="Trial",", isTrial=true",IF(I22="Arena",", isArena=true", IF(I22="Monster",", isMonster=true",""))) &amp; IF(L22="true", CONCATENATE(", multiTrialSet=true"), "")</f>
        <v/>
      </c>
      <c r="AB22" s="7" t="str">
        <f>CONCATENATE(" --",C22," / ",B22)</f>
        <v xml:space="preserve"> --Aspect of Mazzatun / Aspekt von Mazzatun</v>
      </c>
      <c r="AC22" s="7" t="str">
        <f>IF(VALUE(P22)&gt;0,CONCATENATE("[",A22,"] = true,        --",C22, " / ", B22), "")</f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 t="str">
        <f>IF(R23&lt;&gt;"",VLOOKUP(R23,'ESO zone constants'!$E$3:$J$1001,5,FALSE),"")</f>
        <v>Bangkorai</v>
      </c>
      <c r="R23" s="3" t="s">
        <v>69</v>
      </c>
      <c r="S23" s="3" t="str">
        <f>IF(T23&lt;&gt;"",VLOOKUP(T23,'ESO zone constants'!$E$3:$J$1001,5,FALSE),"")</f>
        <v/>
      </c>
      <c r="U23" s="3" t="str">
        <f>IF(V23&lt;&gt;"",VLOOKUP(V23,'ESO zone constants'!$E$3:$J$1001,5,FALSE),"")</f>
        <v/>
      </c>
      <c r="W23" s="3">
        <v>6</v>
      </c>
      <c r="X23" t="str">
        <f>VLOOKUP(W23,'LibSets constants'!$A$2:$B$16,2,FALSE)</f>
        <v>Morrowind</v>
      </c>
      <c r="Y23" s="7" t="str">
        <f>CONCATENATE("[",A23,"] = {wayshrines={",M23,",",N23,",",O23,"}")&amp;IF(VALUE(P23)&gt;0,CONCATENATE(", traitsNeeded=",P23),"")&amp;CONCATENATE(", dlcId=",W23,)</f>
        <v>[323] = {wayshrines={276,276,276}, traitsNeeded=3, dlcId=6</v>
      </c>
      <c r="Z23" s="7" t="str">
        <f>IF(Q23&lt;&gt;"",CONCATENATE(", zoneIds={",Q23),"")&amp;IF(S23&lt;&gt;"",CONCATENATE(",",S23),"")&amp;IF(U23&lt;&gt;"",CONCATENATE(",",U23),"")&amp;IF(Q23&lt;&gt;"",CONCATENATE("}",""),"")&amp;IF(OR(K23="true",K23="false",K23&lt;&gt;""), CONCATENATE(", veteran=", K23), "")</f>
        <v>, zoneIds={Bangkorai}, veteran=false</v>
      </c>
      <c r="AA23" s="7" t="str">
        <f>IF(I23="Trial",", isTrial=true",IF(I23="Arena",", isArena=true", IF(I23="Monster",", isMonster=true",""))) &amp; IF(L23="true", CONCATENATE(", multiTrialSet=true"), "")</f>
        <v/>
      </c>
      <c r="AB23" s="7" t="str">
        <f>CONCATENATE(" --",C23," / ",B23)</f>
        <v xml:space="preserve"> --Assassin's Guile / Assassinenlist</v>
      </c>
      <c r="AC23" s="7" t="str">
        <f>IF(VALUE(P23)&gt;0,CONCATENATE("[",A23,"] = true,        --",C23, " / ", B23), "")</f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constants'!$E$3:$J$1001,5,FALSE),"")</f>
        <v>Shadowfen</v>
      </c>
      <c r="R24" s="3" t="s">
        <v>72</v>
      </c>
      <c r="S24" s="3" t="str">
        <f>IF(T24&lt;&gt;"",VLOOKUP(T24,'ESO zone constants'!$E$3:$J$1001,5,FALSE),"")</f>
        <v/>
      </c>
      <c r="U24" s="3" t="str">
        <f>IF(V24&lt;&gt;"",VLOOKUP(V24,'ESO zone constants'!$E$3:$J$1001,5,FALSE),"")</f>
        <v/>
      </c>
      <c r="W24" s="3">
        <v>0</v>
      </c>
      <c r="X24" t="str">
        <f>VLOOKUP(W24,'LibSets constants'!$A$2:$B$16,2,FALSE)</f>
        <v>Included in base game</v>
      </c>
      <c r="Y24" s="7" t="str">
        <f>CONCATENATE("[",A24,"] = {wayshrines={",M24,",",N24,",",O24,"}")&amp;IF(VALUE(P24)&gt;0,CONCATENATE(", traitsNeeded=",P24),"")&amp;CONCATENATE(", dlcId=",W24,)</f>
        <v>[435] = {wayshrines={-1,-1,-1}, dlcId=0</v>
      </c>
      <c r="Z24" s="7" t="str">
        <f>IF(Q24&lt;&gt;"",CONCATENATE(", zoneIds={",Q24),"")&amp;IF(S24&lt;&gt;"",CONCATENATE(",",S24),"")&amp;IF(U24&lt;&gt;"",CONCATENATE(",",U24),"")&amp;IF(Q24&lt;&gt;"",CONCATENATE("}",""),"")&amp;IF(OR(K24="true",K24="false",K24&lt;&gt;""), CONCATENATE(", veteran=", K24), "")</f>
        <v>, zoneIds={Shadowfen}, veteran=false</v>
      </c>
      <c r="AA24" s="7" t="str">
        <f>IF(I24="Trial",", isTrial=true",IF(I24="Arena",", isArena=true", IF(I24="Monster",", isMonster=true",""))) &amp; IF(L24="true", CONCATENATE(", multiTrialSet=true"), "")</f>
        <v/>
      </c>
      <c r="AB24" s="7" t="str">
        <f>CONCATENATE(" --",C24," / ",B24)</f>
        <v xml:space="preserve"> --Auroran's Thunder / Donner des Auroraners</v>
      </c>
      <c r="AC24" s="7" t="str">
        <f>IF(VALUE(P24)&gt;0,CONCATENATE("[",A24,"] = true,        --",C24, " / ", B24), "")</f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constants'!$E$3:$J$1001,5,FALSE),"")</f>
        <v>Malabal Tor</v>
      </c>
      <c r="R25" s="3" t="s">
        <v>65</v>
      </c>
      <c r="S25" s="3" t="str">
        <f>IF(T25&lt;&gt;"",VLOOKUP(T25,'ESO zone constants'!$E$3:$J$1001,5,FALSE),"")</f>
        <v/>
      </c>
      <c r="U25" s="3" t="str">
        <f>IF(V25&lt;&gt;"",VLOOKUP(V25,'ESO zone constants'!$E$3:$J$1001,5,FALSE),"")</f>
        <v/>
      </c>
      <c r="W25" s="3">
        <v>0</v>
      </c>
      <c r="X25" t="str">
        <f>VLOOKUP(W25,'LibSets constants'!$A$2:$B$16,2,FALSE)</f>
        <v>Included in base game</v>
      </c>
      <c r="Y25" s="7" t="str">
        <f>CONCATENATE("[",A25,"] = {wayshrines={",M25,",",N25,",",O25,"}")&amp;IF(VALUE(P25)&gt;0,CONCATENATE(", traitsNeeded=",P25),"")&amp;CONCATENATE(", dlcId=",W25,)</f>
        <v>[330] = {wayshrines={-1,-1,-1}, dlcId=0</v>
      </c>
      <c r="Z25" s="7" t="str">
        <f>IF(Q25&lt;&gt;"",CONCATENATE(", zoneIds={",Q25),"")&amp;IF(S25&lt;&gt;"",CONCATENATE(",",S25),"")&amp;IF(U25&lt;&gt;"",CONCATENATE(",",U25),"")&amp;IF(Q25&lt;&gt;"",CONCATENATE("}",""),"")&amp;IF(OR(K25="true",K25="false",K25&lt;&gt;""), CONCATENATE(", veteran=", K25), "")</f>
        <v>, zoneIds={Malabal Tor}, veteran=false</v>
      </c>
      <c r="AA25" s="7" t="str">
        <f>IF(I25="Trial",", isTrial=true",IF(I25="Arena",", isArena=true", IF(I25="Monster",", isMonster=true",""))) &amp; IF(L25="true", CONCATENATE(", multiTrialSet=true"), "")</f>
        <v/>
      </c>
      <c r="AB25" s="7" t="str">
        <f>CONCATENATE(" --",C25," / ",B25)</f>
        <v xml:space="preserve"> --Automated Defense / Automatisierte Verteidigung</v>
      </c>
      <c r="AC25" s="7" t="str">
        <f>IF(VALUE(P25)&gt;0,CONCATENATE("[",A25,"] = true,        --",C25, " / ", B25), "")</f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constants'!$E$3:$J$1001,5,FALSE),"")</f>
        <v>Eastmarch</v>
      </c>
      <c r="R26" s="3" t="s">
        <v>48</v>
      </c>
      <c r="S26" s="3" t="str">
        <f>IF(T26&lt;&gt;"",VLOOKUP(T26,'ESO zone constants'!$E$3:$J$1001,5,FALSE),"")</f>
        <v/>
      </c>
      <c r="U26" s="3" t="str">
        <f>IF(V26&lt;&gt;"",VLOOKUP(V26,'ESO zone constants'!$E$3:$J$1001,5,FALSE),"")</f>
        <v/>
      </c>
      <c r="W26" s="3">
        <v>0</v>
      </c>
      <c r="X26" t="str">
        <f>VLOOKUP(W26,'LibSets constants'!$A$2:$B$16,2,FALSE)</f>
        <v>Included in base game</v>
      </c>
      <c r="Y26" s="7" t="str">
        <f>CONCATENATE("[",A26,"] = {wayshrines={",M26,",",N26,",",O26,"}")&amp;IF(VALUE(P26)&gt;0,CONCATENATE(", traitsNeeded=",P26),"")&amp;CONCATENATE(", dlcId=",W26,)</f>
        <v>[227] = {wayshrines={-1,-1,-1}, dlcId=0</v>
      </c>
      <c r="Z26" s="7" t="str">
        <f>IF(Q26&lt;&gt;"",CONCATENATE(", zoneIds={",Q26),"")&amp;IF(S26&lt;&gt;"",CONCATENATE(",",S26),"")&amp;IF(U26&lt;&gt;"",CONCATENATE(",",U26),"")&amp;IF(Q26&lt;&gt;"",CONCATENATE("}",""),"")&amp;IF(OR(K26="true",K26="false",K26&lt;&gt;""), CONCATENATE(", veteran=", K26), "")</f>
        <v>, zoneIds={Eastmarch}, veteran=false</v>
      </c>
      <c r="AA26" s="7" t="str">
        <f>IF(I26="Trial",", isTrial=true",IF(I26="Arena",", isArena=true", IF(I26="Monster",", isMonster=true",""))) &amp; IF(L26="true", CONCATENATE(", multiTrialSet=true"), "")</f>
        <v/>
      </c>
      <c r="AB26" s="7" t="str">
        <f>CONCATENATE(" --",C26," / ",B26)</f>
        <v xml:space="preserve"> --Bahraha's Curse / Bahrahas Fluch</v>
      </c>
      <c r="AC26" s="7" t="str">
        <f>IF(VALUE(P26)&gt;0,CONCATENATE("[",A26,"] = true,        --",C26, " / ", B26), "")</f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constants'!$E$3:$J$1001,5,FALSE),"")</f>
        <v>Craglorn</v>
      </c>
      <c r="R27" s="3" t="s">
        <v>45</v>
      </c>
      <c r="S27" s="3" t="str">
        <f>IF(T27&lt;&gt;"",VLOOKUP(T27,'ESO zone constants'!$E$3:$J$1001,5,FALSE),"")</f>
        <v/>
      </c>
      <c r="U27" s="3" t="str">
        <f>IF(V27&lt;&gt;"",VLOOKUP(V27,'ESO zone constants'!$E$3:$J$1001,5,FALSE),"")</f>
        <v/>
      </c>
      <c r="W27" s="3">
        <v>11</v>
      </c>
      <c r="X27" t="str">
        <f>VLOOKUP(W27,'LibSets constants'!$A$2:$B$16,2,FALSE)</f>
        <v>Wolfhunter</v>
      </c>
      <c r="Y27" s="7" t="str">
        <f>CONCATENATE("[",A27,"] = {wayshrines={",M27,",",N27,",",O27,"}")&amp;IF(VALUE(P27)&gt;0,CONCATENATE(", traitsNeeded=",P27),"")&amp;CONCATENATE(", dlcId=",W27,)</f>
        <v>[397] = {wayshrines={-1,-1,-1}, dlcId=11</v>
      </c>
      <c r="Z27" s="7" t="str">
        <f>IF(Q27&lt;&gt;"",CONCATENATE(", zoneIds={",Q27),"")&amp;IF(S27&lt;&gt;"",CONCATENATE(",",S27),"")&amp;IF(U27&lt;&gt;"",CONCATENATE(",",U27),"")&amp;IF(Q27&lt;&gt;"",CONCATENATE("}",""),"")&amp;IF(OR(K27="true",K27="false",K27&lt;&gt;""), CONCATENATE(", veteran=", K27), "")</f>
        <v>, zoneIds={Craglorn}, veteran={EQUIP_TYPE_HEAD=true, EQUIP_TYPE_SHOULDERS=false}</v>
      </c>
      <c r="AA27" s="7" t="str">
        <f>IF(I27="Trial",", isTrial=true",IF(I27="Arena",", isArena=true", IF(I27="Monster",", isMonster=true",""))) &amp; IF(L27="true", CONCATENATE(", multiTrialSet=true"), "")</f>
        <v>, isMonster=true</v>
      </c>
      <c r="AB27" s="7" t="str">
        <f>CONCATENATE(" --",C27," / ",B27)</f>
        <v xml:space="preserve"> --Balorgh / Balorgh</v>
      </c>
      <c r="AC27" s="7" t="str">
        <f>IF(VALUE(P27)&gt;0,CONCATENATE("[",A27,"] = true,        --",C27, " / ", B27), "")</f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constants'!$E$3:$J$1001,5,FALSE),"")</f>
        <v>Shadowfen</v>
      </c>
      <c r="R28" s="3" t="s">
        <v>72</v>
      </c>
      <c r="S28" s="3" t="str">
        <f>IF(T28&lt;&gt;"",VLOOKUP(T28,'ESO zone constants'!$E$3:$J$1001,5,FALSE),"")</f>
        <v/>
      </c>
      <c r="U28" s="3" t="str">
        <f>IF(V28&lt;&gt;"",VLOOKUP(V28,'ESO zone constants'!$E$3:$J$1001,5,FALSE),"")</f>
        <v/>
      </c>
      <c r="W28" s="3">
        <v>0</v>
      </c>
      <c r="X28" t="str">
        <f>VLOOKUP(W28,'LibSets constants'!$A$2:$B$16,2,FALSE)</f>
        <v>Included in base game</v>
      </c>
      <c r="Y28" s="7" t="str">
        <f>CONCATENATE("[",A28,"] = {wayshrines={",M28,",",N28,",",O28,"}")&amp;IF(VALUE(P28)&gt;0,CONCATENATE(", traitsNeeded=",P28),"")&amp;CONCATENATE(", dlcId=",W28,)</f>
        <v>[28] = {wayshrines={-1,-1,-1}, dlcId=0</v>
      </c>
      <c r="Z28" s="7" t="str">
        <f>IF(Q28&lt;&gt;"",CONCATENATE(", zoneIds={",Q28),"")&amp;IF(S28&lt;&gt;"",CONCATENATE(",",S28),"")&amp;IF(U28&lt;&gt;"",CONCATENATE(",",U28),"")&amp;IF(Q28&lt;&gt;"",CONCATENATE("}",""),"")&amp;IF(OR(K28="true",K28="false",K28&lt;&gt;""), CONCATENATE(", veteran=", K28), "")</f>
        <v>, zoneIds={Shadowfen}, veteran=false</v>
      </c>
      <c r="AA28" s="7" t="str">
        <f>IF(I28="Trial",", isTrial=true",IF(I28="Arena",", isArena=true", IF(I28="Monster",", isMonster=true",""))) &amp; IF(L28="true", CONCATENATE(", multiTrialSet=true"), "")</f>
        <v/>
      </c>
      <c r="AB28" s="7" t="str">
        <f>CONCATENATE(" --",C28," / ",B28)</f>
        <v xml:space="preserve"> --Barkskin / Borkenhaut</v>
      </c>
      <c r="AC28" s="7" t="str">
        <f>IF(VALUE(P28)&gt;0,CONCATENATE("[",A28,"] = true,        --",C28, " / ", B28), "")</f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constants'!$E$3:$J$1001,5,FALSE),"")</f>
        <v>Eastmarch</v>
      </c>
      <c r="R29" s="3" t="s">
        <v>64</v>
      </c>
      <c r="S29" s="3" t="str">
        <f>IF(T29&lt;&gt;"",VLOOKUP(T29,'ESO zone constants'!$E$3:$J$1001,5,FALSE),"")</f>
        <v/>
      </c>
      <c r="U29" s="3" t="str">
        <f>IF(V29&lt;&gt;"",VLOOKUP(V29,'ESO zone constants'!$E$3:$J$1001,5,FALSE),"")</f>
        <v/>
      </c>
      <c r="W29" s="3">
        <v>0</v>
      </c>
      <c r="X29" t="str">
        <f>VLOOKUP(W29,'LibSets constants'!$A$2:$B$16,2,FALSE)</f>
        <v>Included in base game</v>
      </c>
      <c r="Y29" s="7" t="str">
        <f>CONCATENATE("[",A29,"] = {wayshrines={",M29,",",N29,",",O29,"}")&amp;IF(VALUE(P29)&gt;0,CONCATENATE(", traitsNeeded=",P29),"")&amp;CONCATENATE(", dlcId=",W29,)</f>
        <v>[131] = {wayshrines={-1,-1,-1}, dlcId=0</v>
      </c>
      <c r="Z29" s="7" t="str">
        <f>IF(Q29&lt;&gt;"",CONCATENATE(", zoneIds={",Q29),"")&amp;IF(S29&lt;&gt;"",CONCATENATE(",",S29),"")&amp;IF(U29&lt;&gt;"",CONCATENATE(",",U29),"")&amp;IF(Q29&lt;&gt;"",CONCATENATE("}",""),"")&amp;IF(OR(K29="true",K29="false",K29&lt;&gt;""), CONCATENATE(", veteran=", K29), "")</f>
        <v>, zoneIds={Eastmarch}, veteran=false</v>
      </c>
      <c r="AA29" s="7" t="str">
        <f>IF(I29="Trial",", isTrial=true",IF(I29="Arena",", isArena=true", IF(I29="Monster",", isMonster=true",""))) &amp; IF(L29="true", CONCATENATE(", multiTrialSet=true"), "")</f>
        <v/>
      </c>
      <c r="AB29" s="7" t="str">
        <f>CONCATENATE(" --",C29," / ",B29)</f>
        <v xml:space="preserve"> --Bastion of the Heartland / Bastion des Herzlandes</v>
      </c>
      <c r="AC29" s="7" t="str">
        <f>IF(VALUE(P29)&gt;0,CONCATENATE("[",A29,"] = true,        --",C29, " / ", B29), "")</f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constants'!$E$3:$J$1001,5,FALSE),"")</f>
        <v/>
      </c>
      <c r="S30" s="3" t="str">
        <f>IF(T30&lt;&gt;"",VLOOKUP(T30,'ESO zone constants'!$E$3:$J$1001,5,FALSE),"")</f>
        <v/>
      </c>
      <c r="U30" s="3" t="str">
        <f>IF(V30&lt;&gt;"",VLOOKUP(V30,'ESO zone constants'!$E$3:$J$1001,5,FALSE),"")</f>
        <v/>
      </c>
      <c r="W30" s="3">
        <v>0</v>
      </c>
      <c r="X30" t="str">
        <f>VLOOKUP(W30,'LibSets constants'!$A$2:$B$16,2,FALSE)</f>
        <v>Included in base game</v>
      </c>
      <c r="Y30" s="7" t="str">
        <f>CONCATENATE("[",A30,"] = {wayshrines={",M30,",",N30,",",O30,"}")&amp;IF(VALUE(P30)&gt;0,CONCATENATE(", traitsNeeded=",P30),"")&amp;CONCATENATE(", dlcId=",W30,)</f>
        <v>[422] = {wayshrines={-1,-1,-1}, dlcId=0</v>
      </c>
      <c r="Z30" s="7" t="str">
        <f>IF(Q30&lt;&gt;"",CONCATENATE(", zoneIds={",Q30),"")&amp;IF(S30&lt;&gt;"",CONCATENATE(",",S30),"")&amp;IF(U30&lt;&gt;"",CONCATENATE(",",U30),"")&amp;IF(Q30&lt;&gt;"",CONCATENATE("}",""),"")&amp;IF(OR(K30="true",K30="false",K30&lt;&gt;""), CONCATENATE(", veteran=", K30), "")</f>
        <v>, veteran=false</v>
      </c>
      <c r="AA30" s="7" t="str">
        <f>IF(I30="Trial",", isTrial=true",IF(I30="Arena",", isArena=true", IF(I30="Monster",", isMonster=true",""))) &amp; IF(L30="true", CONCATENATE(", multiTrialSet=true"), "")</f>
        <v/>
      </c>
      <c r="AB30" s="7" t="str">
        <f>CONCATENATE(" --",C30," / ",B30)</f>
        <v xml:space="preserve"> --Battalion Defender / Bataillonsverteidiger</v>
      </c>
      <c r="AC30" s="7" t="str">
        <f>IF(VALUE(P30)&gt;0,CONCATENATE("[",A30,"] = true,        --",C30, " / ", B30), "")</f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constants'!$E$3:$J$1001,5,FALSE),"")</f>
        <v/>
      </c>
      <c r="S31" s="3" t="str">
        <f>IF(T31&lt;&gt;"",VLOOKUP(T31,'ESO zone constants'!$E$3:$J$1001,5,FALSE),"")</f>
        <v/>
      </c>
      <c r="U31" s="3" t="str">
        <f>IF(V31&lt;&gt;"",VLOOKUP(V31,'ESO zone constants'!$E$3:$J$1001,5,FALSE),"")</f>
        <v/>
      </c>
      <c r="W31" s="3">
        <v>0</v>
      </c>
      <c r="X31" t="str">
        <f>VLOOKUP(W31,'LibSets constants'!$A$2:$B$16,2,FALSE)</f>
        <v>Included in base game</v>
      </c>
      <c r="Y31" s="7" t="str">
        <f>CONCATENATE("[",A31,"] = {wayshrines={",M31,",",N31,",",O31,"}")&amp;IF(VALUE(P31)&gt;0,CONCATENATE(", traitsNeeded=",P31),"")&amp;CONCATENATE(", dlcId=",W31,)</f>
        <v>[419] = {wayshrines={-1,-1,-1}, dlcId=0</v>
      </c>
      <c r="Z31" s="7" t="str">
        <f>IF(Q31&lt;&gt;"",CONCATENATE(", zoneIds={",Q31),"")&amp;IF(S31&lt;&gt;"",CONCATENATE(",",S31),"")&amp;IF(U31&lt;&gt;"",CONCATENATE(",",U31),"")&amp;IF(Q31&lt;&gt;"",CONCATENATE("}",""),"")&amp;IF(OR(K31="true",K31="false",K31&lt;&gt;""), CONCATENATE(", veteran=", K31), "")</f>
        <v>, veteran=false</v>
      </c>
      <c r="AA31" s="7" t="str">
        <f>IF(I31="Trial",", isTrial=true",IF(I31="Arena",", isArena=true", IF(I31="Monster",", isMonster=true",""))) &amp; IF(L31="true", CONCATENATE(", multiTrialSet=true"), "")</f>
        <v/>
      </c>
      <c r="AB31" s="7" t="str">
        <f>CONCATENATE(" --",C31," / ",B31)</f>
        <v xml:space="preserve"> --Battlefield Acrobat / Schlachtfeldakrobat</v>
      </c>
      <c r="AC31" s="7" t="str">
        <f>IF(VALUE(P31)&gt;0,CONCATENATE("[",A31,"] = true,        --",C31, " / ", B31), "")</f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constants'!$E$3:$J$1001,5,FALSE),"")</f>
        <v/>
      </c>
      <c r="S32" s="3" t="str">
        <f>IF(T32&lt;&gt;"",VLOOKUP(T32,'ESO zone constants'!$E$3:$J$1001,5,FALSE),"")</f>
        <v/>
      </c>
      <c r="U32" s="3" t="str">
        <f>IF(V32&lt;&gt;"",VLOOKUP(V32,'ESO zone constants'!$E$3:$J$1001,5,FALSE),"")</f>
        <v/>
      </c>
      <c r="W32" s="3">
        <v>0</v>
      </c>
      <c r="X32" t="str">
        <f>VLOOKUP(W32,'LibSets constants'!$A$2:$B$16,2,FALSE)</f>
        <v>Included in base game</v>
      </c>
      <c r="Y32" s="7" t="str">
        <f>CONCATENATE("[",A32,"] = {wayshrines={",M32,",",N32,",",O32,"}")&amp;IF(VALUE(P32)&gt;0,CONCATENATE(", traitsNeeded=",P32),"")&amp;CONCATENATE(", dlcId=",W32,)</f>
        <v>[52] = {wayshrines={-1,-1,-1}, dlcId=0</v>
      </c>
      <c r="Z32" s="7" t="str">
        <f>IF(Q32&lt;&gt;"",CONCATENATE(", zoneIds={",Q32),"")&amp;IF(S32&lt;&gt;"",CONCATENATE(",",S32),"")&amp;IF(U32&lt;&gt;"",CONCATENATE(",",U32),"")&amp;IF(Q32&lt;&gt;"",CONCATENATE("}",""),"")&amp;IF(OR(K32="true",K32="false",K32&lt;&gt;""), CONCATENATE(", veteran=", K32), "")</f>
        <v>, veteran=false</v>
      </c>
      <c r="AA32" s="7" t="str">
        <f>IF(I32="Trial",", isTrial=true",IF(I32="Arena",", isArena=true", IF(I32="Monster",", isMonster=true",""))) &amp; IF(L32="true", CONCATENATE(", multiTrialSet=true"), "")</f>
        <v/>
      </c>
      <c r="AB32" s="7" t="str">
        <f>CONCATENATE(" --",C32," / ",B32)</f>
        <v xml:space="preserve"> --Beckoning Steel / Klingender Stahl</v>
      </c>
      <c r="AC32" s="7" t="str">
        <f>IF(VALUE(P32)&gt;0,CONCATENATE("[",A32,"] = true,        --",C32, " / ", B32), "")</f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constants'!$E$3:$J$1001,5,FALSE),"")</f>
        <v/>
      </c>
      <c r="S33" s="3" t="str">
        <f>IF(T33&lt;&gt;"",VLOOKUP(T33,'ESO zone constants'!$E$3:$J$1001,5,FALSE),"")</f>
        <v/>
      </c>
      <c r="U33" s="3" t="str">
        <f>IF(V33&lt;&gt;"",VLOOKUP(V33,'ESO zone constants'!$E$3:$J$1001,5,FALSE),"")</f>
        <v/>
      </c>
      <c r="W33" s="3">
        <v>0</v>
      </c>
      <c r="X33" t="str">
        <f>VLOOKUP(W33,'LibSets constants'!$A$2:$B$16,2,FALSE)</f>
        <v>Included in base game</v>
      </c>
      <c r="Y33" s="7" t="str">
        <f>CONCATENATE("[",A33,"] = {wayshrines={",M33,",",N33,",",O33,"}")&amp;IF(VALUE(P33)&gt;0,CONCATENATE(", traitsNeeded=",P33),"")&amp;CONCATENATE(", dlcId=",W33,)</f>
        <v>[288] = {wayshrines={-1,-1,-1}, dlcId=0</v>
      </c>
      <c r="Z33" s="7" t="str">
        <f>IF(Q33&lt;&gt;"",CONCATENATE(", zoneIds={",Q33),"")&amp;IF(S33&lt;&gt;"",CONCATENATE(",",S33),"")&amp;IF(U33&lt;&gt;"",CONCATENATE(",",U33),"")&amp;IF(Q33&lt;&gt;"",CONCATENATE("}",""),"")&amp;IF(OR(K33="true",K33="false",K33&lt;&gt;""), CONCATENATE(", veteran=", K33), "")</f>
        <v>, veteran=false</v>
      </c>
      <c r="AA33" s="7" t="str">
        <f>IF(I33="Trial",", isTrial=true",IF(I33="Arena",", isArena=true", IF(I33="Monster",", isMonster=true",""))) &amp; IF(L33="true", CONCATENATE(", multiTrialSet=true"), "")</f>
        <v/>
      </c>
      <c r="AB33" s="7" t="str">
        <f>CONCATENATE(" --",C33," / ",B33)</f>
        <v xml:space="preserve"> --Beekeeper's Gear / Werkzeug des Bienenhüters</v>
      </c>
      <c r="AC33" s="7" t="str">
        <f>IF(VALUE(P33)&gt;0,CONCATENATE("[",A33,"] = true,        --",C33, " / ", B33), "")</f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constants'!$E$3:$J$1001,5,FALSE),"")</f>
        <v/>
      </c>
      <c r="S34" s="3" t="str">
        <f>IF(T34&lt;&gt;"",VLOOKUP(T34,'ESO zone constants'!$E$3:$J$1001,5,FALSE),"")</f>
        <v/>
      </c>
      <c r="U34" s="3" t="str">
        <f>IF(V34&lt;&gt;"",VLOOKUP(V34,'ESO zone constants'!$E$3:$J$1001,5,FALSE),"")</f>
        <v/>
      </c>
      <c r="W34" s="3">
        <v>0</v>
      </c>
      <c r="X34" t="str">
        <f>VLOOKUP(W34,'LibSets constants'!$A$2:$B$16,2,FALSE)</f>
        <v>Included in base game</v>
      </c>
      <c r="Y34" s="7" t="str">
        <f>CONCATENATE("[",A34,"] = {wayshrines={",M34,",",N34,",",O34,"}")&amp;IF(VALUE(P34)&gt;0,CONCATENATE(", traitsNeeded=",P34),"")&amp;CONCATENATE(", dlcId=",W34,)</f>
        <v>[137] = {wayshrines={-1,-1,-1}, dlcId=0</v>
      </c>
      <c r="Z34" s="7" t="str">
        <f>IF(Q34&lt;&gt;"",CONCATENATE(", zoneIds={",Q34),"")&amp;IF(S34&lt;&gt;"",CONCATENATE(",",S34),"")&amp;IF(U34&lt;&gt;"",CONCATENATE(",",U34),"")&amp;IF(Q34&lt;&gt;"",CONCATENATE("}",""),"")&amp;IF(OR(K34="true",K34="false",K34&lt;&gt;""), CONCATENATE(", veteran=", K34), "")</f>
        <v>, veteran=false</v>
      </c>
      <c r="AA34" s="7" t="str">
        <f>IF(I34="Trial",", isTrial=true",IF(I34="Arena",", isArena=true", IF(I34="Monster",", isMonster=true",""))) &amp; IF(L34="true", CONCATENATE(", multiTrialSet=true"), "")</f>
        <v/>
      </c>
      <c r="AB34" s="7" t="str">
        <f>CONCATENATE(" --",C34," / ",B34)</f>
        <v xml:space="preserve"> --Berserking Warrior / Tobender Krieger</v>
      </c>
      <c r="AC34" s="7" t="str">
        <f>IF(VALUE(P34)&gt;0,CONCATENATE("[",A34,"] = true,        --",C34, " / ", B34), "")</f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constants'!$E$3:$J$1001,5,FALSE),"")</f>
        <v>Glenumbra</v>
      </c>
      <c r="R35" s="3" t="s">
        <v>66</v>
      </c>
      <c r="S35" s="3" t="str">
        <f>IF(T35&lt;&gt;"",VLOOKUP(T35,'ESO zone constants'!$E$3:$J$1001,5,FALSE),"")</f>
        <v/>
      </c>
      <c r="U35" s="3" t="str">
        <f>IF(V35&lt;&gt;"",VLOOKUP(V35,'ESO zone constants'!$E$3:$J$1001,5,FALSE),"")</f>
        <v/>
      </c>
      <c r="W35" s="3">
        <v>0</v>
      </c>
      <c r="X35" t="str">
        <f>VLOOKUP(W35,'LibSets constants'!$A$2:$B$16,2,FALSE)</f>
        <v>Included in base game</v>
      </c>
      <c r="Y35" s="7" t="str">
        <f>CONCATENATE("[",A35,"] = {wayshrines={",M35,",",N35,",",O35,"}")&amp;IF(VALUE(P35)&gt;0,CONCATENATE(", traitsNeeded=",P35),"")&amp;CONCATENATE(", dlcId=",W35,)</f>
        <v>[179] = {wayshrines={-1,-1,-1}, dlcId=0</v>
      </c>
      <c r="Z35" s="7" t="str">
        <f>IF(Q35&lt;&gt;"",CONCATENATE(", zoneIds={",Q35),"")&amp;IF(S35&lt;&gt;"",CONCATENATE(",",S35),"")&amp;IF(U35&lt;&gt;"",CONCATENATE(",",U35),"")&amp;IF(Q35&lt;&gt;"",CONCATENATE("}",""),"")&amp;IF(OR(K35="true",K35="false",K35&lt;&gt;""), CONCATENATE(", veteran=", K35), "")</f>
        <v>, zoneIds={Glenumbra}, veteran=false</v>
      </c>
      <c r="AA35" s="7" t="str">
        <f>IF(I35="Trial",", isTrial=true",IF(I35="Arena",", isArena=true", IF(I35="Monster",", isMonster=true",""))) &amp; IF(L35="true", CONCATENATE(", multiTrialSet=true"), "")</f>
        <v/>
      </c>
      <c r="AB35" s="7" t="str">
        <f>CONCATENATE(" --",C35," / ",B35)</f>
        <v xml:space="preserve"> --Black Rose / Schwarze Rose</v>
      </c>
      <c r="AC35" s="7" t="str">
        <f>IF(VALUE(P35)&gt;0,CONCATENATE("[",A35,"] = true,        --",C35, " / ", B35), "")</f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constants'!$E$3:$J$1001,5,FALSE),"")</f>
        <v/>
      </c>
      <c r="S36" s="3" t="str">
        <f>IF(T36&lt;&gt;"",VLOOKUP(T36,'ESO zone constants'!$E$3:$J$1001,5,FALSE),"")</f>
        <v/>
      </c>
      <c r="U36" s="3" t="str">
        <f>IF(V36&lt;&gt;"",VLOOKUP(V36,'ESO zone constants'!$E$3:$J$1001,5,FALSE),"")</f>
        <v/>
      </c>
      <c r="W36" s="3">
        <v>0</v>
      </c>
      <c r="X36" t="str">
        <f>VLOOKUP(W36,'LibSets constants'!$A$2:$B$16,2,FALSE)</f>
        <v>Included in base game</v>
      </c>
      <c r="Y36" s="7" t="str">
        <f>CONCATENATE("[",A36,"] = {wayshrines={",M36,",",N36,",",O36,"}")&amp;IF(VALUE(P36)&gt;0,CONCATENATE(", traitsNeeded=",P36),"")&amp;CONCATENATE(", dlcId=",W36,)</f>
        <v>[128] = {wayshrines={-1,-1,-1}, dlcId=0</v>
      </c>
      <c r="Z36" s="7" t="str">
        <f>IF(Q36&lt;&gt;"",CONCATENATE(", zoneIds={",Q36),"")&amp;IF(S36&lt;&gt;"",CONCATENATE(",",S36),"")&amp;IF(U36&lt;&gt;"",CONCATENATE(",",U36),"")&amp;IF(Q36&lt;&gt;"",CONCATENATE("}",""),"")&amp;IF(OR(K36="true",K36="false",K36&lt;&gt;""), CONCATENATE(", veteran=", K36), "")</f>
        <v>, veteran=false</v>
      </c>
      <c r="AA36" s="7" t="str">
        <f>IF(I36="Trial",", isTrial=true",IF(I36="Arena",", isArena=true", IF(I36="Monster",", isMonster=true",""))) &amp; IF(L36="true", CONCATENATE(", multiTrialSet=true"), "")</f>
        <v/>
      </c>
      <c r="AB36" s="7" t="str">
        <f>CONCATENATE(" --",C36," / ",B36)</f>
        <v xml:space="preserve"> --Blessing of the Potentates / Segen des Potentaten</v>
      </c>
      <c r="AC36" s="7" t="str">
        <f>IF(VALUE(P36)&gt;0,CONCATENATE("[",A36,"] = true,        --",C36, " / ", B36), "")</f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constants'!$E$3:$J$1001,5,FALSE),"")</f>
        <v/>
      </c>
      <c r="S37" s="3" t="str">
        <f>IF(T37&lt;&gt;"",VLOOKUP(T37,'ESO zone constants'!$E$3:$J$1001,5,FALSE),"")</f>
        <v/>
      </c>
      <c r="U37" s="3" t="str">
        <f>IF(V37&lt;&gt;"",VLOOKUP(V37,'ESO zone constants'!$E$3:$J$1001,5,FALSE),"")</f>
        <v/>
      </c>
      <c r="W37" s="3">
        <v>0</v>
      </c>
      <c r="X37" t="str">
        <f>VLOOKUP(W37,'LibSets constants'!$A$2:$B$16,2,FALSE)</f>
        <v>Included in base game</v>
      </c>
      <c r="Y37" s="7" t="str">
        <f>CONCATENATE("[",A37,"] = {wayshrines={",M37,",",N37,",",O37,"}")&amp;IF(VALUE(P37)&gt;0,CONCATENATE(", traitsNeeded=",P37),"")&amp;CONCATENATE(", dlcId=",W37,)</f>
        <v>[400] = {wayshrines={-1,-1,-1}, dlcId=0</v>
      </c>
      <c r="Z37" s="7" t="str">
        <f>IF(Q37&lt;&gt;"",CONCATENATE(", zoneIds={",Q37),"")&amp;IF(S37&lt;&gt;"",CONCATENATE(",",S37),"")&amp;IF(U37&lt;&gt;"",CONCATENATE(",",U37),"")&amp;IF(Q37&lt;&gt;"",CONCATENATE("}",""),"")&amp;IF(OR(K37="true",K37="false",K37&lt;&gt;""), CONCATENATE(", veteran=", K37), "")</f>
        <v>, veteran=false</v>
      </c>
      <c r="AA37" s="7" t="str">
        <f>IF(I37="Trial",", isTrial=true",IF(I37="Arena",", isArena=true", IF(I37="Monster",", isMonster=true",""))) &amp; IF(L37="true", CONCATENATE(", multiTrialSet=true"), "")</f>
        <v/>
      </c>
      <c r="AB37" s="7" t="str">
        <f>CONCATENATE(" --",C37," / ",B37)</f>
        <v xml:space="preserve"> --Blood Moon / Blutmond</v>
      </c>
      <c r="AC37" s="7" t="str">
        <f>IF(VALUE(P37)&gt;0,CONCATENATE("[",A37,"] = true,        --",C37, " / ", B37), "")</f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constants'!$E$3:$J$1001,5,FALSE),"")</f>
        <v/>
      </c>
      <c r="S38" s="3" t="str">
        <f>IF(T38&lt;&gt;"",VLOOKUP(T38,'ESO zone constants'!$E$3:$J$1001,5,FALSE),"")</f>
        <v/>
      </c>
      <c r="U38" s="3" t="str">
        <f>IF(V38&lt;&gt;"",VLOOKUP(V38,'ESO zone constants'!$E$3:$J$1001,5,FALSE),"")</f>
        <v/>
      </c>
      <c r="W38" s="3">
        <v>0</v>
      </c>
      <c r="X38" t="str">
        <f>VLOOKUP(W38,'LibSets constants'!$A$2:$B$16,2,FALSE)</f>
        <v>Included in base game</v>
      </c>
      <c r="Y38" s="7" t="str">
        <f>CONCATENATE("[",A38,"] = {wayshrines={",M38,",",N38,",",O38,"}")&amp;IF(VALUE(P38)&gt;0,CONCATENATE(", traitsNeeded=",P38),"")&amp;CONCATENATE(", dlcId=",W38,)</f>
        <v>[163] = {wayshrines={-1,-1,-1}, dlcId=0</v>
      </c>
      <c r="Z38" s="7" t="str">
        <f>IF(Q38&lt;&gt;"",CONCATENATE(", zoneIds={",Q38),"")&amp;IF(S38&lt;&gt;"",CONCATENATE(",",S38),"")&amp;IF(U38&lt;&gt;"",CONCATENATE(",",U38),"")&amp;IF(Q38&lt;&gt;"",CONCATENATE("}",""),"")&amp;IF(OR(K38="true",K38="false",K38&lt;&gt;""), CONCATENATE(", veteran=", K38), "")</f>
        <v>, veteran={EQUIP_TYPE_HEAD=true, EQUIP_TYPE_SHOULDERS=false}</v>
      </c>
      <c r="AA38" s="7" t="str">
        <f>IF(I38="Trial",", isTrial=true",IF(I38="Arena",", isArena=true", IF(I38="Monster",", isMonster=true",""))) &amp; IF(L38="true", CONCATENATE(", multiTrialSet=true"), "")</f>
        <v>, isMonster=true</v>
      </c>
      <c r="AB38" s="7" t="str">
        <f>CONCATENATE(" --",C38," / ",B38)</f>
        <v xml:space="preserve"> --Blood Spawn / Blutbrut</v>
      </c>
      <c r="AC38" s="7" t="str">
        <f>IF(VALUE(P38)&gt;0,CONCATENATE("[",A38,"] = true,        --",C38, " / ", B38), "")</f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constants'!$E$3:$J$1001,5,FALSE),"")</f>
        <v/>
      </c>
      <c r="S39" s="3" t="str">
        <f>IF(T39&lt;&gt;"",VLOOKUP(T39,'ESO zone constants'!$E$3:$J$1001,5,FALSE),"")</f>
        <v/>
      </c>
      <c r="U39" s="3" t="str">
        <f>IF(V39&lt;&gt;"",VLOOKUP(V39,'ESO zone constants'!$E$3:$J$1001,5,FALSE),"")</f>
        <v/>
      </c>
      <c r="W39" s="3">
        <v>0</v>
      </c>
      <c r="X39" t="str">
        <f>VLOOKUP(W39,'LibSets constants'!$A$2:$B$16,2,FALSE)</f>
        <v>Included in base game</v>
      </c>
      <c r="Y39" s="7" t="str">
        <f>CONCATENATE("[",A39,"] = {wayshrines={",M39,",",N39,",",O39,"}")&amp;IF(VALUE(P39)&gt;0,CONCATENATE(", traitsNeeded=",P39),"")&amp;CONCATENATE(", dlcId=",W39,)</f>
        <v>[339] = {wayshrines={-1,-1,-1}, dlcId=0</v>
      </c>
      <c r="Z39" s="7" t="str">
        <f>IF(Q39&lt;&gt;"",CONCATENATE(", zoneIds={",Q39),"")&amp;IF(S39&lt;&gt;"",CONCATENATE(",",S39),"")&amp;IF(U39&lt;&gt;"",CONCATENATE(",",U39),"")&amp;IF(Q39&lt;&gt;"",CONCATENATE("}",""),"")&amp;IF(OR(K39="true",K39="false",K39&lt;&gt;""), CONCATENATE(", veteran=", K39), "")</f>
        <v>, veteran=false</v>
      </c>
      <c r="AA39" s="7" t="str">
        <f>IF(I39="Trial",", isTrial=true",IF(I39="Arena",", isArena=true", IF(I39="Monster",", isMonster=true",""))) &amp; IF(L39="true", CONCATENATE(", multiTrialSet=true"), "")</f>
        <v/>
      </c>
      <c r="AB39" s="7" t="str">
        <f>CONCATENATE(" --",C39," / ",B39)</f>
        <v xml:space="preserve"> --Blooddrinker / Bluttrinker</v>
      </c>
      <c r="AC39" s="7" t="str">
        <f>IF(VALUE(P39)&gt;0,CONCATENATE("[",A39,"] = true,        --",C39, " / ", B39), "")</f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constants'!$E$3:$J$1001,5,FALSE),"")</f>
        <v/>
      </c>
      <c r="S40" s="3" t="str">
        <f>IF(T40&lt;&gt;"",VLOOKUP(T40,'ESO zone constants'!$E$3:$J$1001,5,FALSE),"")</f>
        <v/>
      </c>
      <c r="U40" s="3" t="str">
        <f>IF(V40&lt;&gt;"",VLOOKUP(V40,'ESO zone constants'!$E$3:$J$1001,5,FALSE),"")</f>
        <v/>
      </c>
      <c r="W40" s="3">
        <v>0</v>
      </c>
      <c r="X40" t="str">
        <f>VLOOKUP(W40,'LibSets constants'!$A$2:$B$16,2,FALSE)</f>
        <v>Included in base game</v>
      </c>
      <c r="Y40" s="7" t="str">
        <f>CONCATENATE("[",A40,"] = {wayshrines={",M40,",",N40,",",O40,"}")&amp;IF(VALUE(P40)&gt;0,CONCATENATE(", traitsNeeded=",P40),"")&amp;CONCATENATE(", dlcId=",W40,)</f>
        <v>[65] = {wayshrines={-1,-1,-1}, dlcId=0</v>
      </c>
      <c r="Z40" s="7" t="str">
        <f>IF(Q40&lt;&gt;"",CONCATENATE(", zoneIds={",Q40),"")&amp;IF(S40&lt;&gt;"",CONCATENATE(",",S40),"")&amp;IF(U40&lt;&gt;"",CONCATENATE(",",U40),"")&amp;IF(Q40&lt;&gt;"",CONCATENATE("}",""),"")&amp;IF(OR(K40="true",K40="false",K40&lt;&gt;""), CONCATENATE(", veteran=", K40), "")</f>
        <v>, veteran=false</v>
      </c>
      <c r="AA40" s="7" t="str">
        <f>IF(I40="Trial",", isTrial=true",IF(I40="Arena",", isArena=true", IF(I40="Monster",", isMonster=true",""))) &amp; IF(L40="true", CONCATENATE(", multiTrialSet=true"), "")</f>
        <v/>
      </c>
      <c r="AB40" s="7" t="str">
        <f>CONCATENATE(" --",C40," / ",B40)</f>
        <v xml:space="preserve"> --Bloodthorn's Touch / Spur eines Blutdorns</v>
      </c>
      <c r="AC40" s="7" t="str">
        <f>IF(VALUE(P40)&gt;0,CONCATENATE("[",A40,"] = true,        --",C40, " / ", B40), "")</f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constants'!$E$3:$J$1001,5,FALSE),"")</f>
        <v/>
      </c>
      <c r="S41" s="3" t="str">
        <f>IF(T41&lt;&gt;"",VLOOKUP(T41,'ESO zone constants'!$E$3:$J$1001,5,FALSE),"")</f>
        <v/>
      </c>
      <c r="U41" s="3" t="str">
        <f>IF(V41&lt;&gt;"",VLOOKUP(V41,'ESO zone constants'!$E$3:$J$1001,5,FALSE),"")</f>
        <v/>
      </c>
      <c r="W41" s="3">
        <v>0</v>
      </c>
      <c r="X41" t="str">
        <f>VLOOKUP(W41,'LibSets constants'!$A$2:$B$16,2,FALSE)</f>
        <v>Included in base game</v>
      </c>
      <c r="Y41" s="7" t="str">
        <f>CONCATENATE("[",A41,"] = {wayshrines={",M41,",",N41,",",O41,"}")&amp;IF(VALUE(P41)&gt;0,CONCATENATE(", traitsNeeded=",P41),"")&amp;CONCATENATE(", dlcId=",W41,)</f>
        <v>[308] = {wayshrines={-1,-1,-1}, dlcId=0</v>
      </c>
      <c r="Z41" s="7" t="str">
        <f>IF(Q41&lt;&gt;"",CONCATENATE(", zoneIds={",Q41),"")&amp;IF(S41&lt;&gt;"",CONCATENATE(",",S41),"")&amp;IF(U41&lt;&gt;"",CONCATENATE(",",U41),"")&amp;IF(Q41&lt;&gt;"",CONCATENATE("}",""),"")&amp;IF(OR(K41="true",K41="false",K41&lt;&gt;""), CONCATENATE(", veteran=", K41), "")</f>
        <v>, veteran=false</v>
      </c>
      <c r="AA41" s="7" t="str">
        <f>IF(I41="Trial",", isTrial=true",IF(I41="Arena",", isArena=true", IF(I41="Monster",", isMonster=true",""))) &amp; IF(L41="true", CONCATENATE(", multiTrialSet=true"), "")</f>
        <v/>
      </c>
      <c r="AB41" s="7" t="str">
        <f>CONCATENATE(" --",C41," / ",B41)</f>
        <v xml:space="preserve"> --Bone Pirate's Tatters / Lumpen des Knochenpiraten</v>
      </c>
      <c r="AC41" s="7" t="str">
        <f>IF(VALUE(P41)&gt;0,CONCATENATE("[",A41,"] = true,        --",C41, " / ", B41), "")</f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constants'!$E$3:$J$1001,5,FALSE),"")</f>
        <v>Shadowfen</v>
      </c>
      <c r="R42" s="3" t="s">
        <v>53</v>
      </c>
      <c r="S42" s="3" t="str">
        <f>IF(T42&lt;&gt;"",VLOOKUP(T42,'ESO zone constants'!$E$3:$J$1001,5,FALSE),"")</f>
        <v/>
      </c>
      <c r="U42" s="3" t="str">
        <f>IF(V42&lt;&gt;"",VLOOKUP(V42,'ESO zone constants'!$E$3:$J$1001,5,FALSE),"")</f>
        <v/>
      </c>
      <c r="W42" s="3">
        <v>0</v>
      </c>
      <c r="X42" t="str">
        <f>VLOOKUP(W42,'LibSets constants'!$A$2:$B$16,2,FALSE)</f>
        <v>Included in base game</v>
      </c>
      <c r="Y42" s="7" t="str">
        <f>CONCATENATE("[",A42,"] = {wayshrines={",M42,",",N42,",",O42,"}")&amp;IF(VALUE(P42)&gt;0,CONCATENATE(", traitsNeeded=",P42),"")&amp;CONCATENATE(", dlcId=",W42,)</f>
        <v>[184] = {wayshrines={-1,-1,-1}, dlcId=0</v>
      </c>
      <c r="Z42" s="7" t="str">
        <f>IF(Q42&lt;&gt;"",CONCATENATE(", zoneIds={",Q42),"")&amp;IF(S42&lt;&gt;"",CONCATENATE(",",S42),"")&amp;IF(U42&lt;&gt;"",CONCATENATE(",",U42),"")&amp;IF(Q42&lt;&gt;"",CONCATENATE("}",""),"")&amp;IF(OR(K42="true",K42="false",K42&lt;&gt;""), CONCATENATE(", veteran=", K42), "")</f>
        <v>, zoneIds={Shadowfen}, veteran=false</v>
      </c>
      <c r="AA42" s="7" t="str">
        <f>IF(I42="Trial",", isTrial=true",IF(I42="Arena",", isArena=true", IF(I42="Monster",", isMonster=true",""))) &amp; IF(L42="true", CONCATENATE(", multiTrialSet=true"), "")</f>
        <v/>
      </c>
      <c r="AB42" s="7" t="str">
        <f>CONCATENATE(" --",C42," / ",B42)</f>
        <v xml:space="preserve"> --Brands of Imperium / Male des Kaiserreichs</v>
      </c>
      <c r="AC42" s="7" t="str">
        <f>IF(VALUE(P42)&gt;0,CONCATENATE("[",A42,"] = true,        --",C42, " / ", B42), "")</f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constants'!$E$3:$J$1001,5,FALSE),"")</f>
        <v/>
      </c>
      <c r="S43" s="3" t="str">
        <f>IF(T43&lt;&gt;"",VLOOKUP(T43,'ESO zone constants'!$E$3:$J$1001,5,FALSE),"")</f>
        <v/>
      </c>
      <c r="U43" s="3" t="str">
        <f>IF(V43&lt;&gt;"",VLOOKUP(V43,'ESO zone constants'!$E$3:$J$1001,5,FALSE),"")</f>
        <v/>
      </c>
      <c r="W43" s="3">
        <v>0</v>
      </c>
      <c r="X43" t="str">
        <f>VLOOKUP(W43,'LibSets constants'!$A$2:$B$16,2,FALSE)</f>
        <v>Included in base game</v>
      </c>
      <c r="Y43" s="7" t="str">
        <f>CONCATENATE("[",A43,"] = {wayshrines={",M43,",",N43,",",O43,"}")&amp;IF(VALUE(P43)&gt;0,CONCATENATE(", traitsNeeded=",P43),"")&amp;CONCATENATE(", dlcId=",W43,)</f>
        <v>[212] = {wayshrines={-1,-1,-1}, dlcId=0</v>
      </c>
      <c r="Z43" s="7" t="str">
        <f>IF(Q43&lt;&gt;"",CONCATENATE(", zoneIds={",Q43),"")&amp;IF(S43&lt;&gt;"",CONCATENATE(",",S43),"")&amp;IF(U43&lt;&gt;"",CONCATENATE(",",U43),"")&amp;IF(Q43&lt;&gt;"",CONCATENATE("}",""),"")&amp;IF(OR(K43="true",K43="false",K43&lt;&gt;""), CONCATENATE(", veteran=", K43), "")</f>
        <v>, veteran=false</v>
      </c>
      <c r="AA43" s="7" t="str">
        <f>IF(I43="Trial",", isTrial=true",IF(I43="Arena",", isArena=true", IF(I43="Monster",", isMonster=true",""))) &amp; IF(L43="true", CONCATENATE(", multiTrialSet=true"), "")</f>
        <v/>
      </c>
      <c r="AB43" s="7" t="str">
        <f>CONCATENATE(" --",C43," / ",B43)</f>
        <v xml:space="preserve"> --Briarheart / Dornenherz</v>
      </c>
      <c r="AC43" s="7" t="str">
        <f>IF(VALUE(P43)&gt;0,CONCATENATE("[",A43,"] = true,        --",C43, " / ", B43), "")</f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constants'!$E$3:$J$1001,5,FALSE),"")</f>
        <v/>
      </c>
      <c r="S44" s="3" t="str">
        <f>IF(T44&lt;&gt;"",VLOOKUP(T44,'ESO zone constants'!$E$3:$J$1001,5,FALSE),"")</f>
        <v/>
      </c>
      <c r="U44" s="3" t="str">
        <f>IF(V44&lt;&gt;"",VLOOKUP(V44,'ESO zone constants'!$E$3:$J$1001,5,FALSE),"")</f>
        <v/>
      </c>
      <c r="W44" s="3">
        <v>0</v>
      </c>
      <c r="X44" t="str">
        <f>VLOOKUP(W44,'LibSets constants'!$A$2:$B$16,2,FALSE)</f>
        <v>Included in base game</v>
      </c>
      <c r="Y44" s="7" t="str">
        <f>CONCATENATE("[",A44,"] = {wayshrines={",M44,",",N44,",",O44,"}")&amp;IF(VALUE(P44)&gt;0,CONCATENATE(", traitsNeeded=",P44),"")&amp;CONCATENATE(", dlcId=",W44,)</f>
        <v>[405] = {wayshrines={-1,-1,-1}, dlcId=0</v>
      </c>
      <c r="Z44" s="7" t="str">
        <f>IF(Q44&lt;&gt;"",CONCATENATE(", zoneIds={",Q44),"")&amp;IF(S44&lt;&gt;"",CONCATENATE(",",S44),"")&amp;IF(U44&lt;&gt;"",CONCATENATE(",",U44),"")&amp;IF(Q44&lt;&gt;"",CONCATENATE("}",""),"")&amp;IF(OR(K44="true",K44="false",K44&lt;&gt;""), CONCATENATE(", veteran=", K44), "")</f>
        <v>, veteran=false</v>
      </c>
      <c r="AA44" s="7" t="str">
        <f>IF(I44="Trial",", isTrial=true",IF(I44="Arena",", isArena=true", IF(I44="Monster",", isMonster=true",""))) &amp; IF(L44="true", CONCATENATE(", multiTrialSet=true"), "")</f>
        <v/>
      </c>
      <c r="AB44" s="7" t="str">
        <f>CONCATENATE(" --",C44," / ",B44)</f>
        <v xml:space="preserve"> --Bright-Throat's Boast / Hellhalsstolz</v>
      </c>
      <c r="AC44" s="7" t="str">
        <f>IF(VALUE(P44)&gt;0,CONCATENATE("[",A44,"] = true,        --",C44, " / ", B44), "")</f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constants'!$E$3:$J$1001,5,FALSE),"")</f>
        <v/>
      </c>
      <c r="S45" s="3" t="str">
        <f>IF(T45&lt;&gt;"",VLOOKUP(T45,'ESO zone constants'!$E$3:$J$1001,5,FALSE),"")</f>
        <v/>
      </c>
      <c r="U45" s="3" t="str">
        <f>IF(V45&lt;&gt;"",VLOOKUP(V45,'ESO zone constants'!$E$3:$J$1001,5,FALSE),"")</f>
        <v/>
      </c>
      <c r="W45" s="3">
        <v>0</v>
      </c>
      <c r="X45" t="str">
        <f>VLOOKUP(W45,'LibSets constants'!$A$2:$B$16,2,FALSE)</f>
        <v>Included in base game</v>
      </c>
      <c r="Y45" s="7" t="str">
        <f>CONCATENATE("[",A45,"] = {wayshrines={",M45,",",N45,",",O45,"}")&amp;IF(VALUE(P45)&gt;0,CONCATENATE(", traitsNeeded=",P45),"")&amp;CONCATENATE(", dlcId=",W45,)</f>
        <v>[381] = {wayshrines={-1,-1,-1}, dlcId=0</v>
      </c>
      <c r="Z45" s="7" t="str">
        <f>IF(Q45&lt;&gt;"",CONCATENATE(", zoneIds={",Q45),"")&amp;IF(S45&lt;&gt;"",CONCATENATE(",",S45),"")&amp;IF(U45&lt;&gt;"",CONCATENATE(",",U45),"")&amp;IF(Q45&lt;&gt;"",CONCATENATE("}",""),"")&amp;IF(OR(K45="true",K45="false",K45&lt;&gt;""), CONCATENATE(", veteran=", K45), "")</f>
        <v>, veteran=false</v>
      </c>
      <c r="AA45" s="7" t="str">
        <f>IF(I45="Trial",", isTrial=true",IF(I45="Arena",", isArena=true", IF(I45="Monster",", isMonster=true",""))) &amp; IF(L45="true", CONCATENATE(", multiTrialSet=true"), "")</f>
        <v/>
      </c>
      <c r="AB45" s="7" t="str">
        <f>CONCATENATE(" --",C45," / ",B45)</f>
        <v xml:space="preserve"> --Broken Soul / Zerbrochene Seele</v>
      </c>
      <c r="AC45" s="7" t="str">
        <f>IF(VALUE(P45)&gt;0,CONCATENATE("[",A45,"] = true,        --",C45, " / ", B45), "")</f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constants'!$E$3:$J$1001,5,FALSE),"")</f>
        <v/>
      </c>
      <c r="S46" s="3" t="str">
        <f>IF(T46&lt;&gt;"",VLOOKUP(T46,'ESO zone constants'!$E$3:$J$1001,5,FALSE),"")</f>
        <v/>
      </c>
      <c r="U46" s="3" t="str">
        <f>IF(V46&lt;&gt;"",VLOOKUP(V46,'ESO zone constants'!$E$3:$J$1001,5,FALSE),"")</f>
        <v/>
      </c>
      <c r="W46" s="3">
        <v>0</v>
      </c>
      <c r="X46" t="str">
        <f>VLOOKUP(W46,'LibSets constants'!$A$2:$B$16,2,FALSE)</f>
        <v>Included in base game</v>
      </c>
      <c r="Y46" s="7" t="str">
        <f>CONCATENATE("[",A46,"] = {wayshrines={",M46,",",N46,",",O46,"}")&amp;IF(VALUE(P46)&gt;0,CONCATENATE(", traitsNeeded=",P46),"")&amp;CONCATENATE(", dlcId=",W46,)</f>
        <v>[133] = {wayshrines={-1,-1,-1}, dlcId=0</v>
      </c>
      <c r="Z46" s="7" t="str">
        <f>IF(Q46&lt;&gt;"",CONCATENATE(", zoneIds={",Q46),"")&amp;IF(S46&lt;&gt;"",CONCATENATE(",",S46),"")&amp;IF(U46&lt;&gt;"",CONCATENATE(",",U46),"")&amp;IF(Q46&lt;&gt;"",CONCATENATE("}",""),"")&amp;IF(OR(K46="true",K46="false",K46&lt;&gt;""), CONCATENATE(", veteran=", K46), "")</f>
        <v>, veteran=false</v>
      </c>
      <c r="AA46" s="7" t="str">
        <f>IF(I46="Trial",", isTrial=true",IF(I46="Arena",", isArena=true", IF(I46="Monster",", isMonster=true",""))) &amp; IF(L46="true", CONCATENATE(", multiTrialSet=true"), "")</f>
        <v/>
      </c>
      <c r="AB46" s="7" t="str">
        <f>CONCATENATE(" --",C46," / ",B46)</f>
        <v xml:space="preserve"> --Buffer of the Swift / Dämpfer des Geschwinden</v>
      </c>
      <c r="AC46" s="7" t="str">
        <f>IF(VALUE(P46)&gt;0,CONCATENATE("[",A46,"] = true,        --",C46, " / ", B46), "")</f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constants'!$E$3:$J$1001,5,FALSE),"")</f>
        <v/>
      </c>
      <c r="S47" s="3" t="str">
        <f>IF(T47&lt;&gt;"",VLOOKUP(T47,'ESO zone constants'!$E$3:$J$1001,5,FALSE),"")</f>
        <v/>
      </c>
      <c r="U47" s="3" t="str">
        <f>IF(V47&lt;&gt;"",VLOOKUP(V47,'ESO zone constants'!$E$3:$J$1001,5,FALSE),"")</f>
        <v/>
      </c>
      <c r="W47" s="3">
        <v>0</v>
      </c>
      <c r="X47" t="str">
        <f>VLOOKUP(W47,'LibSets constants'!$A$2:$B$16,2,FALSE)</f>
        <v>Included in base game</v>
      </c>
      <c r="Y47" s="7" t="str">
        <f>CONCATENATE("[",A47,"] = {wayshrines={",M47,",",N47,",",O47,"}")&amp;IF(VALUE(P47)&gt;0,CONCATENATE(", traitsNeeded=",P47),"")&amp;CONCATENATE(", dlcId=",W47,)</f>
        <v>[160] = {wayshrines={-1,-1,-1}, dlcId=0</v>
      </c>
      <c r="Z47" s="7" t="str">
        <f>IF(Q47&lt;&gt;"",CONCATENATE(", zoneIds={",Q47),"")&amp;IF(S47&lt;&gt;"",CONCATENATE(",",S47),"")&amp;IF(U47&lt;&gt;"",CONCATENATE(",",U47),"")&amp;IF(Q47&lt;&gt;"",CONCATENATE("}",""),"")&amp;IF(OR(K47="true",K47="false",K47&lt;&gt;""), CONCATENATE(", veteran=", K47), "")</f>
        <v>, veteran=false</v>
      </c>
      <c r="AA47" s="7" t="str">
        <f>IF(I47="Trial",", isTrial=true",IF(I47="Arena",", isArena=true", IF(I47="Monster",", isMonster=true",""))) &amp; IF(L47="true", CONCATENATE(", multiTrialSet=true"), "")</f>
        <v/>
      </c>
      <c r="AB47" s="7" t="str">
        <f>CONCATENATE(" --",C47," / ",B47)</f>
        <v xml:space="preserve"> --Burning Spellweave / Branntzauberweber</v>
      </c>
      <c r="AC47" s="7" t="str">
        <f>IF(VALUE(P47)&gt;0,CONCATENATE("[",A47,"] = true,        --",C47, " / ", B47), "")</f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constants'!$E$3:$J$1001,5,FALSE),"")</f>
        <v/>
      </c>
      <c r="S48" s="3" t="str">
        <f>IF(T48&lt;&gt;"",VLOOKUP(T48,'ESO zone constants'!$E$3:$J$1001,5,FALSE),"")</f>
        <v/>
      </c>
      <c r="U48" s="3" t="str">
        <f>IF(V48&lt;&gt;"",VLOOKUP(V48,'ESO zone constants'!$E$3:$J$1001,5,FALSE),"")</f>
        <v/>
      </c>
      <c r="W48" s="3">
        <v>0</v>
      </c>
      <c r="X48" t="str">
        <f>VLOOKUP(W48,'LibSets constants'!$A$2:$B$16,2,FALSE)</f>
        <v>Included in base game</v>
      </c>
      <c r="Y48" s="7" t="str">
        <f>CONCATENATE("[",A48,"] = {wayshrines={",M48,",",N48,",",O48,"}")&amp;IF(VALUE(P48)&gt;0,CONCATENATE(", traitsNeeded=",P48),"")&amp;CONCATENATE(", dlcId=",W48,)</f>
        <v>[343] = {wayshrines={-1,-1,-1}, dlcId=0</v>
      </c>
      <c r="Z48" s="7" t="str">
        <f>IF(Q48&lt;&gt;"",CONCATENATE(", zoneIds={",Q48),"")&amp;IF(S48&lt;&gt;"",CONCATENATE(",",S48),"")&amp;IF(U48&lt;&gt;"",CONCATENATE(",",U48),"")&amp;IF(Q48&lt;&gt;"",CONCATENATE("}",""),"")&amp;IF(OR(K48="true",K48="false",K48&lt;&gt;""), CONCATENATE(", veteran=", K48), "")</f>
        <v>, veteran=false</v>
      </c>
      <c r="AA48" s="7" t="str">
        <f>IF(I48="Trial",", isTrial=true",IF(I48="Arena",", isArena=true", IF(I48="Monster",", isMonster=true",""))) &amp; IF(L48="true", CONCATENATE(", multiTrialSet=true"), "")</f>
        <v/>
      </c>
      <c r="AB48" s="7" t="str">
        <f>CONCATENATE(" --",C48," / ",B48)</f>
        <v xml:space="preserve"> --Caluurion's Legacy / Caluurions Erbe</v>
      </c>
      <c r="AC48" s="7" t="str">
        <f>IF(VALUE(P48)&gt;0,CONCATENATE("[",A48,"] = true,        --",C48, " / ", B48), "")</f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constants'!$E$3:$J$1001,5,FALSE),"")</f>
        <v>Craglorn</v>
      </c>
      <c r="R49" s="3" t="s">
        <v>493</v>
      </c>
      <c r="S49" s="3" t="str">
        <f>IF(T49&lt;&gt;"",VLOOKUP(T49,'ESO zone constants'!$E$3:$J$1001,5,FALSE),"")</f>
        <v/>
      </c>
      <c r="U49" s="3" t="str">
        <f>IF(V49&lt;&gt;"",VLOOKUP(V49,'ESO zone constants'!$E$3:$J$1001,5,FALSE),"")</f>
        <v/>
      </c>
      <c r="W49" s="3">
        <v>0</v>
      </c>
      <c r="X49" t="str">
        <f>VLOOKUP(W49,'LibSets constants'!$A$2:$B$16,2,FALSE)</f>
        <v>Included in base game</v>
      </c>
      <c r="Y49" s="7" t="str">
        <f>CONCATENATE("[",A49,"] = {wayshrines={",M49,",",N49,",",O49,"}")&amp;IF(VALUE(P49)&gt;0,CONCATENATE(", traitsNeeded=",P49),"")&amp;CONCATENATE(", dlcId=",W49,)</f>
        <v>[316] = {wayshrines={-1,-1,-1}, dlcId=0</v>
      </c>
      <c r="Z49" s="7" t="str">
        <f>IF(Q49&lt;&gt;"",CONCATENATE(", zoneIds={",Q49),"")&amp;IF(S49&lt;&gt;"",CONCATENATE(",",S49),"")&amp;IF(U49&lt;&gt;"",CONCATENATE(",",U49),"")&amp;IF(Q49&lt;&gt;"",CONCATENATE("}",""),"")&amp;IF(OR(K49="true",K49="false",K49&lt;&gt;""), CONCATENATE(", veteran=", K49), "")</f>
        <v>, zoneIds={Craglorn}, veteran=true</v>
      </c>
      <c r="AA49" s="7" t="str">
        <f>IF(I49="Trial",", isTrial=true",IF(I49="Arena",", isArena=true", IF(I49="Monster",", isMonster=true",""))) &amp; IF(L49="true", CONCATENATE(", multiTrialSet=true"), "")</f>
        <v>, isArena=true</v>
      </c>
      <c r="AB49" s="7" t="str">
        <f>CONCATENATE(" --",C49," / ",B49)</f>
        <v xml:space="preserve"> --Caustic Arrow / Beißender Pfeil</v>
      </c>
      <c r="AC49" s="7" t="str">
        <f>IF(VALUE(P49)&gt;0,CONCATENATE("[",A49,"] = true,        --",C49, " / ", B49), "")</f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constants'!$E$3:$J$1001,5,FALSE),"")</f>
        <v/>
      </c>
      <c r="S50" s="3" t="str">
        <f>IF(T50&lt;&gt;"",VLOOKUP(T50,'ESO zone constants'!$E$3:$J$1001,5,FALSE),"")</f>
        <v/>
      </c>
      <c r="U50" s="3" t="str">
        <f>IF(V50&lt;&gt;"",VLOOKUP(V50,'ESO zone constants'!$E$3:$J$1001,5,FALSE),"")</f>
        <v/>
      </c>
      <c r="W50" s="3">
        <v>0</v>
      </c>
      <c r="X50" t="str">
        <f>VLOOKUP(W50,'LibSets constants'!$A$2:$B$16,2,FALSE)</f>
        <v>Included in base game</v>
      </c>
      <c r="Y50" s="7" t="str">
        <f>CONCATENATE("[",A50,"] = {wayshrines={",M50,",",N50,",",O50,"}")&amp;IF(VALUE(P50)&gt;0,CONCATENATE(", traitsNeeded=",P50),"")&amp;CONCATENATE(", dlcId=",W50,)</f>
        <v>[407] = {wayshrines={-1,-1,-1}, dlcId=0</v>
      </c>
      <c r="Z50" s="7" t="str">
        <f>IF(Q50&lt;&gt;"",CONCATENATE(", zoneIds={",Q50),"")&amp;IF(S50&lt;&gt;"",CONCATENATE(",",S50),"")&amp;IF(U50&lt;&gt;"",CONCATENATE(",",U50),"")&amp;IF(Q50&lt;&gt;"",CONCATENATE("}",""),"")&amp;IF(OR(K50="true",K50="false",K50&lt;&gt;""), CONCATENATE(", veteran=", K50), "")</f>
        <v>, veteran=false</v>
      </c>
      <c r="AA50" s="7" t="str">
        <f>IF(I50="Trial",", isTrial=true",IF(I50="Arena",", isArena=true", IF(I50="Monster",", isMonster=true",""))) &amp; IF(L50="true", CONCATENATE(", multiTrialSet=true"), "")</f>
        <v/>
      </c>
      <c r="AB50" s="7" t="str">
        <f>CONCATENATE(" --",C50," / ",B50)</f>
        <v xml:space="preserve"> --Champion of the Hist / Histchampion</v>
      </c>
      <c r="AC50" s="7" t="str">
        <f>IF(VALUE(P50)&gt;0,CONCATENATE("[",A50,"] = true,        --",C50, " / ", B50), "")</f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constants'!$E$3:$J$1001,5,FALSE),"")</f>
        <v/>
      </c>
      <c r="S51" s="3" t="str">
        <f>IF(T51&lt;&gt;"",VLOOKUP(T51,'ESO zone constants'!$E$3:$J$1001,5,FALSE),"")</f>
        <v/>
      </c>
      <c r="U51" s="3" t="str">
        <f>IF(V51&lt;&gt;"",VLOOKUP(V51,'ESO zone constants'!$E$3:$J$1001,5,FALSE),"")</f>
        <v/>
      </c>
      <c r="W51" s="3">
        <v>0</v>
      </c>
      <c r="X51" t="str">
        <f>VLOOKUP(W51,'LibSets constants'!$A$2:$B$16,2,FALSE)</f>
        <v>Included in base game</v>
      </c>
      <c r="Y51" s="7" t="str">
        <f>CONCATENATE("[",A51,"] = {wayshrines={",M51,",",N51,",",O51,"}")&amp;IF(VALUE(P51)&gt;0,CONCATENATE(", traitsNeeded=",P51),"")&amp;CONCATENATE(", dlcId=",W51,)</f>
        <v>[365] = {wayshrines={-1,-1,-1}, dlcId=0</v>
      </c>
      <c r="Z51" s="7" t="str">
        <f>IF(Q51&lt;&gt;"",CONCATENATE(", zoneIds={",Q51),"")&amp;IF(S51&lt;&gt;"",CONCATENATE(",",S51),"")&amp;IF(U51&lt;&gt;"",CONCATENATE(",",U51),"")&amp;IF(Q51&lt;&gt;"",CONCATENATE("}",""),"")&amp;IF(OR(K51="true",K51="false",K51&lt;&gt;""), CONCATENATE(", veteran=", K51), "")</f>
        <v>, veteran=false</v>
      </c>
      <c r="AA51" s="7" t="str">
        <f>IF(I51="Trial",", isTrial=true",IF(I51="Arena",", isArena=true", IF(I51="Monster",", isMonster=true",""))) &amp; IF(L51="true", CONCATENATE(", multiTrialSet=true"), "")</f>
        <v/>
      </c>
      <c r="AB51" s="7" t="str">
        <f>CONCATENATE(" --",C51," / ",B51)</f>
        <v xml:space="preserve"> --Chaotic Whirlwind / Chaotischer Wirbelwind</v>
      </c>
      <c r="AC51" s="7" t="str">
        <f>IF(VALUE(P51)&gt;0,CONCATENATE("[",A51,"] = true,        --",C51, " / ", B51), "")</f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constants'!$E$3:$J$1001,5,FALSE),"")</f>
        <v/>
      </c>
      <c r="S52" s="3" t="str">
        <f>IF(T52&lt;&gt;"",VLOOKUP(T52,'ESO zone constants'!$E$3:$J$1001,5,FALSE),"")</f>
        <v/>
      </c>
      <c r="U52" s="3" t="str">
        <f>IF(V52&lt;&gt;"",VLOOKUP(V52,'ESO zone constants'!$E$3:$J$1001,5,FALSE),"")</f>
        <v/>
      </c>
      <c r="W52" s="3">
        <v>0</v>
      </c>
      <c r="X52" t="str">
        <f>VLOOKUP(W52,'LibSets constants'!$A$2:$B$16,2,FALSE)</f>
        <v>Included in base game</v>
      </c>
      <c r="Y52" s="7" t="str">
        <f>CONCATENATE("[",A52,"] = {wayshrines={",M52,",",N52,",",O52,"}")&amp;IF(VALUE(P52)&gt;0,CONCATENATE(", traitsNeeded=",P52),"")&amp;CONCATENATE(", dlcId=",W52,)</f>
        <v>[359] = {wayshrines={-1,-1,-1}, dlcId=0</v>
      </c>
      <c r="Z52" s="7" t="str">
        <f>IF(Q52&lt;&gt;"",CONCATENATE(", zoneIds={",Q52),"")&amp;IF(S52&lt;&gt;"",CONCATENATE(",",S52),"")&amp;IF(U52&lt;&gt;"",CONCATENATE(",",U52),"")&amp;IF(Q52&lt;&gt;"",CONCATENATE("}",""),"")&amp;IF(OR(K52="true",K52="false",K52&lt;&gt;""), CONCATENATE(", veteran=", K52), "")</f>
        <v>, veteran=false</v>
      </c>
      <c r="AA52" s="7" t="str">
        <f>IF(I52="Trial",", isTrial=true",IF(I52="Arena",", isArena=true", IF(I52="Monster",", isMonster=true",""))) &amp; IF(L52="true", CONCATENATE(", multiTrialSet=true"), "")</f>
        <v/>
      </c>
      <c r="AB52" s="7" t="str">
        <f>CONCATENATE(" --",C52," / ",B52)</f>
        <v xml:space="preserve"> --Chaotic Whirlwind (Perfected) / Chaotischer Wirbelwind (vollendet)</v>
      </c>
      <c r="AC52" s="7" t="str">
        <f>IF(VALUE(P52)&gt;0,CONCATENATE("[",A52,"] = true,        --",C52, " / ", B52), "")</f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constants'!$E$3:$J$1001,5,FALSE),"")</f>
        <v/>
      </c>
      <c r="S53" s="3" t="str">
        <f>IF(T53&lt;&gt;"",VLOOKUP(T53,'ESO zone constants'!$E$3:$J$1001,5,FALSE),"")</f>
        <v/>
      </c>
      <c r="U53" s="3" t="str">
        <f>IF(V53&lt;&gt;"",VLOOKUP(V53,'ESO zone constants'!$E$3:$J$1001,5,FALSE),"")</f>
        <v/>
      </c>
      <c r="W53" s="3">
        <v>0</v>
      </c>
      <c r="X53" t="str">
        <f>VLOOKUP(W53,'LibSets constants'!$A$2:$B$16,2,FALSE)</f>
        <v>Included in base game</v>
      </c>
      <c r="Y53" s="7" t="str">
        <f>CONCATENATE("[",A53,"] = {wayshrines={",M53,",",N53,",",O53,"}")&amp;IF(VALUE(P53)&gt;0,CONCATENATE(", traitsNeeded=",P53),"")&amp;CONCATENATE(", dlcId=",W53,)</f>
        <v>[269] = {wayshrines={-1,-1,-1}, dlcId=0</v>
      </c>
      <c r="Z53" s="7" t="str">
        <f>IF(Q53&lt;&gt;"",CONCATENATE(", zoneIds={",Q53),"")&amp;IF(S53&lt;&gt;"",CONCATENATE(",",S53),"")&amp;IF(U53&lt;&gt;"",CONCATENATE(",",U53),"")&amp;IF(Q53&lt;&gt;"",CONCATENATE("}",""),"")&amp;IF(OR(K53="true",K53="false",K53&lt;&gt;""), CONCATENATE(", veteran=", K53), "")</f>
        <v>, veteran={EQUIP_TYPE_HEAD=true, EQUIP_TYPE_SHOULDERS=false}</v>
      </c>
      <c r="AA53" s="7" t="str">
        <f>IF(I53="Trial",", isTrial=true",IF(I53="Arena",", isArena=true", IF(I53="Monster",", isMonster=true",""))) &amp; IF(L53="true", CONCATENATE(", multiTrialSet=true"), "")</f>
        <v>, isMonster=true</v>
      </c>
      <c r="AB53" s="7" t="str">
        <f>CONCATENATE(" --",C53," / ",B53)</f>
        <v xml:space="preserve"> --Chokethorn / Würgedorn</v>
      </c>
      <c r="AC53" s="7" t="str">
        <f>IF(VALUE(P53)&gt;0,CONCATENATE("[",A53,"] = true,        --",C53, " / ", B53), "")</f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constants'!$E$3:$J$1001,5,FALSE),"")</f>
        <v/>
      </c>
      <c r="S54" s="3" t="str">
        <f>IF(T54&lt;&gt;"",VLOOKUP(T54,'ESO zone constants'!$E$3:$J$1001,5,FALSE),"")</f>
        <v/>
      </c>
      <c r="U54" s="3" t="str">
        <f>IF(V54&lt;&gt;"",VLOOKUP(V54,'ESO zone constants'!$E$3:$J$1001,5,FALSE),"")</f>
        <v/>
      </c>
      <c r="W54" s="3">
        <v>3</v>
      </c>
      <c r="X54" t="str">
        <f>VLOOKUP(W54,'LibSets constants'!$A$2:$B$16,2,FALSE)</f>
        <v>Thieves Guild</v>
      </c>
      <c r="Y54" s="7" t="str">
        <f>CONCATENATE("[",A54,"] = {wayshrines={",M54,",",N54,",",O54,"}")&amp;IF(VALUE(P54)&gt;0,CONCATENATE(", traitsNeeded=",P54),"")&amp;CONCATENATE(", dlcId=",W54,)</f>
        <v>[225] = {wayshrines={257,257,257}, traitsNeeded=7, dlcId=3</v>
      </c>
      <c r="Z54" s="7" t="str">
        <f>IF(Q54&lt;&gt;"",CONCATENATE(", zoneIds={",Q54),"")&amp;IF(S54&lt;&gt;"",CONCATENATE(",",S54),"")&amp;IF(U54&lt;&gt;"",CONCATENATE(",",U54),"")&amp;IF(Q54&lt;&gt;"",CONCATENATE("}",""),"")&amp;IF(OR(K54="true",K54="false",K54&lt;&gt;""), CONCATENATE(", veteran=", K54), "")</f>
        <v>, veteran=false</v>
      </c>
      <c r="AA54" s="7" t="str">
        <f>IF(I54="Trial",", isTrial=true",IF(I54="Arena",", isArena=true", IF(I54="Monster",", isMonster=true",""))) &amp; IF(L54="true", CONCATENATE(", multiTrialSet=true"), "")</f>
        <v/>
      </c>
      <c r="AB54" s="7" t="str">
        <f>CONCATENATE(" --",C54," / ",B54)</f>
        <v xml:space="preserve"> --Clever Alchemist / Schlauer Alchemist</v>
      </c>
      <c r="AC54" s="7" t="str">
        <f>IF(VALUE(P54)&gt;0,CONCATENATE("[",A54,"] = true,        --",C54, " / ", B54), "")</f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constants'!$E$3:$J$1001,5,FALSE),"")</f>
        <v>The Rift</v>
      </c>
      <c r="R55" s="3" t="s">
        <v>70</v>
      </c>
      <c r="S55" s="3" t="str">
        <f>IF(T55&lt;&gt;"",VLOOKUP(T55,'ESO zone constants'!$E$3:$J$1001,5,FALSE),"")</f>
        <v/>
      </c>
      <c r="U55" s="3" t="str">
        <f>IF(V55&lt;&gt;"",VLOOKUP(V55,'ESO zone constants'!$E$3:$J$1001,5,FALSE),"")</f>
        <v/>
      </c>
      <c r="W55" s="3">
        <v>0</v>
      </c>
      <c r="X55" t="str">
        <f>VLOOKUP(W55,'LibSets constants'!$A$2:$B$16,2,FALSE)</f>
        <v>Included in base game</v>
      </c>
      <c r="Y55" s="7" t="str">
        <f>CONCATENATE("[",A55,"] = {wayshrines={",M55,",",N55,",",O55,"}")&amp;IF(VALUE(P55)&gt;0,CONCATENATE(", traitsNeeded=",P55),"")&amp;CONCATENATE(", dlcId=",W55,)</f>
        <v>[194] = {wayshrines={-1,-1,-1}, dlcId=0</v>
      </c>
      <c r="Z55" s="7" t="str">
        <f>IF(Q55&lt;&gt;"",CONCATENATE(", zoneIds={",Q55),"")&amp;IF(S55&lt;&gt;"",CONCATENATE(",",S55),"")&amp;IF(U55&lt;&gt;"",CONCATENATE(",",U55),"")&amp;IF(Q55&lt;&gt;"",CONCATENATE("}",""),"")&amp;IF(OR(K55="true",K55="false",K55&lt;&gt;""), CONCATENATE(", veteran=", K55), "")</f>
        <v>, zoneIds={The Rift}, veteran=false</v>
      </c>
      <c r="AA55" s="7" t="str">
        <f>IF(I55="Trial",", isTrial=true",IF(I55="Arena",", isArena=true", IF(I55="Monster",", isMonster=true",""))) &amp; IF(L55="true", CONCATENATE(", multiTrialSet=true"), "")</f>
        <v/>
      </c>
      <c r="AB55" s="7" t="str">
        <f>CONCATENATE(" --",C55," / ",B55)</f>
        <v xml:space="preserve"> --Combat Physician / Feldarzt</v>
      </c>
      <c r="AC55" s="7" t="str">
        <f>IF(VALUE(P55)&gt;0,CONCATENATE("[",A55,"] = true,        --",C55, " / ", B55), "")</f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constants'!$E$3:$J$1001,5,FALSE),"")</f>
        <v/>
      </c>
      <c r="S56" s="3" t="str">
        <f>IF(T56&lt;&gt;"",VLOOKUP(T56,'ESO zone constants'!$E$3:$J$1001,5,FALSE),"")</f>
        <v/>
      </c>
      <c r="U56" s="3" t="str">
        <f>IF(V56&lt;&gt;"",VLOOKUP(V56,'ESO zone constants'!$E$3:$J$1001,5,FALSE),"")</f>
        <v/>
      </c>
      <c r="W56" s="3">
        <v>0</v>
      </c>
      <c r="X56" t="str">
        <f>VLOOKUP(W56,'LibSets constants'!$A$2:$B$16,2,FALSE)</f>
        <v>Included in base game</v>
      </c>
      <c r="Y56" s="7" t="str">
        <f>CONCATENATE("[",A56,"] = {wayshrines={",M56,",",N56,",",O56,"}")&amp;IF(VALUE(P56)&gt;0,CONCATENATE(", traitsNeeded=",P56),"")&amp;CONCATENATE(", dlcId=",W56,)</f>
        <v>[367] = {wayshrines={-1,-1,-1}, dlcId=0</v>
      </c>
      <c r="Z56" s="7" t="str">
        <f>IF(Q56&lt;&gt;"",CONCATENATE(", zoneIds={",Q56),"")&amp;IF(S56&lt;&gt;"",CONCATENATE(",",S56),"")&amp;IF(U56&lt;&gt;"",CONCATENATE(",",U56),"")&amp;IF(Q56&lt;&gt;"",CONCATENATE("}",""),"")&amp;IF(OR(K56="true",K56="false",K56&lt;&gt;""), CONCATENATE(", veteran=", K56), "")</f>
        <v>, veteran=false</v>
      </c>
      <c r="AA56" s="7" t="str">
        <f>IF(I56="Trial",", isTrial=true",IF(I56="Arena",", isArena=true", IF(I56="Monster",", isMonster=true",""))) &amp; IF(L56="true", CONCATENATE(", multiTrialSet=true"), "")</f>
        <v/>
      </c>
      <c r="AB56" s="7" t="str">
        <f>CONCATENATE(" --",C56," / ",B56)</f>
        <v xml:space="preserve"> --Concentrated Force / Konzentrierte Kraft</v>
      </c>
      <c r="AC56" s="7" t="str">
        <f>IF(VALUE(P56)&gt;0,CONCATENATE("[",A56,"] = true,        --",C56, " / ", B56), "")</f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constants'!$E$3:$J$1001,5,FALSE),"")</f>
        <v/>
      </c>
      <c r="S57" s="3" t="str">
        <f>IF(T57&lt;&gt;"",VLOOKUP(T57,'ESO zone constants'!$E$3:$J$1001,5,FALSE),"")</f>
        <v/>
      </c>
      <c r="U57" s="3" t="str">
        <f>IF(V57&lt;&gt;"",VLOOKUP(V57,'ESO zone constants'!$E$3:$J$1001,5,FALSE),"")</f>
        <v/>
      </c>
      <c r="W57" s="3">
        <v>0</v>
      </c>
      <c r="X57" t="str">
        <f>VLOOKUP(W57,'LibSets constants'!$A$2:$B$16,2,FALSE)</f>
        <v>Included in base game</v>
      </c>
      <c r="Y57" s="7" t="str">
        <f>CONCATENATE("[",A57,"] = {wayshrines={",M57,",",N57,",",O57,"}")&amp;IF(VALUE(P57)&gt;0,CONCATENATE(", traitsNeeded=",P57),"")&amp;CONCATENATE(", dlcId=",W57,)</f>
        <v>[361] = {wayshrines={-1,-1,-1}, dlcId=0</v>
      </c>
      <c r="Z57" s="7" t="str">
        <f>IF(Q57&lt;&gt;"",CONCATENATE(", zoneIds={",Q57),"")&amp;IF(S57&lt;&gt;"",CONCATENATE(",",S57),"")&amp;IF(U57&lt;&gt;"",CONCATENATE(",",U57),"")&amp;IF(Q57&lt;&gt;"",CONCATENATE("}",""),"")&amp;IF(OR(K57="true",K57="false",K57&lt;&gt;""), CONCATENATE(", veteran=", K57), "")</f>
        <v>, veteran=false</v>
      </c>
      <c r="AA57" s="7" t="str">
        <f>IF(I57="Trial",", isTrial=true",IF(I57="Arena",", isArena=true", IF(I57="Monster",", isMonster=true",""))) &amp; IF(L57="true", CONCATENATE(", multiTrialSet=true"), "")</f>
        <v/>
      </c>
      <c r="AB57" s="7" t="str">
        <f>CONCATENATE(" --",C57," / ",B57)</f>
        <v xml:space="preserve"> --Concentrated Force (Perfected) / Konzentrierte Kraft (vollendet)</v>
      </c>
      <c r="AC57" s="7" t="str">
        <f>IF(VALUE(P57)&gt;0,CONCATENATE("[",A57,"] = true,        --",C57, " / ", B57), "")</f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constants'!$E$3:$J$1001,5,FALSE),"")</f>
        <v/>
      </c>
      <c r="S58" s="3" t="str">
        <f>IF(T58&lt;&gt;"",VLOOKUP(T58,'ESO zone constants'!$E$3:$J$1001,5,FALSE),"")</f>
        <v/>
      </c>
      <c r="U58" s="3" t="str">
        <f>IF(V58&lt;&gt;"",VLOOKUP(V58,'ESO zone constants'!$E$3:$J$1001,5,FALSE),"")</f>
        <v/>
      </c>
      <c r="W58" s="3">
        <v>0</v>
      </c>
      <c r="X58" t="str">
        <f>VLOOKUP(W58,'LibSets constants'!$A$2:$B$16,2,FALSE)</f>
        <v>Included in base game</v>
      </c>
      <c r="Y58" s="7" t="str">
        <f>CONCATENATE("[",A58,"] = {wayshrines={",M58,",",N58,",",O58,"}")&amp;IF(VALUE(P58)&gt;0,CONCATENATE(", traitsNeeded=",P58),"")&amp;CONCATENATE(", dlcId=",W58,)</f>
        <v>[327] = {wayshrines={-1,-1,-1}, dlcId=0</v>
      </c>
      <c r="Z58" s="7" t="str">
        <f>IF(Q58&lt;&gt;"",CONCATENATE(", zoneIds={",Q58),"")&amp;IF(S58&lt;&gt;"",CONCATENATE(",",S58),"")&amp;IF(U58&lt;&gt;"",CONCATENATE(",",U58),"")&amp;IF(Q58&lt;&gt;"",CONCATENATE("}",""),"")&amp;IF(OR(K58="true",K58="false",K58&lt;&gt;""), CONCATENATE(", veteran=", K58), "")</f>
        <v>, veteran=false</v>
      </c>
      <c r="AA58" s="7" t="str">
        <f>IF(I58="Trial",", isTrial=true",IF(I58="Arena",", isArena=true", IF(I58="Monster",", isMonster=true",""))) &amp; IF(L58="true", CONCATENATE(", multiTrialSet=true"), "")</f>
        <v/>
      </c>
      <c r="AB58" s="7" t="str">
        <f>CONCATENATE(" --",C58," / ",B58)</f>
        <v xml:space="preserve"> --Coward's Gear / Feiglingstracht</v>
      </c>
      <c r="AC58" s="7" t="str">
        <f>IF(VALUE(P58)&gt;0,CONCATENATE("[",A58,"] = true,        --",C58, " / ", B58), "")</f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constants'!$E$3:$J$1001,5,FALSE),"")</f>
        <v/>
      </c>
      <c r="S59" s="3" t="str">
        <f>IF(T59&lt;&gt;"",VLOOKUP(T59,'ESO zone constants'!$E$3:$J$1001,5,FALSE),"")</f>
        <v/>
      </c>
      <c r="U59" s="3" t="str">
        <f>IF(V59&lt;&gt;"",VLOOKUP(V59,'ESO zone constants'!$E$3:$J$1001,5,FALSE),"")</f>
        <v/>
      </c>
      <c r="W59" s="3">
        <v>0</v>
      </c>
      <c r="X59" t="str">
        <f>VLOOKUP(W59,'LibSets constants'!$A$2:$B$16,2,FALSE)</f>
        <v>Included in base game</v>
      </c>
      <c r="Y59" s="7" t="str">
        <f>CONCATENATE("[",A59,"] = {wayshrines={",M59,",",N59,",",O59,"}")&amp;IF(VALUE(P59)&gt;0,CONCATENATE(", traitsNeeded=",P59),"")&amp;CONCATENATE(", dlcId=",W59,)</f>
        <v>[113] = {wayshrines={-1,-1,-1}, dlcId=0</v>
      </c>
      <c r="Z59" s="7" t="str">
        <f>IF(Q59&lt;&gt;"",CONCATENATE(", zoneIds={",Q59),"")&amp;IF(S59&lt;&gt;"",CONCATENATE(",",S59),"")&amp;IF(U59&lt;&gt;"",CONCATENATE(",",U59),"")&amp;IF(Q59&lt;&gt;"",CONCATENATE("}",""),"")&amp;IF(OR(K59="true",K59="false",K59&lt;&gt;""), CONCATENATE(", veteran=", K59), "")</f>
        <v>, veteran=false</v>
      </c>
      <c r="AA59" s="7" t="str">
        <f>IF(I59="Trial",", isTrial=true",IF(I59="Arena",", isArena=true", IF(I59="Monster",", isMonster=true",""))) &amp; IF(L59="true", CONCATENATE(", multiTrialSet=true"), "")</f>
        <v/>
      </c>
      <c r="AB59" s="7" t="str">
        <f>CONCATENATE(" --",C59," / ",B59)</f>
        <v xml:space="preserve"> --Crest of Cyrodiil / Wappen von Cyrodiil</v>
      </c>
      <c r="AC59" s="7" t="str">
        <f>IF(VALUE(P59)&gt;0,CONCATENATE("[",A59,"] = true,        --",C59, " / ", B59), "")</f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constants'!$E$3:$J$1001,5,FALSE),"")</f>
        <v/>
      </c>
      <c r="S60" s="3" t="str">
        <f>IF(T60&lt;&gt;"",VLOOKUP(T60,'ESO zone constants'!$E$3:$J$1001,5,FALSE),"")</f>
        <v/>
      </c>
      <c r="U60" s="3" t="str">
        <f>IF(V60&lt;&gt;"",VLOOKUP(V60,'ESO zone constants'!$E$3:$J$1001,5,FALSE),"")</f>
        <v/>
      </c>
      <c r="W60" s="3">
        <v>0</v>
      </c>
      <c r="X60" t="str">
        <f>VLOOKUP(W60,'LibSets constants'!$A$2:$B$16,2,FALSE)</f>
        <v>Included in base game</v>
      </c>
      <c r="Y60" s="7" t="str">
        <f>CONCATENATE("[",A60,"] = {wayshrines={",M60,",",N60,",",O60,"}")&amp;IF(VALUE(P60)&gt;0,CONCATENATE(", traitsNeeded=",P60),"")&amp;CONCATENATE(", dlcId=",W60,)</f>
        <v>[371] = {wayshrines={-1,-1,-1}, dlcId=0</v>
      </c>
      <c r="Z60" s="7" t="str">
        <f>IF(Q60&lt;&gt;"",CONCATENATE(", zoneIds={",Q60),"")&amp;IF(S60&lt;&gt;"",CONCATENATE(",",S60),"")&amp;IF(U60&lt;&gt;"",CONCATENATE(",",U60),"")&amp;IF(Q60&lt;&gt;"",CONCATENATE("}",""),"")&amp;IF(OR(K60="true",K60="false",K60&lt;&gt;""), CONCATENATE(", veteran=", K60), "")</f>
        <v>, veteran=false</v>
      </c>
      <c r="AA60" s="7" t="str">
        <f>IF(I60="Trial",", isTrial=true",IF(I60="Arena",", isArena=true", IF(I60="Monster",", isMonster=true",""))) &amp; IF(L60="true", CONCATENATE(", multiTrialSet=true"), "")</f>
        <v/>
      </c>
      <c r="AB60" s="7" t="str">
        <f>CONCATENATE(" --",C60," / ",B60)</f>
        <v xml:space="preserve"> --Cruel Flurry / Grausamer Schlaghagel</v>
      </c>
      <c r="AC60" s="7" t="str">
        <f>IF(VALUE(P60)&gt;0,CONCATENATE("[",A60,"] = true,        --",C60, " / ", B60), "")</f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constants'!$E$3:$J$1001,5,FALSE),"")</f>
        <v/>
      </c>
      <c r="S61" s="3" t="str">
        <f>IF(T61&lt;&gt;"",VLOOKUP(T61,'ESO zone constants'!$E$3:$J$1001,5,FALSE),"")</f>
        <v/>
      </c>
      <c r="U61" s="3" t="str">
        <f>IF(V61&lt;&gt;"",VLOOKUP(V61,'ESO zone constants'!$E$3:$J$1001,5,FALSE),"")</f>
        <v/>
      </c>
      <c r="W61" s="3">
        <v>0</v>
      </c>
      <c r="X61" t="str">
        <f>VLOOKUP(W61,'LibSets constants'!$A$2:$B$16,2,FALSE)</f>
        <v>Included in base game</v>
      </c>
      <c r="Y61" s="7" t="str">
        <f>CONCATENATE("[",A61,"] = {wayshrines={",M61,",",N61,",",O61,"}")&amp;IF(VALUE(P61)&gt;0,CONCATENATE(", traitsNeeded=",P61),"")&amp;CONCATENATE(", dlcId=",W61,)</f>
        <v>[77] = {wayshrines={-1,-1,-1}, dlcId=0</v>
      </c>
      <c r="Z61" s="7" t="str">
        <f>IF(Q61&lt;&gt;"",CONCATENATE(", zoneIds={",Q61),"")&amp;IF(S61&lt;&gt;"",CONCATENATE(",",S61),"")&amp;IF(U61&lt;&gt;"",CONCATENATE(",",U61),"")&amp;IF(Q61&lt;&gt;"",CONCATENATE("}",""),"")&amp;IF(OR(K61="true",K61="false",K61&lt;&gt;""), CONCATENATE(", veteran=", K61), "")</f>
        <v>, veteran=false</v>
      </c>
      <c r="AA61" s="7" t="str">
        <f>IF(I61="Trial",", isTrial=true",IF(I61="Arena",", isArena=true", IF(I61="Monster",", isMonster=true",""))) &amp; IF(L61="true", CONCATENATE(", multiTrialSet=true"), "")</f>
        <v/>
      </c>
      <c r="AB61" s="7" t="str">
        <f>CONCATENATE(" --",C61," / ",B61)</f>
        <v xml:space="preserve"> --Crusader / Glaubenskrieger</v>
      </c>
      <c r="AC61" s="7" t="str">
        <f>IF(VALUE(P61)&gt;0,CONCATENATE("[",A61,"] = true,        --",C61, " / ", B61), "")</f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constants'!$E$3:$J$1001,5,FALSE),"")</f>
        <v/>
      </c>
      <c r="S62" s="3" t="str">
        <f>IF(T62&lt;&gt;"",VLOOKUP(T62,'ESO zone constants'!$E$3:$J$1001,5,FALSE),"")</f>
        <v/>
      </c>
      <c r="U62" s="3" t="str">
        <f>IF(V62&lt;&gt;"",VLOOKUP(V62,'ESO zone constants'!$E$3:$J$1001,5,FALSE),"")</f>
        <v/>
      </c>
      <c r="W62" s="3">
        <v>0</v>
      </c>
      <c r="X62" t="str">
        <f>VLOOKUP(W62,'LibSets constants'!$A$2:$B$16,2,FALSE)</f>
        <v>Included in base game</v>
      </c>
      <c r="Y62" s="7" t="str">
        <f>CONCATENATE("[",A62,"] = {wayshrines={",M62,",",N62,",",O62,"}")&amp;IF(VALUE(P62)&gt;0,CONCATENATE(", traitsNeeded=",P62),"")&amp;CONCATENATE(", dlcId=",W62,)</f>
        <v>[373] = {wayshrines={-1,-1,-1}, dlcId=0</v>
      </c>
      <c r="Z62" s="7" t="str">
        <f>IF(Q62&lt;&gt;"",CONCATENATE(", zoneIds={",Q62),"")&amp;IF(S62&lt;&gt;"",CONCATENATE(",",S62),"")&amp;IF(U62&lt;&gt;"",CONCATENATE(",",U62),"")&amp;IF(Q62&lt;&gt;"",CONCATENATE("}",""),"")&amp;IF(OR(K62="true",K62="false",K62&lt;&gt;""), CONCATENATE(", veteran=", K62), "")</f>
        <v>, veteran=false</v>
      </c>
      <c r="AA62" s="7" t="str">
        <f>IF(I62="Trial",", isTrial=true",IF(I62="Arena",", isArena=true", IF(I62="Monster",", isMonster=true",""))) &amp; IF(L62="true", CONCATENATE(", multiTrialSet=true"), "")</f>
        <v/>
      </c>
      <c r="AB62" s="7" t="str">
        <f>CONCATENATE(" --",C62," / ",B62)</f>
        <v xml:space="preserve"> --Crushing Wall / Zermalmende Mauer</v>
      </c>
      <c r="AC62" s="7" t="str">
        <f>IF(VALUE(P62)&gt;0,CONCATENATE("[",A62,"] = true,        --",C62, " / ", B62), "")</f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constants'!$E$3:$J$1001,5,FALSE),"")</f>
        <v/>
      </c>
      <c r="S63" s="3" t="str">
        <f>IF(T63&lt;&gt;"",VLOOKUP(T63,'ESO zone constants'!$E$3:$J$1001,5,FALSE),"")</f>
        <v/>
      </c>
      <c r="U63" s="3" t="str">
        <f>IF(V63&lt;&gt;"",VLOOKUP(V63,'ESO zone constants'!$E$3:$J$1001,5,FALSE),"")</f>
        <v/>
      </c>
      <c r="W63" s="3">
        <v>0</v>
      </c>
      <c r="X63" t="str">
        <f>VLOOKUP(W63,'LibSets constants'!$A$2:$B$16,2,FALSE)</f>
        <v>Included in base game</v>
      </c>
      <c r="Y63" s="7" t="str">
        <f>CONCATENATE("[",A63,"] = {wayshrines={",M63,",",N63,",",O63,"}")&amp;IF(VALUE(P63)&gt;0,CONCATENATE(", traitsNeeded=",P63),"")&amp;CONCATENATE(", dlcId=",W63,)</f>
        <v>[104] = {wayshrines={-1,-1,-1}, dlcId=0</v>
      </c>
      <c r="Z63" s="7" t="str">
        <f>IF(Q63&lt;&gt;"",CONCATENATE(", zoneIds={",Q63),"")&amp;IF(S63&lt;&gt;"",CONCATENATE(",",S63),"")&amp;IF(U63&lt;&gt;"",CONCATENATE(",",U63),"")&amp;IF(Q63&lt;&gt;"",CONCATENATE("}",""),"")&amp;IF(OR(K63="true",K63="false",K63&lt;&gt;""), CONCATENATE(", veteran=", K63), "")</f>
        <v>, veteran=false</v>
      </c>
      <c r="AA63" s="7" t="str">
        <f>IF(I63="Trial",", isTrial=true",IF(I63="Arena",", isArena=true", IF(I63="Monster",", isMonster=true",""))) &amp; IF(L63="true", CONCATENATE(", multiTrialSet=true"), "")</f>
        <v/>
      </c>
      <c r="AB63" s="7" t="str">
        <f>CONCATENATE(" --",C63," / ",B63)</f>
        <v xml:space="preserve"> --Curse Eater / Fluchfresser</v>
      </c>
      <c r="AC63" s="7" t="str">
        <f>IF(VALUE(P63)&gt;0,CONCATENATE("[",A63,"] = true,        --",C63, " / ", B63), "")</f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constants'!$E$3:$J$1001,5,FALSE),"")</f>
        <v/>
      </c>
      <c r="S64" s="3" t="str">
        <f>IF(T64&lt;&gt;"",VLOOKUP(T64,'ESO zone constants'!$E$3:$J$1001,5,FALSE),"")</f>
        <v/>
      </c>
      <c r="U64" s="3" t="str">
        <f>IF(V64&lt;&gt;"",VLOOKUP(V64,'ESO zone constants'!$E$3:$J$1001,5,FALSE),"")</f>
        <v/>
      </c>
      <c r="W64" s="3">
        <v>0</v>
      </c>
      <c r="X64" t="str">
        <f>VLOOKUP(W64,'LibSets constants'!$A$2:$B$16,2,FALSE)</f>
        <v>Included in base game</v>
      </c>
      <c r="Y64" s="7" t="str">
        <f>CONCATENATE("[",A64,"] = {wayshrines={",M64,",",N64,",",O64,"}")&amp;IF(VALUE(P64)&gt;0,CONCATENATE(", traitsNeeded=",P64),"")&amp;CONCATENATE(", dlcId=",W64,)</f>
        <v>[348] = {wayshrines={-1,-1,-1}, dlcId=0</v>
      </c>
      <c r="Z64" s="7" t="str">
        <f>IF(Q64&lt;&gt;"",CONCATENATE(", zoneIds={",Q64),"")&amp;IF(S64&lt;&gt;"",CONCATENATE(",",S64),"")&amp;IF(U64&lt;&gt;"",CONCATENATE(",",U64),"")&amp;IF(Q64&lt;&gt;"",CONCATENATE("}",""),"")&amp;IF(OR(K64="true",K64="false",K64&lt;&gt;""), CONCATENATE(", veteran=", K64), "")</f>
        <v>, veteran=false</v>
      </c>
      <c r="AA64" s="7" t="str">
        <f>IF(I64="Trial",", isTrial=true",IF(I64="Arena",", isArena=true", IF(I64="Monster",", isMonster=true",""))) &amp; IF(L64="true", CONCATENATE(", multiTrialSet=true"), "")</f>
        <v/>
      </c>
      <c r="AB64" s="7" t="str">
        <f>CONCATENATE(" --",C64," / ",B64)</f>
        <v xml:space="preserve"> --Curse of Doylemish / Fluch von Doylemish</v>
      </c>
      <c r="AC64" s="7" t="str">
        <f>IF(VALUE(P64)&gt;0,CONCATENATE("[",A64,"] = true,        --",C64, " / ", B64), "")</f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constants'!$E$3:$J$1001,5,FALSE),"")</f>
        <v/>
      </c>
      <c r="S65" s="3" t="str">
        <f>IF(T65&lt;&gt;"",VLOOKUP(T65,'ESO zone constants'!$E$3:$J$1001,5,FALSE),"")</f>
        <v/>
      </c>
      <c r="U65" s="3" t="str">
        <f>IF(V65&lt;&gt;"",VLOOKUP(V65,'ESO zone constants'!$E$3:$J$1001,5,FALSE),"")</f>
        <v/>
      </c>
      <c r="W65" s="3">
        <v>6</v>
      </c>
      <c r="X65" t="str">
        <f>VLOOKUP(W65,'LibSets constants'!$A$2:$B$16,2,FALSE)</f>
        <v>Morrowind</v>
      </c>
      <c r="Y65" s="7" t="str">
        <f>CONCATENATE("[",A65,"] = {wayshrines={",M65,",",N65,",",O65,"}")&amp;IF(VALUE(P65)&gt;0,CONCATENATE(", traitsNeeded=",P65),"")&amp;CONCATENATE(", dlcId=",W65,)</f>
        <v>[324] = {wayshrines={329,329,329}, traitsNeeded=8, dlcId=6</v>
      </c>
      <c r="Z65" s="7" t="str">
        <f>IF(Q65&lt;&gt;"",CONCATENATE(", zoneIds={",Q65),"")&amp;IF(S65&lt;&gt;"",CONCATENATE(",",S65),"")&amp;IF(U65&lt;&gt;"",CONCATENATE(",",U65),"")&amp;IF(Q65&lt;&gt;"",CONCATENATE("}",""),"")&amp;IF(OR(K65="true",K65="false",K65&lt;&gt;""), CONCATENATE(", veteran=", K65), "")</f>
        <v>, veteran=false</v>
      </c>
      <c r="AA65" s="7" t="str">
        <f>IF(I65="Trial",", isTrial=true",IF(I65="Arena",", isArena=true", IF(I65="Monster",", isMonster=true",""))) &amp; IF(L65="true", CONCATENATE(", multiTrialSet=true"), "")</f>
        <v/>
      </c>
      <c r="AB65" s="7" t="str">
        <f>CONCATENATE(" --",C65," / ",B65)</f>
        <v xml:space="preserve"> --Daedric Trickery / Daedrische Gaunerei</v>
      </c>
      <c r="AC65" s="7" t="str">
        <f>IF(VALUE(P65)&gt;0,CONCATENATE("[",A65,"] = true,        --",C65, " / ", B65), "")</f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constants'!$E$3:$J$1001,5,FALSE),"")</f>
        <v/>
      </c>
      <c r="S66" s="3" t="str">
        <f>IF(T66&lt;&gt;"",VLOOKUP(T66,'ESO zone constants'!$E$3:$J$1001,5,FALSE),"")</f>
        <v/>
      </c>
      <c r="U66" s="3" t="str">
        <f>IF(V66&lt;&gt;"",VLOOKUP(V66,'ESO zone constants'!$E$3:$J$1001,5,FALSE),"")</f>
        <v/>
      </c>
      <c r="W66" s="3">
        <v>0</v>
      </c>
      <c r="X66" t="str">
        <f>VLOOKUP(W66,'LibSets constants'!$A$2:$B$16,2,FALSE)</f>
        <v>Included in base game</v>
      </c>
      <c r="Y66" s="7" t="str">
        <f>CONCATENATE("[",A66,"] = {wayshrines={",M66,",",N66,",",O66,"}")&amp;IF(VALUE(P66)&gt;0,CONCATENATE(", traitsNeeded=",P66),"")&amp;CONCATENATE(", dlcId=",W66,)</f>
        <v>[60] = {wayshrines={-1,-1,-1}, dlcId=0</v>
      </c>
      <c r="Z66" s="7" t="str">
        <f>IF(Q66&lt;&gt;"",CONCATENATE(", zoneIds={",Q66),"")&amp;IF(S66&lt;&gt;"",CONCATENATE(",",S66),"")&amp;IF(U66&lt;&gt;"",CONCATENATE(",",U66),"")&amp;IF(Q66&lt;&gt;"",CONCATENATE("}",""),"")&amp;IF(OR(K66="true",K66="false",K66&lt;&gt;""), CONCATENATE(", veteran=", K66), "")</f>
        <v>, veteran=false</v>
      </c>
      <c r="AA66" s="7" t="str">
        <f>IF(I66="Trial",", isTrial=true",IF(I66="Arena",", isArena=true", IF(I66="Monster",", isMonster=true",""))) &amp; IF(L66="true", CONCATENATE(", multiTrialSet=true"), "")</f>
        <v/>
      </c>
      <c r="AB66" s="7" t="str">
        <f>CONCATENATE(" --",C66," / ",B66)</f>
        <v xml:space="preserve"> --Darkstride / Dunkelschritt</v>
      </c>
      <c r="AC66" s="7" t="str">
        <f>IF(VALUE(P66)&gt;0,CONCATENATE("[",A66,"] = true,        --",C66, " / ", B66), "")</f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constants'!$E$3:$J$1001,5,FALSE),"")</f>
        <v/>
      </c>
      <c r="S67" s="3" t="str">
        <f>IF(T67&lt;&gt;"",VLOOKUP(T67,'ESO zone constants'!$E$3:$J$1001,5,FALSE),"")</f>
        <v/>
      </c>
      <c r="U67" s="3" t="str">
        <f>IF(V67&lt;&gt;"",VLOOKUP(V67,'ESO zone constants'!$E$3:$J$1001,5,FALSE),"")</f>
        <v/>
      </c>
      <c r="W67" s="3">
        <v>0</v>
      </c>
      <c r="X67" t="str">
        <f>VLOOKUP(W67,'LibSets constants'!$A$2:$B$16,2,FALSE)</f>
        <v>Included in base game</v>
      </c>
      <c r="Y67" s="7" t="str">
        <f>CONCATENATE("[",A67,"] = {wayshrines={",M67,",",N67,",",O67,"}")&amp;IF(VALUE(P67)&gt;0,CONCATENATE(", traitsNeeded=",P67),"")&amp;CONCATENATE(", dlcId=",W67,)</f>
        <v>[127] = {wayshrines={-1,-1,-1}, dlcId=0</v>
      </c>
      <c r="Z67" s="7" t="str">
        <f>IF(Q67&lt;&gt;"",CONCATENATE(", zoneIds={",Q67),"")&amp;IF(S67&lt;&gt;"",CONCATENATE(",",S67),"")&amp;IF(U67&lt;&gt;"",CONCATENATE(",",U67),"")&amp;IF(Q67&lt;&gt;"",CONCATENATE("}",""),"")&amp;IF(OR(K67="true",K67="false",K67&lt;&gt;""), CONCATENATE(", veteran=", K67), "")</f>
        <v>, veteran=false</v>
      </c>
      <c r="AA67" s="7" t="str">
        <f>IF(I67="Trial",", isTrial=true",IF(I67="Arena",", isArena=true", IF(I67="Monster",", isMonster=true",""))) &amp; IF(L67="true", CONCATENATE(", multiTrialSet=true"), "")</f>
        <v/>
      </c>
      <c r="AB67" s="7" t="str">
        <f>CONCATENATE(" --",C67," / ",B67)</f>
        <v xml:space="preserve"> --Deadly Strike / Tödlicher Stoß</v>
      </c>
      <c r="AC67" s="7" t="str">
        <f>IF(VALUE(P67)&gt;0,CONCATENATE("[",A67,"] = true,        --",C67, " / ", B67), 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constants'!$E$3:$J$1001,5,FALSE),"")</f>
        <v/>
      </c>
      <c r="S68" s="3" t="str">
        <f>IF(T68&lt;&gt;"",VLOOKUP(T68,'ESO zone constants'!$E$3:$J$1001,5,FALSE),"")</f>
        <v/>
      </c>
      <c r="U68" s="3" t="str">
        <f>IF(V68&lt;&gt;"",VLOOKUP(V68,'ESO zone constants'!$E$3:$J$1001,5,FALSE),"")</f>
        <v/>
      </c>
      <c r="W68" s="3">
        <v>0</v>
      </c>
      <c r="X68" t="str">
        <f>VLOOKUP(W68,'LibSets constants'!$A$2:$B$16,2,FALSE)</f>
        <v>Included in base game</v>
      </c>
      <c r="Y68" s="7" t="str">
        <f>CONCATENATE("[",A68,"] = {wayshrines={",M68,",",N68,",",O68,"}")&amp;IF(VALUE(P68)&gt;0,CONCATENATE(", traitsNeeded=",P68),"")&amp;CONCATENATE(", dlcId=",W68,)</f>
        <v>[406] = {wayshrines={-1,-1,-1}, dlcId=0</v>
      </c>
      <c r="Z68" s="7" t="str">
        <f>IF(Q68&lt;&gt;"",CONCATENATE(", zoneIds={",Q68),"")&amp;IF(S68&lt;&gt;"",CONCATENATE(",",S68),"")&amp;IF(U68&lt;&gt;"",CONCATENATE(",",U68),"")&amp;IF(Q68&lt;&gt;"",CONCATENATE("}",""),"")&amp;IF(OR(K68="true",K68="false",K68&lt;&gt;""), CONCATENATE(", veteran=", K68), "")</f>
        <v>, veteran=false</v>
      </c>
      <c r="AA68" s="7" t="str">
        <f>IF(I68="Trial",", isTrial=true",IF(I68="Arena",", isArena=true", IF(I68="Monster",", isMonster=true",""))) &amp; IF(L68="true", CONCATENATE(", multiTrialSet=true"), "")</f>
        <v/>
      </c>
      <c r="AB68" s="7" t="str">
        <f>CONCATENATE(" --",C68," / ",B68)</f>
        <v xml:space="preserve"> --Dead-Water's Guile / Totwassertücke</v>
      </c>
      <c r="AC68" s="7" t="str">
        <f>IF(VALUE(P68)&gt;0,CONCATENATE("[",A68,"] = true,        --",C68, " / ", B68), "")</f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constants'!$E$3:$J$1001,5,FALSE),"")</f>
        <v/>
      </c>
      <c r="S69" s="3" t="str">
        <f>IF(T69&lt;&gt;"",VLOOKUP(T69,'ESO zone constants'!$E$3:$J$1001,5,FALSE),"")</f>
        <v/>
      </c>
      <c r="U69" s="3" t="str">
        <f>IF(V69&lt;&gt;"",VLOOKUP(V69,'ESO zone constants'!$E$3:$J$1001,5,FALSE),"")</f>
        <v/>
      </c>
      <c r="W69" s="3">
        <v>0</v>
      </c>
      <c r="X69" t="str">
        <f>VLOOKUP(W69,'LibSets constants'!$A$2:$B$16,2,FALSE)</f>
        <v>Included in base game</v>
      </c>
      <c r="Y69" s="7" t="str">
        <f>CONCATENATE("[",A69,"] = {wayshrines={",M69,",",N69,",",O69,"}")&amp;IF(VALUE(P69)&gt;0,CONCATENATE(", traitsNeeded=",P69),"")&amp;CONCATENATE(", dlcId=",W69,)</f>
        <v>[37] = {wayshrines={1,177,71}, traitsNeeded=2, dlcId=0</v>
      </c>
      <c r="Z69" s="7" t="str">
        <f>IF(Q69&lt;&gt;"",CONCATENATE(", zoneIds={",Q69),"")&amp;IF(S69&lt;&gt;"",CONCATENATE(",",S69),"")&amp;IF(U69&lt;&gt;"",CONCATENATE(",",U69),"")&amp;IF(Q69&lt;&gt;"",CONCATENATE("}",""),"")&amp;IF(OR(K69="true",K69="false",K69&lt;&gt;""), CONCATENATE(", veteran=", K69), "")</f>
        <v>, veteran=false</v>
      </c>
      <c r="AA69" s="7" t="str">
        <f>IF(I69="Trial",", isTrial=true",IF(I69="Arena",", isArena=true", IF(I69="Monster",", isMonster=true",""))) &amp; IF(L69="true", CONCATENATE(", multiTrialSet=true"), "")</f>
        <v/>
      </c>
      <c r="AB69" s="7" t="str">
        <f>CONCATENATE(" --",C69," / ",B69)</f>
        <v xml:space="preserve"> --Death's Wind / Todeswind </v>
      </c>
      <c r="AC69" s="7" t="str">
        <f>IF(VALUE(P69)&gt;0,CONCATENATE("[",A69,"] = true,        --",C69, " / ", B69), "")</f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constants'!$E$3:$J$1001,5,FALSE),"")</f>
        <v/>
      </c>
      <c r="S70" s="3" t="str">
        <f>IF(T70&lt;&gt;"",VLOOKUP(T70,'ESO zone constants'!$E$3:$J$1001,5,FALSE),"")</f>
        <v/>
      </c>
      <c r="U70" s="3" t="str">
        <f>IF(V70&lt;&gt;"",VLOOKUP(V70,'ESO zone constants'!$E$3:$J$1001,5,FALSE),"")</f>
        <v/>
      </c>
      <c r="W70" s="3">
        <v>0</v>
      </c>
      <c r="X70" t="str">
        <f>VLOOKUP(W70,'LibSets constants'!$A$2:$B$16,2,FALSE)</f>
        <v>Included in base game</v>
      </c>
      <c r="Y70" s="7" t="str">
        <f>CONCATENATE("[",A70,"] = {wayshrines={",M70,",",N70,",",O70,"}")&amp;IF(VALUE(P70)&gt;0,CONCATENATE(", traitsNeeded=",P70),"")&amp;CONCATENATE(", dlcId=",W70,)</f>
        <v>[138] = {wayshrines={-1,-1,-1}, dlcId=0</v>
      </c>
      <c r="Z70" s="7" t="str">
        <f>IF(Q70&lt;&gt;"",CONCATENATE(", zoneIds={",Q70),"")&amp;IF(S70&lt;&gt;"",CONCATENATE(",",S70),"")&amp;IF(U70&lt;&gt;"",CONCATENATE(",",U70),"")&amp;IF(Q70&lt;&gt;"",CONCATENATE("}",""),"")&amp;IF(OR(K70="true",K70="false",K70&lt;&gt;""), CONCATENATE(", veteran=", K70), "")</f>
        <v>, veteran=false</v>
      </c>
      <c r="AA70" s="7" t="str">
        <f>IF(I70="Trial",", isTrial=true",IF(I70="Arena",", isArena=true", IF(I70="Monster",", isMonster=true",""))) &amp; IF(L70="true", CONCATENATE(", multiTrialSet=true"), "")</f>
        <v/>
      </c>
      <c r="AB70" s="7" t="str">
        <f>CONCATENATE(" --",C70," / ",B70)</f>
        <v xml:space="preserve"> --Defending Warrior / Verteidigender Krieger</v>
      </c>
      <c r="AC70" s="7" t="str">
        <f>IF(VALUE(P70)&gt;0,CONCATENATE("[",A70,"] = true,        --",C70, " / ", B70), "")</f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constants'!$E$3:$J$1001,5,FALSE),"")</f>
        <v/>
      </c>
      <c r="S71" s="3" t="str">
        <f>IF(T71&lt;&gt;"",VLOOKUP(T71,'ESO zone constants'!$E$3:$J$1001,5,FALSE),"")</f>
        <v/>
      </c>
      <c r="U71" s="3" t="str">
        <f>IF(V71&lt;&gt;"",VLOOKUP(V71,'ESO zone constants'!$E$3:$J$1001,5,FALSE),"")</f>
        <v/>
      </c>
      <c r="W71" s="3">
        <v>0</v>
      </c>
      <c r="X71" t="str">
        <f>VLOOKUP(W71,'LibSets constants'!$A$2:$B$16,2,FALSE)</f>
        <v>Included in base game</v>
      </c>
      <c r="Y71" s="7" t="str">
        <f>CONCATENATE("[",A71,"] = {wayshrines={",M71,",",N71,",",O71,"}")&amp;IF(VALUE(P71)&gt;0,CONCATENATE(", traitsNeeded=",P71),"")&amp;CONCATENATE(", dlcId=",W71,)</f>
        <v>[364] = {wayshrines={-1,-1,-1}, dlcId=0</v>
      </c>
      <c r="Z71" s="7" t="str">
        <f>IF(Q71&lt;&gt;"",CONCATENATE(", zoneIds={",Q71),"")&amp;IF(S71&lt;&gt;"",CONCATENATE(",",S71),"")&amp;IF(U71&lt;&gt;"",CONCATENATE(",",U71),"")&amp;IF(Q71&lt;&gt;"",CONCATENATE("}",""),"")&amp;IF(OR(K71="true",K71="false",K71&lt;&gt;""), CONCATENATE(", veteran=", K71), "")</f>
        <v>, veteran=false</v>
      </c>
      <c r="AA71" s="7" t="str">
        <f>IF(I71="Trial",", isTrial=true",IF(I71="Arena",", isArena=true", IF(I71="Monster",", isMonster=true",""))) &amp; IF(L71="true", CONCATENATE(", multiTrialSet=true"), "")</f>
        <v/>
      </c>
      <c r="AB71" s="7" t="str">
        <f>CONCATENATE(" --",C71," / ",B71)</f>
        <v xml:space="preserve"> --Defensive Position / Defensive Position</v>
      </c>
      <c r="AC71" s="7" t="str">
        <f>IF(VALUE(P71)&gt;0,CONCATENATE("[",A71,"] = true,        --",C71, " / ", B71), "")</f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constants'!$E$3:$J$1001,5,FALSE),"")</f>
        <v/>
      </c>
      <c r="S72" s="3" t="str">
        <f>IF(T72&lt;&gt;"",VLOOKUP(T72,'ESO zone constants'!$E$3:$J$1001,5,FALSE),"")</f>
        <v/>
      </c>
      <c r="U72" s="3" t="str">
        <f>IF(V72&lt;&gt;"",VLOOKUP(V72,'ESO zone constants'!$E$3:$J$1001,5,FALSE),"")</f>
        <v/>
      </c>
      <c r="W72" s="3">
        <v>0</v>
      </c>
      <c r="X72" t="str">
        <f>VLOOKUP(W72,'LibSets constants'!$A$2:$B$16,2,FALSE)</f>
        <v>Included in base game</v>
      </c>
      <c r="Y72" s="7" t="str">
        <f>CONCATENATE("[",A72,"] = {wayshrines={",M72,",",N72,",",O72,"}")&amp;IF(VALUE(P72)&gt;0,CONCATENATE(", traitsNeeded=",P72),"")&amp;CONCATENATE(", dlcId=",W72,)</f>
        <v>[358] = {wayshrines={-1,-1,-1}, dlcId=0</v>
      </c>
      <c r="Z72" s="7" t="str">
        <f>IF(Q72&lt;&gt;"",CONCATENATE(", zoneIds={",Q72),"")&amp;IF(S72&lt;&gt;"",CONCATENATE(",",S72),"")&amp;IF(U72&lt;&gt;"",CONCATENATE(",",U72),"")&amp;IF(Q72&lt;&gt;"",CONCATENATE("}",""),"")&amp;IF(OR(K72="true",K72="false",K72&lt;&gt;""), CONCATENATE(", veteran=", K72), "")</f>
        <v>, veteran=false</v>
      </c>
      <c r="AA72" s="7" t="str">
        <f>IF(I72="Trial",", isTrial=true",IF(I72="Arena",", isArena=true", IF(I72="Monster",", isMonster=true",""))) &amp; IF(L72="true", CONCATENATE(", multiTrialSet=true"), "")</f>
        <v/>
      </c>
      <c r="AB72" s="7" t="str">
        <f>CONCATENATE(" --",C72," / ",B72)</f>
        <v xml:space="preserve"> --Defensive Position (Perfected) / Defensive Position (vollendet)</v>
      </c>
      <c r="AC72" s="7" t="str">
        <f>IF(VALUE(P72)&gt;0,CONCATENATE("[",A72,"] = true,        --",C72, " / ", B72), "")</f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constants'!$E$3:$J$1001,5,FALSE),"")</f>
        <v/>
      </c>
      <c r="S73" s="3" t="str">
        <f>IF(T73&lt;&gt;"",VLOOKUP(T73,'ESO zone constants'!$E$3:$J$1001,5,FALSE),"")</f>
        <v/>
      </c>
      <c r="U73" s="3" t="str">
        <f>IF(V73&lt;&gt;"",VLOOKUP(V73,'ESO zone constants'!$E$3:$J$1001,5,FALSE),"")</f>
        <v/>
      </c>
      <c r="W73" s="3">
        <v>0</v>
      </c>
      <c r="X73" t="str">
        <f>VLOOKUP(W73,'LibSets constants'!$A$2:$B$16,2,FALSE)</f>
        <v>Included in base game</v>
      </c>
      <c r="Y73" s="7" t="str">
        <f>CONCATENATE("[",A73,"] = {wayshrines={",M73,",",N73,",",O73,"}")&amp;IF(VALUE(P73)&gt;0,CONCATENATE(", traitsNeeded=",P73),"")&amp;CONCATENATE(", dlcId=",W73,)</f>
        <v>[321] = {wayshrines={-1,-1,-1}, dlcId=0</v>
      </c>
      <c r="Z73" s="7" t="str">
        <f>IF(Q73&lt;&gt;"",CONCATENATE(", zoneIds={",Q73),"")&amp;IF(S73&lt;&gt;"",CONCATENATE(",",S73),"")&amp;IF(U73&lt;&gt;"",CONCATENATE(",",U73),"")&amp;IF(Q73&lt;&gt;"",CONCATENATE("}",""),"")&amp;IF(OR(K73="true",K73="false",K73&lt;&gt;""), CONCATENATE(", veteran=", K73), "")</f>
        <v>, veteran=false</v>
      </c>
      <c r="AA73" s="7" t="str">
        <f>IF(I73="Trial",", isTrial=true",IF(I73="Arena",", isArena=true", IF(I73="Monster",", isMonster=true",""))) &amp; IF(L73="true", CONCATENATE(", multiTrialSet=true"), "")</f>
        <v/>
      </c>
      <c r="AB73" s="7" t="str">
        <f>CONCATENATE(" --",C73," / ",B73)</f>
        <v xml:space="preserve"> --Defiler / Schänder</v>
      </c>
      <c r="AC73" s="7" t="str">
        <f>IF(VALUE(P73)&gt;0,CONCATENATE("[",A73,"] = true,        --",C73, " / ", B73), "")</f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constants'!$E$3:$J$1001,5,FALSE),"")</f>
        <v/>
      </c>
      <c r="S74" s="3" t="str">
        <f>IF(T74&lt;&gt;"",VLOOKUP(T74,'ESO zone constants'!$E$3:$J$1001,5,FALSE),"")</f>
        <v/>
      </c>
      <c r="U74" s="3" t="str">
        <f>IF(V74&lt;&gt;"",VLOOKUP(V74,'ESO zone constants'!$E$3:$J$1001,5,FALSE),"")</f>
        <v/>
      </c>
      <c r="W74" s="3">
        <v>0</v>
      </c>
      <c r="X74" t="str">
        <f>VLOOKUP(W74,'LibSets constants'!$A$2:$B$16,2,FALSE)</f>
        <v>Included in base game</v>
      </c>
      <c r="Y74" s="7" t="str">
        <f>CONCATENATE("[",A74,"] = {wayshrines={",M74,",",N74,",",O74,"}")&amp;IF(VALUE(P74)&gt;0,CONCATENATE(", traitsNeeded=",P74),"")&amp;CONCATENATE(", dlcId=",W74,)</f>
        <v>[25] = {wayshrines={-1,-1,-1}, dlcId=0</v>
      </c>
      <c r="Z74" s="7" t="str">
        <f>IF(Q74&lt;&gt;"",CONCATENATE(", zoneIds={",Q74),"")&amp;IF(S74&lt;&gt;"",CONCATENATE(",",S74),"")&amp;IF(U74&lt;&gt;"",CONCATENATE(",",U74),"")&amp;IF(Q74&lt;&gt;"",CONCATENATE("}",""),"")&amp;IF(OR(K74="true",K74="false",K74&lt;&gt;""), CONCATENATE(", veteran=", K74), "")</f>
        <v>, veteran=false</v>
      </c>
      <c r="AA74" s="7" t="str">
        <f>IF(I74="Trial",", isTrial=true",IF(I74="Arena",", isArena=true", IF(I74="Monster",", isMonster=true",""))) &amp; IF(L74="true", CONCATENATE(", multiTrialSet=true"), "")</f>
        <v/>
      </c>
      <c r="AB74" s="7" t="str">
        <f>CONCATENATE(" --",C74," / ",B74)</f>
        <v xml:space="preserve"> --Desert Rose / Wüstenrose</v>
      </c>
      <c r="AC74" s="7" t="str">
        <f>IF(VALUE(P74)&gt;0,CONCATENATE("[",A74,"] = true,        --",C74, " / ", B74), "")</f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constants'!$E$3:$J$1001,5,FALSE),"")</f>
        <v>Craglorn</v>
      </c>
      <c r="R75" s="3" t="s">
        <v>493</v>
      </c>
      <c r="S75" s="3" t="str">
        <f>IF(T75&lt;&gt;"",VLOOKUP(T75,'ESO zone constants'!$E$3:$J$1001,5,FALSE),"")</f>
        <v/>
      </c>
      <c r="U75" s="3" t="str">
        <f>IF(V75&lt;&gt;"",VLOOKUP(V75,'ESO zone constants'!$E$3:$J$1001,5,FALSE),"")</f>
        <v/>
      </c>
      <c r="W75" s="3">
        <v>0</v>
      </c>
      <c r="X75" t="str">
        <f>VLOOKUP(W75,'LibSets constants'!$A$2:$B$16,2,FALSE)</f>
        <v>Included in base game</v>
      </c>
      <c r="Y75" s="7" t="str">
        <f>CONCATENATE("[",A75,"] = {wayshrines={",M75,",",N75,",",O75,"}")&amp;IF(VALUE(P75)&gt;0,CONCATENATE(", traitsNeeded=",P75),"")&amp;CONCATENATE(", dlcId=",W75,)</f>
        <v>[317] = {wayshrines={-1,-1,-1}, dlcId=0</v>
      </c>
      <c r="Z75" s="7" t="str">
        <f>IF(Q75&lt;&gt;"",CONCATENATE(", zoneIds={",Q75),"")&amp;IF(S75&lt;&gt;"",CONCATENATE(",",S75),"")&amp;IF(U75&lt;&gt;"",CONCATENATE(",",U75),"")&amp;IF(Q75&lt;&gt;"",CONCATENATE("}",""),"")&amp;IF(OR(K75="true",K75="false",K75&lt;&gt;""), CONCATENATE(", veteran=", K75), "")</f>
        <v>, zoneIds={Craglorn}, veteran=true</v>
      </c>
      <c r="AA75" s="7" t="str">
        <f>IF(I75="Trial",", isTrial=true",IF(I75="Arena",", isArena=true", IF(I75="Monster",", isMonster=true",""))) &amp; IF(L75="true", CONCATENATE(", multiTrialSet=true"), "")</f>
        <v>, isArena=true</v>
      </c>
      <c r="AB75" s="7" t="str">
        <f>CONCATENATE(" --",C75," / ",B75)</f>
        <v xml:space="preserve"> --Destructive Impact / Zerstörerischer Einschlag</v>
      </c>
      <c r="AC75" s="7" t="str">
        <f>IF(VALUE(P75)&gt;0,CONCATENATE("[",A75,"] = true,        --",C75, " / ", B75), "")</f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constants'!$E$3:$J$1001,5,FALSE),"")</f>
        <v/>
      </c>
      <c r="S76" s="3" t="str">
        <f>IF(T76&lt;&gt;"",VLOOKUP(T76,'ESO zone constants'!$E$3:$J$1001,5,FALSE),"")</f>
        <v/>
      </c>
      <c r="U76" s="3" t="str">
        <f>IF(V76&lt;&gt;"",VLOOKUP(V76,'ESO zone constants'!$E$3:$J$1001,5,FALSE),"")</f>
        <v/>
      </c>
      <c r="W76" s="3">
        <v>0</v>
      </c>
      <c r="X76" t="str">
        <f>VLOOKUP(W76,'LibSets constants'!$A$2:$B$16,2,FALSE)</f>
        <v>Included in base game</v>
      </c>
      <c r="Y76" s="7" t="str">
        <f>CONCATENATE("[",A76,"] = {wayshrines={",M76,",",N76,",",O76,"}")&amp;IF(VALUE(P76)&gt;0,CONCATENATE(", traitsNeeded=",P76),"")&amp;CONCATENATE(", dlcId=",W76,)</f>
        <v>[140] = {wayshrines={-1,-1,-1}, dlcId=0</v>
      </c>
      <c r="Z76" s="7" t="str">
        <f>IF(Q76&lt;&gt;"",CONCATENATE(", zoneIds={",Q76),"")&amp;IF(S76&lt;&gt;"",CONCATENATE(",",S76),"")&amp;IF(U76&lt;&gt;"",CONCATENATE(",",U76),"")&amp;IF(Q76&lt;&gt;"",CONCATENATE("}",""),"")&amp;IF(OR(K76="true",K76="false",K76&lt;&gt;""), CONCATENATE(", veteran=", K76), "")</f>
        <v>, veteran=false</v>
      </c>
      <c r="AA76" s="7" t="str">
        <f>IF(I76="Trial",", isTrial=true",IF(I76="Arena",", isArena=true", IF(I76="Monster",", isMonster=true",""))) &amp; IF(L76="true", CONCATENATE(", multiTrialSet=true"), "")</f>
        <v/>
      </c>
      <c r="AB76" s="7" t="str">
        <f>CONCATENATE(" --",C76," / ",B76)</f>
        <v xml:space="preserve"> --Destructive Mage / Zerstörerischer Magier</v>
      </c>
      <c r="AC76" s="7" t="str">
        <f>IF(VALUE(P76)&gt;0,CONCATENATE("[",A76,"] = true,        --",C76, " / ", B76), "")</f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constants'!$E$3:$J$1001,5,FALSE),"")</f>
        <v/>
      </c>
      <c r="S77" s="3" t="str">
        <f>IF(T77&lt;&gt;"",VLOOKUP(T77,'ESO zone constants'!$E$3:$J$1001,5,FALSE),"")</f>
        <v/>
      </c>
      <c r="U77" s="3" t="str">
        <f>IF(V77&lt;&gt;"",VLOOKUP(V77,'ESO zone constants'!$E$3:$J$1001,5,FALSE),"")</f>
        <v/>
      </c>
      <c r="W77" s="3">
        <v>0</v>
      </c>
      <c r="X77" t="str">
        <f>VLOOKUP(W77,'LibSets constants'!$A$2:$B$16,2,FALSE)</f>
        <v>Included in base game</v>
      </c>
      <c r="Y77" s="7" t="str">
        <f>CONCATENATE("[",A77,"] = {wayshrines={",M77,",",N77,",",O77,"}")&amp;IF(VALUE(P77)&gt;0,CONCATENATE(", traitsNeeded=",P77),"")&amp;CONCATENATE(", dlcId=",W77,)</f>
        <v>[363] = {wayshrines={-1,-1,-1}, dlcId=0</v>
      </c>
      <c r="Z77" s="7" t="str">
        <f>IF(Q77&lt;&gt;"",CONCATENATE(", zoneIds={",Q77),"")&amp;IF(S77&lt;&gt;"",CONCATENATE(",",S77),"")&amp;IF(U77&lt;&gt;"",CONCATENATE(",",U77),"")&amp;IF(Q77&lt;&gt;"",CONCATENATE("}",""),"")&amp;IF(OR(K77="true",K77="false",K77&lt;&gt;""), CONCATENATE(", veteran=", K77), "")</f>
        <v>, veteran=false</v>
      </c>
      <c r="AA77" s="7" t="str">
        <f>IF(I77="Trial",", isTrial=true",IF(I77="Arena",", isArena=true", IF(I77="Monster",", isMonster=true",""))) &amp; IF(L77="true", CONCATENATE(", multiTrialSet=true"), "")</f>
        <v/>
      </c>
      <c r="AB77" s="7" t="str">
        <f>CONCATENATE(" --",C77," / ",B77)</f>
        <v xml:space="preserve"> --Disciplined Slash / Disziplinierter Schnitt</v>
      </c>
      <c r="AC77" s="7" t="str">
        <f>IF(VALUE(P77)&gt;0,CONCATENATE("[",A77,"] = true,        --",C77, " / ", B77), "")</f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constants'!$E$3:$J$1001,5,FALSE),"")</f>
        <v/>
      </c>
      <c r="S78" s="3" t="str">
        <f>IF(T78&lt;&gt;"",VLOOKUP(T78,'ESO zone constants'!$E$3:$J$1001,5,FALSE),"")</f>
        <v/>
      </c>
      <c r="U78" s="3" t="str">
        <f>IF(V78&lt;&gt;"",VLOOKUP(V78,'ESO zone constants'!$E$3:$J$1001,5,FALSE),"")</f>
        <v/>
      </c>
      <c r="W78" s="3">
        <v>0</v>
      </c>
      <c r="X78" t="str">
        <f>VLOOKUP(W78,'LibSets constants'!$A$2:$B$16,2,FALSE)</f>
        <v>Included in base game</v>
      </c>
      <c r="Y78" s="7" t="str">
        <f>CONCATENATE("[",A78,"] = {wayshrines={",M78,",",N78,",",O78,"}")&amp;IF(VALUE(P78)&gt;0,CONCATENATE(", traitsNeeded=",P78),"")&amp;CONCATENATE(", dlcId=",W78,)</f>
        <v>[357] = {wayshrines={-1,-1,-1}, dlcId=0</v>
      </c>
      <c r="Z78" s="7" t="str">
        <f>IF(Q78&lt;&gt;"",CONCATENATE(", zoneIds={",Q78),"")&amp;IF(S78&lt;&gt;"",CONCATENATE(",",S78),"")&amp;IF(U78&lt;&gt;"",CONCATENATE(",",U78),"")&amp;IF(Q78&lt;&gt;"",CONCATENATE("}",""),"")&amp;IF(OR(K78="true",K78="false",K78&lt;&gt;""), CONCATENATE(", veteran=", K78), "")</f>
        <v>, veteran=false</v>
      </c>
      <c r="AA78" s="7" t="str">
        <f>IF(I78="Trial",", isTrial=true",IF(I78="Arena",", isArena=true", IF(I78="Monster",", isMonster=true",""))) &amp; IF(L78="true", CONCATENATE(", multiTrialSet=true"), "")</f>
        <v/>
      </c>
      <c r="AB78" s="7" t="str">
        <f>CONCATENATE(" --",C78," / ",B78)</f>
        <v xml:space="preserve"> --Disciplined Slash (Perfected) / Disziplinierter Schnitt (vollendet)</v>
      </c>
      <c r="AC78" s="7" t="str">
        <f>IF(VALUE(P78)&gt;0,CONCATENATE("[",A78,"] = true,        --",C78, " / ", B78), "")</f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constants'!$E$3:$J$1001,5,FALSE),"")</f>
        <v/>
      </c>
      <c r="S79" s="3" t="str">
        <f>IF(T79&lt;&gt;"",VLOOKUP(T79,'ESO zone constants'!$E$3:$J$1001,5,FALSE),"")</f>
        <v/>
      </c>
      <c r="U79" s="3" t="str">
        <f>IF(V79&lt;&gt;"",VLOOKUP(V79,'ESO zone constants'!$E$3:$J$1001,5,FALSE),"")</f>
        <v/>
      </c>
      <c r="W79" s="3">
        <v>7</v>
      </c>
      <c r="X79" t="str">
        <f>VLOOKUP(W79,'LibSets constants'!$A$2:$B$16,2,FALSE)</f>
        <v>Horns of the Reach</v>
      </c>
      <c r="Y79" s="7" t="str">
        <f>CONCATENATE("[",A79,"] = {wayshrines={",M79,",",N79,",",O79,"}")&amp;IF(VALUE(P79)&gt;0,CONCATENATE(", traitsNeeded=",P79),"")&amp;CONCATENATE(", dlcId=",W79,)</f>
        <v>[342] = {wayshrines={-1,-1,-1}, dlcId=7</v>
      </c>
      <c r="Z79" s="7" t="str">
        <f>IF(Q79&lt;&gt;"",CONCATENATE(", zoneIds={",Q79),"")&amp;IF(S79&lt;&gt;"",CONCATENATE(",",S79),"")&amp;IF(U79&lt;&gt;"",CONCATENATE(",",U79),"")&amp;IF(Q79&lt;&gt;"",CONCATENATE("}",""),"")&amp;IF(OR(K79="true",K79="false",K79&lt;&gt;""), CONCATENATE(", veteran=", K79), "")</f>
        <v>, veteran={EQUIP_TYPE_HEAD=true, EQUIP_TYPE_SHOULDERS=false}</v>
      </c>
      <c r="AA79" s="7" t="str">
        <f>IF(I79="Trial",", isTrial=true",IF(I79="Arena",", isArena=true", IF(I79="Monster",", isMonster=true",""))) &amp; IF(L79="true", CONCATENATE(", multiTrialSet=true"), "")</f>
        <v>, isMonster=true</v>
      </c>
      <c r="AB79" s="7" t="str">
        <f>CONCATENATE(" --",C79," / ",B79)</f>
        <v xml:space="preserve"> --Domihaus / Domihaus</v>
      </c>
      <c r="AC79" s="7" t="str">
        <f>IF(VALUE(P79)&gt;0,CONCATENATE("[",A79,"] = true,        --",C79, " / ", B79), "")</f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constants'!$E$3:$J$1001,5,FALSE),"")</f>
        <v/>
      </c>
      <c r="S80" s="3" t="str">
        <f>IF(T80&lt;&gt;"",VLOOKUP(T80,'ESO zone constants'!$E$3:$J$1001,5,FALSE),"")</f>
        <v/>
      </c>
      <c r="U80" s="3" t="str">
        <f>IF(V80&lt;&gt;"",VLOOKUP(V80,'ESO zone constants'!$E$3:$J$1001,5,FALSE),"")</f>
        <v/>
      </c>
      <c r="W80" s="3">
        <v>0</v>
      </c>
      <c r="X80" t="str">
        <f>VLOOKUP(W80,'LibSets constants'!$A$2:$B$16,2,FALSE)</f>
        <v>Included in base game</v>
      </c>
      <c r="Y80" s="7" t="str">
        <f>CONCATENATE("[",A80,"] = {wayshrines={",M80,",",N80,",",O80,"}")&amp;IF(VALUE(P80)&gt;0,CONCATENATE(", traitsNeeded=",P80),"")&amp;CONCATENATE(", dlcId=",W80,)</f>
        <v>[307] = {wayshrines={-1,-1,-1}, dlcId=0</v>
      </c>
      <c r="Z80" s="7" t="str">
        <f>IF(Q80&lt;&gt;"",CONCATENATE(", zoneIds={",Q80),"")&amp;IF(S80&lt;&gt;"",CONCATENATE(",",S80),"")&amp;IF(U80&lt;&gt;"",CONCATENATE(",",U80),"")&amp;IF(Q80&lt;&gt;"",CONCATENATE("}",""),"")&amp;IF(OR(K80="true",K80="false",K80&lt;&gt;""), CONCATENATE(", veteran=", K80), "")</f>
        <v>, veteran=false</v>
      </c>
      <c r="AA80" s="7" t="str">
        <f>IF(I80="Trial",", isTrial=true",IF(I80="Arena",", isArena=true", IF(I80="Monster",", isMonster=true",""))) &amp; IF(L80="true", CONCATENATE(", multiTrialSet=true"), "")</f>
        <v/>
      </c>
      <c r="AB80" s="7" t="str">
        <f>CONCATENATE(" --",C80," / ",B80)</f>
        <v xml:space="preserve"> --Draugr Hulk / Schwerfälliger Draugr</v>
      </c>
      <c r="AC80" s="7" t="str">
        <f>IF(VALUE(P80)&gt;0,CONCATENATE("[",A80,"] = true,        --",C80, " / ", B80), "")</f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constants'!$E$3:$J$1001,5,FALSE),"")</f>
        <v/>
      </c>
      <c r="S81" s="3" t="str">
        <f>IF(T81&lt;&gt;"",VLOOKUP(T81,'ESO zone constants'!$E$3:$J$1001,5,FALSE),"")</f>
        <v/>
      </c>
      <c r="U81" s="3" t="str">
        <f>IF(V81&lt;&gt;"",VLOOKUP(V81,'ESO zone constants'!$E$3:$J$1001,5,FALSE),"")</f>
        <v/>
      </c>
      <c r="W81" s="3">
        <v>0</v>
      </c>
      <c r="X81" t="str">
        <f>VLOOKUP(W81,'LibSets constants'!$A$2:$B$16,2,FALSE)</f>
        <v>Included in base game</v>
      </c>
      <c r="Y81" s="7" t="str">
        <f>CONCATENATE("[",A81,"] = {wayshrines={",M81,",",N81,",",O81,"}")&amp;IF(VALUE(P81)&gt;0,CONCATENATE(", traitsNeeded=",P81),"")&amp;CONCATENATE(", dlcId=",W81,)</f>
        <v>[135] = {wayshrines={-1,-1,-1}, dlcId=0</v>
      </c>
      <c r="Z81" s="7" t="str">
        <f>IF(Q81&lt;&gt;"",CONCATENATE(", zoneIds={",Q81),"")&amp;IF(S81&lt;&gt;"",CONCATENATE(",",S81),"")&amp;IF(U81&lt;&gt;"",CONCATENATE(",",U81),"")&amp;IF(Q81&lt;&gt;"",CONCATENATE("}",""),"")&amp;IF(OR(K81="true",K81="false",K81&lt;&gt;""), CONCATENATE(", veteran=", K81), "")</f>
        <v>, veteran=false</v>
      </c>
      <c r="AA81" s="7" t="str">
        <f>IF(I81="Trial",", isTrial=true",IF(I81="Arena",", isArena=true", IF(I81="Monster",", isMonster=true",""))) &amp; IF(L81="true", CONCATENATE(", multiTrialSet=true"), "")</f>
        <v/>
      </c>
      <c r="AB81" s="7" t="str">
        <f>CONCATENATE(" --",C81," / ",B81)</f>
        <v xml:space="preserve"> --Draugr's Heritage / Erbe des Draugrs</v>
      </c>
      <c r="AC81" s="7" t="str">
        <f>IF(VALUE(P81)&gt;0,CONCATENATE("[",A81,"] = true,        --",C81, " / ", B81), "")</f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constants'!$E$3:$J$1001,5,FALSE),"")</f>
        <v/>
      </c>
      <c r="S82" s="3" t="str">
        <f>IF(T82&lt;&gt;"",VLOOKUP(T82,'ESO zone constants'!$E$3:$J$1001,5,FALSE),"")</f>
        <v/>
      </c>
      <c r="U82" s="3" t="str">
        <f>IF(V82&lt;&gt;"",VLOOKUP(V82,'ESO zone constants'!$E$3:$J$1001,5,FALSE),"")</f>
        <v/>
      </c>
      <c r="W82" s="3">
        <v>0</v>
      </c>
      <c r="X82" t="str">
        <f>VLOOKUP(W82,'LibSets constants'!$A$2:$B$16,2,FALSE)</f>
        <v>Included in base game</v>
      </c>
      <c r="Y82" s="7" t="str">
        <f>CONCATENATE("[",A82,"] = {wayshrines={",M82,",",N82,",",O82,"}")&amp;IF(VALUE(P82)&gt;0,CONCATENATE(", traitsNeeded=",P82),"")&amp;CONCATENATE(", dlcId=",W82,)</f>
        <v>[335] = {wayshrines={-1,-1,-1}, dlcId=0</v>
      </c>
      <c r="Z82" s="7" t="str">
        <f>IF(Q82&lt;&gt;"",CONCATENATE(", zoneIds={",Q82),"")&amp;IF(S82&lt;&gt;"",CONCATENATE(",",S82),"")&amp;IF(U82&lt;&gt;"",CONCATENATE(",",U82),"")&amp;IF(Q82&lt;&gt;"",CONCATENATE("}",""),"")&amp;IF(OR(K82="true",K82="false",K82&lt;&gt;""), CONCATENATE(", veteran=", K82), "")</f>
        <v>, veteran=false</v>
      </c>
      <c r="AA82" s="7" t="str">
        <f>IF(I82="Trial",", isTrial=true",IF(I82="Arena",", isArena=true", IF(I82="Monster",", isMonster=true",""))) &amp; IF(L82="true", CONCATENATE(", multiTrialSet=true"), "")</f>
        <v/>
      </c>
      <c r="AB82" s="7" t="str">
        <f>CONCATENATE(" --",C82," / ",B82)</f>
        <v xml:space="preserve"> --Draugr's Rest / Draugrruhe</v>
      </c>
      <c r="AC82" s="7" t="str">
        <f>IF(VALUE(P82)&gt;0,CONCATENATE("[",A82,"] = true,        --",C82, " / ", B82), "")</f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constants'!$E$3:$J$1001,5,FALSE),"")</f>
        <v/>
      </c>
      <c r="S83" s="3" t="str">
        <f>IF(T83&lt;&gt;"",VLOOKUP(T83,'ESO zone constants'!$E$3:$J$1001,5,FALSE),"")</f>
        <v/>
      </c>
      <c r="U83" s="3" t="str">
        <f>IF(V83&lt;&gt;"",VLOOKUP(V83,'ESO zone constants'!$E$3:$J$1001,5,FALSE),"")</f>
        <v/>
      </c>
      <c r="W83" s="3">
        <v>0</v>
      </c>
      <c r="X83" t="str">
        <f>VLOOKUP(W83,'LibSets constants'!$A$2:$B$16,2,FALSE)</f>
        <v>Included in base game</v>
      </c>
      <c r="Y83" s="7" t="str">
        <f>CONCATENATE("[",A83,"] = {wayshrines={",M83,",",N83,",",O83,"}")&amp;IF(VALUE(P83)&gt;0,CONCATENATE(", traitsNeeded=",P83),"")&amp;CONCATENATE(", dlcId=",W83,)</f>
        <v>[22] = {wayshrines={-1,-1,-1}, dlcId=0</v>
      </c>
      <c r="Z83" s="7" t="str">
        <f>IF(Q83&lt;&gt;"",CONCATENATE(", zoneIds={",Q83),"")&amp;IF(S83&lt;&gt;"",CONCATENATE(",",S83),"")&amp;IF(U83&lt;&gt;"",CONCATENATE(",",U83),"")&amp;IF(Q83&lt;&gt;"",CONCATENATE("}",""),"")&amp;IF(OR(K83="true",K83="false",K83&lt;&gt;""), CONCATENATE(", veteran=", K83), "")</f>
        <v>, veteran=false</v>
      </c>
      <c r="AA83" s="7" t="str">
        <f>IF(I83="Trial",", isTrial=true",IF(I83="Arena",", isArena=true", IF(I83="Monster",", isMonster=true",""))) &amp; IF(L83="true", CONCATENATE(", multiTrialSet=true"), "")</f>
        <v/>
      </c>
      <c r="AB83" s="7" t="str">
        <f>CONCATENATE(" --",C83," / ",B83)</f>
        <v xml:space="preserve"> --Dreamer's Mantle / Mantel des Träumers</v>
      </c>
      <c r="AC83" s="7" t="str">
        <f>IF(VALUE(P83)&gt;0,CONCATENATE("[",A83,"] = true,        --",C83, " / ", B83), "")</f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constants'!$E$3:$J$1001,5,FALSE),"")</f>
        <v/>
      </c>
      <c r="S84" s="3" t="str">
        <f>IF(T84&lt;&gt;"",VLOOKUP(T84,'ESO zone constants'!$E$3:$J$1001,5,FALSE),"")</f>
        <v/>
      </c>
      <c r="U84" s="3" t="str">
        <f>IF(V84&lt;&gt;"",VLOOKUP(V84,'ESO zone constants'!$E$3:$J$1001,5,FALSE),"")</f>
        <v/>
      </c>
      <c r="W84" s="3">
        <v>0</v>
      </c>
      <c r="X84" t="str">
        <f>VLOOKUP(W84,'LibSets constants'!$A$2:$B$16,2,FALSE)</f>
        <v>Included in base game</v>
      </c>
      <c r="Y84" s="7" t="str">
        <f>CONCATENATE("[",A84,"] = {wayshrines={",M84,",",N84,",",O84,"}")&amp;IF(VALUE(P84)&gt;0,CONCATENATE(", traitsNeeded=",P84),"")&amp;CONCATENATE(", dlcId=",W84,)</f>
        <v>[61] = {wayshrines={-1,-1,-1}, dlcId=0</v>
      </c>
      <c r="Z84" s="7" t="str">
        <f>IF(Q84&lt;&gt;"",CONCATENATE(", zoneIds={",Q84),"")&amp;IF(S84&lt;&gt;"",CONCATENATE(",",S84),"")&amp;IF(U84&lt;&gt;"",CONCATENATE(",",U84),"")&amp;IF(Q84&lt;&gt;"",CONCATENATE("}",""),"")&amp;IF(OR(K84="true",K84="false",K84&lt;&gt;""), CONCATENATE(", veteran=", K84), "")</f>
        <v>, veteran=false</v>
      </c>
      <c r="AA84" s="7" t="str">
        <f>IF(I84="Trial",", isTrial=true",IF(I84="Arena",", isArena=true", IF(I84="Monster",", isMonster=true",""))) &amp; IF(L84="true", CONCATENATE(", multiTrialSet=true"), "")</f>
        <v/>
      </c>
      <c r="AB84" s="7" t="str">
        <f>CONCATENATE(" --",C84," / ",B84)</f>
        <v xml:space="preserve"> --Dreugh King Slayer / Dreughkönigsschlächter</v>
      </c>
      <c r="AC84" s="7" t="str">
        <f>IF(VALUE(P84)&gt;0,CONCATENATE("[",A84,"] = true,        --",C84, " / ", B84), "")</f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constants'!$E$3:$J$1001,5,FALSE),"")</f>
        <v/>
      </c>
      <c r="S85" s="3" t="str">
        <f>IF(T85&lt;&gt;"",VLOOKUP(T85,'ESO zone constants'!$E$3:$J$1001,5,FALSE),"")</f>
        <v/>
      </c>
      <c r="U85" s="3" t="str">
        <f>IF(V85&lt;&gt;"",VLOOKUP(V85,'ESO zone constants'!$E$3:$J$1001,5,FALSE),"")</f>
        <v/>
      </c>
      <c r="W85" s="3">
        <v>0</v>
      </c>
      <c r="X85" t="str">
        <f>VLOOKUP(W85,'LibSets constants'!$A$2:$B$16,2,FALSE)</f>
        <v>Included in base game</v>
      </c>
      <c r="Y85" s="7" t="str">
        <f>CONCATENATE("[",A85,"] = {wayshrines={",M85,",",N85,",",O85,"}")&amp;IF(VALUE(P85)&gt;0,CONCATENATE(", traitsNeeded=",P85),"")&amp;CONCATENATE(", dlcId=",W85,)</f>
        <v>[102] = {wayshrines={-1,-1,-1}, dlcId=0</v>
      </c>
      <c r="Z85" s="7" t="str">
        <f>IF(Q85&lt;&gt;"",CONCATENATE(", zoneIds={",Q85),"")&amp;IF(S85&lt;&gt;"",CONCATENATE(",",S85),"")&amp;IF(U85&lt;&gt;"",CONCATENATE(",",U85),"")&amp;IF(Q85&lt;&gt;"",CONCATENATE("}",""),"")&amp;IF(OR(K85="true",K85="false",K85&lt;&gt;""), CONCATENATE(", veteran=", K85), "")</f>
        <v>, veteran=false</v>
      </c>
      <c r="AA85" s="7" t="str">
        <f>IF(I85="Trial",", isTrial=true",IF(I85="Arena",", isArena=true", IF(I85="Monster",", isMonster=true",""))) &amp; IF(L85="true", CONCATENATE(", multiTrialSet=true"), "")</f>
        <v/>
      </c>
      <c r="AB85" s="7" t="str">
        <f>CONCATENATE(" --",C85," / ",B85)</f>
        <v xml:space="preserve"> --Duneripper's Scales / Schuppen des Dünenbrechers</v>
      </c>
      <c r="AC85" s="7" t="str">
        <f>IF(VALUE(P85)&gt;0,CONCATENATE("[",A85,"] = true,        --",C85, " / ", B85), "")</f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constants'!$E$3:$J$1001,5,FALSE),"")</f>
        <v/>
      </c>
      <c r="S86" s="3" t="str">
        <f>IF(T86&lt;&gt;"",VLOOKUP(T86,'ESO zone constants'!$E$3:$J$1001,5,FALSE),"")</f>
        <v/>
      </c>
      <c r="U86" s="3" t="str">
        <f>IF(V86&lt;&gt;"",VLOOKUP(V86,'ESO zone constants'!$E$3:$J$1001,5,FALSE),"")</f>
        <v/>
      </c>
      <c r="W86" s="3">
        <v>0</v>
      </c>
      <c r="X86" t="str">
        <f>VLOOKUP(W86,'LibSets constants'!$A$2:$B$16,2,FALSE)</f>
        <v>Included in base game</v>
      </c>
      <c r="Y86" s="7" t="str">
        <f>CONCATENATE("[",A86,"] = {wayshrines={",M86,",",N86,",",O86,"}")&amp;IF(VALUE(P86)&gt;0,CONCATENATE(", traitsNeeded=",P86),"")&amp;CONCATENATE(", dlcId=",W86,)</f>
        <v>[71] = {wayshrines={-1,-1,-1}, dlcId=0</v>
      </c>
      <c r="Z86" s="7" t="str">
        <f>IF(Q86&lt;&gt;"",CONCATENATE(", zoneIds={",Q86),"")&amp;IF(S86&lt;&gt;"",CONCATENATE(",",S86),"")&amp;IF(U86&lt;&gt;"",CONCATENATE(",",U86),"")&amp;IF(Q86&lt;&gt;"",CONCATENATE("}",""),"")&amp;IF(OR(K86="true",K86="false",K86&lt;&gt;""), CONCATENATE(", veteran=", K86), "")</f>
        <v>, veteran=false</v>
      </c>
      <c r="AA86" s="7" t="str">
        <f>IF(I86="Trial",", isTrial=true",IF(I86="Arena",", isArena=true", IF(I86="Monster",", isMonster=true",""))) &amp; IF(L86="true", CONCATENATE(", multiTrialSet=true"), "")</f>
        <v/>
      </c>
      <c r="AB86" s="7" t="str">
        <f>CONCATENATE(" --",C86," / ",B86)</f>
        <v xml:space="preserve"> --Durok's Bane / Duroks Fluch</v>
      </c>
      <c r="AC86" s="7" t="str">
        <f>IF(VALUE(P86)&gt;0,CONCATENATE("[",A86,"] = true,        --",C86, " / ", B86), "")</f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constants'!$E$3:$J$1001,5,FALSE),"")</f>
        <v/>
      </c>
      <c r="S87" s="3" t="str">
        <f>IF(T87&lt;&gt;"",VLOOKUP(T87,'ESO zone constants'!$E$3:$J$1001,5,FALSE),"")</f>
        <v/>
      </c>
      <c r="U87" s="3" t="str">
        <f>IF(V87&lt;&gt;"",VLOOKUP(V87,'ESO zone constants'!$E$3:$J$1001,5,FALSE),"")</f>
        <v/>
      </c>
      <c r="W87" s="3">
        <v>0</v>
      </c>
      <c r="X87" t="str">
        <f>VLOOKUP(W87,'LibSets constants'!$A$2:$B$16,2,FALSE)</f>
        <v>Included in base game</v>
      </c>
      <c r="Y87" s="7" t="str">
        <f>CONCATENATE("[",A87,"] = {wayshrines={",M87,",",N87,",",O87,"}")&amp;IF(VALUE(P87)&gt;0,CONCATENATE(", traitsNeeded=",P87),"")&amp;CONCATENATE(", dlcId=",W87,)</f>
        <v>[130] = {wayshrines={-1,-1,-1}, dlcId=0</v>
      </c>
      <c r="Z87" s="7" t="str">
        <f>IF(Q87&lt;&gt;"",CONCATENATE(", zoneIds={",Q87),"")&amp;IF(S87&lt;&gt;"",CONCATENATE(",",S87),"")&amp;IF(U87&lt;&gt;"",CONCATENATE(",",U87),"")&amp;IF(Q87&lt;&gt;"",CONCATENATE("}",""),"")&amp;IF(OR(K87="true",K87="false",K87&lt;&gt;""), CONCATENATE(", veteran=", K87), "")</f>
        <v>, veteran=false</v>
      </c>
      <c r="AA87" s="7" t="str">
        <f>IF(I87="Trial",", isTrial=true",IF(I87="Arena",", isArena=true", IF(I87="Monster",", isMonster=true",""))) &amp; IF(L87="true", CONCATENATE(", multiTrialSet=true"), "")</f>
        <v/>
      </c>
      <c r="AB87" s="7" t="str">
        <f>CONCATENATE(" --",C87," / ",B87)</f>
        <v xml:space="preserve"> --Eagle Eye / Adlerauge</v>
      </c>
      <c r="AC87" s="7" t="str">
        <f>IF(VALUE(P87)&gt;0,CONCATENATE("[",A87,"] = true,        --",C87, " / ", B87), "")</f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constants'!$E$3:$J$1001,5,FALSE),"")</f>
        <v/>
      </c>
      <c r="S88" s="3" t="str">
        <f>IF(T88&lt;&gt;"",VLOOKUP(T88,'ESO zone constants'!$E$3:$J$1001,5,FALSE),"")</f>
        <v/>
      </c>
      <c r="U88" s="3" t="str">
        <f>IF(V88&lt;&gt;"",VLOOKUP(V88,'ESO zone constants'!$E$3:$J$1001,5,FALSE),"")</f>
        <v/>
      </c>
      <c r="W88" s="3">
        <v>7</v>
      </c>
      <c r="X88" t="str">
        <f>VLOOKUP(W88,'LibSets constants'!$A$2:$B$16,2,FALSE)</f>
        <v>Horns of the Reach</v>
      </c>
      <c r="Y88" s="7" t="str">
        <f>CONCATENATE("[",A88,"] = {wayshrines={",M88,",",N88,",",O88,"}")&amp;IF(VALUE(P88)&gt;0,CONCATENATE(", traitsNeeded=",P88),"")&amp;CONCATENATE(", dlcId=",W88,)</f>
        <v>[341] = {wayshrines={-1,-1,-1}, dlcId=7</v>
      </c>
      <c r="Z88" s="7" t="str">
        <f>IF(Q88&lt;&gt;"",CONCATENATE(", zoneIds={",Q88),"")&amp;IF(S88&lt;&gt;"",CONCATENATE(",",S88),"")&amp;IF(U88&lt;&gt;"",CONCATENATE(",",U88),"")&amp;IF(Q88&lt;&gt;"",CONCATENATE("}",""),"")&amp;IF(OR(K88="true",K88="false",K88&lt;&gt;""), CONCATENATE(", veteran=", K88), "")</f>
        <v>, veteran={EQUIP_TYPE_HEAD=true, EQUIP_TYPE_SHOULDERS=false}</v>
      </c>
      <c r="AA88" s="7" t="str">
        <f>IF(I88="Trial",", isTrial=true",IF(I88="Arena",", isArena=true", IF(I88="Monster",", isMonster=true",""))) &amp; IF(L88="true", CONCATENATE(", multiTrialSet=true"), "")</f>
        <v>, isMonster=true</v>
      </c>
      <c r="AB88" s="7" t="str">
        <f>CONCATENATE(" --",C88," / ",B88)</f>
        <v xml:space="preserve"> --Earthgore / Erdbluter</v>
      </c>
      <c r="AC88" s="7" t="str">
        <f>IF(VALUE(P88)&gt;0,CONCATENATE("[",A88,"] = true,        --",C88, " / ", B88), "")</f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constants'!$E$3:$J$1001,5,FALSE),"")</f>
        <v/>
      </c>
      <c r="S89" s="3" t="str">
        <f>IF(T89&lt;&gt;"",VLOOKUP(T89,'ESO zone constants'!$E$3:$J$1001,5,FALSE),"")</f>
        <v/>
      </c>
      <c r="U89" s="3" t="str">
        <f>IF(V89&lt;&gt;"",VLOOKUP(V89,'ESO zone constants'!$E$3:$J$1001,5,FALSE),"")</f>
        <v/>
      </c>
      <c r="W89" s="3">
        <v>0</v>
      </c>
      <c r="X89" t="str">
        <f>VLOOKUP(W89,'LibSets constants'!$A$2:$B$16,2,FALSE)</f>
        <v>Included in base game</v>
      </c>
      <c r="Y89" s="7" t="str">
        <f>CONCATENATE("[",A89,"] = {wayshrines={",M89,",",N89,",",O89,"}")&amp;IF(VALUE(P89)&gt;0,CONCATENATE(", traitsNeeded=",P89),"")&amp;CONCATENATE(", dlcId=",W89,)</f>
        <v>[122] = {wayshrines={-1,-1,-1}, dlcId=0</v>
      </c>
      <c r="Z89" s="7" t="str">
        <f>IF(Q89&lt;&gt;"",CONCATENATE(", zoneIds={",Q89),"")&amp;IF(S89&lt;&gt;"",CONCATENATE(",",S89),"")&amp;IF(U89&lt;&gt;"",CONCATENATE(",",U89),"")&amp;IF(Q89&lt;&gt;"",CONCATENATE("}",""),"")&amp;IF(OR(K89="true",K89="false",K89&lt;&gt;""), CONCATENATE(", veteran=", K89), "")</f>
        <v>, veteran=false</v>
      </c>
      <c r="AA89" s="7" t="str">
        <f>IF(I89="Trial",", isTrial=true",IF(I89="Arena",", isArena=true", IF(I89="Monster",", isMonster=true",""))) &amp; IF(L89="true", CONCATENATE(", multiTrialSet=true"), "")</f>
        <v/>
      </c>
      <c r="AB89" s="7" t="str">
        <f>CONCATENATE(" --",C89," / ",B89)</f>
        <v xml:space="preserve"> --Ebon Armory / Ebenerzarsenal</v>
      </c>
      <c r="AC89" s="7" t="str">
        <f>IF(VALUE(P89)&gt;0,CONCATENATE("[",A89,"] = true,        --",C89, " / ", B89), "")</f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constants'!$E$3:$J$1001,5,FALSE),"")</f>
        <v>Wrothgar</v>
      </c>
      <c r="R90" s="3" t="s">
        <v>503</v>
      </c>
      <c r="S90" s="3" t="str">
        <f>IF(T90&lt;&gt;"",VLOOKUP(T90,'ESO zone constants'!$E$3:$J$1001,5,FALSE),"")</f>
        <v/>
      </c>
      <c r="U90" s="3" t="str">
        <f>IF(V90&lt;&gt;"",VLOOKUP(V90,'ESO zone constants'!$E$3:$J$1001,5,FALSE),"")</f>
        <v/>
      </c>
      <c r="W90" s="3">
        <v>0</v>
      </c>
      <c r="X90" t="str">
        <f>VLOOKUP(W90,'LibSets constants'!$A$2:$B$16,2,FALSE)</f>
        <v>Included in base game</v>
      </c>
      <c r="Y90" s="7" t="str">
        <f>CONCATENATE("[",A90,"] = {wayshrines={",M90,",",N90,",",O90,"}")&amp;IF(VALUE(P90)&gt;0,CONCATENATE(", traitsNeeded=",P90),"")&amp;CONCATENATE(", dlcId=",W90,)</f>
        <v>[215] = {wayshrines={-1,-1,-1}, dlcId=0</v>
      </c>
      <c r="Z90" s="7" t="str">
        <f>IF(Q90&lt;&gt;"",CONCATENATE(", zoneIds={",Q90),"")&amp;IF(S90&lt;&gt;"",CONCATENATE(",",S90),"")&amp;IF(U90&lt;&gt;"",CONCATENATE(",",U90),"")&amp;IF(Q90&lt;&gt;"",CONCATENATE("}",""),"")&amp;IF(OR(K90="true",K90="false",K90&lt;&gt;""), CONCATENATE(", veteran=", K90), "")</f>
        <v>, zoneIds={Wrothgar}, veteran=false</v>
      </c>
      <c r="AA90" s="7" t="str">
        <f>IF(I90="Trial",", isTrial=true",IF(I90="Arena",", isArena=true", IF(I90="Monster",", isMonster=true",""))) &amp; IF(L90="true", CONCATENATE(", multiTrialSet=true"), "")</f>
        <v>, isArena=true</v>
      </c>
      <c r="AB90" s="7" t="str">
        <f>CONCATENATE(" --",C90," / ",B90)</f>
        <v xml:space="preserve"> --Elemental Succession / Elementarfolge</v>
      </c>
      <c r="AC90" s="7" t="str">
        <f>IF(VALUE(P90)&gt;0,CONCATENATE("[",A90,"] = true,        --",C90, " / ", B90), "")</f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constants'!$E$3:$J$1001,5,FALSE),"")</f>
        <v/>
      </c>
      <c r="S91" s="3" t="str">
        <f>IF(T91&lt;&gt;"",VLOOKUP(T91,'ESO zone constants'!$E$3:$J$1001,5,FALSE),"")</f>
        <v/>
      </c>
      <c r="U91" s="3" t="str">
        <f>IF(V91&lt;&gt;"",VLOOKUP(V91,'ESO zone constants'!$E$3:$J$1001,5,FALSE),"")</f>
        <v/>
      </c>
      <c r="W91" s="3">
        <v>0</v>
      </c>
      <c r="X91" t="str">
        <f>VLOOKUP(W91,'LibSets constants'!$A$2:$B$16,2,FALSE)</f>
        <v>Included in base game</v>
      </c>
      <c r="Y91" s="7" t="str">
        <f>CONCATENATE("[",A91,"] = {wayshrines={",M91,",",N91,",",O91,"}")&amp;IF(VALUE(P91)&gt;0,CONCATENATE(", traitsNeeded=",P91),"")&amp;CONCATENATE(", dlcId=",W91,)</f>
        <v>[83] = {wayshrines={-1,-1,-1}, dlcId=0</v>
      </c>
      <c r="Z91" s="7" t="str">
        <f>IF(Q91&lt;&gt;"",CONCATENATE(", zoneIds={",Q91),"")&amp;IF(S91&lt;&gt;"",CONCATENATE(",",S91),"")&amp;IF(U91&lt;&gt;"",CONCATENATE(",",U91),"")&amp;IF(Q91&lt;&gt;"",CONCATENATE("}",""),"")&amp;IF(OR(K91="true",K91="false",K91&lt;&gt;""), CONCATENATE(", veteran=", K91), "")</f>
        <v>, veteran=false</v>
      </c>
      <c r="AA91" s="7" t="str">
        <f>IF(I91="Trial",", isTrial=true",IF(I91="Arena",", isArena=true", IF(I91="Monster",", isMonster=true",""))) &amp; IF(L91="true", CONCATENATE(", multiTrialSet=true"), "")</f>
        <v/>
      </c>
      <c r="AB91" s="7" t="str">
        <f>CONCATENATE(" --",C91," / ",B91)</f>
        <v xml:space="preserve"> --Elf Bane / Elfenfluch</v>
      </c>
      <c r="AC91" s="7" t="str">
        <f>IF(VALUE(P91)&gt;0,CONCATENATE("[",A91,"] = true,        --",C91, " / ", B91), "")</f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constants'!$E$3:$J$1001,5,FALSE),"")</f>
        <v/>
      </c>
      <c r="S92" s="3" t="str">
        <f>IF(T92&lt;&gt;"",VLOOKUP(T92,'ESO zone constants'!$E$3:$J$1001,5,FALSE),"")</f>
        <v/>
      </c>
      <c r="U92" s="3" t="str">
        <f>IF(V92&lt;&gt;"",VLOOKUP(V92,'ESO zone constants'!$E$3:$J$1001,5,FALSE),"")</f>
        <v/>
      </c>
      <c r="W92" s="3">
        <v>0</v>
      </c>
      <c r="X92" t="str">
        <f>VLOOKUP(W92,'LibSets constants'!$A$2:$B$16,2,FALSE)</f>
        <v>Included in base game</v>
      </c>
      <c r="Y92" s="7" t="str">
        <f>CONCATENATE("[",A92,"] = {wayshrines={",M92,",",N92,",",O92,"}")&amp;IF(VALUE(P92)&gt;0,CONCATENATE(", traitsNeeded=",P92),"")&amp;CONCATENATE(", dlcId=",W92,)</f>
        <v>[158] = {wayshrines={-1,-1,-1}, dlcId=0</v>
      </c>
      <c r="Z92" s="7" t="str">
        <f>IF(Q92&lt;&gt;"",CONCATENATE(", zoneIds={",Q92),"")&amp;IF(S92&lt;&gt;"",CONCATENATE(",",S92),"")&amp;IF(U92&lt;&gt;"",CONCATENATE(",",U92),"")&amp;IF(Q92&lt;&gt;"",CONCATENATE("}",""),"")&amp;IF(OR(K92="true",K92="false",K92&lt;&gt;""), CONCATENATE(", veteran=", K92), "")</f>
        <v>, veteran=false</v>
      </c>
      <c r="AA92" s="7" t="str">
        <f>IF(I92="Trial",", isTrial=true",IF(I92="Arena",", isArena=true", IF(I92="Monster",", isMonster=true",""))) &amp; IF(L92="true", CONCATENATE(", multiTrialSet=true"), "")</f>
        <v/>
      </c>
      <c r="AB92" s="7" t="str">
        <f>CONCATENATE(" --",C92," / ",B92)</f>
        <v xml:space="preserve"> --Embershield / Glutschild</v>
      </c>
      <c r="AC92" s="7" t="str">
        <f>IF(VALUE(P92)&gt;0,CONCATENATE("[",A92,"] = true,        --",C92, " / ", B92), "")</f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constants'!$E$3:$J$1001,5,FALSE),"")</f>
        <v>Reaper's March</v>
      </c>
      <c r="R93" s="3" t="s">
        <v>73</v>
      </c>
      <c r="S93" s="3" t="str">
        <f>IF(T93&lt;&gt;"",VLOOKUP(T93,'ESO zone constants'!$E$3:$J$1001,5,FALSE),"")</f>
        <v/>
      </c>
      <c r="U93" s="3" t="str">
        <f>IF(V93&lt;&gt;"",VLOOKUP(V93,'ESO zone constants'!$E$3:$J$1001,5,FALSE),"")</f>
        <v/>
      </c>
      <c r="W93" s="3">
        <v>0</v>
      </c>
      <c r="X93" t="str">
        <f>VLOOKUP(W93,'LibSets constants'!$A$2:$B$16,2,FALSE)</f>
        <v>Included in base game</v>
      </c>
      <c r="Y93" s="7" t="str">
        <f>CONCATENATE("[",A93,"] = {wayshrines={",M93,",",N93,",",O93,"}")&amp;IF(VALUE(P93)&gt;0,CONCATENATE(", traitsNeeded=",P93),"")&amp;CONCATENATE(", dlcId=",W93,)</f>
        <v>[204] = {wayshrines={-1,-1,-1}, dlcId=0</v>
      </c>
      <c r="Z93" s="7" t="str">
        <f>IF(Q93&lt;&gt;"",CONCATENATE(", zoneIds={",Q93),"")&amp;IF(S93&lt;&gt;"",CONCATENATE(",",S93),"")&amp;IF(U93&lt;&gt;"",CONCATENATE(",",U93),"")&amp;IF(Q93&lt;&gt;"",CONCATENATE("}",""),"")&amp;IF(OR(K93="true",K93="false",K93&lt;&gt;""), CONCATENATE(", veteran=", K93), "")</f>
        <v>, zoneIds={Reaper's March}, veteran=false</v>
      </c>
      <c r="AA93" s="7" t="str">
        <f>IF(I93="Trial",", isTrial=true",IF(I93="Arena",", isArena=true", IF(I93="Monster",", isMonster=true",""))) &amp; IF(L93="true", CONCATENATE(", multiTrialSet=true"), "")</f>
        <v/>
      </c>
      <c r="AB93" s="7" t="str">
        <f>CONCATENATE(" --",C93," / ",B93)</f>
        <v xml:space="preserve"> --Endurance / Beständigkeit</v>
      </c>
      <c r="AC93" s="7" t="str">
        <f>IF(VALUE(P93)&gt;0,CONCATENATE("[",A93,"] = true,        --",C93, " / ", B93), "")</f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constants'!$E$3:$J$1001,5,FALSE),"")</f>
        <v/>
      </c>
      <c r="S94" s="3" t="str">
        <f>IF(T94&lt;&gt;"",VLOOKUP(T94,'ESO zone constants'!$E$3:$J$1001,5,FALSE),"")</f>
        <v/>
      </c>
      <c r="U94" s="3" t="str">
        <f>IF(V94&lt;&gt;"",VLOOKUP(V94,'ESO zone constants'!$E$3:$J$1001,5,FALSE),"")</f>
        <v/>
      </c>
      <c r="W94" s="3">
        <v>0</v>
      </c>
      <c r="X94" t="str">
        <f>VLOOKUP(W94,'LibSets constants'!$A$2:$B$16,2,FALSE)</f>
        <v>Included in base game</v>
      </c>
      <c r="Y94" s="7" t="str">
        <f>CONCATENATE("[",A94,"] = {wayshrines={",M94,",",N94,",",O94,"}")&amp;IF(VALUE(P94)&gt;0,CONCATENATE(", traitsNeeded=",P94),"")&amp;CONCATENATE(", dlcId=",W94,)</f>
        <v>[166] = {wayshrines={-1,-1,-1}, dlcId=0</v>
      </c>
      <c r="Z94" s="7" t="str">
        <f>IF(Q94&lt;&gt;"",CONCATENATE(", zoneIds={",Q94),"")&amp;IF(S94&lt;&gt;"",CONCATENATE(",",S94),"")&amp;IF(U94&lt;&gt;"",CONCATENATE(",",U94),"")&amp;IF(Q94&lt;&gt;"",CONCATENATE("}",""),"")&amp;IF(OR(K94="true",K94="false",K94&lt;&gt;""), CONCATENATE(", veteran=", K94), "")</f>
        <v>, veteran={EQUIP_TYPE_HEAD=true, EQUIP_TYPE_SHOULDERS=false}</v>
      </c>
      <c r="AA94" s="7" t="str">
        <f>IF(I94="Trial",", isTrial=true",IF(I94="Arena",", isArena=true", IF(I94="Monster",", isMonster=true",""))) &amp; IF(L94="true", CONCATENATE(", multiTrialSet=true"), "")</f>
        <v>, isMonster=true</v>
      </c>
      <c r="AB94" s="7" t="str">
        <f>CONCATENATE(" --",C94," / ",B94)</f>
        <v xml:space="preserve"> --Engine Guardian / Maschinenwächter</v>
      </c>
      <c r="AC94" s="7" t="str">
        <f>IF(VALUE(P94)&gt;0,CONCATENATE("[",A94,"] = true,        --",C94, " / ", B94), "")</f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constants'!$E$3:$J$1001,5,FALSE),"")</f>
        <v>Craglorn</v>
      </c>
      <c r="R95" s="3" t="s">
        <v>44</v>
      </c>
      <c r="S95" s="3" t="str">
        <f>IF(T95&lt;&gt;"",VLOOKUP(T95,'ESO zone constants'!$E$3:$J$1001,5,FALSE),"")</f>
        <v/>
      </c>
      <c r="U95" s="3" t="str">
        <f>IF(V95&lt;&gt;"",VLOOKUP(V95,'ESO zone constants'!$E$3:$J$1001,5,FALSE),"")</f>
        <v/>
      </c>
      <c r="W95" s="3">
        <v>0</v>
      </c>
      <c r="X95" t="str">
        <f>VLOOKUP(W95,'LibSets constants'!$A$2:$B$16,2,FALSE)</f>
        <v>Included in base game</v>
      </c>
      <c r="Y95" s="7" t="str">
        <f>CONCATENATE("[",A95,"] = {wayshrines={",M95,",",N95,",",O95,"}")&amp;IF(VALUE(P95)&gt;0,CONCATENATE(", traitsNeeded=",P95),"")&amp;CONCATENATE(", dlcId=",W95,)</f>
        <v>[198] = {wayshrines={-1,-1,-1}, dlcId=0</v>
      </c>
      <c r="Z95" s="7" t="str">
        <f>IF(Q95&lt;&gt;"",CONCATENATE(", zoneIds={",Q95),"")&amp;IF(S95&lt;&gt;"",CONCATENATE(",",S95),"")&amp;IF(U95&lt;&gt;"",CONCATENATE(",",U95),"")&amp;IF(Q95&lt;&gt;"",CONCATENATE("}",""),"")&amp;IF(OR(K95="true",K95="false",K95&lt;&gt;""), CONCATENATE(", veteran=", K95), "")</f>
        <v>, zoneIds={Craglorn}, veteran=false</v>
      </c>
      <c r="AA95" s="7" t="str">
        <f>IF(I95="Trial",", isTrial=true",IF(I95="Arena",", isArena=true", IF(I95="Monster",", isMonster=true",""))) &amp; IF(L95="true", CONCATENATE(", multiTrialSet=true"), "")</f>
        <v/>
      </c>
      <c r="AB95" s="7" t="str">
        <f>CONCATENATE(" --",C95," / ",B95)</f>
        <v xml:space="preserve"> --Essence Thief / Essenzdieb</v>
      </c>
      <c r="AC95" s="7" t="str">
        <f>IF(VALUE(P95)&gt;0,CONCATENATE("[",A95,"] = true,        --",C95, " / ", B95), "")</f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constants'!$E$3:$J$1001,5,FALSE),"")</f>
        <v/>
      </c>
      <c r="S96" s="3" t="str">
        <f>IF(T96&lt;&gt;"",VLOOKUP(T96,'ESO zone constants'!$E$3:$J$1001,5,FALSE),"")</f>
        <v/>
      </c>
      <c r="U96" s="3" t="str">
        <f>IF(V96&lt;&gt;"",VLOOKUP(V96,'ESO zone constants'!$E$3:$J$1001,5,FALSE),"")</f>
        <v/>
      </c>
      <c r="W96" s="3">
        <v>3</v>
      </c>
      <c r="X96" t="str">
        <f>VLOOKUP(W96,'LibSets constants'!$A$2:$B$16,2,FALSE)</f>
        <v>Thieves Guild</v>
      </c>
      <c r="Y96" s="7" t="str">
        <f>CONCATENATE("[",A96,"] = {wayshrines={",M96,",",N96,",",O96,"}")&amp;IF(VALUE(P96)&gt;0,CONCATENATE(", traitsNeeded=",P96),"")&amp;CONCATENATE(", dlcId=",W96,)</f>
        <v>[226] = {wayshrines={255,255,255}, traitsNeeded=9, dlcId=3</v>
      </c>
      <c r="Z96" s="7" t="str">
        <f>IF(Q96&lt;&gt;"",CONCATENATE(", zoneIds={",Q96),"")&amp;IF(S96&lt;&gt;"",CONCATENATE(",",S96),"")&amp;IF(U96&lt;&gt;"",CONCATENATE(",",U96),"")&amp;IF(Q96&lt;&gt;"",CONCATENATE("}",""),"")&amp;IF(OR(K96="true",K96="false",K96&lt;&gt;""), CONCATENATE(", veteran=", K96), "")</f>
        <v>, veteran=false</v>
      </c>
      <c r="AA96" s="7" t="str">
        <f>IF(I96="Trial",", isTrial=true",IF(I96="Arena",", isArena=true", IF(I96="Monster",", isMonster=true",""))) &amp; IF(L96="true", CONCATENATE(", multiTrialSet=true"), "")</f>
        <v/>
      </c>
      <c r="AB96" s="7" t="str">
        <f>CONCATENATE(" --",C96," / ",B96)</f>
        <v xml:space="preserve"> --Eternal Hunt / Ewige Jagd</v>
      </c>
      <c r="AC96" s="7" t="str">
        <f>IF(VALUE(P96)&gt;0,CONCATENATE("[",A96,"] = true,        --",C96, " / ", B96), "")</f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constants'!$E$3:$J$1001,5,FALSE),"")</f>
        <v/>
      </c>
      <c r="S97" s="3" t="str">
        <f>IF(T97&lt;&gt;"",VLOOKUP(T97,'ESO zone constants'!$E$3:$J$1001,5,FALSE),"")</f>
        <v/>
      </c>
      <c r="U97" s="3" t="str">
        <f>IF(V97&lt;&gt;"",VLOOKUP(V97,'ESO zone constants'!$E$3:$J$1001,5,FALSE),"")</f>
        <v/>
      </c>
      <c r="W97" s="3">
        <v>0</v>
      </c>
      <c r="X97" t="str">
        <f>VLOOKUP(W97,'LibSets constants'!$A$2:$B$16,2,FALSE)</f>
        <v>Included in base game</v>
      </c>
      <c r="Y97" s="7" t="str">
        <f>CONCATENATE("[",A97,"] = {wayshrines={",M97,",",N97,",",O97,"}")&amp;IF(VALUE(P97)&gt;0,CONCATENATE(", traitsNeeded=",P97),"")&amp;CONCATENATE(", dlcId=",W97,)</f>
        <v>[171] = {wayshrines={-1,-1,-1}, dlcId=0</v>
      </c>
      <c r="Z97" s="7" t="str">
        <f>IF(Q97&lt;&gt;"",CONCATENATE(", zoneIds={",Q97),"")&amp;IF(S97&lt;&gt;"",CONCATENATE(",",S97),"")&amp;IF(U97&lt;&gt;"",CONCATENATE(",",U97),"")&amp;IF(Q97&lt;&gt;"",CONCATENATE("}",""),"")&amp;IF(OR(K97="true",K97="false",K97&lt;&gt;""), CONCATENATE(", veteran=", K97), "")</f>
        <v>, veteran=false</v>
      </c>
      <c r="AA97" s="7" t="str">
        <f>IF(I97="Trial",", isTrial=true",IF(I97="Arena",", isArena=true", IF(I97="Monster",", isMonster=true",""))) &amp; IF(L97="true", CONCATENATE(", multiTrialSet=true"), "")</f>
        <v>, isTrial=true, multiTrialSet=true</v>
      </c>
      <c r="AB97" s="7" t="str">
        <f>CONCATENATE(" --",C97," / ",B97)</f>
        <v xml:space="preserve"> --Eternal Warrior / Ewiger Krieger</v>
      </c>
      <c r="AC97" s="7" t="str">
        <f>IF(VALUE(P97)&gt;0,CONCATENATE("[",A97,"] = true,        --",C97, " / ", B97), "")</f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constants'!$E$3:$J$1001,5,FALSE),"")</f>
        <v/>
      </c>
      <c r="S98" s="3" t="str">
        <f>IF(T98&lt;&gt;"",VLOOKUP(T98,'ESO zone constants'!$E$3:$J$1001,5,FALSE),"")</f>
        <v/>
      </c>
      <c r="U98" s="3" t="str">
        <f>IF(V98&lt;&gt;"",VLOOKUP(V98,'ESO zone constants'!$E$3:$J$1001,5,FALSE),"")</f>
        <v/>
      </c>
      <c r="W98" s="3">
        <v>0</v>
      </c>
      <c r="X98" t="str">
        <f>VLOOKUP(W98,'LibSets constants'!$A$2:$B$16,2,FALSE)</f>
        <v>Included in base game</v>
      </c>
      <c r="Y98" s="7" t="str">
        <f>CONCATENATE("[",A98,"] = {wayshrines={",M98,",",N98,",",O98,"}")&amp;IF(VALUE(P98)&gt;0,CONCATENATE(", traitsNeeded=",P98),"")&amp;CONCATENATE(", dlcId=",W98,)</f>
        <v>[87] = {wayshrines={-1,-1,-1}, traitsNeeded=8, dlcId=0</v>
      </c>
      <c r="Z98" s="7" t="str">
        <f>IF(Q98&lt;&gt;"",CONCATENATE(", zoneIds={",Q98),"")&amp;IF(S98&lt;&gt;"",CONCATENATE(",",S98),"")&amp;IF(U98&lt;&gt;"",CONCATENATE(",",U98),"")&amp;IF(Q98&lt;&gt;"",CONCATENATE("}",""),"")&amp;IF(OR(K98="true",K98="false",K98&lt;&gt;""), CONCATENATE(", veteran=", K98), "")</f>
        <v>, veteran=false</v>
      </c>
      <c r="AA98" s="7" t="str">
        <f>IF(I98="Trial",", isTrial=true",IF(I98="Arena",", isArena=true", IF(I98="Monster",", isMonster=true",""))) &amp; IF(L98="true", CONCATENATE(", multiTrialSet=true"), "")</f>
        <v/>
      </c>
      <c r="AB98" s="7" t="str">
        <f>CONCATENATE(" --",C98," / ",B98)</f>
        <v xml:space="preserve"> --Eyes of Mara / Augen von Mara</v>
      </c>
      <c r="AC98" s="7" t="str">
        <f>IF(VALUE(P98)&gt;0,CONCATENATE("[",A98,"] = true,        --",C98, " / ", B98), "")</f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constants'!$E$3:$J$1001,5,FALSE),"")</f>
        <v/>
      </c>
      <c r="S99" s="3" t="str">
        <f>IF(T99&lt;&gt;"",VLOOKUP(T99,'ESO zone constants'!$E$3:$J$1001,5,FALSE),"")</f>
        <v/>
      </c>
      <c r="U99" s="3" t="str">
        <f>IF(V99&lt;&gt;"",VLOOKUP(V99,'ESO zone constants'!$E$3:$J$1001,5,FALSE),"")</f>
        <v/>
      </c>
      <c r="W99" s="3">
        <v>0</v>
      </c>
      <c r="X99" t="str">
        <f>VLOOKUP(W99,'LibSets constants'!$A$2:$B$16,2,FALSE)</f>
        <v>Included in base game</v>
      </c>
      <c r="Y99" s="7" t="str">
        <f>CONCATENATE("[",A99,"] = {wayshrines={",M99,",",N99,",",O99,"}")&amp;IF(VALUE(P99)&gt;0,CONCATENATE(", traitsNeeded=",P99),"")&amp;CONCATENATE(", dlcId=",W99,)</f>
        <v>[238] = {wayshrines={-1,-1,-1}, dlcId=0</v>
      </c>
      <c r="Z99" s="7" t="str">
        <f>IF(Q99&lt;&gt;"",CONCATENATE(", zoneIds={",Q99),"")&amp;IF(S99&lt;&gt;"",CONCATENATE(",",S99),"")&amp;IF(U99&lt;&gt;"",CONCATENATE(",",U99),"")&amp;IF(Q99&lt;&gt;"",CONCATENATE("}",""),"")&amp;IF(OR(K99="true",K99="false",K99&lt;&gt;""), CONCATENATE(", veteran=", K99), "")</f>
        <v>, veteran=false</v>
      </c>
      <c r="AA99" s="7" t="str">
        <f>IF(I99="Trial",", isTrial=true",IF(I99="Arena",", isArena=true", IF(I99="Monster",", isMonster=true",""))) &amp; IF(L99="true", CONCATENATE(", multiTrialSet=true"), "")</f>
        <v/>
      </c>
      <c r="AB99" s="7" t="str">
        <f>CONCATENATE(" --",C99," / ",B99)</f>
        <v xml:space="preserve"> --Fasalla's Guile / Fasallas List</v>
      </c>
      <c r="AC99" s="7" t="str">
        <f>IF(VALUE(P99)&gt;0,CONCATENATE("[",A99,"] = true,        --",C99, " / ", B99), "")</f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constants'!$E$3:$J$1001,5,FALSE),"")</f>
        <v/>
      </c>
      <c r="S100" s="3" t="str">
        <f>IF(T100&lt;&gt;"",VLOOKUP(T100,'ESO zone constants'!$E$3:$J$1001,5,FALSE),"")</f>
        <v/>
      </c>
      <c r="U100" s="3" t="str">
        <f>IF(V100&lt;&gt;"",VLOOKUP(V100,'ESO zone constants'!$E$3:$J$1001,5,FALSE),"")</f>
        <v/>
      </c>
      <c r="W100" s="3">
        <v>0</v>
      </c>
      <c r="X100" t="str">
        <f>VLOOKUP(W100,'LibSets constants'!$A$2:$B$16,2,FALSE)</f>
        <v>Included in base game</v>
      </c>
      <c r="Y100" s="7" t="str">
        <f>CONCATENATE("[",A100,"] = {wayshrines={",M100,",",N100,",",O100,"}")&amp;IF(VALUE(P100)&gt;0,CONCATENATE(", traitsNeeded=",P100),"")&amp;CONCATENATE(", dlcId=",W100,)</f>
        <v>[27] = {wayshrines={-1,-1,-1}, dlcId=0</v>
      </c>
      <c r="Z100" s="7" t="str">
        <f>IF(Q100&lt;&gt;"",CONCATENATE(", zoneIds={",Q100),"")&amp;IF(S100&lt;&gt;"",CONCATENATE(",",S100),"")&amp;IF(U100&lt;&gt;"",CONCATENATE(",",U100),"")&amp;IF(Q100&lt;&gt;"",CONCATENATE("}",""),"")&amp;IF(OR(K100="true",K100="false",K100&lt;&gt;""), CONCATENATE(", veteran=", K100), "")</f>
        <v>, veteran=false</v>
      </c>
      <c r="AA100" s="7" t="str">
        <f>IF(I100="Trial",", isTrial=true",IF(I100="Arena",", isArena=true", IF(I100="Monster",", isMonster=true",""))) &amp; IF(L100="true", CONCATENATE(", multiTrialSet=true"), "")</f>
        <v/>
      </c>
      <c r="AB100" s="7" t="str">
        <f>CONCATENATE(" --",C100," / ",B100)</f>
        <v xml:space="preserve"> --Fiord's Legacy / Fiords Erbe</v>
      </c>
      <c r="AC100" s="7" t="str">
        <f>IF(VALUE(P100)&gt;0,CONCATENATE("[",A100,"] = true,        --",C100, " / ", B100), "")</f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constants'!$E$3:$J$1001,5,FALSE),"")</f>
        <v/>
      </c>
      <c r="S101" s="3" t="str">
        <f>IF(T101&lt;&gt;"",VLOOKUP(T101,'ESO zone constants'!$E$3:$J$1001,5,FALSE),"")</f>
        <v/>
      </c>
      <c r="U101" s="3" t="str">
        <f>IF(V101&lt;&gt;"",VLOOKUP(V101,'ESO zone constants'!$E$3:$J$1001,5,FALSE),"")</f>
        <v/>
      </c>
      <c r="W101" s="3">
        <v>0</v>
      </c>
      <c r="X101" t="str">
        <f>VLOOKUP(W101,'LibSets constants'!$A$2:$B$16,2,FALSE)</f>
        <v>Included in base game</v>
      </c>
      <c r="Y101" s="7" t="str">
        <f>CONCATENATE("[",A101,"] = {wayshrines={",M101,",",N101,",",O101,"}")&amp;IF(VALUE(P101)&gt;0,CONCATENATE(", traitsNeeded=",P101),"")&amp;CONCATENATE(", dlcId=",W101,)</f>
        <v>[338] = {wayshrines={-1,-1,-1}, dlcId=0</v>
      </c>
      <c r="Z101" s="7" t="str">
        <f>IF(Q101&lt;&gt;"",CONCATENATE(", zoneIds={",Q101),"")&amp;IF(S101&lt;&gt;"",CONCATENATE(",",S101),"")&amp;IF(U101&lt;&gt;"",CONCATENATE(",",U101),"")&amp;IF(Q101&lt;&gt;"",CONCATENATE("}",""),"")&amp;IF(OR(K101="true",K101="false",K101&lt;&gt;""), CONCATENATE(", veteran=", K101), "")</f>
        <v>, veteran=false</v>
      </c>
      <c r="AA101" s="7" t="str">
        <f>IF(I101="Trial",", isTrial=true",IF(I101="Arena",", isArena=true", IF(I101="Monster",", isMonster=true",""))) &amp; IF(L101="true", CONCATENATE(", multiTrialSet=true"), "")</f>
        <v/>
      </c>
      <c r="AB101" s="7" t="str">
        <f>CONCATENATE(" --",C101," / ",B101)</f>
        <v xml:space="preserve"> --Flame Blossom / Flammenblüte</v>
      </c>
      <c r="AC101" s="7" t="str">
        <f>IF(VALUE(P101)&gt;0,CONCATENATE("[",A101,"] = true,        --",C101, " / ", B101), "")</f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constants'!$E$3:$J$1001,5,FALSE),"")</f>
        <v/>
      </c>
      <c r="S102" s="3" t="str">
        <f>IF(T102&lt;&gt;"",VLOOKUP(T102,'ESO zone constants'!$E$3:$J$1001,5,FALSE),"")</f>
        <v/>
      </c>
      <c r="U102" s="3" t="str">
        <f>IF(V102&lt;&gt;"",VLOOKUP(V102,'ESO zone constants'!$E$3:$J$1001,5,FALSE),"")</f>
        <v/>
      </c>
      <c r="W102" s="3">
        <v>0</v>
      </c>
      <c r="X102" t="str">
        <f>VLOOKUP(W102,'LibSets constants'!$A$2:$B$16,2,FALSE)</f>
        <v>Included in base game</v>
      </c>
      <c r="Y102" s="7" t="str">
        <f>CONCATENATE("[",A102,"] = {wayshrines={",M102,",",N102,",",O102,"}")&amp;IF(VALUE(P102)&gt;0,CONCATENATE(", traitsNeeded=",P102),"")&amp;CONCATENATE(", dlcId=",W102,)</f>
        <v>[244] = {wayshrines={-1,-1,-1}, dlcId=0</v>
      </c>
      <c r="Z102" s="7" t="str">
        <f>IF(Q102&lt;&gt;"",CONCATENATE(", zoneIds={",Q102),"")&amp;IF(S102&lt;&gt;"",CONCATENATE(",",S102),"")&amp;IF(U102&lt;&gt;"",CONCATENATE(",",U102),"")&amp;IF(Q102&lt;&gt;"",CONCATENATE("}",""),"")&amp;IF(OR(K102="true",K102="false",K102&lt;&gt;""), CONCATENATE(", veteran=", K102), "")</f>
        <v>, veteran=false</v>
      </c>
      <c r="AA102" s="7" t="str">
        <f>IF(I102="Trial",", isTrial=true",IF(I102="Arena",", isArena=true", IF(I102="Monster",", isMonster=true",""))) &amp; IF(L102="true", CONCATENATE(", multiTrialSet=true"), "")</f>
        <v/>
      </c>
      <c r="AB102" s="7" t="str">
        <f>CONCATENATE(" --",C102," / ",B102)</f>
        <v xml:space="preserve"> --Flanking Strategist / Flankierender Stratege</v>
      </c>
      <c r="AC102" s="7" t="str">
        <f>IF(VALUE(P102)&gt;0,CONCATENATE("[",A102,"] = true,        --",C102, " / ", B102), "")</f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constants'!$E$3:$J$1001,5,FALSE),"")</f>
        <v>Craglorn</v>
      </c>
      <c r="R103" s="3" t="s">
        <v>493</v>
      </c>
      <c r="S103" s="3" t="str">
        <f>IF(T103&lt;&gt;"",VLOOKUP(T103,'ESO zone constants'!$E$3:$J$1001,5,FALSE),"")</f>
        <v/>
      </c>
      <c r="U103" s="3" t="str">
        <f>IF(V103&lt;&gt;"",VLOOKUP(V103,'ESO zone constants'!$E$3:$J$1001,5,FALSE),"")</f>
        <v/>
      </c>
      <c r="W103" s="3">
        <v>0</v>
      </c>
      <c r="X103" t="str">
        <f>VLOOKUP(W103,'LibSets constants'!$A$2:$B$16,2,FALSE)</f>
        <v>Included in base game</v>
      </c>
      <c r="Y103" s="7" t="str">
        <f>CONCATENATE("[",A103,"] = {wayshrines={",M103,",",N103,",",O103,"}")&amp;IF(VALUE(P103)&gt;0,CONCATENATE(", traitsNeeded=",P103),"")&amp;CONCATENATE(", dlcId=",W103,)</f>
        <v>[24] = {wayshrines={-1,-1,-1}, dlcId=0</v>
      </c>
      <c r="Z103" s="7" t="str">
        <f>IF(Q103&lt;&gt;"",CONCATENATE(", zoneIds={",Q103),"")&amp;IF(S103&lt;&gt;"",CONCATENATE(",",S103),"")&amp;IF(U103&lt;&gt;"",CONCATENATE(",",U103),"")&amp;IF(Q103&lt;&gt;"",CONCATENATE("}",""),"")&amp;IF(OR(K103="true",K103="false",K103&lt;&gt;""), CONCATENATE(", veteran=", K103), "")</f>
        <v>, zoneIds={Craglorn}, veteran=false</v>
      </c>
      <c r="AA103" s="7" t="str">
        <f>IF(I103="Trial",", isTrial=true",IF(I103="Arena",", isArena=true", IF(I103="Monster",", isMonster=true",""))) &amp; IF(L103="true", CONCATENATE(", multiTrialSet=true"), "")</f>
        <v>, isArena=true</v>
      </c>
      <c r="AB103" s="7" t="str">
        <f>CONCATENATE(" --",C103," / ",B103)</f>
        <v xml:space="preserve"> --Footman's Fortune / Geschick des Fußsoldaten</v>
      </c>
      <c r="AC103" s="7" t="str">
        <f>IF(VALUE(P103)&gt;0,CONCATENATE("[",A103,"] = true,        --",C103, " / ", B103), "")</f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constants'!$E$3:$J$1001,5,FALSE),"")</f>
        <v/>
      </c>
      <c r="S104" s="3" t="str">
        <f>IF(T104&lt;&gt;"",VLOOKUP(T104,'ESO zone constants'!$E$3:$J$1001,5,FALSE),"")</f>
        <v/>
      </c>
      <c r="U104" s="3" t="str">
        <f>IF(V104&lt;&gt;"",VLOOKUP(V104,'ESO zone constants'!$E$3:$J$1001,5,FALSE),"")</f>
        <v/>
      </c>
      <c r="W104" s="3">
        <v>8</v>
      </c>
      <c r="X104" t="str">
        <f>VLOOKUP(W104,'LibSets constants'!$A$2:$B$16,2,FALSE)</f>
        <v>Clockwork City</v>
      </c>
      <c r="Y104" s="7" t="str">
        <f>CONCATENATE("[",A104,"] = {wayshrines={",M104,",",N104,",",O104,"}")&amp;IF(VALUE(P104)&gt;0,CONCATENATE(", traitsNeeded=",P104),"")&amp;CONCATENATE(", dlcId=",W104,)</f>
        <v>[352] = {wayshrines={337,337,337}, traitsNeeded=2, dlcId=8</v>
      </c>
      <c r="Z104" s="7" t="str">
        <f>IF(Q104&lt;&gt;"",CONCATENATE(", zoneIds={",Q104),"")&amp;IF(S104&lt;&gt;"",CONCATENATE(",",S104),"")&amp;IF(U104&lt;&gt;"",CONCATENATE(",",U104),"")&amp;IF(Q104&lt;&gt;"",CONCATENATE("}",""),"")&amp;IF(OR(K104="true",K104="false",K104&lt;&gt;""), CONCATENATE(", veteran=", K104), "")</f>
        <v>, veteran=false</v>
      </c>
      <c r="AA104" s="7" t="str">
        <f>IF(I104="Trial",", isTrial=true",IF(I104="Arena",", isArena=true", IF(I104="Monster",", isMonster=true",""))) &amp; IF(L104="true", CONCATENATE(", multiTrialSet=true"), "")</f>
        <v/>
      </c>
      <c r="AB104" s="7" t="str">
        <f>CONCATENATE(" --",C104," / ",B104)</f>
        <v xml:space="preserve"> --Fortified Brass / Messingpanzer</v>
      </c>
      <c r="AC104" s="7" t="str">
        <f>IF(VALUE(P104)&gt;0,CONCATENATE("[",A104,"] = true,        --",C104, " / ", B104), "")</f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constants'!$E$3:$J$1001,5,FALSE),"")</f>
        <v>Gold Coast</v>
      </c>
      <c r="R105" s="3" t="s">
        <v>67</v>
      </c>
      <c r="S105" s="3" t="str">
        <f>IF(T105&lt;&gt;"",VLOOKUP(T105,'ESO zone constants'!$E$3:$J$1001,5,FALSE),"")</f>
        <v/>
      </c>
      <c r="U105" s="3" t="str">
        <f>IF(V105&lt;&gt;"",VLOOKUP(V105,'ESO zone constants'!$E$3:$J$1001,5,FALSE),"")</f>
        <v/>
      </c>
      <c r="W105" s="3">
        <v>0</v>
      </c>
      <c r="X105" t="str">
        <f>VLOOKUP(W105,'LibSets constants'!$A$2:$B$16,2,FALSE)</f>
        <v>Included in base game</v>
      </c>
      <c r="Y105" s="7" t="str">
        <f>CONCATENATE("[",A105,"] = {wayshrines={",M105,",",N105,",",O105,"}")&amp;IF(VALUE(P105)&gt;0,CONCATENATE(", traitsNeeded=",P105),"")&amp;CONCATENATE(", dlcId=",W105,)</f>
        <v>[433] = {wayshrines={-1,-1,-1}, dlcId=0</v>
      </c>
      <c r="Z105" s="7" t="str">
        <f>IF(Q105&lt;&gt;"",CONCATENATE(", zoneIds={",Q105),"")&amp;IF(S105&lt;&gt;"",CONCATENATE(",",S105),"")&amp;IF(U105&lt;&gt;"",CONCATENATE(",",U105),"")&amp;IF(Q105&lt;&gt;"",CONCATENATE("}",""),"")&amp;IF(OR(K105="true",K105="false",K105&lt;&gt;""), CONCATENATE(", veteran=", K105), "")</f>
        <v>, zoneIds={Gold Coast}, veteran=false</v>
      </c>
      <c r="AA105" s="7" t="str">
        <f>IF(I105="Trial",", isTrial=true",IF(I105="Arena",", isArena=true", IF(I105="Monster",", isMonster=true",""))) &amp; IF(L105="true", CONCATENATE(", multiTrialSet=true"), "")</f>
        <v/>
      </c>
      <c r="AB105" s="7" t="str">
        <f>CONCATENATE(" --",C105," / ",B105)</f>
        <v xml:space="preserve"> --Frozen Watcher / Gefrorener Beobachter</v>
      </c>
      <c r="AC105" s="7" t="str">
        <f>IF(VALUE(P105)&gt;0,CONCATENATE("[",A105,"] = true,        --",C105, " / ", B105), "")</f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constants'!$E$3:$J$1001,5,FALSE),"")</f>
        <v/>
      </c>
      <c r="S106" s="3" t="str">
        <f>IF(T106&lt;&gt;"",VLOOKUP(T106,'ESO zone constants'!$E$3:$J$1001,5,FALSE),"")</f>
        <v/>
      </c>
      <c r="U106" s="3" t="str">
        <f>IF(V106&lt;&gt;"",VLOOKUP(V106,'ESO zone constants'!$E$3:$J$1001,5,FALSE),"")</f>
        <v/>
      </c>
      <c r="W106" s="3">
        <v>0</v>
      </c>
      <c r="X106" t="str">
        <f>VLOOKUP(W106,'LibSets constants'!$A$2:$B$16,2,FALSE)</f>
        <v>Included in base game</v>
      </c>
      <c r="Y106" s="7" t="str">
        <f>CONCATENATE("[",A106,"] = {wayshrines={",M106,",",N106,",",O106,"}")&amp;IF(VALUE(P106)&gt;0,CONCATENATE(", traitsNeeded=",P106),"")&amp;CONCATENATE(", dlcId=",W106,)</f>
        <v>[246] = {wayshrines={-1,-1,-1}, dlcId=0</v>
      </c>
      <c r="Z106" s="7" t="str">
        <f>IF(Q106&lt;&gt;"",CONCATENATE(", zoneIds={",Q106),"")&amp;IF(S106&lt;&gt;"",CONCATENATE(",",S106),"")&amp;IF(U106&lt;&gt;"",CONCATENATE(",",U106),"")&amp;IF(Q106&lt;&gt;"",CONCATENATE("}",""),"")&amp;IF(OR(K106="true",K106="false",K106&lt;&gt;""), CONCATENATE(", veteran=", K106), "")</f>
        <v>, veteran=false</v>
      </c>
      <c r="AA106" s="7" t="str">
        <f>IF(I106="Trial",", isTrial=true",IF(I106="Arena",", isArena=true", IF(I106="Monster",", isMonster=true",""))) &amp; IF(L106="true", CONCATENATE(", multiTrialSet=true"), "")</f>
        <v/>
      </c>
      <c r="AB106" s="7" t="str">
        <f>CONCATENATE(" --",C106," / ",B106)</f>
        <v xml:space="preserve"> --Galerion's Revenge / Galerions Revanche</v>
      </c>
      <c r="AC106" s="7" t="str">
        <f>IF(VALUE(P106)&gt;0,CONCATENATE("[",A106,"] = true,        --",C106, " / ", B106), "")</f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constants'!$E$3:$J$1001,5,FALSE),"")</f>
        <v>Murkmire</v>
      </c>
      <c r="R107" s="3" t="s">
        <v>808</v>
      </c>
      <c r="S107" s="3" t="str">
        <f>IF(T107&lt;&gt;"",VLOOKUP(T107,'ESO zone constants'!$E$3:$J$1001,5,FALSE),"")</f>
        <v/>
      </c>
      <c r="U107" s="3" t="str">
        <f>IF(V107&lt;&gt;"",VLOOKUP(V107,'ESO zone constants'!$E$3:$J$1001,5,FALSE),"")</f>
        <v/>
      </c>
      <c r="W107" s="3">
        <v>0</v>
      </c>
      <c r="X107" t="str">
        <f>VLOOKUP(W107,'LibSets constants'!$A$2:$B$16,2,FALSE)</f>
        <v>Included in base game</v>
      </c>
      <c r="Y107" s="7" t="str">
        <f>CONCATENATE("[",A107,"] = {wayshrines={",M107,",",N107,",",O107,"}")&amp;IF(VALUE(P107)&gt;0,CONCATENATE(", traitsNeeded=",P107),"")&amp;CONCATENATE(", dlcId=",W107,)</f>
        <v>[411] = {wayshrines={-1,-1,-1}, dlcId=0</v>
      </c>
      <c r="Z107" s="7" t="str">
        <f>IF(Q107&lt;&gt;"",CONCATENATE(", zoneIds={",Q107),"")&amp;IF(S107&lt;&gt;"",CONCATENATE(",",S107),"")&amp;IF(U107&lt;&gt;"",CONCATENATE(",",U107),"")&amp;IF(Q107&lt;&gt;"",CONCATENATE("}",""),"")&amp;IF(OR(K107="true",K107="false",K107&lt;&gt;""), CONCATENATE(", veteran=", K107), "")</f>
        <v>, zoneIds={Murkmire}, veteran=false</v>
      </c>
      <c r="AA107" s="7" t="str">
        <f>IF(I107="Trial",", isTrial=true",IF(I107="Arena",", isArena=true", IF(I107="Monster",", isMonster=true",""))) &amp; IF(L107="true", CONCATENATE(", multiTrialSet=true"), "")</f>
        <v>, isArena=true</v>
      </c>
      <c r="AB107" s="7" t="str">
        <f>CONCATENATE(" --",C107," / ",B107)</f>
        <v xml:space="preserve"> --Gallant Charge / Galanter Ansturm</v>
      </c>
      <c r="AC107" s="7" t="str">
        <f>IF(VALUE(P107)&gt;0,CONCATENATE("[",A107,"] = true,        --",C107, " / ", B107), "")</f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constants'!$E$3:$J$1001,5,FALSE),"")</f>
        <v/>
      </c>
      <c r="S108" s="3" t="str">
        <f>IF(T108&lt;&gt;"",VLOOKUP(T108,'ESO zone constants'!$E$3:$J$1001,5,FALSE),"")</f>
        <v/>
      </c>
      <c r="T108" s="22"/>
      <c r="U108" s="3" t="str">
        <f>IF(V108&lt;&gt;"",VLOOKUP(V108,'ESO zone constants'!$E$3:$J$1001,5,FALSE),"")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23" t="str">
        <f>CONCATENATE("[",A108,"] = {wayshrines={",M108,",",N108,",",O108,"}")&amp;IF(VALUE(P108)&gt;0,CONCATENATE(", traitsNeeded=",P108),"")&amp;CONCATENATE(", dlcId=",W108,)</f>
        <v>[264] = {wayshrines={-1,-1,-1}, dlcId=0</v>
      </c>
      <c r="Z108" s="23" t="str">
        <f>IF(Q108&lt;&gt;"",CONCATENATE(", zoneIds={",Q108),"")&amp;IF(S108&lt;&gt;"",CONCATENATE(",",S108),"")&amp;IF(U108&lt;&gt;"",CONCATENATE(",",U108),"")&amp;IF(Q108&lt;&gt;"",CONCATENATE("}",""),"")&amp;IF(OR(K108="true",K108="false",K108&lt;&gt;""), CONCATENATE(", veteran=", K108), "")</f>
        <v>, veteran={EQUIP_TYPE_HEAD=true, EQUIP_TYPE_SHOULDERS=false}</v>
      </c>
      <c r="AA108" s="23" t="str">
        <f>IF(I108="Trial",", isTrial=true",IF(I108="Arena",", isArena=true", IF(I108="Monster",", isMonster=true",""))) &amp; IF(L108="true", CONCATENATE(", multiTrialSet=true"), "")</f>
        <v>, isMonster=true</v>
      </c>
      <c r="AB108" s="23" t="str">
        <f>CONCATENATE(" --",C108," / ",B108)</f>
        <v xml:space="preserve"> --Giant Spider / Riesenspinne</v>
      </c>
      <c r="AC108" s="23" t="str">
        <f>IF(VALUE(P108)&gt;0,CONCATENATE("[",A108,"] = true,        --",C108, " / ", B108), "")</f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constants'!$E$3:$J$1001,5,FALSE),"")</f>
        <v>Wrothgar</v>
      </c>
      <c r="R109" s="3" t="s">
        <v>503</v>
      </c>
      <c r="S109" s="3" t="str">
        <f>IF(T109&lt;&gt;"",VLOOKUP(T109,'ESO zone constants'!$E$3:$J$1001,5,FALSE),"")</f>
        <v/>
      </c>
      <c r="U109" s="3" t="str">
        <f>IF(V109&lt;&gt;"",VLOOKUP(V109,'ESO zone constants'!$E$3:$J$1001,5,FALSE),"")</f>
        <v/>
      </c>
      <c r="W109" s="3">
        <v>0</v>
      </c>
      <c r="X109" t="str">
        <f>VLOOKUP(W109,'LibSets constants'!$A$2:$B$16,2,FALSE)</f>
        <v>Included in base game</v>
      </c>
      <c r="Y109" s="7" t="str">
        <f>CONCATENATE("[",A109,"] = {wayshrines={",M109,",",N109,",",O109,"}")&amp;IF(VALUE(P109)&gt;0,CONCATENATE(", traitsNeeded=",P109),"")&amp;CONCATENATE(", dlcId=",W109,)</f>
        <v>[213] = {wayshrines={-1,-1,-1}, dlcId=0</v>
      </c>
      <c r="Z109" s="7" t="str">
        <f>IF(Q109&lt;&gt;"",CONCATENATE(", zoneIds={",Q109),"")&amp;IF(S109&lt;&gt;"",CONCATENATE(",",S109),"")&amp;IF(U109&lt;&gt;"",CONCATENATE(",",U109),"")&amp;IF(Q109&lt;&gt;"",CONCATENATE("}",""),"")&amp;IF(OR(K109="true",K109="false",K109&lt;&gt;""), CONCATENATE(", veteran=", K109), "")</f>
        <v>, zoneIds={Wrothgar}, veteran=false</v>
      </c>
      <c r="AA109" s="7" t="str">
        <f>IF(I109="Trial",", isTrial=true",IF(I109="Arena",", isArena=true", IF(I109="Monster",", isMonster=true",""))) &amp; IF(L109="true", CONCATENATE(", multiTrialSet=true"), "")</f>
        <v>, isArena=true</v>
      </c>
      <c r="AB109" s="7" t="str">
        <f>CONCATENATE(" --",C109," / ",B109)</f>
        <v xml:space="preserve"> --Glorious Defender / Ruhmreicher Verteidiger</v>
      </c>
      <c r="AC109" s="7" t="str">
        <f>IF(VALUE(P109)&gt;0,CONCATENATE("[",A109,"] = true,        --",C109, " / ", B109), "")</f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constants'!$E$3:$J$1001,5,FALSE),"")</f>
        <v/>
      </c>
      <c r="S110" s="3" t="str">
        <f>IF(T110&lt;&gt;"",VLOOKUP(T110,'ESO zone constants'!$E$3:$J$1001,5,FALSE),"")</f>
        <v/>
      </c>
      <c r="U110" s="3" t="str">
        <f>IF(V110&lt;&gt;"",VLOOKUP(V110,'ESO zone constants'!$E$3:$J$1001,5,FALSE),"")</f>
        <v/>
      </c>
      <c r="W110" s="3">
        <v>0</v>
      </c>
      <c r="X110" t="str">
        <f>VLOOKUP(W110,'LibSets constants'!$A$2:$B$16,2,FALSE)</f>
        <v>Included in base game</v>
      </c>
      <c r="Y110" s="7" t="str">
        <f>CONCATENATE("[",A110,"] = {wayshrines={",M110,",",N110,",",O110,"}")&amp;IF(VALUE(P110)&gt;0,CONCATENATE(", traitsNeeded=",P110),"")&amp;CONCATENATE(", dlcId=",W110,)</f>
        <v>[261] = {wayshrines={-1,-1,-1}, dlcId=0</v>
      </c>
      <c r="Z110" s="7" t="str">
        <f>IF(Q110&lt;&gt;"",CONCATENATE(", zoneIds={",Q110),"")&amp;IF(S110&lt;&gt;"",CONCATENATE(",",S110),"")&amp;IF(U110&lt;&gt;"",CONCATENATE(",",U110),"")&amp;IF(Q110&lt;&gt;"",CONCATENATE("}",""),"")&amp;IF(OR(K110="true",K110="false",K110&lt;&gt;""), CONCATENATE(", veteran=", K110), "")</f>
        <v>, veteran=false</v>
      </c>
      <c r="AA110" s="7" t="str">
        <f>IF(I110="Trial",", isTrial=true",IF(I110="Arena",", isArena=true", IF(I110="Monster",", isMonster=true",""))) &amp; IF(L110="true", CONCATENATE(", multiTrialSet=true"), "")</f>
        <v/>
      </c>
      <c r="AB110" s="7" t="str">
        <f>CONCATENATE(" --",C110," / ",B110)</f>
        <v xml:space="preserve"> --Gossamer / Gespinst</v>
      </c>
      <c r="AC110" s="7" t="str">
        <f>IF(VALUE(P110)&gt;0,CONCATENATE("[",A110,"] = true,        --",C110, " / ", B110), "")</f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constants'!$E$3:$J$1001,5,FALSE),"")</f>
        <v/>
      </c>
      <c r="S111" s="3" t="str">
        <f>IF(T111&lt;&gt;"",VLOOKUP(T111,'ESO zone constants'!$E$3:$J$1001,5,FALSE),"")</f>
        <v/>
      </c>
      <c r="U111" s="3" t="str">
        <f>IF(V111&lt;&gt;"",VLOOKUP(V111,'ESO zone constants'!$E$3:$J$1001,5,FALSE),"")</f>
        <v/>
      </c>
      <c r="W111" s="3">
        <v>0</v>
      </c>
      <c r="X111" t="str">
        <f>VLOOKUP(W111,'LibSets constants'!$A$2:$B$16,2,FALSE)</f>
        <v>Included in base game</v>
      </c>
      <c r="Y111" s="7" t="str">
        <f>CONCATENATE("[",A111,"] = {wayshrines={",M111,",",N111,",",O111,"}")&amp;IF(VALUE(P111)&gt;0,CONCATENATE(", traitsNeeded=",P111),"")&amp;CONCATENATE(", dlcId=",W111,)</f>
        <v>[382] = {wayshrines={-1,-1,-1}, dlcId=0</v>
      </c>
      <c r="Z111" s="7" t="str">
        <f>IF(Q111&lt;&gt;"",CONCATENATE(", zoneIds={",Q111),"")&amp;IF(S111&lt;&gt;"",CONCATENATE(",",S111),"")&amp;IF(U111&lt;&gt;"",CONCATENATE(",",U111),"")&amp;IF(Q111&lt;&gt;"",CONCATENATE("}",""),"")&amp;IF(OR(K111="true",K111="false",K111&lt;&gt;""), CONCATENATE(", veteran=", K111), "")</f>
        <v>, veteran=false</v>
      </c>
      <c r="AA111" s="7" t="str">
        <f>IF(I111="Trial",", isTrial=true",IF(I111="Arena",", isArena=true", IF(I111="Monster",", isMonster=true",""))) &amp; IF(L111="true", CONCATENATE(", multiTrialSet=true"), "")</f>
        <v/>
      </c>
      <c r="AB111" s="7" t="str">
        <f>CONCATENATE(" --",C111," / ",B111)</f>
        <v xml:space="preserve"> --Grace of Gloom / Anmut der Gräue</v>
      </c>
      <c r="AC111" s="7" t="str">
        <f>IF(VALUE(P111)&gt;0,CONCATENATE("[",A111,"] = true,        --",C111, " / ", B111), "")</f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constants'!$E$3:$J$1001,5,FALSE),"")</f>
        <v/>
      </c>
      <c r="S112" s="3" t="str">
        <f>IF(T112&lt;&gt;"",VLOOKUP(T112,'ESO zone constants'!$E$3:$J$1001,5,FALSE),"")</f>
        <v/>
      </c>
      <c r="U112" s="3" t="str">
        <f>IF(V112&lt;&gt;"",VLOOKUP(V112,'ESO zone constants'!$E$3:$J$1001,5,FALSE),"")</f>
        <v/>
      </c>
      <c r="W112" s="3">
        <v>0</v>
      </c>
      <c r="X112" t="str">
        <f>VLOOKUP(W112,'LibSets constants'!$A$2:$B$16,2,FALSE)</f>
        <v>Included in base game</v>
      </c>
      <c r="Y112" s="7" t="str">
        <f>CONCATENATE("[",A112,"] = {wayshrines={",M112,",",N112,",",O112,"}")&amp;IF(VALUE(P112)&gt;0,CONCATENATE(", traitsNeeded=",P112),"")&amp;CONCATENATE(", dlcId=",W112,)</f>
        <v>[126] = {wayshrines={-1,-1,-1}, dlcId=0</v>
      </c>
      <c r="Z112" s="7" t="str">
        <f>IF(Q112&lt;&gt;"",CONCATENATE(", zoneIds={",Q112),"")&amp;IF(S112&lt;&gt;"",CONCATENATE(",",S112),"")&amp;IF(U112&lt;&gt;"",CONCATENATE(",",U112),"")&amp;IF(Q112&lt;&gt;"",CONCATENATE("}",""),"")&amp;IF(OR(K112="true",K112="false",K112&lt;&gt;""), CONCATENATE(", veteran=", K112), "")</f>
        <v>, veteran=false</v>
      </c>
      <c r="AA112" s="7" t="str">
        <f>IF(I112="Trial",", isTrial=true",IF(I112="Arena",", isArena=true", IF(I112="Monster",", isMonster=true",""))) &amp; IF(L112="true", CONCATENATE(", multiTrialSet=true"), "")</f>
        <v/>
      </c>
      <c r="AB112" s="7" t="str">
        <f>CONCATENATE(" --",C112," / ",B112)</f>
        <v xml:space="preserve"> --Grace of the Ancients / Anmut der Uralten</v>
      </c>
      <c r="AC112" s="7" t="str">
        <f>IF(VALUE(P112)&gt;0,CONCATENATE("[",A112,"] = true,        --",C112, " / ", B112), "")</f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constants'!$E$3:$J$1001,5,FALSE),"")</f>
        <v>Craglorn</v>
      </c>
      <c r="R113" s="3" t="s">
        <v>493</v>
      </c>
      <c r="S113" s="3" t="str">
        <f>IF(T113&lt;&gt;"",VLOOKUP(T113,'ESO zone constants'!$E$3:$J$1001,5,FALSE),"")</f>
        <v/>
      </c>
      <c r="U113" s="3" t="str">
        <f>IF(V113&lt;&gt;"",VLOOKUP(V113,'ESO zone constants'!$E$3:$J$1001,5,FALSE),"")</f>
        <v/>
      </c>
      <c r="W113" s="3">
        <v>0</v>
      </c>
      <c r="X113" t="str">
        <f>VLOOKUP(W113,'LibSets constants'!$A$2:$B$16,2,FALSE)</f>
        <v>Included in base game</v>
      </c>
      <c r="Y113" s="7" t="str">
        <f>CONCATENATE("[",A113,"] = {wayshrines={",M113,",",N113,",",O113,"}")&amp;IF(VALUE(P113)&gt;0,CONCATENATE(", traitsNeeded=",P113),"")&amp;CONCATENATE(", dlcId=",W113,)</f>
        <v>[318] = {wayshrines={-1,-1,-1}, dlcId=0</v>
      </c>
      <c r="Z113" s="7" t="str">
        <f>IF(Q113&lt;&gt;"",CONCATENATE(", zoneIds={",Q113),"")&amp;IF(S113&lt;&gt;"",CONCATENATE(",",S113),"")&amp;IF(U113&lt;&gt;"",CONCATENATE(",",U113),"")&amp;IF(Q113&lt;&gt;"",CONCATENATE("}",""),"")&amp;IF(OR(K113="true",K113="false",K113&lt;&gt;""), CONCATENATE(", veteran=", K113), "")</f>
        <v>, zoneIds={Craglorn}, veteran=true</v>
      </c>
      <c r="AA113" s="7" t="str">
        <f>IF(I113="Trial",", isTrial=true",IF(I113="Arena",", isArena=true", IF(I113="Monster",", isMonster=true",""))) &amp; IF(L113="true", CONCATENATE(", multiTrialSet=true"), "")</f>
        <v>, isArena=true</v>
      </c>
      <c r="AB113" s="7" t="str">
        <f>CONCATENATE(" --",C113," / ",B113)</f>
        <v xml:space="preserve"> --Grand Rejuvenation / Große Verjüngung</v>
      </c>
      <c r="AC113" s="7" t="str">
        <f>IF(VALUE(P113)&gt;0,CONCATENATE("[",A113,"] = true,        --",C113, " / ", B113), "")</f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constants'!$E$3:$J$1001,5,FALSE),"")</f>
        <v/>
      </c>
      <c r="S114" s="3" t="str">
        <f>IF(T114&lt;&gt;"",VLOOKUP(T114,'ESO zone constants'!$E$3:$J$1001,5,FALSE),"")</f>
        <v/>
      </c>
      <c r="U114" s="3" t="str">
        <f>IF(V114&lt;&gt;"",VLOOKUP(V114,'ESO zone constants'!$E$3:$J$1001,5,FALSE),"")</f>
        <v/>
      </c>
      <c r="W114" s="3">
        <v>12</v>
      </c>
      <c r="X114" t="str">
        <f>VLOOKUP(W114,'LibSets constants'!$A$2:$B$16,2,FALSE)</f>
        <v>Murkmire</v>
      </c>
      <c r="Y114" s="7" t="str">
        <f>CONCATENATE("[",A114,"] = {wayshrines={",M114,",",N114,",",O114,"}")&amp;IF(VALUE(P114)&gt;0,CONCATENATE(", traitsNeeded=",P114),"")&amp;CONCATENATE(", dlcId=",W114,)</f>
        <v>[408] = {wayshrines={375,375,375}, dlcId=12</v>
      </c>
      <c r="Z114" s="7" t="str">
        <f>IF(Q114&lt;&gt;"",CONCATENATE(", zoneIds={",Q114),"")&amp;IF(S114&lt;&gt;"",CONCATENATE(",",S114),"")&amp;IF(U114&lt;&gt;"",CONCATENATE(",",U114),"")&amp;IF(Q114&lt;&gt;"",CONCATENATE("}",""),"")&amp;IF(OR(K114="true",K114="false",K114&lt;&gt;""), CONCATENATE(", veteran=", K114), "")</f>
        <v>, veteran=false</v>
      </c>
      <c r="AA114" s="7" t="str">
        <f>IF(I114="Trial",", isTrial=true",IF(I114="Arena",", isArena=true", IF(I114="Monster",", isMonster=true",""))) &amp; IF(L114="true", CONCATENATE(", multiTrialSet=true"), "")</f>
        <v/>
      </c>
      <c r="AB114" s="7" t="str">
        <f>CONCATENATE(" --",C114," / ",B114)</f>
        <v xml:space="preserve"> --Grave-Stake Collector / Grabpflocksammler</v>
      </c>
      <c r="AC114" s="7" t="str">
        <f>IF(VALUE(P114)&gt;0,CONCATENATE("[",A114,"] = true,        --",C114, " / ", B114), "")</f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constants'!$E$3:$J$1001,5,FALSE),"")</f>
        <v/>
      </c>
      <c r="S115" s="3" t="str">
        <f>IF(T115&lt;&gt;"",VLOOKUP(T115,'ESO zone constants'!$E$3:$J$1001,5,FALSE),"")</f>
        <v/>
      </c>
      <c r="U115" s="3" t="str">
        <f>IF(V115&lt;&gt;"",VLOOKUP(V115,'ESO zone constants'!$E$3:$J$1001,5,FALSE),"")</f>
        <v/>
      </c>
      <c r="W115" s="3">
        <v>0</v>
      </c>
      <c r="X115" t="str">
        <f>VLOOKUP(W115,'LibSets constants'!$A$2:$B$16,2,FALSE)</f>
        <v>Included in base game</v>
      </c>
      <c r="Y115" s="7" t="str">
        <f>CONCATENATE("[",A115,"] = {wayshrines={",M115,",",N115,",",O115,"}")&amp;IF(VALUE(P115)&gt;0,CONCATENATE(", traitsNeeded=",P115),"")&amp;CONCATENATE(", dlcId=",W115,)</f>
        <v>[287] = {wayshrines={-1,-1,-1}, dlcId=0</v>
      </c>
      <c r="Z115" s="7" t="str">
        <f>IF(Q115&lt;&gt;"",CONCATENATE(", zoneIds={",Q115),"")&amp;IF(S115&lt;&gt;"",CONCATENATE(",",S115),"")&amp;IF(U115&lt;&gt;"",CONCATENATE(",",U115),"")&amp;IF(Q115&lt;&gt;"",CONCATENATE("}",""),"")&amp;IF(OR(K115="true",K115="false",K115&lt;&gt;""), CONCATENATE(", veteran=", K115), "")</f>
        <v>, veteran=false</v>
      </c>
      <c r="AA115" s="7" t="str">
        <f>IF(I115="Trial",", isTrial=true",IF(I115="Arena",", isArena=true", IF(I115="Monster",", isMonster=true",""))) &amp; IF(L115="true", CONCATENATE(", multiTrialSet=true"), "")</f>
        <v/>
      </c>
      <c r="AB115" s="7" t="str">
        <f>CONCATENATE(" --",C115," / ",B115)</f>
        <v xml:space="preserve"> --Green Pact / Der Grüne Pakt</v>
      </c>
      <c r="AC115" s="7" t="str">
        <f>IF(VALUE(P115)&gt;0,CONCATENATE("[",A115,"] = true,        --",C115, " / ", B115), "")</f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constants'!$E$3:$J$1001,5,FALSE),"")</f>
        <v/>
      </c>
      <c r="S116" s="3" t="str">
        <f>IF(T116&lt;&gt;"",VLOOKUP(T116,'ESO zone constants'!$E$3:$J$1001,5,FALSE),"")</f>
        <v/>
      </c>
      <c r="U116" s="3" t="str">
        <f>IF(V116&lt;&gt;"",VLOOKUP(V116,'ESO zone constants'!$E$3:$J$1001,5,FALSE),"")</f>
        <v/>
      </c>
      <c r="W116" s="3">
        <v>0</v>
      </c>
      <c r="X116" t="str">
        <f>VLOOKUP(W116,'LibSets constants'!$A$2:$B$16,2,FALSE)</f>
        <v>Included in base game</v>
      </c>
      <c r="Y116" s="7" t="str">
        <f>CONCATENATE("[",A116,"] = {wayshrines={",M116,",",N116,",",O116,"}")&amp;IF(VALUE(P116)&gt;0,CONCATENATE(", traitsNeeded=",P116),"")&amp;CONCATENATE(", dlcId=",W116,)</f>
        <v>[280] = {wayshrines={-1,-1,-1}, dlcId=0</v>
      </c>
      <c r="Z116" s="7" t="str">
        <f>IF(Q116&lt;&gt;"",CONCATENATE(", zoneIds={",Q116),"")&amp;IF(S116&lt;&gt;"",CONCATENATE(",",S116),"")&amp;IF(U116&lt;&gt;"",CONCATENATE(",",U116),"")&amp;IF(Q116&lt;&gt;"",CONCATENATE("}",""),"")&amp;IF(OR(K116="true",K116="false",K116&lt;&gt;""), CONCATENATE(", veteran=", K116), "")</f>
        <v>, veteran={EQUIP_TYPE_HEAD=true, EQUIP_TYPE_SHOULDERS=false}</v>
      </c>
      <c r="AA116" s="7" t="str">
        <f>IF(I116="Trial",", isTrial=true",IF(I116="Arena",", isArena=true", IF(I116="Monster",", isMonster=true",""))) &amp; IF(L116="true", CONCATENATE(", multiTrialSet=true"), "")</f>
        <v>, isMonster=true</v>
      </c>
      <c r="AB116" s="7" t="str">
        <f>CONCATENATE(" --",C116," / ",B116)</f>
        <v xml:space="preserve"> --Grothdarr / Grothdarr</v>
      </c>
      <c r="AC116" s="7" t="str">
        <f>IF(VALUE(P116)&gt;0,CONCATENATE("[",A116,"] = true,        --",C116, " / ", B116), "")</f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constants'!$E$3:$J$1001,5,FALSE),"")</f>
        <v/>
      </c>
      <c r="S117" s="3" t="str">
        <f>IF(T117&lt;&gt;"",VLOOKUP(T117,'ESO zone constants'!$E$3:$J$1001,5,FALSE),"")</f>
        <v/>
      </c>
      <c r="U117" s="3" t="str">
        <f>IF(V117&lt;&gt;"",VLOOKUP(V117,'ESO zone constants'!$E$3:$J$1001,5,FALSE),"")</f>
        <v/>
      </c>
      <c r="W117" s="3">
        <v>0</v>
      </c>
      <c r="X117" t="str">
        <f>VLOOKUP(W117,'LibSets constants'!$A$2:$B$16,2,FALSE)</f>
        <v>Included in base game</v>
      </c>
      <c r="Y117" s="7" t="str">
        <f>CONCATENATE("[",A117,"] = {wayshrines={",M117,",",N117,",",O117,"}")&amp;IF(VALUE(P117)&gt;0,CONCATENATE(", traitsNeeded=",P117),"")&amp;CONCATENATE(", dlcId=",W117,)</f>
        <v>[383] = {wayshrines={-1,-1,-1}, dlcId=0</v>
      </c>
      <c r="Z117" s="7" t="str">
        <f>IF(Q117&lt;&gt;"",CONCATENATE(", zoneIds={",Q117),"")&amp;IF(S117&lt;&gt;"",CONCATENATE(",",S117),"")&amp;IF(U117&lt;&gt;"",CONCATENATE(",",U117),"")&amp;IF(Q117&lt;&gt;"",CONCATENATE("}",""),"")&amp;IF(OR(K117="true",K117="false",K117&lt;&gt;""), CONCATENATE(", veteran=", K117), "")</f>
        <v>, veteran=false</v>
      </c>
      <c r="AA117" s="7" t="str">
        <f>IF(I117="Trial",", isTrial=true",IF(I117="Arena",", isArena=true", IF(I117="Monster",", isMonster=true",""))) &amp; IF(L117="true", CONCATENATE(", multiTrialSet=true"), "")</f>
        <v/>
      </c>
      <c r="AB117" s="7" t="str">
        <f>CONCATENATE(" --",C117," / ",B117)</f>
        <v xml:space="preserve"> --Gryphon's Ferocity / Wildheit des Greifen</v>
      </c>
      <c r="AC117" s="7" t="str">
        <f>IF(VALUE(P117)&gt;0,CONCATENATE("[",A117,"] = true,        --",C117, " / ", B117), "")</f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constants'!$E$3:$J$1001,5,FALSE),"")</f>
        <v/>
      </c>
      <c r="S118" s="3" t="str">
        <f>IF(T118&lt;&gt;"",VLOOKUP(T118,'ESO zone constants'!$E$3:$J$1001,5,FALSE),"")</f>
        <v/>
      </c>
      <c r="U118" s="3" t="str">
        <f>IF(V118&lt;&gt;"",VLOOKUP(V118,'ESO zone constants'!$E$3:$J$1001,5,FALSE),"")</f>
        <v/>
      </c>
      <c r="W118" s="3">
        <v>0</v>
      </c>
      <c r="X118" t="str">
        <f>VLOOKUP(W118,'LibSets constants'!$A$2:$B$16,2,FALSE)</f>
        <v>Included in base game</v>
      </c>
      <c r="Y118" s="7" t="str">
        <f>CONCATENATE("[",A118,"] = {wayshrines={",M118,",",N118,",",O118,"}")&amp;IF(VALUE(P118)&gt;0,CONCATENATE(", traitsNeeded=",P118),"")&amp;CONCATENATE(", dlcId=",W118,)</f>
        <v>[340] = {wayshrines={-1,-1,-1}, dlcId=0</v>
      </c>
      <c r="Z118" s="7" t="str">
        <f>IF(Q118&lt;&gt;"",CONCATENATE(", zoneIds={",Q118),"")&amp;IF(S118&lt;&gt;"",CONCATENATE(",",S118),"")&amp;IF(U118&lt;&gt;"",CONCATENATE(",",U118),"")&amp;IF(Q118&lt;&gt;"",CONCATENATE("}",""),"")&amp;IF(OR(K118="true",K118="false",K118&lt;&gt;""), CONCATENATE(", veteran=", K118), "")</f>
        <v>, veteran=false</v>
      </c>
      <c r="AA118" s="7" t="str">
        <f>IF(I118="Trial",", isTrial=true",IF(I118="Arena",", isArena=true", IF(I118="Monster",", isMonster=true",""))) &amp; IF(L118="true", CONCATENATE(", multiTrialSet=true"), "")</f>
        <v/>
      </c>
      <c r="AB118" s="7" t="str">
        <f>CONCATENATE(" --",C118," / ",B118)</f>
        <v xml:space="preserve"> --Hagraven's Garden / Vettelgarten</v>
      </c>
      <c r="AC118" s="7" t="str">
        <f>IF(VALUE(P118)&gt;0,CONCATENATE("[",A118,"] = true,        --",C118, " / ", B118), "")</f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constants'!$E$3:$J$1001,5,FALSE),"")</f>
        <v/>
      </c>
      <c r="S119" s="3" t="str">
        <f>IF(T119&lt;&gt;"",VLOOKUP(T119,'ESO zone constants'!$E$3:$J$1001,5,FALSE),"")</f>
        <v/>
      </c>
      <c r="U119" s="3" t="str">
        <f>IF(V119&lt;&gt;"",VLOOKUP(V119,'ESO zone constants'!$E$3:$J$1001,5,FALSE),"")</f>
        <v/>
      </c>
      <c r="W119" s="3">
        <v>0</v>
      </c>
      <c r="X119" t="str">
        <f>VLOOKUP(W119,'LibSets constants'!$A$2:$B$16,2,FALSE)</f>
        <v>Included in base game</v>
      </c>
      <c r="Y119" s="7" t="str">
        <f>CONCATENATE("[",A119,"] = {wayshrines={",M119,",",N119,",",O119,"}")&amp;IF(VALUE(P119)&gt;0,CONCATENATE(", traitsNeeded=",P119),"")&amp;CONCATENATE(", dlcId=",W119,)</f>
        <v>[263] = {wayshrines={-1,-1,-1}, dlcId=0</v>
      </c>
      <c r="Z119" s="7" t="str">
        <f>IF(Q119&lt;&gt;"",CONCATENATE(", zoneIds={",Q119),"")&amp;IF(S119&lt;&gt;"",CONCATENATE(",",S119),"")&amp;IF(U119&lt;&gt;"",CONCATENATE(",",U119),"")&amp;IF(Q119&lt;&gt;"",CONCATENATE("}",""),"")&amp;IF(OR(K119="true",K119="false",K119&lt;&gt;""), CONCATENATE(", veteran=", K119), "")</f>
        <v>, veteran=false</v>
      </c>
      <c r="AA119" s="7" t="str">
        <f>IF(I119="Trial",", isTrial=true",IF(I119="Arena",", isArena=true", IF(I119="Monster",", isMonster=true",""))) &amp; IF(L119="true", CONCATENATE(", multiTrialSet=true"), "")</f>
        <v/>
      </c>
      <c r="AB119" s="7" t="str">
        <f>CONCATENATE(" --",C119," / ",B119)</f>
        <v xml:space="preserve"> --Hand of Mephala / Hand von Mephala</v>
      </c>
      <c r="AC119" s="7" t="str">
        <f>IF(VALUE(P119)&gt;0,CONCATENATE("[",A119,"] = true,        --",C119, " / ", B119), "")</f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constants'!$E$3:$J$1001,5,FALSE),"")</f>
        <v/>
      </c>
      <c r="S120" s="3" t="str">
        <f>IF(T120&lt;&gt;"",VLOOKUP(T120,'ESO zone constants'!$E$3:$J$1001,5,FALSE),"")</f>
        <v/>
      </c>
      <c r="U120" s="3" t="str">
        <f>IF(V120&lt;&gt;"",VLOOKUP(V120,'ESO zone constants'!$E$3:$J$1001,5,FALSE),"")</f>
        <v/>
      </c>
      <c r="W120" s="3">
        <v>0</v>
      </c>
      <c r="X120" t="str">
        <f>VLOOKUP(W120,'LibSets constants'!$A$2:$B$16,2,FALSE)</f>
        <v>Included in base game</v>
      </c>
      <c r="Y120" s="7" t="str">
        <f>CONCATENATE("[",A120,"] = {wayshrines={",M120,",",N120,",",O120,"}")&amp;IF(VALUE(P120)&gt;0,CONCATENATE(", traitsNeeded=",P120),"")&amp;CONCATENATE(", dlcId=",W120,)</f>
        <v>[399] = {wayshrines={-1,-1,-1}, dlcId=0</v>
      </c>
      <c r="Z120" s="7" t="str">
        <f>IF(Q120&lt;&gt;"",CONCATENATE(", zoneIds={",Q120),"")&amp;IF(S120&lt;&gt;"",CONCATENATE(",",S120),"")&amp;IF(U120&lt;&gt;"",CONCATENATE(",",U120),"")&amp;IF(Q120&lt;&gt;"",CONCATENATE("}",""),"")&amp;IF(OR(K120="true",K120="false",K120&lt;&gt;""), CONCATENATE(", veteran=", K120), "")</f>
        <v>, veteran=false</v>
      </c>
      <c r="AA120" s="7" t="str">
        <f>IF(I120="Trial",", isTrial=true",IF(I120="Arena",", isArena=true", IF(I120="Monster",", isMonster=true",""))) &amp; IF(L120="true", CONCATENATE(", multiTrialSet=true"), "")</f>
        <v/>
      </c>
      <c r="AB120" s="7" t="str">
        <f>CONCATENATE(" --",C120," / ",B120)</f>
        <v xml:space="preserve"> --Hanu's Compassion / Hanus Mitgefühl</v>
      </c>
      <c r="AC120" s="7" t="str">
        <f>IF(VALUE(P120)&gt;0,CONCATENATE("[",A120,"] = true,        --",C120, " / ", B120), "")</f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constants'!$E$3:$J$1001,5,FALSE),"")</f>
        <v/>
      </c>
      <c r="S121" s="3" t="str">
        <f>IF(T121&lt;&gt;"",VLOOKUP(T121,'ESO zone constants'!$E$3:$J$1001,5,FALSE),"")</f>
        <v/>
      </c>
      <c r="U121" s="3" t="str">
        <f>IF(V121&lt;&gt;"",VLOOKUP(V121,'ESO zone constants'!$E$3:$J$1001,5,FALSE),"")</f>
        <v/>
      </c>
      <c r="W121" s="3">
        <v>0</v>
      </c>
      <c r="X121" t="str">
        <f>VLOOKUP(W121,'LibSets constants'!$A$2:$B$16,2,FALSE)</f>
        <v>Included in base game</v>
      </c>
      <c r="Y121" s="7" t="str">
        <f>CONCATENATE("[",A121,"] = {wayshrines={",M121,",",N121,",",O121,"}")&amp;IF(VALUE(P121)&gt;0,CONCATENATE(", traitsNeeded=",P121),"")&amp;CONCATENATE(", dlcId=",W121,)</f>
        <v>[62] = {wayshrines={-1,-1,-1}, dlcId=0</v>
      </c>
      <c r="Z121" s="7" t="str">
        <f>IF(Q121&lt;&gt;"",CONCATENATE(", zoneIds={",Q121),"")&amp;IF(S121&lt;&gt;"",CONCATENATE(",",S121),"")&amp;IF(U121&lt;&gt;"",CONCATENATE(",",U121),"")&amp;IF(Q121&lt;&gt;"",CONCATENATE("}",""),"")&amp;IF(OR(K121="true",K121="false",K121&lt;&gt;""), CONCATENATE(", veteran=", K121), "")</f>
        <v>, veteran=false</v>
      </c>
      <c r="AA121" s="7" t="str">
        <f>IF(I121="Trial",", isTrial=true",IF(I121="Arena",", isArena=true", IF(I121="Monster",", isMonster=true",""))) &amp; IF(L121="true", CONCATENATE(", multiTrialSet=true"), "")</f>
        <v/>
      </c>
      <c r="AB121" s="7" t="str">
        <f>CONCATENATE(" --",C121," / ",B121)</f>
        <v xml:space="preserve"> --Hatchling's Shell / Schlüpflingspanzer</v>
      </c>
      <c r="AC121" s="7" t="str">
        <f>IF(VALUE(P121)&gt;0,CONCATENATE("[",A121,"] = true,        --",C121, " / ", B121), "")</f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constants'!$E$3:$J$1001,5,FALSE),"")</f>
        <v/>
      </c>
      <c r="S122" s="3" t="str">
        <f>IF(T122&lt;&gt;"",VLOOKUP(T122,'ESO zone constants'!$E$3:$J$1001,5,FALSE),"")</f>
        <v/>
      </c>
      <c r="U122" s="3" t="str">
        <f>IF(V122&lt;&gt;"",VLOOKUP(V122,'ESO zone constants'!$E$3:$J$1001,5,FALSE),"")</f>
        <v/>
      </c>
      <c r="W122" s="3">
        <v>0</v>
      </c>
      <c r="X122" t="str">
        <f>VLOOKUP(W122,'LibSets constants'!$A$2:$B$16,2,FALSE)</f>
        <v>Included in base game</v>
      </c>
      <c r="Y122" s="7" t="str">
        <f>CONCATENATE("[",A122,"] = {wayshrines={",M122,",",N122,",",O122,"}")&amp;IF(VALUE(P122)&gt;0,CONCATENATE(", traitsNeeded=",P122),"")&amp;CONCATENATE(", dlcId=",W122,)</f>
        <v>[401] = {wayshrines={-1,-1,-1}, dlcId=0</v>
      </c>
      <c r="Z122" s="7" t="str">
        <f>IF(Q122&lt;&gt;"",CONCATENATE(", zoneIds={",Q122),"")&amp;IF(S122&lt;&gt;"",CONCATENATE(",",S122),"")&amp;IF(U122&lt;&gt;"",CONCATENATE(",",U122),"")&amp;IF(Q122&lt;&gt;"",CONCATENATE("}",""),"")&amp;IF(OR(K122="true",K122="false",K122&lt;&gt;""), CONCATENATE(", veteran=", K122), "")</f>
        <v>, veteran=false</v>
      </c>
      <c r="AA122" s="7" t="str">
        <f>IF(I122="Trial",", isTrial=true",IF(I122="Arena",", isArena=true", IF(I122="Monster",", isMonster=true",""))) &amp; IF(L122="true", CONCATENATE(", multiTrialSet=true"), "")</f>
        <v/>
      </c>
      <c r="AB122" s="7" t="str">
        <f>CONCATENATE(" --",C122," / ",B122)</f>
        <v xml:space="preserve"> --Haven of Ursus / Zuflucht von Ursus</v>
      </c>
      <c r="AC122" s="7" t="str">
        <f>IF(VALUE(P122)&gt;0,CONCATENATE("[",A122,"] = true,        --",C122, " / ", B122), "")</f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constants'!$E$3:$J$1001,5,FALSE),"")</f>
        <v/>
      </c>
      <c r="S123" s="3" t="str">
        <f>IF(T123&lt;&gt;"",VLOOKUP(T123,'ESO zone constants'!$E$3:$J$1001,5,FALSE),"")</f>
        <v/>
      </c>
      <c r="U123" s="3" t="str">
        <f>IF(V123&lt;&gt;"",VLOOKUP(V123,'ESO zone constants'!$E$3:$J$1001,5,FALSE),"")</f>
        <v/>
      </c>
      <c r="W123" s="3">
        <v>0</v>
      </c>
      <c r="X123" t="str">
        <f>VLOOKUP(W123,'LibSets constants'!$A$2:$B$16,2,FALSE)</f>
        <v>Included in base game</v>
      </c>
      <c r="Y123" s="7" t="str">
        <f>CONCATENATE("[",A123,"] = {wayshrines={",M123,",",N123,",",O123,"}")&amp;IF(VALUE(P123)&gt;0,CONCATENATE(", traitsNeeded=",P123),"")&amp;CONCATENATE(", dlcId=",W123,)</f>
        <v>[100] = {wayshrines={-1,-1,-1}, dlcId=0</v>
      </c>
      <c r="Z123" s="7" t="str">
        <f>IF(Q123&lt;&gt;"",CONCATENATE(", zoneIds={",Q123),"")&amp;IF(S123&lt;&gt;"",CONCATENATE(",",S123),"")&amp;IF(U123&lt;&gt;"",CONCATENATE(",",U123),"")&amp;IF(Q123&lt;&gt;"",CONCATENATE("}",""),"")&amp;IF(OR(K123="true",K123="false",K123&lt;&gt;""), CONCATENATE(", veteran=", K123), "")</f>
        <v>, veteran=false</v>
      </c>
      <c r="AA123" s="7" t="str">
        <f>IF(I123="Trial",", isTrial=true",IF(I123="Arena",", isArena=true", IF(I123="Monster",", isMonster=true",""))) &amp; IF(L123="true", CONCATENATE(", multiTrialSet=true"), "")</f>
        <v/>
      </c>
      <c r="AB123" s="7" t="str">
        <f>CONCATENATE(" --",C123," / ",B123)</f>
        <v xml:space="preserve"> --Hawk's Eye / Falkenauge</v>
      </c>
      <c r="AC123" s="7" t="str">
        <f>IF(VALUE(P123)&gt;0,CONCATENATE("[",A123,"] = true,        --",C123, " / ", B123), "")</f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constants'!$E$3:$J$1001,5,FALSE),"")</f>
        <v>Craglorn</v>
      </c>
      <c r="R124" s="3" t="s">
        <v>493</v>
      </c>
      <c r="S124" s="3" t="str">
        <f>IF(T124&lt;&gt;"",VLOOKUP(T124,'ESO zone constants'!$E$3:$J$1001,5,FALSE),"")</f>
        <v/>
      </c>
      <c r="U124" s="3" t="str">
        <f>IF(V124&lt;&gt;"",VLOOKUP(V124,'ESO zone constants'!$E$3:$J$1001,5,FALSE),"")</f>
        <v/>
      </c>
      <c r="W124" s="3">
        <v>0</v>
      </c>
      <c r="X124" t="str">
        <f>VLOOKUP(W124,'LibSets constants'!$A$2:$B$16,2,FALSE)</f>
        <v>Included in base game</v>
      </c>
      <c r="Y124" s="7" t="str">
        <f>CONCATENATE("[",A124,"] = {wayshrines={",M124,",",N124,",",O124,"}")&amp;IF(VALUE(P124)&gt;0,CONCATENATE(", traitsNeeded=",P124),"")&amp;CONCATENATE(", dlcId=",W124,)</f>
        <v>[32] = {wayshrines={-1,-1,-1}, dlcId=0</v>
      </c>
      <c r="Z124" s="7" t="str">
        <f>IF(Q124&lt;&gt;"",CONCATENATE(", zoneIds={",Q124),"")&amp;IF(S124&lt;&gt;"",CONCATENATE(",",S124),"")&amp;IF(U124&lt;&gt;"",CONCATENATE(",",U124),"")&amp;IF(Q124&lt;&gt;"",CONCATENATE("}",""),"")&amp;IF(OR(K124="true",K124="false",K124&lt;&gt;""), CONCATENATE(", veteran=", K124), "")</f>
        <v>, zoneIds={Craglorn}, veteran=false</v>
      </c>
      <c r="AA124" s="7" t="str">
        <f>IF(I124="Trial",", isTrial=true",IF(I124="Arena",", isArena=true", IF(I124="Monster",", isMonster=true",""))) &amp; IF(L124="true", CONCATENATE(", multiTrialSet=true"), "")</f>
        <v>, isArena=true</v>
      </c>
      <c r="AB124" s="7" t="str">
        <f>CONCATENATE(" --",C124," / ",B124)</f>
        <v xml:space="preserve"> --Healer's Habit / Bräuche des Heilers</v>
      </c>
      <c r="AC124" s="7" t="str">
        <f>IF(VALUE(P124)&gt;0,CONCATENATE("[",A124,"] = true,        --",C124, " / ", B124), "")</f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constants'!$E$3:$J$1001,5,FALSE),"")</f>
        <v/>
      </c>
      <c r="S125" s="3" t="str">
        <f>IF(T125&lt;&gt;"",VLOOKUP(T125,'ESO zone constants'!$E$3:$J$1001,5,FALSE),"")</f>
        <v/>
      </c>
      <c r="U125" s="3" t="str">
        <f>IF(V125&lt;&gt;"",VLOOKUP(V125,'ESO zone constants'!$E$3:$J$1001,5,FALSE),"")</f>
        <v/>
      </c>
      <c r="W125" s="3">
        <v>0</v>
      </c>
      <c r="X125" t="str">
        <f>VLOOKUP(W125,'LibSets constants'!$A$2:$B$16,2,FALSE)</f>
        <v>Included in base game</v>
      </c>
      <c r="Y125" s="7" t="str">
        <f>CONCATENATE("[",A125,"] = {wayshrines={",M125,",",N125,",",O125,"}")&amp;IF(VALUE(P125)&gt;0,CONCATENATE(", traitsNeeded=",P125),"")&amp;CONCATENATE(", dlcId=",W125,)</f>
        <v>[141] = {wayshrines={-1,-1,-1}, dlcId=0</v>
      </c>
      <c r="Z125" s="7" t="str">
        <f>IF(Q125&lt;&gt;"",CONCATENATE(", zoneIds={",Q125),"")&amp;IF(S125&lt;&gt;"",CONCATENATE(",",S125),"")&amp;IF(U125&lt;&gt;"",CONCATENATE(",",U125),"")&amp;IF(Q125&lt;&gt;"",CONCATENATE("}",""),"")&amp;IF(OR(K125="true",K125="false",K125&lt;&gt;""), CONCATENATE(", veteran=", K125), "")</f>
        <v>, veteran=false</v>
      </c>
      <c r="AA125" s="7" t="str">
        <f>IF(I125="Trial",", isTrial=true",IF(I125="Arena",", isArena=true", IF(I125="Monster",", isMonster=true",""))) &amp; IF(L125="true", CONCATENATE(", multiTrialSet=true"), "")</f>
        <v/>
      </c>
      <c r="AB125" s="7" t="str">
        <f>CONCATENATE(" --",C125," / ",B125)</f>
        <v xml:space="preserve"> --Healing Mage / Heilender Magier</v>
      </c>
      <c r="AC125" s="7" t="str">
        <f>IF(VALUE(P125)&gt;0,CONCATENATE("[",A125,"] = true,        --",C125, " / ", B125), "")</f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constants'!$E$3:$J$1001,5,FALSE),"")</f>
        <v/>
      </c>
      <c r="S126" s="3" t="str">
        <f>IF(T126&lt;&gt;"",VLOOKUP(T126,'ESO zone constants'!$E$3:$J$1001,5,FALSE),"")</f>
        <v/>
      </c>
      <c r="U126" s="3" t="str">
        <f>IF(V126&lt;&gt;"",VLOOKUP(V126,'ESO zone constants'!$E$3:$J$1001,5,FALSE),"")</f>
        <v/>
      </c>
      <c r="W126" s="3">
        <v>0</v>
      </c>
      <c r="X126" t="str">
        <f>VLOOKUP(W126,'LibSets constants'!$A$2:$B$16,2,FALSE)</f>
        <v>Included in base game</v>
      </c>
      <c r="Y126" s="7" t="str">
        <f>CONCATENATE("[",A126,"] = {wayshrines={",M126,",",N126,",",O126,"}")&amp;IF(VALUE(P126)&gt;0,CONCATENATE(", traitsNeeded=",P126),"")&amp;CONCATENATE(", dlcId=",W126,)</f>
        <v>[259] = {wayshrines={-1,-1,-1}, dlcId=0</v>
      </c>
      <c r="Z126" s="7" t="str">
        <f>IF(Q126&lt;&gt;"",CONCATENATE(", zoneIds={",Q126),"")&amp;IF(S126&lt;&gt;"",CONCATENATE(",",S126),"")&amp;IF(U126&lt;&gt;"",CONCATENATE(",",U126),"")&amp;IF(Q126&lt;&gt;"",CONCATENATE("}",""),"")&amp;IF(OR(K126="true",K126="false",K126&lt;&gt;""), CONCATENATE(", veteran=", K126), "")</f>
        <v>, veteran=false</v>
      </c>
      <c r="AA126" s="7" t="str">
        <f>IF(I126="Trial",", isTrial=true",IF(I126="Arena",", isArena=true", IF(I126="Monster",", isMonster=true",""))) &amp; IF(L126="true", CONCATENATE(", multiTrialSet=true"), "")</f>
        <v/>
      </c>
      <c r="AB126" s="7" t="str">
        <f>CONCATENATE(" --",C126," / ",B126)</f>
        <v xml:space="preserve"> --Heem-Jas' Retribution / Heem-Jas' Vergeltung</v>
      </c>
      <c r="AC126" s="7" t="str">
        <f>IF(VALUE(P126)&gt;0,CONCATENATE("[",A126,"] = true,        --",C126, " / ", B126), "")</f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constants'!$E$3:$J$1001,5,FALSE),"")</f>
        <v/>
      </c>
      <c r="S127" s="3" t="str">
        <f>IF(T127&lt;&gt;"",VLOOKUP(T127,'ESO zone constants'!$E$3:$J$1001,5,FALSE),"")</f>
        <v/>
      </c>
      <c r="U127" s="3" t="str">
        <f>IF(V127&lt;&gt;"",VLOOKUP(V127,'ESO zone constants'!$E$3:$J$1001,5,FALSE),"")</f>
        <v/>
      </c>
      <c r="W127" s="3">
        <v>0</v>
      </c>
      <c r="X127" t="str">
        <f>VLOOKUP(W127,'LibSets constants'!$A$2:$B$16,2,FALSE)</f>
        <v>Included in base game</v>
      </c>
      <c r="Y127" s="7" t="str">
        <f>CONCATENATE("[",A127,"] = {wayshrines={",M127,",",N127,",",O127,"}")&amp;IF(VALUE(P127)&gt;0,CONCATENATE(", traitsNeeded=",P127),"")&amp;CONCATENATE(", dlcId=",W127,)</f>
        <v>[243] = {wayshrines={-1,-1,-1}, dlcId=0</v>
      </c>
      <c r="Z127" s="7" t="str">
        <f>IF(Q127&lt;&gt;"",CONCATENATE(", zoneIds={",Q127),"")&amp;IF(S127&lt;&gt;"",CONCATENATE(",",S127),"")&amp;IF(U127&lt;&gt;"",CONCATENATE(",",U127),"")&amp;IF(Q127&lt;&gt;"",CONCATENATE("}",""),"")&amp;IF(OR(K127="true",K127="false",K127&lt;&gt;""), CONCATENATE(", veteran=", K127), "")</f>
        <v>, veteran=false</v>
      </c>
      <c r="AA127" s="7" t="str">
        <f>IF(I127="Trial",", isTrial=true",IF(I127="Arena",", isArena=true", IF(I127="Monster",", isMonster=true",""))) &amp; IF(L127="true", CONCATENATE(", multiTrialSet=true"), "")</f>
        <v/>
      </c>
      <c r="AB127" s="7" t="str">
        <f>CONCATENATE(" --",C127," / ",B127)</f>
        <v xml:space="preserve"> --Hide of Morihaus / Haut von Morihaus</v>
      </c>
      <c r="AC127" s="7" t="str">
        <f>IF(VALUE(P127)&gt;0,CONCATENATE("[",A127,"] = true,        --",C127, " / ", B127), "")</f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constants'!$E$3:$J$1001,5,FALSE),"")</f>
        <v/>
      </c>
      <c r="S128" s="3" t="str">
        <f>IF(T128&lt;&gt;"",VLOOKUP(T128,'ESO zone constants'!$E$3:$J$1001,5,FALSE),"")</f>
        <v/>
      </c>
      <c r="U128" s="3" t="str">
        <f>IF(V128&lt;&gt;"",VLOOKUP(V128,'ESO zone constants'!$E$3:$J$1001,5,FALSE),"")</f>
        <v/>
      </c>
      <c r="W128" s="3">
        <v>0</v>
      </c>
      <c r="X128" t="str">
        <f>VLOOKUP(W128,'LibSets constants'!$A$2:$B$16,2,FALSE)</f>
        <v>Included in base game</v>
      </c>
      <c r="Y128" s="7" t="str">
        <f>CONCATENATE("[",A128,"] = {wayshrines={",M128,",",N128,",",O128,"}")&amp;IF(VALUE(P128)&gt;0,CONCATENATE(", traitsNeeded=",P128),"")&amp;CONCATENATE(", dlcId=",W128,)</f>
        <v>[58] = {wayshrines={-1,-1,-1}, dlcId=0</v>
      </c>
      <c r="Z128" s="7" t="str">
        <f>IF(Q128&lt;&gt;"",CONCATENATE(", zoneIds={",Q128),"")&amp;IF(S128&lt;&gt;"",CONCATENATE(",",S128),"")&amp;IF(U128&lt;&gt;"",CONCATENATE(",",U128),"")&amp;IF(Q128&lt;&gt;"",CONCATENATE("}",""),"")&amp;IF(OR(K128="true",K128="false",K128&lt;&gt;""), CONCATENATE(", veteran=", K128), "")</f>
        <v>, veteran=false</v>
      </c>
      <c r="AA128" s="7" t="str">
        <f>IF(I128="Trial",", isTrial=true",IF(I128="Arena",", isArena=true", IF(I128="Monster",", isMonster=true",""))) &amp; IF(L128="true", CONCATENATE(", multiTrialSet=true"), "")</f>
        <v/>
      </c>
      <c r="AB128" s="7" t="str">
        <f>CONCATENATE(" --",C128," / ",B128)</f>
        <v xml:space="preserve"> --Hide of the Werewolf / Fell des Werwolfs</v>
      </c>
      <c r="AC128" s="7" t="str">
        <f>IF(VALUE(P128)&gt;0,CONCATENATE("[",A128,"] = true,        --",C128, " / ", B128), "")</f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constants'!$E$3:$J$1001,5,FALSE),"")</f>
        <v/>
      </c>
      <c r="S129" s="3" t="str">
        <f>IF(T129&lt;&gt;"",VLOOKUP(T129,'ESO zone constants'!$E$3:$J$1001,5,FALSE),"")</f>
        <v/>
      </c>
      <c r="U129" s="3" t="str">
        <f>IF(V129&lt;&gt;"",VLOOKUP(V129,'ESO zone constants'!$E$3:$J$1001,5,FALSE),"")</f>
        <v/>
      </c>
      <c r="W129" s="3">
        <v>0</v>
      </c>
      <c r="X129" t="str">
        <f>VLOOKUP(W129,'LibSets constants'!$A$2:$B$16,2,FALSE)</f>
        <v>Included in base game</v>
      </c>
      <c r="Y129" s="7" t="str">
        <f>CONCATENATE("[",A129,"] = {wayshrines={",M129,",",N129,",",O129,"}")&amp;IF(VALUE(P129)&gt;0,CONCATENATE(", traitsNeeded=",P129),"")&amp;CONCATENATE(", dlcId=",W129,)</f>
        <v>[123] = {wayshrines={-1,-1,-1}, dlcId=0</v>
      </c>
      <c r="Z129" s="7" t="str">
        <f>IF(Q129&lt;&gt;"",CONCATENATE(", zoneIds={",Q129),"")&amp;IF(S129&lt;&gt;"",CONCATENATE(",",S129),"")&amp;IF(U129&lt;&gt;"",CONCATENATE(",",U129),"")&amp;IF(Q129&lt;&gt;"",CONCATENATE("}",""),"")&amp;IF(OR(K129="true",K129="false",K129&lt;&gt;""), CONCATENATE(", veteran=", K129), "")</f>
        <v>, veteran=false</v>
      </c>
      <c r="AA129" s="7" t="str">
        <f>IF(I129="Trial",", isTrial=true",IF(I129="Arena",", isArena=true", IF(I129="Monster",", isMonster=true",""))) &amp; IF(L129="true", CONCATENATE(", multiTrialSet=true"), "")</f>
        <v/>
      </c>
      <c r="AB129" s="7" t="str">
        <f>CONCATENATE(" --",C129," / ",B129)</f>
        <v xml:space="preserve"> --Hircine's Veneer / Hircines Schein</v>
      </c>
      <c r="AC129" s="7" t="str">
        <f>IF(VALUE(P129)&gt;0,CONCATENATE("[",A129,"] = true,        --",C129, " / ", B129), "")</f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constants'!$E$3:$J$1001,5,FALSE),"")</f>
        <v/>
      </c>
      <c r="S130" s="3" t="str">
        <f>IF(T130&lt;&gt;"",VLOOKUP(T130,'ESO zone constants'!$E$3:$J$1001,5,FALSE),"")</f>
        <v/>
      </c>
      <c r="U130" s="3" t="str">
        <f>IF(V130&lt;&gt;"",VLOOKUP(V130,'ESO zone constants'!$E$3:$J$1001,5,FALSE),"")</f>
        <v/>
      </c>
      <c r="W130" s="3">
        <v>0</v>
      </c>
      <c r="X130" t="str">
        <f>VLOOKUP(W130,'LibSets constants'!$A$2:$B$16,2,FALSE)</f>
        <v>Included in base game</v>
      </c>
      <c r="Y130" s="7" t="str">
        <f>CONCATENATE("[",A130,"] = {wayshrines={",M130,",",N130,",",O130,"}")&amp;IF(VALUE(P130)&gt;0,CONCATENATE(", traitsNeeded=",P130),"")&amp;CONCATENATE(", dlcId=",W130,)</f>
        <v>[78] = {wayshrines={9,154,51}, traitsNeeded=4, dlcId=0</v>
      </c>
      <c r="Z130" s="7" t="str">
        <f>IF(Q130&lt;&gt;"",CONCATENATE(", zoneIds={",Q130),"")&amp;IF(S130&lt;&gt;"",CONCATENATE(",",S130),"")&amp;IF(U130&lt;&gt;"",CONCATENATE(",",U130),"")&amp;IF(Q130&lt;&gt;"",CONCATENATE("}",""),"")&amp;IF(OR(K130="true",K130="false",K130&lt;&gt;""), CONCATENATE(", veteran=", K130), "")</f>
        <v>, veteran=false</v>
      </c>
      <c r="AA130" s="7" t="str">
        <f>IF(I130="Trial",", isTrial=true",IF(I130="Arena",", isArena=true", IF(I130="Monster",", isMonster=true",""))) &amp; IF(L130="true", CONCATENATE(", multiTrialSet=true"), "")</f>
        <v/>
      </c>
      <c r="AB130" s="7" t="str">
        <f>CONCATENATE(" --",C130," / ",B130)</f>
        <v xml:space="preserve"> --Hist Bark / Histrinde</v>
      </c>
      <c r="AC130" s="7" t="str">
        <f>IF(VALUE(P130)&gt;0,CONCATENATE("[",A130,"] = true,        --",C130, " / ", B130), "")</f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constants'!$E$3:$J$1001,5,FALSE),"")</f>
        <v/>
      </c>
      <c r="S131" s="3" t="str">
        <f>IF(T131&lt;&gt;"",VLOOKUP(T131,'ESO zone constants'!$E$3:$J$1001,5,FALSE),"")</f>
        <v/>
      </c>
      <c r="U131" s="3" t="str">
        <f>IF(V131&lt;&gt;"",VLOOKUP(V131,'ESO zone constants'!$E$3:$J$1001,5,FALSE),"")</f>
        <v/>
      </c>
      <c r="W131" s="3">
        <v>0</v>
      </c>
      <c r="X131" t="str">
        <f>VLOOKUP(W131,'LibSets constants'!$A$2:$B$16,2,FALSE)</f>
        <v>Included in base game</v>
      </c>
      <c r="Y131" s="7" t="str">
        <f>CONCATENATE("[",A131,"] = {wayshrines={",M131,",",N131,",",O131,"}")&amp;IF(VALUE(P131)&gt;0,CONCATENATE(", traitsNeeded=",P131),"")&amp;CONCATENATE(", dlcId=",W131,)</f>
        <v>[80] = {wayshrines={39,161,113}, traitsNeeded=6, dlcId=0</v>
      </c>
      <c r="Z131" s="7" t="str">
        <f>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</f>
        <v>, veteran=false</v>
      </c>
      <c r="AA131" s="7" t="str">
        <f>IF(I131="Trial",", isTrial=true",IF(I131="Arena",", isArena=true", IF(I131="Monster",", isMonster=true",""))) &amp; IF(L131="true", CONCATENATE(", multiTrialSet=true"), "")</f>
        <v/>
      </c>
      <c r="AB131" s="7" t="str">
        <f>CONCATENATE(" --",C131," / ",B131)</f>
        <v xml:space="preserve"> --Hunding's Rage / Hundings Zorn</v>
      </c>
      <c r="AC131" s="7" t="str">
        <f>IF(VALUE(P131)&gt;0,CONCATENATE("[",A131,"] = true,        --",C131, " / ", B131), 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constants'!$E$3:$J$1001,5,FALSE),"")</f>
        <v>Wrothgar</v>
      </c>
      <c r="R132" s="3" t="s">
        <v>503</v>
      </c>
      <c r="S132" s="3" t="str">
        <f>IF(T132&lt;&gt;"",VLOOKUP(T132,'ESO zone constants'!$E$3:$J$1001,5,FALSE),"")</f>
        <v/>
      </c>
      <c r="U132" s="3" t="str">
        <f>IF(V132&lt;&gt;"",VLOOKUP(V132,'ESO zone constants'!$E$3:$J$1001,5,FALSE),"")</f>
        <v/>
      </c>
      <c r="W132" s="3">
        <v>0</v>
      </c>
      <c r="X132" t="str">
        <f>VLOOKUP(W132,'LibSets constants'!$A$2:$B$16,2,FALSE)</f>
        <v>Included in base game</v>
      </c>
      <c r="Y132" s="7" t="str">
        <f>CONCATENATE("[",A132,"] = {wayshrines={",M132,",",N132,",",O132,"}")&amp;IF(VALUE(P132)&gt;0,CONCATENATE(", traitsNeeded=",P132),"")&amp;CONCATENATE(", dlcId=",W132,)</f>
        <v>[216] = {wayshrines={-1,-1,-1}, dlcId=0</v>
      </c>
      <c r="Z132" s="7" t="str">
        <f>IF(Q132&lt;&gt;"",CONCATENATE(", zoneIds={",Q132),"")&amp;IF(S132&lt;&gt;"",CONCATENATE(",",S132),"")&amp;IF(U132&lt;&gt;"",CONCATENATE(",",U132),"")&amp;IF(Q132&lt;&gt;"",CONCATENATE("}",""),"")&amp;IF(OR(K132="true",K132="false",K132&lt;&gt;""), CONCATENATE(", veteran=", K132), "")</f>
        <v>, zoneIds={Wrothgar}, veteran=false</v>
      </c>
      <c r="AA132" s="7" t="str">
        <f>IF(I132="Trial",", isTrial=true",IF(I132="Arena",", isArena=true", IF(I132="Monster",", isMonster=true",""))) &amp; IF(L132="true", CONCATENATE(", multiTrialSet=true"), "")</f>
        <v>, isArena=true</v>
      </c>
      <c r="AB132" s="7" t="str">
        <f>CONCATENATE(" --",C132," / ",B132)</f>
        <v xml:space="preserve"> --Hunt Leader / Jagdleiter</v>
      </c>
      <c r="AC132" s="7" t="str">
        <f>IF(VALUE(P132)&gt;0,CONCATENATE("[",A132,"] = true,        --",C132, " / ", B132), "")</f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constants'!$E$3:$J$1001,5,FALSE),"")</f>
        <v/>
      </c>
      <c r="S133" s="3" t="str">
        <f>IF(T133&lt;&gt;"",VLOOKUP(T133,'ESO zone constants'!$E$3:$J$1001,5,FALSE),"")</f>
        <v/>
      </c>
      <c r="U133" s="3" t="str">
        <f>IF(V133&lt;&gt;"",VLOOKUP(V133,'ESO zone constants'!$E$3:$J$1001,5,FALSE),"")</f>
        <v/>
      </c>
      <c r="W133" s="3">
        <v>0</v>
      </c>
      <c r="X133" t="str">
        <f>VLOOKUP(W133,'LibSets constants'!$A$2:$B$16,2,FALSE)</f>
        <v>Included in base game</v>
      </c>
      <c r="Y133" s="7" t="str">
        <f>CONCATENATE("[",A133,"] = {wayshrines={",M133,",",N133,",",O133,"}")&amp;IF(VALUE(P133)&gt;0,CONCATENATE(", traitsNeeded=",P133),"")&amp;CONCATENATE(", dlcId=",W133,)</f>
        <v>[274] = {wayshrines={-1,-1,-1}, dlcId=0</v>
      </c>
      <c r="Z133" s="7" t="str">
        <f>IF(Q133&lt;&gt;"",CONCATENATE(", zoneIds={",Q133),"")&amp;IF(S133&lt;&gt;"",CONCATENATE(",",S133),"")&amp;IF(U133&lt;&gt;"",CONCATENATE(",",U133),"")&amp;IF(Q133&lt;&gt;"",CONCATENATE("}",""),"")&amp;IF(OR(K133="true",K133="false",K133&lt;&gt;""), CONCATENATE(", veteran=", K133), "")</f>
        <v>, veteran={EQUIP_TYPE_HEAD=true, EQUIP_TYPE_SHOULDERS=false}</v>
      </c>
      <c r="AA133" s="7" t="str">
        <f>IF(I133="Trial",", isTrial=true",IF(I133="Arena",", isArena=true", IF(I133="Monster",", isMonster=true",""))) &amp; IF(L133="true", CONCATENATE(", multiTrialSet=true"), "")</f>
        <v>, isMonster=true</v>
      </c>
      <c r="AB133" s="7" t="str">
        <f>CONCATENATE(" --",C133," / ",B133)</f>
        <v xml:space="preserve"> --Iceheart / Eisherz</v>
      </c>
      <c r="AC133" s="7" t="str">
        <f>IF(VALUE(P133)&gt;0,CONCATENATE("[",A133,"] = true,        --",C133, " / ", B133), "")</f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tr">
        <f t="array" ref="I134">IF(VALUE(P134)&gt;0,"Crafted",IF(OR(EXACT(A134,'LibSets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constants'!$E$3:$J$1001,5,FALSE),"")</f>
        <v/>
      </c>
      <c r="S134" s="3" t="str">
        <f>IF(T134&lt;&gt;"",VLOOKUP(T134,'ESO zone constants'!$E$3:$J$1001,5,FALSE),"")</f>
        <v/>
      </c>
      <c r="U134" s="3" t="str">
        <f>IF(V134&lt;&gt;"",VLOOKUP(V134,'ESO zone constants'!$E$3:$J$1001,5,FALSE),"")</f>
        <v/>
      </c>
      <c r="W134" s="3">
        <v>0</v>
      </c>
      <c r="X134" t="str">
        <f>VLOOKUP(W134,'LibSets constants'!$A$2:$B$16,2,FALSE)</f>
        <v>Included in base game</v>
      </c>
      <c r="Y134" s="7" t="str">
        <f>CONCATENATE("[",A134,"] = {wayshrines={",M134,",",N134,",",O134,"}")&amp;IF(VALUE(P134)&gt;0,CONCATENATE(", traitsNeeded=",P134),"")&amp;CONCATENATE(", dlcId=",W134,)</f>
        <v>[431] = {wayshrines={-1,-1,-1}, dlcId=0</v>
      </c>
      <c r="Z134" s="7" t="str">
        <f>IF(Q134&lt;&gt;"",CONCATENATE(", zoneIds={",Q134),"")&amp;IF(S134&lt;&gt;"",CONCATENATE(",",S134),"")&amp;IF(U134&lt;&gt;"",CONCATENATE(",",U134),"")&amp;IF(Q134&lt;&gt;"",CONCATENATE("}",""),"")&amp;IF(OR(K134="true",K134="false",K134&lt;&gt;""), CONCATENATE(", veteran=", K134), "")</f>
        <v>, veteran=false</v>
      </c>
      <c r="AA134" s="7" t="str">
        <f>IF(I134="Trial",", isTrial=true",IF(I134="Arena",", isArena=true", IF(I134="Monster",", isMonster=true",""))) &amp; IF(L134="true", CONCATENATE(", multiTrialSet=true"), "")</f>
        <v/>
      </c>
      <c r="AB134" s="7" t="str">
        <f>CONCATENATE(" --",C134," / ",B134)</f>
        <v xml:space="preserve"> --Icy Conjuror / Eisiger Anrufer</v>
      </c>
      <c r="AC134" s="7" t="str">
        <f>IF(VALUE(P134)&gt;0,CONCATENATE("[",A134,"] = true,        --",C134, " / ", B134), "")</f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constants'!$E$3:$J$1001,5,FALSE),"")</f>
        <v/>
      </c>
      <c r="S135" s="3" t="str">
        <f>IF(T135&lt;&gt;"",VLOOKUP(T135,'ESO zone constants'!$E$3:$J$1001,5,FALSE),"")</f>
        <v/>
      </c>
      <c r="U135" s="3" t="str">
        <f>IF(V135&lt;&gt;"",VLOOKUP(V135,'ESO zone constants'!$E$3:$J$1001,5,FALSE),"")</f>
        <v/>
      </c>
      <c r="W135" s="3">
        <v>0</v>
      </c>
      <c r="X135" t="str">
        <f>VLOOKUP(W135,'LibSets constants'!$A$2:$B$16,2,FALSE)</f>
        <v>Included in base game</v>
      </c>
      <c r="Y135" s="7" t="str">
        <f>CONCATENATE("[",A135,"] = {wayshrines={",M135,",",N135,",",O135,"}")&amp;IF(VALUE(P135)&gt;0,CONCATENATE(", traitsNeeded=",P135),"")&amp;CONCATENATE(", dlcId=",W135,)</f>
        <v>[273] = {wayshrines={-1,-1,-1}, dlcId=0</v>
      </c>
      <c r="Z135" s="7" t="str">
        <f>IF(Q135&lt;&gt;"",CONCATENATE(", zoneIds={",Q135),"")&amp;IF(S135&lt;&gt;"",CONCATENATE(",",S135),"")&amp;IF(U135&lt;&gt;"",CONCATENATE(",",U135),"")&amp;IF(Q135&lt;&gt;"",CONCATENATE("}",""),"")&amp;IF(OR(K135="true",K135="false",K135&lt;&gt;""), CONCATENATE(", veteran=", K135), "")</f>
        <v>, veteran={EQUIP_TYPE_HEAD=true, EQUIP_TYPE_SHOULDERS=false}</v>
      </c>
      <c r="AA135" s="7" t="str">
        <f>IF(I135="Trial",", isTrial=true",IF(I135="Arena",", isArena=true", IF(I135="Monster",", isMonster=true",""))) &amp; IF(L135="true", CONCATENATE(", multiTrialSet=true"), "")</f>
        <v>, isMonster=true</v>
      </c>
      <c r="AB135" s="7" t="str">
        <f>CONCATENATE(" --",C135," / ",B135)</f>
        <v xml:space="preserve"> --Ilambris / Ilambris</v>
      </c>
      <c r="AC135" s="7" t="str">
        <f>IF(VALUE(P135)&gt;0,CONCATENATE("[",A135,"] = true,        --",C135, " / ", B135), "")</f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constants'!$E$3:$J$1001,5,FALSE),"")</f>
        <v/>
      </c>
      <c r="S136" s="3" t="str">
        <f>IF(T136&lt;&gt;"",VLOOKUP(T136,'ESO zone constants'!$E$3:$J$1001,5,FALSE),"")</f>
        <v/>
      </c>
      <c r="U136" s="3" t="str">
        <f>IF(V136&lt;&gt;"",VLOOKUP(V136,'ESO zone constants'!$E$3:$J$1001,5,FALSE),"")</f>
        <v/>
      </c>
      <c r="W136" s="3">
        <v>0</v>
      </c>
      <c r="X136" t="str">
        <f>VLOOKUP(W136,'LibSets constants'!$A$2:$B$16,2,FALSE)</f>
        <v>Included in base game</v>
      </c>
      <c r="Y136" s="7" t="str">
        <f>CONCATENATE("[",A136,"] = {wayshrines={",M136,",",N136,",",O136,"}")&amp;IF(VALUE(P136)&gt;0,CONCATENATE(", traitsNeeded=",P136),"")&amp;CONCATENATE(", dlcId=",W136,)</f>
        <v>[136] = {wayshrines={-1,-1,-1}, dlcId=0</v>
      </c>
      <c r="Z136" s="7" t="str">
        <f>IF(Q136&lt;&gt;"",CONCATENATE(", zoneIds={",Q136),"")&amp;IF(S136&lt;&gt;"",CONCATENATE(",",S136),"")&amp;IF(U136&lt;&gt;"",CONCATENATE(",",U136),"")&amp;IF(Q136&lt;&gt;"",CONCATENATE("}",""),"")&amp;IF(OR(K136="true",K136="false",K136&lt;&gt;""), CONCATENATE(", veteran=", K136), "")</f>
        <v>, veteran=false</v>
      </c>
      <c r="AA136" s="7" t="str">
        <f>IF(I136="Trial",", isTrial=true",IF(I136="Arena",", isArena=true", IF(I136="Monster",", isMonster=true",""))) &amp; IF(L136="true", CONCATENATE(", multiTrialSet=true"), "")</f>
        <v/>
      </c>
      <c r="AB136" s="7" t="str">
        <f>CONCATENATE(" --",C136," / ",B136)</f>
        <v xml:space="preserve"> --Immortal Warrior / Unsterblicher Krieger</v>
      </c>
      <c r="AC136" s="7" t="str">
        <f>IF(VALUE(P136)&gt;0,CONCATENATE("[",A136,"] = true,        --",C136, " / ", B136), "")</f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constants'!$E$3:$J$1001,5,FALSE),"")</f>
        <v/>
      </c>
      <c r="S137" s="3" t="str">
        <f>IF(T137&lt;&gt;"",VLOOKUP(T137,'ESO zone constants'!$E$3:$J$1001,5,FALSE),"")</f>
        <v/>
      </c>
      <c r="U137" s="3" t="str">
        <f>IF(V137&lt;&gt;"",VLOOKUP(V137,'ESO zone constants'!$E$3:$J$1001,5,FALSE),"")</f>
        <v/>
      </c>
      <c r="W137" s="3">
        <v>0</v>
      </c>
      <c r="X137" t="str">
        <f>VLOOKUP(W137,'LibSets constants'!$A$2:$B$16,2,FALSE)</f>
        <v>Included in base game</v>
      </c>
      <c r="Y137" s="7" t="str">
        <f>CONCATENATE("[",A137,"] = {wayshrines={",M137,",",N137,",",O137,"}")&amp;IF(VALUE(P137)&gt;0,CONCATENATE(", traitsNeeded=",P137),"")&amp;CONCATENATE(", dlcId=",W137,)</f>
        <v>[253] = {wayshrines={-1,-1,-1}, dlcId=0</v>
      </c>
      <c r="Z137" s="7" t="str">
        <f>IF(Q137&lt;&gt;"",CONCATENATE(", zoneIds={",Q137),"")&amp;IF(S137&lt;&gt;"",CONCATENATE(",",S137),"")&amp;IF(U137&lt;&gt;"",CONCATENATE(",",U137),"")&amp;IF(Q137&lt;&gt;"",CONCATENATE("}",""),"")&amp;IF(OR(K137="true",K137="false",K137&lt;&gt;""), CONCATENATE(", veteran=", K137), "")</f>
        <v>, veteran=false</v>
      </c>
      <c r="AA137" s="7" t="str">
        <f>IF(I137="Trial",", isTrial=true",IF(I137="Arena",", isArena=true", IF(I137="Monster",", isMonster=true",""))) &amp; IF(L137="true", CONCATENATE(", multiTrialSet=true"), "")</f>
        <v/>
      </c>
      <c r="AB137" s="7" t="str">
        <f>CONCATENATE(" --",C137," / ",B137)</f>
        <v xml:space="preserve"> --Imperial Physique / Kaiserliche Physis</v>
      </c>
      <c r="AC137" s="7" t="str">
        <f>IF(VALUE(P137)&gt;0,CONCATENATE("[",A137,"] = true,        --",C137, " / ", B137), "")</f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constants'!$E$3:$J$1001,5,FALSE),"")</f>
        <v/>
      </c>
      <c r="S138" s="3" t="str">
        <f>IF(T138&lt;&gt;"",VLOOKUP(T138,'ESO zone constants'!$E$3:$J$1001,5,FALSE),"")</f>
        <v/>
      </c>
      <c r="U138" s="3" t="str">
        <f>IF(V138&lt;&gt;"",VLOOKUP(V138,'ESO zone constants'!$E$3:$J$1001,5,FALSE),"")</f>
        <v/>
      </c>
      <c r="W138" s="3">
        <v>0</v>
      </c>
      <c r="X138" t="str">
        <f>VLOOKUP(W138,'LibSets constants'!$A$2:$B$16,2,FALSE)</f>
        <v>Included in base game</v>
      </c>
      <c r="Y138" s="7" t="str">
        <f>CONCATENATE("[",A138,"] = {wayshrines={",M138,",",N138,",",O138,"}")&amp;IF(VALUE(P138)&gt;0,CONCATENATE(", traitsNeeded=",P138),"")&amp;CONCATENATE(", dlcId=",W138,)</f>
        <v>[334] = {wayshrines={-1,-1,-1}, dlcId=0</v>
      </c>
      <c r="Z138" s="7" t="str">
        <f>IF(Q138&lt;&gt;"",CONCATENATE(", zoneIds={",Q138),"")&amp;IF(S138&lt;&gt;"",CONCATENATE(",",S138),"")&amp;IF(U138&lt;&gt;"",CONCATENATE(",",U138),"")&amp;IF(Q138&lt;&gt;"",CONCATENATE("}",""),"")&amp;IF(OR(K138="true",K138="false",K138&lt;&gt;""), CONCATENATE(", veteran=", K138), "")</f>
        <v>, veteran=false</v>
      </c>
      <c r="AA138" s="7" t="str">
        <f>IF(I138="Trial",", isTrial=true",IF(I138="Arena",", isArena=true", IF(I138="Monster",", isMonster=true",""))) &amp; IF(L138="true", CONCATENATE(", multiTrialSet=true"), "")</f>
        <v/>
      </c>
      <c r="AB138" s="7" t="str">
        <f>CONCATENATE(" --",C138," / ",B138)</f>
        <v xml:space="preserve"> --Impregnable Armor / Unüberwindliche Rüstung</v>
      </c>
      <c r="AC138" s="7" t="str">
        <f>IF(VALUE(P138)&gt;0,CONCATENATE("[",A138,"] = true,        --",C138, " / ", B138), "")</f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constants'!$E$3:$J$1001,5,FALSE),"")</f>
        <v/>
      </c>
      <c r="S139" s="3" t="str">
        <f>IF(T139&lt;&gt;"",VLOOKUP(T139,'ESO zone constants'!$E$3:$J$1001,5,FALSE),"")</f>
        <v/>
      </c>
      <c r="U139" s="3" t="str">
        <f>IF(V139&lt;&gt;"",VLOOKUP(V139,'ESO zone constants'!$E$3:$J$1001,5,FALSE),"")</f>
        <v/>
      </c>
      <c r="W139" s="3">
        <v>0</v>
      </c>
      <c r="X139" t="str">
        <f>VLOOKUP(W139,'LibSets constants'!$A$2:$B$16,2,FALSE)</f>
        <v>Included in base game</v>
      </c>
      <c r="Y139" s="7" t="str">
        <f>CONCATENATE("[",A139,"] = {wayshrines={",M139,",",N139,",",O139,"}")&amp;IF(VALUE(P139)&gt;0,CONCATENATE(", traitsNeeded=",P139),"")&amp;CONCATENATE(", dlcId=",W139,)</f>
        <v>[417] = {wayshrines={-1,-1,-1}, dlcId=0</v>
      </c>
      <c r="Z139" s="7" t="str">
        <f>IF(Q139&lt;&gt;"",CONCATENATE(", zoneIds={",Q139),"")&amp;IF(S139&lt;&gt;"",CONCATENATE(",",S139),"")&amp;IF(U139&lt;&gt;"",CONCATENATE(",",U139),"")&amp;IF(Q139&lt;&gt;"",CONCATENATE("}",""),"")&amp;IF(OR(K139="true",K139="false",K139&lt;&gt;""), CONCATENATE(", veteran=", K139), "")</f>
        <v>, veteran=false</v>
      </c>
      <c r="AA139" s="7" t="str">
        <f>IF(I139="Trial",", isTrial=true",IF(I139="Arena",", isArena=true", IF(I139="Monster",", isMonster=true",""))) &amp; IF(L139="true", CONCATENATE(", multiTrialSet=true"), "")</f>
        <v/>
      </c>
      <c r="AB139" s="7" t="str">
        <f>CONCATENATE(" --",C139," / ",B139)</f>
        <v xml:space="preserve"> --Indomitable Fury / Unbeugsamer Zorn</v>
      </c>
      <c r="AC139" s="7" t="str">
        <f>IF(VALUE(P139)&gt;0,CONCATENATE("[",A139,"] = true,        --",C139, " / ", B139), "")</f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constants'!$E$3:$J$1001,5,FALSE),"")</f>
        <v>Shadowfen</v>
      </c>
      <c r="R140" s="3" t="s">
        <v>53</v>
      </c>
      <c r="S140" s="3" t="str">
        <f>IF(T140&lt;&gt;"",VLOOKUP(T140,'ESO zone constants'!$E$3:$J$1001,5,FALSE),"")</f>
        <v/>
      </c>
      <c r="U140" s="3" t="str">
        <f>IF(V140&lt;&gt;"",VLOOKUP(V140,'ESO zone constants'!$E$3:$J$1001,5,FALSE),"")</f>
        <v/>
      </c>
      <c r="W140" s="3">
        <v>0</v>
      </c>
      <c r="X140" t="str">
        <f>VLOOKUP(W140,'LibSets constants'!$A$2:$B$16,2,FALSE)</f>
        <v>Included in base game</v>
      </c>
      <c r="Y140" s="7" t="str">
        <f>CONCATENATE("[",A140,"] = {wayshrines={",M140,",",N140,",",O140,"}")&amp;IF(VALUE(P140)&gt;0,CONCATENATE(", traitsNeeded=",P140),"")&amp;CONCATENATE(", dlcId=",W140,)</f>
        <v>[172] = {wayshrines={-1,-1,-1}, dlcId=0</v>
      </c>
      <c r="Z140" s="7" t="str">
        <f>IF(Q140&lt;&gt;"",CONCATENATE(", zoneIds={",Q140),"")&amp;IF(S140&lt;&gt;"",CONCATENATE(",",S140),"")&amp;IF(U140&lt;&gt;"",CONCATENATE(",",U140),"")&amp;IF(Q140&lt;&gt;"",CONCATENATE("}",""),"")&amp;IF(OR(K140="true",K140="false",K140&lt;&gt;""), CONCATENATE(", veteran=", K140), "")</f>
        <v>, zoneIds={Shadowfen}, veteran=false</v>
      </c>
      <c r="AA140" s="7" t="str">
        <f>IF(I140="Trial",", isTrial=true",IF(I140="Arena",", isArena=true", IF(I140="Monster",", isMonster=true",""))) &amp; IF(L140="true", CONCATENATE(", multiTrialSet=true"), "")</f>
        <v/>
      </c>
      <c r="AB140" s="7" t="str">
        <f>CONCATENATE(" --",C140," / ",B140)</f>
        <v xml:space="preserve"> --Infallible Mage / Unfehlbare Magierin</v>
      </c>
      <c r="AC140" s="7" t="str">
        <f>IF(VALUE(P140)&gt;0,CONCATENATE("[",A140,"] = true,        --",C140, " / ", B140), "")</f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constants'!$E$3:$J$1001,5,FALSE),"")</f>
        <v/>
      </c>
      <c r="S141" s="3" t="str">
        <f>IF(T141&lt;&gt;"",VLOOKUP(T141,'ESO zone constants'!$E$3:$J$1001,5,FALSE),"")</f>
        <v/>
      </c>
      <c r="U141" s="3" t="str">
        <f>IF(V141&lt;&gt;"",VLOOKUP(V141,'ESO zone constants'!$E$3:$J$1001,5,FALSE),"")</f>
        <v/>
      </c>
      <c r="W141" s="3">
        <v>0</v>
      </c>
      <c r="X141" t="str">
        <f>VLOOKUP(W141,'LibSets constants'!$A$2:$B$16,2,FALSE)</f>
        <v>Included in base game</v>
      </c>
      <c r="Y141" s="7" t="str">
        <f>CONCATENATE("[",A141,"] = {wayshrines={",M141,",",N141,",",O141,"}")&amp;IF(VALUE(P141)&gt;0,CONCATENATE(", traitsNeeded=",P141),"")&amp;CONCATENATE(", dlcId=",W141,)</f>
        <v>[272] = {wayshrines={-1,-1,-1}, dlcId=0</v>
      </c>
      <c r="Z141" s="7" t="str">
        <f>IF(Q141&lt;&gt;"",CONCATENATE(", zoneIds={",Q141),"")&amp;IF(S141&lt;&gt;"",CONCATENATE(",",S141),"")&amp;IF(U141&lt;&gt;"",CONCATENATE(",",U141),"")&amp;IF(Q141&lt;&gt;"",CONCATENATE("}",""),"")&amp;IF(OR(K141="true",K141="false",K141&lt;&gt;""), CONCATENATE(", veteran=", K141), "")</f>
        <v>, veteran={EQUIP_TYPE_HEAD=true, EQUIP_TYPE_SHOULDERS=false}</v>
      </c>
      <c r="AA141" s="7" t="str">
        <f>IF(I141="Trial",", isTrial=true",IF(I141="Arena",", isArena=true", IF(I141="Monster",", isMonster=true",""))) &amp; IF(L141="true", CONCATENATE(", multiTrialSet=true"), "")</f>
        <v>, isMonster=true</v>
      </c>
      <c r="AB141" s="7" t="str">
        <f>CONCATENATE(" --",C141," / ",B141)</f>
        <v xml:space="preserve"> --Infernal Guardian / Infernaler Wächter</v>
      </c>
      <c r="AC141" s="7" t="str">
        <f>IF(VALUE(P141)&gt;0,CONCATENATE("[",A141,"] = true,        --",C141, " / ", B141), "")</f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constants'!$E$3:$J$1001,5,FALSE),"")</f>
        <v/>
      </c>
      <c r="S142" s="3" t="str">
        <f>IF(T142&lt;&gt;"",VLOOKUP(T142,'ESO zone constants'!$E$3:$J$1001,5,FALSE),"")</f>
        <v/>
      </c>
      <c r="U142" s="3" t="str">
        <f>IF(V142&lt;&gt;"",VLOOKUP(V142,'ESO zone constants'!$E$3:$J$1001,5,FALSE),"")</f>
        <v/>
      </c>
      <c r="W142" s="3">
        <v>8</v>
      </c>
      <c r="X142" t="str">
        <f>VLOOKUP(W142,'LibSets constants'!$A$2:$B$16,2,FALSE)</f>
        <v>Clockwork City</v>
      </c>
      <c r="Y142" s="7" t="str">
        <f>CONCATENATE("[",A142,"] = {wayshrines={",M142,",",N142,",",O142,"}")&amp;IF(VALUE(P142)&gt;0,CONCATENATE(", traitsNeeded=",P142),"")&amp;CONCATENATE(", dlcId=",W142,)</f>
        <v>[351] = {wayshrines={339,339,339}, traitsNeeded=6, dlcId=8</v>
      </c>
      <c r="Z142" s="7" t="str">
        <f>IF(Q142&lt;&gt;"",CONCATENATE(", zoneIds={",Q142),"")&amp;IF(S142&lt;&gt;"",CONCATENATE(",",S142),"")&amp;IF(U142&lt;&gt;"",CONCATENATE(",",U142),"")&amp;IF(Q142&lt;&gt;"",CONCATENATE("}",""),"")&amp;IF(OR(K142="true",K142="false",K142&lt;&gt;""), CONCATENATE(", veteran=", K142), "")</f>
        <v>, veteran=false</v>
      </c>
      <c r="AA142" s="7" t="str">
        <f>IF(I142="Trial",", isTrial=true",IF(I142="Arena",", isArena=true", IF(I142="Monster",", isMonster=true",""))) &amp; IF(L142="true", CONCATENATE(", multiTrialSet=true"), "")</f>
        <v/>
      </c>
      <c r="AB142" s="7" t="str">
        <f>CONCATENATE(" --",C142," / ",B142)</f>
        <v xml:space="preserve"> --Innate Axiom / Kernaxiom</v>
      </c>
      <c r="AC142" s="7" t="str">
        <f>IF(VALUE(P142)&gt;0,CONCATENATE("[",A142,"] = true,        --",C142, " / ", B142), "")</f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constants'!$E$3:$J$1001,5,FALSE),"")</f>
        <v/>
      </c>
      <c r="S143" s="3" t="str">
        <f>IF(T143&lt;&gt;"",VLOOKUP(T143,'ESO zone constants'!$E$3:$J$1001,5,FALSE),"")</f>
        <v/>
      </c>
      <c r="U143" s="3" t="str">
        <f>IF(V143&lt;&gt;"",VLOOKUP(V143,'ESO zone constants'!$E$3:$J$1001,5,FALSE),"")</f>
        <v/>
      </c>
      <c r="W143" s="3">
        <v>0</v>
      </c>
      <c r="X143" t="str">
        <f>VLOOKUP(W143,'LibSets constants'!$A$2:$B$16,2,FALSE)</f>
        <v>Included in base game</v>
      </c>
      <c r="Y143" s="7" t="str">
        <f>CONCATENATE("[",A143,"] = {wayshrines={",M143,",",N143,",",O143,"}")&amp;IF(VALUE(P143)&gt;0,CONCATENATE(", traitsNeeded=",P143),"")&amp;CONCATENATE(", dlcId=",W143,)</f>
        <v>[333] = {wayshrines={-1,-1,-1}, dlcId=0</v>
      </c>
      <c r="Z143" s="7" t="str">
        <f>IF(Q143&lt;&gt;"",CONCATENATE(", zoneIds={",Q143),"")&amp;IF(S143&lt;&gt;"",CONCATENATE(",",S143),"")&amp;IF(U143&lt;&gt;"",CONCATENATE(",",U143),"")&amp;IF(Q143&lt;&gt;"",CONCATENATE("}",""),"")&amp;IF(OR(K143="true",K143="false",K143&lt;&gt;""), CONCATENATE(", veteran=", K143), "")</f>
        <v>, veteran=false</v>
      </c>
      <c r="AA143" s="7" t="str">
        <f>IF(I143="Trial",", isTrial=true",IF(I143="Arena",", isArena=true", IF(I143="Monster",", isMonster=true",""))) &amp; IF(L143="true", CONCATENATE(", multiTrialSet=true"), "")</f>
        <v/>
      </c>
      <c r="AB143" s="7" t="str">
        <f>CONCATENATE(" --",C143," / ",B143)</f>
        <v xml:space="preserve"> --Inventor's Guard / Erfindergarde</v>
      </c>
      <c r="AC143" s="7" t="str">
        <f>IF(VALUE(P143)&gt;0,CONCATENATE("[",A143,"] = true,        --",C143, " / ", B143), "")</f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constants'!$E$3:$J$1001,5,FALSE),"")</f>
        <v/>
      </c>
      <c r="S144" s="3" t="str">
        <f>IF(T144&lt;&gt;"",VLOOKUP(T144,'ESO zone constants'!$E$3:$J$1001,5,FALSE),"")</f>
        <v/>
      </c>
      <c r="U144" s="3" t="str">
        <f>IF(V144&lt;&gt;"",VLOOKUP(V144,'ESO zone constants'!$E$3:$J$1001,5,FALSE),"")</f>
        <v/>
      </c>
      <c r="W144" s="3">
        <v>0</v>
      </c>
      <c r="X144" t="str">
        <f>VLOOKUP(W144,'LibSets constants'!$A$2:$B$16,2,FALSE)</f>
        <v>Included in base game</v>
      </c>
      <c r="Y144" s="7" t="str">
        <f>CONCATENATE("[",A144,"] = {wayshrines={",M144,",",N144,",",O144,"}")&amp;IF(VALUE(P144)&gt;0,CONCATENATE(", traitsNeeded=",P144),"")&amp;CONCATENATE(", dlcId=",W144,)</f>
        <v>[337] = {wayshrines={-1,-1,-1}, dlcId=0</v>
      </c>
      <c r="Z144" s="7" t="str">
        <f>IF(Q144&lt;&gt;"",CONCATENATE(", zoneIds={",Q144),"")&amp;IF(S144&lt;&gt;"",CONCATENATE(",",S144),"")&amp;IF(U144&lt;&gt;"",CONCATENATE(",",U144),"")&amp;IF(Q144&lt;&gt;"",CONCATENATE("}",""),"")&amp;IF(OR(K144="true",K144="false",K144&lt;&gt;""), CONCATENATE(", veteran=", K144), "")</f>
        <v>, veteran=false</v>
      </c>
      <c r="AA144" s="7" t="str">
        <f>IF(I144="Trial",", isTrial=true",IF(I144="Arena",", isArena=true", IF(I144="Monster",", isMonster=true",""))) &amp; IF(L144="true", CONCATENATE(", multiTrialSet=true"), "")</f>
        <v/>
      </c>
      <c r="AB144" s="7" t="str">
        <f>CONCATENATE(" --",C144," / ",B144)</f>
        <v xml:space="preserve"> --Ironblood / Eisenblut</v>
      </c>
      <c r="AC144" s="7" t="str">
        <f>IF(VALUE(P144)&gt;0,CONCATENATE("[",A144,"] = true,        --",C144, " / ", B144), "")</f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constants'!$E$3:$J$1001,5,FALSE),"")</f>
        <v/>
      </c>
      <c r="S145" s="3" t="str">
        <f>IF(T145&lt;&gt;"",VLOOKUP(T145,'ESO zone constants'!$E$3:$J$1001,5,FALSE),"")</f>
        <v/>
      </c>
      <c r="U145" s="3" t="str">
        <f>IF(V145&lt;&gt;"",VLOOKUP(V145,'ESO zone constants'!$E$3:$J$1001,5,FALSE),"")</f>
        <v/>
      </c>
      <c r="W145" s="3">
        <v>0</v>
      </c>
      <c r="X145" t="str">
        <f>VLOOKUP(W145,'LibSets constants'!$A$2:$B$16,2,FALSE)</f>
        <v>Included in base game</v>
      </c>
      <c r="Y145" s="7" t="str">
        <f>CONCATENATE("[",A145,"] = {wayshrines={",M145,",",N145,",",O145,"}")&amp;IF(VALUE(P145)&gt;0,CONCATENATE(", traitsNeeded=",P145),"")&amp;CONCATENATE(", dlcId=",W145,)</f>
        <v>[295] = {wayshrines={-1,-1,-1}, dlcId=0</v>
      </c>
      <c r="Z145" s="7" t="str">
        <f>IF(Q145&lt;&gt;"",CONCATENATE(", zoneIds={",Q145),"")&amp;IF(S145&lt;&gt;"",CONCATENATE(",",S145),"")&amp;IF(U145&lt;&gt;"",CONCATENATE(",",U145),"")&amp;IF(Q145&lt;&gt;"",CONCATENATE("}",""),"")&amp;IF(OR(K145="true",K145="false",K145&lt;&gt;""), CONCATENATE(", veteran=", K145), "")</f>
        <v>, veteran=false</v>
      </c>
      <c r="AA145" s="7" t="str">
        <f>IF(I145="Trial",", isTrial=true",IF(I145="Arena",", isArena=true", IF(I145="Monster",", isMonster=true",""))) &amp; IF(L145="true", CONCATENATE(", multiTrialSet=true"), "")</f>
        <v/>
      </c>
      <c r="AB145" s="7" t="str">
        <f>CONCATENATE(" --",C145," / ",B145)</f>
        <v xml:space="preserve"> --Jailbreaker / Ausbrecher</v>
      </c>
      <c r="AC145" s="7" t="str">
        <f>IF(VALUE(P145)&gt;0,CONCATENATE("[",A145,"] = true,        --",C145, " / ", B145), "")</f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constants'!$E$3:$J$1001,5,FALSE),"")</f>
        <v/>
      </c>
      <c r="S146" s="3" t="str">
        <f>IF(T146&lt;&gt;"",VLOOKUP(T146,'ESO zone constants'!$E$3:$J$1001,5,FALSE),"")</f>
        <v/>
      </c>
      <c r="U146" s="3" t="str">
        <f>IF(V146&lt;&gt;"",VLOOKUP(V146,'ESO zone constants'!$E$3:$J$1001,5,FALSE),"")</f>
        <v/>
      </c>
      <c r="W146" s="3">
        <v>0</v>
      </c>
      <c r="X146" t="str">
        <f>VLOOKUP(W146,'LibSets constants'!$A$2:$B$16,2,FALSE)</f>
        <v>Included in base game</v>
      </c>
      <c r="Y146" s="7" t="str">
        <f>CONCATENATE("[",A146,"] = {wayshrines={",M146,",",N146,",",O146,"}")&amp;IF(VALUE(P146)&gt;0,CONCATENATE(", traitsNeeded=",P146),"")&amp;CONCATENATE(", dlcId=",W146,)</f>
        <v>[404] = {wayshrines={-1,-1,-1}, dlcId=0</v>
      </c>
      <c r="Z146" s="7" t="str">
        <f>IF(Q146&lt;&gt;"",CONCATENATE(", zoneIds={",Q146),"")&amp;IF(S146&lt;&gt;"",CONCATENATE(",",S146),"")&amp;IF(U146&lt;&gt;"",CONCATENATE(",",U146),"")&amp;IF(Q146&lt;&gt;"",CONCATENATE("}",""),"")&amp;IF(OR(K146="true",K146="false",K146&lt;&gt;""), CONCATENATE(", veteran=", K146), "")</f>
        <v>, veteran=false</v>
      </c>
      <c r="AA146" s="7" t="str">
        <f>IF(I146="Trial",", isTrial=true",IF(I146="Arena",", isArena=true", IF(I146="Monster",", isMonster=true",""))) &amp; IF(L146="true", CONCATENATE(", multiTrialSet=true"), "")</f>
        <v/>
      </c>
      <c r="AB146" s="7" t="str">
        <f>CONCATENATE(" --",C146," / ",B146)</f>
        <v xml:space="preserve"> --Jailer's Tenacity / Tenazität des Kerkermeisters</v>
      </c>
      <c r="AC146" s="7" t="str">
        <f>IF(VALUE(P146)&gt;0,CONCATENATE("[",A146,"] = true,        --",C146, " / ", B146), "")</f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 t="str">
        <f>IF(R147&lt;&gt;"",VLOOKUP(R147,'ESO zone constants'!$E$3:$J$1001,5,FALSE),"")</f>
        <v>Rivenspire</v>
      </c>
      <c r="R147" s="3" t="s">
        <v>49</v>
      </c>
      <c r="S147" s="3" t="str">
        <f>IF(T147&lt;&gt;"",VLOOKUP(T147,'ESO zone constants'!$E$3:$J$1001,5,FALSE),"")</f>
        <v/>
      </c>
      <c r="U147" s="3" t="str">
        <f>IF(V147&lt;&gt;"",VLOOKUP(V147,'ESO zone constants'!$E$3:$J$1001,5,FALSE),"")</f>
        <v/>
      </c>
      <c r="W147" s="3">
        <v>0</v>
      </c>
      <c r="X147" t="str">
        <f>VLOOKUP(W147,'LibSets constants'!$A$2:$B$16,2,FALSE)</f>
        <v>Included in base game</v>
      </c>
      <c r="Y147" s="7" t="str">
        <f>CONCATENATE("[",A147,"] = {wayshrines={",M147,",",N147,",",O147,"}")&amp;IF(VALUE(P147)&gt;0,CONCATENATE(", traitsNeeded=",P147),"")&amp;CONCATENATE(", dlcId=",W147,)</f>
        <v>[186] = {wayshrines={-1,-1,-1}, dlcId=0</v>
      </c>
      <c r="Z147" s="7" t="str">
        <f>IF(Q147&lt;&gt;"",CONCATENATE(", zoneIds={",Q147),"")&amp;IF(S147&lt;&gt;"",CONCATENATE(",",S147),"")&amp;IF(U147&lt;&gt;"",CONCATENATE(",",U147),"")&amp;IF(Q147&lt;&gt;"",CONCATENATE("}",""),"")&amp;IF(OR(K147="true",K147="false",K147&lt;&gt;""), CONCATENATE(", veteran=", K147), "")</f>
        <v>, zoneIds={Rivenspire}, veteran=false</v>
      </c>
      <c r="AA147" s="7" t="str">
        <f>IF(I147="Trial",", isTrial=true",IF(I147="Arena",", isArena=true", IF(I147="Monster",", isMonster=true",""))) &amp; IF(L147="true", CONCATENATE(", multiTrialSet=true"), "")</f>
        <v/>
      </c>
      <c r="AB147" s="7" t="str">
        <f>CONCATENATE(" --",C147," / ",B147)</f>
        <v xml:space="preserve"> --Jolting Arms / Rüttelnde Rüstung</v>
      </c>
      <c r="AC147" s="7" t="str">
        <f>IF(VALUE(P147)&gt;0,CONCATENATE("[",A147,"] = true,        --",C147, " / ", B147), "")</f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constants'!$E$3:$J$1001,5,FALSE),"")</f>
        <v/>
      </c>
      <c r="S148" s="3" t="str">
        <f>IF(T148&lt;&gt;"",VLOOKUP(T148,'ESO zone constants'!$E$3:$J$1001,5,FALSE),"")</f>
        <v/>
      </c>
      <c r="U148" s="3" t="str">
        <f>IF(V148&lt;&gt;"",VLOOKUP(V148,'ESO zone constants'!$E$3:$J$1001,5,FALSE),"")</f>
        <v/>
      </c>
      <c r="W148" s="3">
        <v>0</v>
      </c>
      <c r="X148" t="str">
        <f>VLOOKUP(W148,'LibSets constants'!$A$2:$B$16,2,FALSE)</f>
        <v>Included in base game</v>
      </c>
      <c r="Y148" s="7" t="str">
        <f>CONCATENATE("[",A148,"] = {wayshrines={",M148,",",N148,",",O148,"}")&amp;IF(VALUE(P148)&gt;0,CONCATENATE(", traitsNeeded=",P148),"")&amp;CONCATENATE(", dlcId=",W148,)</f>
        <v>[346] = {wayshrines={-1,-1,-1}, dlcId=0</v>
      </c>
      <c r="Z148" s="7" t="str">
        <f>IF(Q148&lt;&gt;"",CONCATENATE(", zoneIds={",Q148),"")&amp;IF(S148&lt;&gt;"",CONCATENATE(",",S148),"")&amp;IF(U148&lt;&gt;"",CONCATENATE(",",U148),"")&amp;IF(Q148&lt;&gt;"",CONCATENATE("}",""),"")&amp;IF(OR(K148="true",K148="false",K148&lt;&gt;""), CONCATENATE(", veteran=", K148), "")</f>
        <v>, veteran=false</v>
      </c>
      <c r="AA148" s="7" t="str">
        <f>IF(I148="Trial",", isTrial=true",IF(I148="Arena",", isArena=true", IF(I148="Monster",", isMonster=true",""))) &amp; IF(L148="true", CONCATENATE(", multiTrialSet=true"), "")</f>
        <v/>
      </c>
      <c r="AB148" s="7" t="str">
        <f>CONCATENATE(" --",C148," / ",B148)</f>
        <v xml:space="preserve"> --Jorvuld's Guidance / Jorvulds Führung</v>
      </c>
      <c r="AC148" s="7" t="str">
        <f>IF(VALUE(P148)&gt;0,CONCATENATE("[",A148,"] = true,        --",C148, " / ", B148), "")</f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constants'!$E$3:$J$1001,5,FALSE),"")</f>
        <v/>
      </c>
      <c r="S149" s="3" t="str">
        <f>IF(T149&lt;&gt;"",VLOOKUP(T149,'ESO zone constants'!$E$3:$J$1001,5,FALSE),"")</f>
        <v/>
      </c>
      <c r="U149" s="3" t="str">
        <f>IF(V149&lt;&gt;"",VLOOKUP(V149,'ESO zone constants'!$E$3:$J$1001,5,FALSE),"")</f>
        <v/>
      </c>
      <c r="W149" s="3">
        <v>0</v>
      </c>
      <c r="X149" t="str">
        <f>VLOOKUP(W149,'LibSets constants'!$A$2:$B$16,2,FALSE)</f>
        <v>Included in base game</v>
      </c>
      <c r="Y149" s="7" t="str">
        <f>CONCATENATE("[",A149,"] = {wayshrines={",M149,",",N149,",",O149,"}")&amp;IF(VALUE(P149)&gt;0,CONCATENATE(", traitsNeeded=",P149),"")&amp;CONCATENATE(", dlcId=",W149,)</f>
        <v>[92] = {wayshrines={-2,-2,-2}, traitsNeeded=8, dlcId=0</v>
      </c>
      <c r="Z149" s="7" t="str">
        <f>IF(Q149&lt;&gt;"",CONCATENATE(", zoneIds={",Q149),"")&amp;IF(S149&lt;&gt;"",CONCATENATE(",",S149),"")&amp;IF(U149&lt;&gt;"",CONCATENATE(",",U149),"")&amp;IF(Q149&lt;&gt;"",CONCATENATE("}",""),"")&amp;IF(OR(K149="true",K149="false",K149&lt;&gt;""), CONCATENATE(", veteran=", K149), "")</f>
        <v>, veteran=false</v>
      </c>
      <c r="AA149" s="7" t="str">
        <f>IF(I149="Trial",", isTrial=true",IF(I149="Arena",", isArena=true", IF(I149="Monster",", isMonster=true",""))) &amp; IF(L149="true", CONCATENATE(", multiTrialSet=true"), "")</f>
        <v/>
      </c>
      <c r="AB149" s="7" t="str">
        <f>CONCATENATE(" --",C149," / ",B149)</f>
        <v xml:space="preserve"> --Kagrenac's Hope / Kagrenacs Hoffnung</v>
      </c>
      <c r="AC149" s="7" t="str">
        <f>IF(VALUE(P149)&gt;0,CONCATENATE("[",A149,"] = true,        --",C149, " / ", B149), "")</f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constants'!$E$3:$J$1001,5,FALSE),"")</f>
        <v/>
      </c>
      <c r="S150" s="3" t="str">
        <f>IF(T150&lt;&gt;"",VLOOKUP(T150,'ESO zone constants'!$E$3:$J$1001,5,FALSE),"")</f>
        <v/>
      </c>
      <c r="U150" s="3" t="str">
        <f>IF(V150&lt;&gt;"",VLOOKUP(V150,'ESO zone constants'!$E$3:$J$1001,5,FALSE),"")</f>
        <v/>
      </c>
      <c r="W150" s="3">
        <v>0</v>
      </c>
      <c r="X150" t="str">
        <f>VLOOKUP(W150,'LibSets constants'!$A$2:$B$16,2,FALSE)</f>
        <v>Included in base game</v>
      </c>
      <c r="Y150" s="7" t="str">
        <f>CONCATENATE("[",A150,"] = {wayshrines={",M150,",",N150,",",O150,"}")&amp;IF(VALUE(P150)&gt;0,CONCATENATE(", traitsNeeded=",P150),"")&amp;CONCATENATE(", dlcId=",W150,)</f>
        <v>[328] = {wayshrines={-1,-1,-1}, dlcId=0</v>
      </c>
      <c r="Z150" s="7" t="str">
        <f>IF(Q150&lt;&gt;"",CONCATENATE(", zoneIds={",Q150),"")&amp;IF(S150&lt;&gt;"",CONCATENATE(",",S150),"")&amp;IF(U150&lt;&gt;"",CONCATENATE(",",U150),"")&amp;IF(Q150&lt;&gt;"",CONCATENATE("}",""),"")&amp;IF(OR(K150="true",K150="false",K150&lt;&gt;""), CONCATENATE(", veteran=", K150), "")</f>
        <v>, veteran=false</v>
      </c>
      <c r="AA150" s="7" t="str">
        <f>IF(I150="Trial",", isTrial=true",IF(I150="Arena",", isArena=true", IF(I150="Monster",", isMonster=true",""))) &amp; IF(L150="true", CONCATENATE(", multiTrialSet=true"), "")</f>
        <v/>
      </c>
      <c r="AB150" s="7" t="str">
        <f>CONCATENATE(" --",C150," / ",B150)</f>
        <v xml:space="preserve"> --Knight Slayer / Ritterschlächter</v>
      </c>
      <c r="AC150" s="7" t="str">
        <f>IF(VALUE(P150)&gt;0,CONCATENATE("[",A150,"] = true,        --",C150, " / ", B150), "")</f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constants'!$E$3:$J$1001,5,FALSE),"")</f>
        <v/>
      </c>
      <c r="S151" s="3" t="str">
        <f>IF(T151&lt;&gt;"",VLOOKUP(T151,'ESO zone constants'!$E$3:$J$1001,5,FALSE),"")</f>
        <v/>
      </c>
      <c r="U151" s="3" t="str">
        <f>IF(V151&lt;&gt;"",VLOOKUP(V151,'ESO zone constants'!$E$3:$J$1001,5,FALSE),"")</f>
        <v/>
      </c>
      <c r="W151" s="3">
        <v>0</v>
      </c>
      <c r="X151" t="str">
        <f>VLOOKUP(W151,'LibSets constants'!$A$2:$B$16,2,FALSE)</f>
        <v>Included in base game</v>
      </c>
      <c r="Y151" s="7" t="str">
        <f>CONCATENATE("[",A151,"] = {wayshrines={",M151,",",N151,",",O151,"}")&amp;IF(VALUE(P151)&gt;0,CONCATENATE(", traitsNeeded=",P151),"")&amp;CONCATENATE(", dlcId=",W151,)</f>
        <v>[309] = {wayshrines={-1,-1,-1}, dlcId=0</v>
      </c>
      <c r="Z151" s="7" t="str">
        <f>IF(Q151&lt;&gt;"",CONCATENATE(", zoneIds={",Q151),"")&amp;IF(S151&lt;&gt;"",CONCATENATE(",",S151),"")&amp;IF(U151&lt;&gt;"",CONCATENATE(",",U151),"")&amp;IF(Q151&lt;&gt;"",CONCATENATE("}",""),"")&amp;IF(OR(K151="true",K151="false",K151&lt;&gt;""), CONCATENATE(", veteran=", K151), "")</f>
        <v>, veteran=false</v>
      </c>
      <c r="AA151" s="7" t="str">
        <f>IF(I151="Trial",", isTrial=true",IF(I151="Arena",", isArena=true", IF(I151="Monster",", isMonster=true",""))) &amp; IF(L151="true", CONCATENATE(", multiTrialSet=true"), "")</f>
        <v/>
      </c>
      <c r="AB151" s="7" t="str">
        <f>CONCATENATE(" --",C151," / ",B151)</f>
        <v xml:space="preserve"> --Knight-errant's Mail / Platten des Wanderritters</v>
      </c>
      <c r="AC151" s="7" t="str">
        <f>IF(VALUE(P151)&gt;0,CONCATENATE("[",A151,"] = true,        --",C151, " / ", B151), "")</f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constants'!$E$3:$J$1001,5,FALSE),"")</f>
        <v/>
      </c>
      <c r="S152" s="3" t="str">
        <f>IF(T152&lt;&gt;"",VLOOKUP(T152,'ESO zone constants'!$E$3:$J$1001,5,FALSE),"")</f>
        <v/>
      </c>
      <c r="U152" s="3" t="str">
        <f>IF(V152&lt;&gt;"",VLOOKUP(V152,'ESO zone constants'!$E$3:$J$1001,5,FALSE),"")</f>
        <v/>
      </c>
      <c r="W152" s="3">
        <v>0</v>
      </c>
      <c r="X152" t="str">
        <f>VLOOKUP(W152,'LibSets constants'!$A$2:$B$16,2,FALSE)</f>
        <v>Included in base game</v>
      </c>
      <c r="Y152" s="7" t="str">
        <f>CONCATENATE("[",A152,"] = {wayshrines={",M152,",",N152,",",O152,"}")&amp;IF(VALUE(P152)&gt;0,CONCATENATE(", traitsNeeded=",P152),"")&amp;CONCATENATE(", dlcId=",W152,)</f>
        <v>[35] = {wayshrines={-1,-1,-1}, dlcId=0</v>
      </c>
      <c r="Z152" s="7" t="str">
        <f>IF(Q152&lt;&gt;"",CONCATENATE(", zoneIds={",Q152),"")&amp;IF(S152&lt;&gt;"",CONCATENATE(",",S152),"")&amp;IF(U152&lt;&gt;"",CONCATENATE(",",U152),"")&amp;IF(Q152&lt;&gt;"",CONCATENATE("}",""),"")&amp;IF(OR(K152="true",K152="false",K152&lt;&gt;""), CONCATENATE(", veteran=", K152), "")</f>
        <v>, veteran=false</v>
      </c>
      <c r="AA152" s="7" t="str">
        <f>IF(I152="Trial",", isTrial=true",IF(I152="Arena",", isArena=true", IF(I152="Monster",", isMonster=true",""))) &amp; IF(L152="true", CONCATENATE(", multiTrialSet=true"), "")</f>
        <v/>
      </c>
      <c r="AB152" s="7" t="str">
        <f>CONCATENATE(" --",C152," / ",B152)</f>
        <v xml:space="preserve"> --Knightmare / Albtraumritter</v>
      </c>
      <c r="AC152" s="7" t="str">
        <f>IF(VALUE(P152)&gt;0,CONCATENATE("[",A152,"] = true,        --",C152, " / ", B152), "")</f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constants'!$E$3:$J$1001,5,FALSE),"")</f>
        <v/>
      </c>
      <c r="S153" s="3" t="str">
        <f>IF(T153&lt;&gt;"",VLOOKUP(T153,'ESO zone constants'!$E$3:$J$1001,5,FALSE),"")</f>
        <v/>
      </c>
      <c r="U153" s="3" t="str">
        <f>IF(V153&lt;&gt;"",VLOOKUP(V153,'ESO zone constants'!$E$3:$J$1001,5,FALSE),"")</f>
        <v/>
      </c>
      <c r="W153" s="3">
        <v>0</v>
      </c>
      <c r="X153" t="str">
        <f>VLOOKUP(W153,'LibSets constants'!$A$2:$B$16,2,FALSE)</f>
        <v>Included in base game</v>
      </c>
      <c r="Y153" s="7" t="str">
        <f>CONCATENATE("[",A153,"] = {wayshrines={",M153,",",N153,",",O153,"}")&amp;IF(VALUE(P153)&gt;0,CONCATENATE(", traitsNeeded=",P153),"")&amp;CONCATENATE(", dlcId=",W153,)</f>
        <v>[266] = {wayshrines={-1,-1,-1}, dlcId=0</v>
      </c>
      <c r="Z153" s="7" t="str">
        <f>IF(Q153&lt;&gt;"",CONCATENATE(", zoneIds={",Q153),"")&amp;IF(S153&lt;&gt;"",CONCATENATE(",",S153),"")&amp;IF(U153&lt;&gt;"",CONCATENATE(",",U153),"")&amp;IF(Q153&lt;&gt;"",CONCATENATE("}",""),"")&amp;IF(OR(K153="true",K153="false",K153&lt;&gt;""), CONCATENATE(", veteran=", K153), "")</f>
        <v>, veteran={EQUIP_TYPE_HEAD=true, EQUIP_TYPE_SHOULDERS=false}</v>
      </c>
      <c r="AA153" s="7" t="str">
        <f>IF(I153="Trial",", isTrial=true",IF(I153="Arena",", isArena=true", IF(I153="Monster",", isMonster=true",""))) &amp; IF(L153="true", CONCATENATE(", multiTrialSet=true"), "")</f>
        <v>, isMonster=true</v>
      </c>
      <c r="AB153" s="7" t="str">
        <f>CONCATENATE(" --",C153," / ",B153)</f>
        <v xml:space="preserve"> --Kra'gh / Kra'gh</v>
      </c>
      <c r="AC153" s="7" t="str">
        <f>IF(VALUE(P153)&gt;0,CONCATENATE("[",A153,"] = true,        --",C153, " / ", B153), "")</f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constants'!$E$3:$J$1001,5,FALSE),"")</f>
        <v/>
      </c>
      <c r="S154" s="3" t="str">
        <f>IF(T154&lt;&gt;"",VLOOKUP(T154,'ESO zone constants'!$E$3:$J$1001,5,FALSE),"")</f>
        <v/>
      </c>
      <c r="U154" s="3" t="str">
        <f>IF(V154&lt;&gt;"",VLOOKUP(V154,'ESO zone constants'!$E$3:$J$1001,5,FALSE),"")</f>
        <v/>
      </c>
      <c r="W154" s="3">
        <v>4</v>
      </c>
      <c r="X154" t="str">
        <f>VLOOKUP(W154,'LibSets constants'!$A$2:$B$16,2,FALSE)</f>
        <v>Dark Brotherhood</v>
      </c>
      <c r="Y154" s="7" t="str">
        <f>CONCATENATE("[",A154,"] = {wayshrines={",M154,",",N154,",",O154,"}")&amp;IF(VALUE(P154)&gt;0,CONCATENATE(", traitsNeeded=",P154),"")&amp;CONCATENATE(", dlcId=",W154,)</f>
        <v>[240] = {wayshrines={254,254,254}, traitsNeeded=5, dlcId=4</v>
      </c>
      <c r="Z154" s="7" t="str">
        <f>IF(Q154&lt;&gt;"",CONCATENATE(", zoneIds={",Q154),"")&amp;IF(S154&lt;&gt;"",CONCATENATE(",",S154),"")&amp;IF(U154&lt;&gt;"",CONCATENATE(",",U154),"")&amp;IF(Q154&lt;&gt;"",CONCATENATE("}",""),"")&amp;IF(OR(K154="true",K154="false",K154&lt;&gt;""), CONCATENATE(", veteran=", K154), "")</f>
        <v>, veteran=false</v>
      </c>
      <c r="AA154" s="7" t="str">
        <f>IF(I154="Trial",", isTrial=true",IF(I154="Arena",", isArena=true", IF(I154="Monster",", isMonster=true",""))) &amp; IF(L154="true", CONCATENATE(", multiTrialSet=true"), "")</f>
        <v/>
      </c>
      <c r="AB154" s="7" t="str">
        <f>CONCATENATE(" --",C154," / ",B154)</f>
        <v xml:space="preserve"> --Kvatch Gladiator / Gladiator von Kvatch</v>
      </c>
      <c r="AC154" s="7" t="str">
        <f>IF(VALUE(P154)&gt;0,CONCATENATE("[",A154,"] = true,        --",C154, " / ", B154), "")</f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constants'!$E$3:$J$1001,5,FALSE),"")</f>
        <v/>
      </c>
      <c r="S155" s="3" t="str">
        <f>IF(T155&lt;&gt;"",VLOOKUP(T155,'ESO zone constants'!$E$3:$J$1001,5,FALSE),"")</f>
        <v/>
      </c>
      <c r="U155" s="3" t="str">
        <f>IF(V155&lt;&gt;"",VLOOKUP(V155,'ESO zone constants'!$E$3:$J$1001,5,FALSE),"")</f>
        <v/>
      </c>
      <c r="W155" s="3">
        <v>0</v>
      </c>
      <c r="X155" t="str">
        <f>VLOOKUP(W155,'LibSets constants'!$A$2:$B$16,2,FALSE)</f>
        <v>Included in base game</v>
      </c>
      <c r="Y155" s="7" t="str">
        <f>CONCATENATE("[",A155,"] = {wayshrines={",M155,",",N155,",",O155,"}")&amp;IF(VALUE(P155)&gt;0,CONCATENATE(", traitsNeeded=",P155),"")&amp;CONCATENATE(", dlcId=",W155,)</f>
        <v>[59] = {wayshrines={-1,-1,-1}, dlcId=0</v>
      </c>
      <c r="Z155" s="7" t="str">
        <f>IF(Q155&lt;&gt;"",CONCATENATE(", zoneIds={",Q155),"")&amp;IF(S155&lt;&gt;"",CONCATENATE(",",S155),"")&amp;IF(U155&lt;&gt;"",CONCATENATE(",",U155),"")&amp;IF(Q155&lt;&gt;"",CONCATENATE("}",""),"")&amp;IF(OR(K155="true",K155="false",K155&lt;&gt;""), CONCATENATE(", veteran=", K155), "")</f>
        <v>, veteran=false</v>
      </c>
      <c r="AA155" s="7" t="str">
        <f>IF(I155="Trial",", isTrial=true",IF(I155="Arena",", isArena=true", IF(I155="Monster",", isMonster=true",""))) &amp; IF(L155="true", CONCATENATE(", multiTrialSet=true"), "")</f>
        <v/>
      </c>
      <c r="AB155" s="7" t="str">
        <f>CONCATENATE(" --",C155," / ",B155)</f>
        <v xml:space="preserve"> --Kyne's Kiss / Kynes Kuss</v>
      </c>
      <c r="AC155" s="7" t="str">
        <f>IF(VALUE(P155)&gt;0,CONCATENATE("[",A155,"] = true,        --",C155, " / ", B155), "")</f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constants'!$E$3:$J$1001,5,FALSE),"")</f>
        <v/>
      </c>
      <c r="S156" s="3" t="str">
        <f>IF(T156&lt;&gt;"",VLOOKUP(T156,'ESO zone constants'!$E$3:$J$1001,5,FALSE),"")</f>
        <v/>
      </c>
      <c r="U156" s="3" t="str">
        <f>IF(V156&lt;&gt;"",VLOOKUP(V156,'ESO zone constants'!$E$3:$J$1001,5,FALSE),"")</f>
        <v/>
      </c>
      <c r="W156" s="3">
        <v>0</v>
      </c>
      <c r="X156" t="str">
        <f>VLOOKUP(W156,'LibSets constants'!$A$2:$B$16,2,FALSE)</f>
        <v>Included in base game</v>
      </c>
      <c r="Y156" s="7" t="str">
        <f>CONCATENATE("[",A156,"] = {wayshrines={",M156,",",N156,",",O156,"}")&amp;IF(VALUE(P156)&gt;0,CONCATENATE(", traitsNeeded=",P156),"")&amp;CONCATENATE(", dlcId=",W156,)</f>
        <v>[303] = {wayshrines={-1,-1,-1}, dlcId=0</v>
      </c>
      <c r="Z156" s="7" t="str">
        <f>IF(Q156&lt;&gt;"",CONCATENATE(", zoneIds={",Q156),"")&amp;IF(S156&lt;&gt;"",CONCATENATE(",",S156),"")&amp;IF(U156&lt;&gt;"",CONCATENATE(",",U156),"")&amp;IF(Q156&lt;&gt;"",CONCATENATE("}",""),"")&amp;IF(OR(K156="true",K156="false",K156&lt;&gt;""), CONCATENATE(", veteran=", K156), "")</f>
        <v>, veteran=false</v>
      </c>
      <c r="AA156" s="7" t="str">
        <f>IF(I156="Trial",", isTrial=true",IF(I156="Arena",", isArena=true", IF(I156="Monster",", isMonster=true",""))) &amp; IF(L156="true", CONCATENATE(", multiTrialSet=true"), "")</f>
        <v/>
      </c>
      <c r="AB156" s="7" t="str">
        <f>CONCATENATE(" --",C156," / ",B156)</f>
        <v xml:space="preserve"> --Lamia's Song / Lied der Lamie</v>
      </c>
      <c r="AC156" s="7" t="str">
        <f>IF(VALUE(P156)&gt;0,CONCATENATE("[",A156,"] = true,        --",C156, " / ", B156), "")</f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constants'!$E$3:$J$1001,5,FALSE),"")</f>
        <v/>
      </c>
      <c r="S157" s="3" t="str">
        <f>IF(T157&lt;&gt;"",VLOOKUP(T157,'ESO zone constants'!$E$3:$J$1001,5,FALSE),"")</f>
        <v/>
      </c>
      <c r="U157" s="3" t="str">
        <f>IF(V157&lt;&gt;"",VLOOKUP(V157,'ESO zone constants'!$E$3:$J$1001,5,FALSE),"")</f>
        <v/>
      </c>
      <c r="W157" s="3">
        <v>2</v>
      </c>
      <c r="X157" t="str">
        <f>VLOOKUP(W157,'LibSets constants'!$A$2:$B$16,2,FALSE)</f>
        <v>Orsinium</v>
      </c>
      <c r="Y157" s="7" t="str">
        <f>CONCATENATE("[",A157,"] = {wayshrines={",M157,",",N157,",",O157,"}")&amp;IF(VALUE(P157)&gt;0,CONCATENATE(", traitsNeeded=",P157),"")&amp;CONCATENATE(", dlcId=",W157,)</f>
        <v>[207] = {wayshrines={241,241,241}, traitsNeeded=6, dlcId=2</v>
      </c>
      <c r="Z157" s="7" t="str">
        <f>IF(Q157&lt;&gt;"",CONCATENATE(", zoneIds={",Q157),"")&amp;IF(S157&lt;&gt;"",CONCATENATE(",",S157),"")&amp;IF(U157&lt;&gt;"",CONCATENATE(",",U157),"")&amp;IF(Q157&lt;&gt;"",CONCATENATE("}",""),"")&amp;IF(OR(K157="true",K157="false",K157&lt;&gt;""), CONCATENATE(", veteran=", K157), "")</f>
        <v>, veteran=false</v>
      </c>
      <c r="AA157" s="7" t="str">
        <f>IF(I157="Trial",", isTrial=true",IF(I157="Arena",", isArena=true", IF(I157="Monster",", isMonster=true",""))) &amp; IF(L157="true", CONCATENATE(", multiTrialSet=true"), "")</f>
        <v/>
      </c>
      <c r="AB157" s="7" t="str">
        <f>CONCATENATE(" --",C157," / ",B157)</f>
        <v xml:space="preserve"> --Law of Julianos / Gesetz von Julianos</v>
      </c>
      <c r="AC157" s="7" t="str">
        <f>IF(VALUE(P157)&gt;0,CONCATENATE("[",A157,"] = true,        --",C157, " / ", B157), "")</f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constants'!$E$3:$J$1001,5,FALSE),"")</f>
        <v>Coldharbour</v>
      </c>
      <c r="R158" s="3" t="s">
        <v>47</v>
      </c>
      <c r="S158" s="3" t="str">
        <f>IF(T158&lt;&gt;"",VLOOKUP(T158,'ESO zone constants'!$E$3:$J$1001,5,FALSE),"")</f>
        <v/>
      </c>
      <c r="U158" s="3" t="str">
        <f>IF(V158&lt;&gt;"",VLOOKUP(V158,'ESO zone constants'!$E$3:$J$1001,5,FALSE),"")</f>
        <v/>
      </c>
      <c r="W158" s="3">
        <v>0</v>
      </c>
      <c r="X158" t="str">
        <f>VLOOKUP(W158,'LibSets constants'!$A$2:$B$16,2,FALSE)</f>
        <v>Included in base game</v>
      </c>
      <c r="Y158" s="7" t="str">
        <f>CONCATENATE("[",A158,"] = {wayshrines={",M158,",",N158,",",O158,"}")&amp;IF(VALUE(P158)&gt;0,CONCATENATE(", traitsNeeded=",P158),"")&amp;CONCATENATE(", dlcId=",W158,)</f>
        <v>[196] = {wayshrines={-1,-1,-1}, dlcId=0</v>
      </c>
      <c r="Z158" s="7" t="str">
        <f>IF(Q158&lt;&gt;"",CONCATENATE(", zoneIds={",Q158),"")&amp;IF(S158&lt;&gt;"",CONCATENATE(",",S158),"")&amp;IF(U158&lt;&gt;"",CONCATENATE(",",U158),"")&amp;IF(Q158&lt;&gt;"",CONCATENATE("}",""),"")&amp;IF(OR(K158="true",K158="false",K158&lt;&gt;""), CONCATENATE(", veteran=", K158), "")</f>
        <v>, zoneIds={Coldharbour}, veteran=false</v>
      </c>
      <c r="AA158" s="7" t="str">
        <f>IF(I158="Trial",", isTrial=true",IF(I158="Arena",", isArena=true", IF(I158="Monster",", isMonster=true",""))) &amp; IF(L158="true", CONCATENATE(", multiTrialSet=true"), "")</f>
        <v/>
      </c>
      <c r="AB158" s="7" t="str">
        <f>CONCATENATE(" --",C158," / ",B158)</f>
        <v xml:space="preserve"> --Leeching Plate / Auslaugende Rüstung</v>
      </c>
      <c r="AC158" s="7" t="str">
        <f>IF(VALUE(P158)&gt;0,CONCATENATE("[",A158,"] = true,        --",C158, " / ", B158), "")</f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constants'!$E$3:$J$1001,5,FALSE),"")</f>
        <v/>
      </c>
      <c r="S159" s="3" t="str">
        <f>IF(T159&lt;&gt;"",VLOOKUP(T159,'ESO zone constants'!$E$3:$J$1001,5,FALSE),"")</f>
        <v/>
      </c>
      <c r="U159" s="3" t="str">
        <f>IF(V159&lt;&gt;"",VLOOKUP(V159,'ESO zone constants'!$E$3:$J$1001,5,FALSE),"")</f>
        <v/>
      </c>
      <c r="W159" s="3">
        <v>0</v>
      </c>
      <c r="X159" t="str">
        <f>VLOOKUP(W159,'LibSets constants'!$A$2:$B$16,2,FALSE)</f>
        <v>Included in base game</v>
      </c>
      <c r="Y159" s="7" t="str">
        <f>CONCATENATE("[",A159,"] = {wayshrines={",M159,",",N159,",",O159,"}")&amp;IF(VALUE(P159)&gt;0,CONCATENATE(", traitsNeeded=",P159),"")&amp;CONCATENATE(", dlcId=",W159,)</f>
        <v>[237] = {wayshrines={-1,-1,-1}, dlcId=0</v>
      </c>
      <c r="Z159" s="7" t="str">
        <f>IF(Q159&lt;&gt;"",CONCATENATE(", zoneIds={",Q159),"")&amp;IF(S159&lt;&gt;"",CONCATENATE(",",S159),"")&amp;IF(U159&lt;&gt;"",CONCATENATE(",",U159),"")&amp;IF(Q159&lt;&gt;"",CONCATENATE("}",""),"")&amp;IF(OR(K159="true",K159="false",K159&lt;&gt;""), CONCATENATE(", veteran=", K159), "")</f>
        <v>, veteran=false</v>
      </c>
      <c r="AA159" s="7" t="str">
        <f>IF(I159="Trial",", isTrial=true",IF(I159="Arena",", isArena=true", IF(I159="Monster",", isMonster=true",""))) &amp; IF(L159="true", CONCATENATE(", multiTrialSet=true"), "")</f>
        <v/>
      </c>
      <c r="AB159" s="7" t="str">
        <f>CONCATENATE(" --",C159," / ",B159)</f>
        <v xml:space="preserve"> --Leki's Focus / Lekis Fokus</v>
      </c>
      <c r="AC159" s="7" t="str">
        <f>IF(VALUE(P159)&gt;0,CONCATENATE("[",A159,"] = true,        --",C159, " / ", B159), "")</f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constants'!$E$3:$J$1001,5,FALSE),"")</f>
        <v/>
      </c>
      <c r="S160" s="3" t="str">
        <f>IF(T160&lt;&gt;"",VLOOKUP(T160,'ESO zone constants'!$E$3:$J$1001,5,FALSE),"")</f>
        <v/>
      </c>
      <c r="U160" s="3" t="str">
        <f>IF(V160&lt;&gt;"",VLOOKUP(V160,'ESO zone constants'!$E$3:$J$1001,5,FALSE),"")</f>
        <v/>
      </c>
      <c r="W160" s="3">
        <v>0</v>
      </c>
      <c r="X160" t="str">
        <f>VLOOKUP(W160,'LibSets constants'!$A$2:$B$16,2,FALSE)</f>
        <v>Included in base game</v>
      </c>
      <c r="Y160" s="7" t="str">
        <f>CONCATENATE("[",A160,"] = {wayshrines={",M160,",",N160,",",O160,"}")&amp;IF(VALUE(P160)&gt;0,CONCATENATE(", traitsNeeded=",P160),"")&amp;CONCATENATE(", dlcId=",W160,)</f>
        <v>[302] = {wayshrines={-1,-1,-1}, dlcId=0</v>
      </c>
      <c r="Z160" s="7" t="str">
        <f>IF(Q160&lt;&gt;"",CONCATENATE(", zoneIds={",Q160),"")&amp;IF(S160&lt;&gt;"",CONCATENATE(",",S160),"")&amp;IF(U160&lt;&gt;"",CONCATENATE(",",U160),"")&amp;IF(Q160&lt;&gt;"",CONCATENATE("}",""),"")&amp;IF(OR(K160="true",K160="false",K160&lt;&gt;""), CONCATENATE(", veteran=", K160), "")</f>
        <v>, veteran=false</v>
      </c>
      <c r="AA160" s="7" t="str">
        <f>IF(I160="Trial",", isTrial=true",IF(I160="Arena",", isArena=true", IF(I160="Monster",", isMonster=true",""))) &amp; IF(L160="true", CONCATENATE(", multiTrialSet=true"), "")</f>
        <v/>
      </c>
      <c r="AB160" s="7" t="str">
        <f>CONCATENATE(" --",C160," / ",B160)</f>
        <v xml:space="preserve"> --Leviathan / Leviathan</v>
      </c>
      <c r="AC160" s="7" t="str">
        <f>IF(VALUE(P160)&gt;0,CONCATENATE("[",A160,"] = true,        --",C160, " / ", B160), "")</f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constants'!$E$3:$J$1001,5,FALSE),"")</f>
        <v/>
      </c>
      <c r="S161" s="3" t="str">
        <f>IF(T161&lt;&gt;"",VLOOKUP(T161,'ESO zone constants'!$E$3:$J$1001,5,FALSE),"")</f>
        <v/>
      </c>
      <c r="U161" s="3" t="str">
        <f>IF(V161&lt;&gt;"",VLOOKUP(V161,'ESO zone constants'!$E$3:$J$1001,5,FALSE),"")</f>
        <v/>
      </c>
      <c r="W161" s="3">
        <v>0</v>
      </c>
      <c r="X161" t="str">
        <f>VLOOKUP(W161,'LibSets constants'!$A$2:$B$16,2,FALSE)</f>
        <v>Included in base game</v>
      </c>
      <c r="Y161" s="7" t="str">
        <f>CONCATENATE("[",A161,"] = {wayshrines={",M161,",",N161,",",O161,"}")&amp;IF(VALUE(P161)&gt;0,CONCATENATE(", traitsNeeded=",P161),"")&amp;CONCATENATE(", dlcId=",W161,)</f>
        <v>[109] = {wayshrines={-1,-1,-1}, dlcId=0</v>
      </c>
      <c r="Z161" s="7" t="str">
        <f>IF(Q161&lt;&gt;"",CONCATENATE(", zoneIds={",Q161),"")&amp;IF(S161&lt;&gt;"",CONCATENATE(",",S161),"")&amp;IF(U161&lt;&gt;"",CONCATENATE(",",U161),"")&amp;IF(Q161&lt;&gt;"",CONCATENATE("}",""),"")&amp;IF(OR(K161="true",K161="false",K161&lt;&gt;""), CONCATENATE(", veteran=", K161), "")</f>
        <v>, veteran=false</v>
      </c>
      <c r="AA161" s="7" t="str">
        <f>IF(I161="Trial",", isTrial=true",IF(I161="Arena",", isArena=true", IF(I161="Monster",", isMonster=true",""))) &amp; IF(L161="true", CONCATENATE(", multiTrialSet=true"), "")</f>
        <v/>
      </c>
      <c r="AB161" s="7" t="str">
        <f>CONCATENATE(" --",C161," / ",B161)</f>
        <v xml:space="preserve"> --Light of Cyrodiil / Licht von Cyrodiil</v>
      </c>
      <c r="AC161" s="7" t="str">
        <f>IF(VALUE(P161)&gt;0,CONCATENATE("[",A161,"] = true,        --",C161, " / ", B161), "")</f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constants'!$E$3:$J$1001,5,FALSE),"")</f>
        <v/>
      </c>
      <c r="S162" s="3" t="str">
        <f>IF(T162&lt;&gt;"",VLOOKUP(T162,'ESO zone constants'!$E$3:$J$1001,5,FALSE),"")</f>
        <v/>
      </c>
      <c r="U162" s="3" t="str">
        <f>IF(V162&lt;&gt;"",VLOOKUP(V162,'ESO zone constants'!$E$3:$J$1001,5,FALSE),"")</f>
        <v/>
      </c>
      <c r="W162" s="3">
        <v>0</v>
      </c>
      <c r="X162" t="str">
        <f>VLOOKUP(W162,'LibSets constants'!$A$2:$B$16,2,FALSE)</f>
        <v>Included in base game</v>
      </c>
      <c r="Y162" s="7" t="str">
        <f>CONCATENATE("[",A162,"] = {wayshrines={",M162,",",N162,",",O162,"}")&amp;IF(VALUE(P162)&gt;0,CONCATENATE(", traitsNeeded=",P162),"")&amp;CONCATENATE(", dlcId=",W162,)</f>
        <v>[298] = {wayshrines={-1,-1,-1}, dlcId=0</v>
      </c>
      <c r="Z162" s="7" t="str">
        <f>IF(Q162&lt;&gt;"",CONCATENATE(", zoneIds={",Q162),"")&amp;IF(S162&lt;&gt;"",CONCATENATE(",",S162),"")&amp;IF(U162&lt;&gt;"",CONCATENATE(",",U162),"")&amp;IF(Q162&lt;&gt;"",CONCATENATE("}",""),"")&amp;IF(OR(K162="true",K162="false",K162&lt;&gt;""), CONCATENATE(", veteran=", K162), "")</f>
        <v>, veteran=false</v>
      </c>
      <c r="AA162" s="7" t="str">
        <f>IF(I162="Trial",", isTrial=true",IF(I162="Arena",", isArena=true", IF(I162="Monster",", isMonster=true",""))) &amp; IF(L162="true", CONCATENATE(", multiTrialSet=true"), "")</f>
        <v/>
      </c>
      <c r="AB162" s="7" t="str">
        <f>CONCATENATE(" --",C162," / ",B162)</f>
        <v xml:space="preserve"> --Light Speaker / Lichtsprecher</v>
      </c>
      <c r="AC162" s="7" t="str">
        <f>IF(VALUE(P162)&gt;0,CONCATENATE("[",A162,"] = true,        --",C162, " / ", B162), "")</f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constants'!$E$3:$J$1001,5,FALSE),"")</f>
        <v/>
      </c>
      <c r="S163" s="3" t="str">
        <f>IF(T163&lt;&gt;"",VLOOKUP(T163,'ESO zone constants'!$E$3:$J$1001,5,FALSE),"")</f>
        <v/>
      </c>
      <c r="U163" s="3" t="str">
        <f>IF(V163&lt;&gt;"",VLOOKUP(V163,'ESO zone constants'!$E$3:$J$1001,5,FALSE),"")</f>
        <v/>
      </c>
      <c r="W163" s="3">
        <v>0</v>
      </c>
      <c r="X163" t="str">
        <f>VLOOKUP(W163,'LibSets constants'!$A$2:$B$16,2,FALSE)</f>
        <v>Included in base game</v>
      </c>
      <c r="Y163" s="7" t="str">
        <f>CONCATENATE("[",A163,"] = {wayshrines={",M163,",",N163,",",O163,"}")&amp;IF(VALUE(P163)&gt;0,CONCATENATE(", traitsNeeded=",P163),"")&amp;CONCATENATE(", dlcId=",W163,)</f>
        <v>[356] = {wayshrines={-1,-1,-1}, dlcId=0</v>
      </c>
      <c r="Z163" s="7" t="str">
        <f>IF(Q163&lt;&gt;"",CONCATENATE(", zoneIds={",Q163),"")&amp;IF(S163&lt;&gt;"",CONCATENATE(",",S163),"")&amp;IF(U163&lt;&gt;"",CONCATENATE(",",U163),"")&amp;IF(Q163&lt;&gt;"",CONCATENATE("}",""),"")&amp;IF(OR(K163="true",K163="false",K163&lt;&gt;""), CONCATENATE(", veteran=", K163), "")</f>
        <v>, veteran=false</v>
      </c>
      <c r="AA163" s="7" t="str">
        <f>IF(I163="Trial",", isTrial=true",IF(I163="Arena",", isArena=true", IF(I163="Monster",", isMonster=true",""))) &amp; IF(L163="true", CONCATENATE(", multiTrialSet=true"), "")</f>
        <v/>
      </c>
      <c r="AB163" s="7" t="str">
        <f>CONCATENATE(" --",C163," / ",B163)</f>
        <v xml:space="preserve"> --Livewire / Stromschlag</v>
      </c>
      <c r="AC163" s="7" t="str">
        <f>IF(VALUE(P163)&gt;0,CONCATENATE("[",A163,"] = true,        --",C163, " / ", B163), "")</f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constants'!$E$3:$J$1001,5,FALSE),"")</f>
        <v/>
      </c>
      <c r="S164" s="3" t="str">
        <f>IF(T164&lt;&gt;"",VLOOKUP(T164,'ESO zone constants'!$E$3:$J$1001,5,FALSE),"")</f>
        <v/>
      </c>
      <c r="U164" s="3" t="str">
        <f>IF(V164&lt;&gt;"",VLOOKUP(V164,'ESO zone constants'!$E$3:$J$1001,5,FALSE),"")</f>
        <v/>
      </c>
      <c r="W164" s="3">
        <v>1</v>
      </c>
      <c r="X164" t="str">
        <f>VLOOKUP(W164,'LibSets constants'!$A$2:$B$16,2,FALSE)</f>
        <v>Imperial City</v>
      </c>
      <c r="Y164" s="7" t="str">
        <f>CONCATENATE("[",A164,"] = {wayshrines={",M164,",",N164,",",O164,"}")&amp;IF(VALUE(P164)&gt;0,CONCATENATE(", traitsNeeded=",P164),"")&amp;CONCATENATE(", dlcId=",W164,)</f>
        <v>[164] = {wayshrines={-1,-1,-1}, dlcId=1</v>
      </c>
      <c r="Z164" s="7" t="str">
        <f>IF(Q164&lt;&gt;"",CONCATENATE(", zoneIds={",Q164),"")&amp;IF(S164&lt;&gt;"",CONCATENATE(",",S164),"")&amp;IF(U164&lt;&gt;"",CONCATENATE(",",U164),"")&amp;IF(Q164&lt;&gt;"",CONCATENATE("}",""),"")&amp;IF(OR(K164="true",K164="false",K164&lt;&gt;""), CONCATENATE(", veteran=", K164), "")</f>
        <v>, veteran={EQUIP_TYPE_HEAD=true, EQUIP_TYPE_SHOULDERS=false}</v>
      </c>
      <c r="AA164" s="7" t="str">
        <f>IF(I164="Trial",", isTrial=true",IF(I164="Arena",", isArena=true", IF(I164="Monster",", isMonster=true",""))) &amp; IF(L164="true", CONCATENATE(", multiTrialSet=true"), "")</f>
        <v>, isMonster=true</v>
      </c>
      <c r="AB164" s="7" t="str">
        <f>CONCATENATE(" --",C164," / ",B164)</f>
        <v xml:space="preserve"> --Lord Warden / Hochwärter</v>
      </c>
      <c r="AC164" s="7" t="str">
        <f>IF(VALUE(P164)&gt;0,CONCATENATE("[",A164,"] = true,        --",C164, " / ", B164), "")</f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constants'!$E$3:$J$1001,5,FALSE),"")</f>
        <v/>
      </c>
      <c r="S165" s="3" t="str">
        <f>IF(T165&lt;&gt;"",VLOOKUP(T165,'ESO zone constants'!$E$3:$J$1001,5,FALSE),"")</f>
        <v/>
      </c>
      <c r="U165" s="3" t="str">
        <f>IF(V165&lt;&gt;"",VLOOKUP(V165,'ESO zone constants'!$E$3:$J$1001,5,FALSE),"")</f>
        <v/>
      </c>
      <c r="W165" s="3">
        <v>0</v>
      </c>
      <c r="X165" t="str">
        <f>VLOOKUP(W165,'LibSets constants'!$A$2:$B$16,2,FALSE)</f>
        <v>Included in base game</v>
      </c>
      <c r="Y165" s="7" t="str">
        <f>CONCATENATE("[",A165,"] = {wayshrines={",M165,",",N165,",",O165,"}")&amp;IF(VALUE(P165)&gt;0,CONCATENATE(", traitsNeeded=",P165),"")&amp;CONCATENATE(", dlcId=",W165,)</f>
        <v>[231] = {wayshrines={-1,-1,-1}, dlcId=0</v>
      </c>
      <c r="Z165" s="7" t="str">
        <f>IF(Q165&lt;&gt;"",CONCATENATE(", zoneIds={",Q165),"")&amp;IF(S165&lt;&gt;"",CONCATENATE(",",S165),"")&amp;IF(U165&lt;&gt;"",CONCATENATE(",",U165),"")&amp;IF(Q165&lt;&gt;"",CONCATENATE("}",""),"")&amp;IF(OR(K165="true",K165="false",K165&lt;&gt;""), CONCATENATE(", veteran=", K165), "")</f>
        <v>, veteran=false</v>
      </c>
      <c r="AA165" s="7" t="str">
        <f>IF(I165="Trial",", isTrial=true",IF(I165="Arena",", isArena=true", IF(I165="Monster",", isMonster=true",""))) &amp; IF(L165="true", CONCATENATE(", multiTrialSet=true"), "")</f>
        <v/>
      </c>
      <c r="AB165" s="7" t="str">
        <f>CONCATENATE(" --",C165," / ",B165)</f>
        <v xml:space="preserve"> --Lunar Bastion / Mondbastion</v>
      </c>
      <c r="AC165" s="7" t="str">
        <f>IF(VALUE(P165)&gt;0,CONCATENATE("[",A165,"] = true,        --",C165, " / ", B165), "")</f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constants'!$E$3:$J$1001,5,FALSE),"")</f>
        <v>Gold Coast</v>
      </c>
      <c r="R166" s="3" t="s">
        <v>67</v>
      </c>
      <c r="S166" s="3" t="str">
        <f>IF(T166&lt;&gt;"",VLOOKUP(T166,'ESO zone constants'!$E$3:$J$1001,5,FALSE),"")</f>
        <v/>
      </c>
      <c r="U166" s="3" t="str">
        <f>IF(V166&lt;&gt;"",VLOOKUP(V166,'ESO zone constants'!$E$3:$J$1001,5,FALSE),"")</f>
        <v/>
      </c>
      <c r="W166" s="3">
        <v>0</v>
      </c>
      <c r="X166" t="str">
        <f>VLOOKUP(W166,'LibSets constants'!$A$2:$B$16,2,FALSE)</f>
        <v>Included in base game</v>
      </c>
      <c r="Y166" s="7" t="str">
        <f>CONCATENATE("[",A166,"] = {wayshrines={",M166,",",N166,",",O166,"}")&amp;IF(VALUE(P166)&gt;0,CONCATENATE(", traitsNeeded=",P166),"")&amp;CONCATENATE(", dlcId=",W166,)</f>
        <v>[354] = {wayshrines={-1,-1,-1}, dlcId=0</v>
      </c>
      <c r="Z166" s="7" t="str">
        <f>IF(Q166&lt;&gt;"",CONCATENATE(", zoneIds={",Q166),"")&amp;IF(S166&lt;&gt;"",CONCATENATE(",",S166),"")&amp;IF(U166&lt;&gt;"",CONCATENATE(",",U166),"")&amp;IF(Q166&lt;&gt;"",CONCATENATE("}",""),"")&amp;IF(OR(K166="true",K166="false",K166&lt;&gt;""), CONCATENATE(", veteran=", K166), "")</f>
        <v>, zoneIds={Gold Coast}, veteran=false</v>
      </c>
      <c r="AA166" s="7" t="str">
        <f>IF(I166="Trial",", isTrial=true",IF(I166="Arena",", isArena=true", IF(I166="Monster",", isMonster=true",""))) &amp; IF(L166="true", CONCATENATE(", multiTrialSet=true"), "")</f>
        <v/>
      </c>
      <c r="AB166" s="7" t="str">
        <f>CONCATENATE(" --",C166," / ",B166)</f>
        <v xml:space="preserve"> --Mad Tinkerer / Wahntüftler</v>
      </c>
      <c r="AC166" s="7" t="str">
        <f>IF(VALUE(P166)&gt;0,CONCATENATE("[",A166,"] = true,        --",C166, " / ", B166), "")</f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constants'!$E$3:$J$1001,5,FALSE),"")</f>
        <v/>
      </c>
      <c r="S167" s="3" t="str">
        <f>IF(T167&lt;&gt;"",VLOOKUP(T167,'ESO zone constants'!$E$3:$J$1001,5,FALSE),"")</f>
        <v/>
      </c>
      <c r="U167" s="3" t="str">
        <f>IF(V167&lt;&gt;"",VLOOKUP(V167,'ESO zone constants'!$E$3:$J$1001,5,FALSE),"")</f>
        <v/>
      </c>
      <c r="W167" s="3">
        <v>0</v>
      </c>
      <c r="X167" t="str">
        <f>VLOOKUP(W167,'LibSets constants'!$A$2:$B$16,2,FALSE)</f>
        <v>Included in base game</v>
      </c>
      <c r="Y167" s="7" t="str">
        <f>CONCATENATE("[",A167,"] = {wayshrines={",M167,",",N167,",",O167,"}")&amp;IF(VALUE(P167)&gt;0,CONCATENATE(", traitsNeeded=",P167),"")&amp;CONCATENATE(", dlcId=",W167,)</f>
        <v>[103] = {wayshrines={-1,-1,-1}, dlcId=0</v>
      </c>
      <c r="Z167" s="7" t="str">
        <f>IF(Q167&lt;&gt;"",CONCATENATE(", zoneIds={",Q167),"")&amp;IF(S167&lt;&gt;"",CONCATENATE(",",S167),"")&amp;IF(U167&lt;&gt;"",CONCATENATE(",",U167),"")&amp;IF(Q167&lt;&gt;"",CONCATENATE("}",""),"")&amp;IF(OR(K167="true",K167="false",K167&lt;&gt;""), CONCATENATE(", veteran=", K167), "")</f>
        <v>, veteran=false</v>
      </c>
      <c r="AA167" s="7" t="str">
        <f>IF(I167="Trial",", isTrial=true",IF(I167="Arena",", isArena=true", IF(I167="Monster",", isMonster=true",""))) &amp; IF(L167="true", CONCATENATE(", multiTrialSet=true"), "")</f>
        <v/>
      </c>
      <c r="AB167" s="7" t="str">
        <f>CONCATENATE(" --",C167," / ",B167)</f>
        <v xml:space="preserve"> --Magicka Furnace / Magickaschmiede</v>
      </c>
      <c r="AC167" s="7" t="str">
        <f>IF(VALUE(P167)&gt;0,CONCATENATE("[",A167,"] = true,        --",C167, " / ", B167), "")</f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constants'!$E$3:$J$1001,5,FALSE),"")</f>
        <v/>
      </c>
      <c r="S168" s="3" t="str">
        <f>IF(T168&lt;&gt;"",VLOOKUP(T168,'ESO zone constants'!$E$3:$J$1001,5,FALSE),"")</f>
        <v/>
      </c>
      <c r="U168" s="3" t="str">
        <f>IF(V168&lt;&gt;"",VLOOKUP(V168,'ESO zone constants'!$E$3:$J$1001,5,FALSE),"")</f>
        <v/>
      </c>
      <c r="W168" s="3">
        <v>0</v>
      </c>
      <c r="X168" t="str">
        <f>VLOOKUP(W168,'LibSets constants'!$A$2:$B$16,2,FALSE)</f>
        <v>Included in base game</v>
      </c>
      <c r="Y168" s="7" t="str">
        <f>CONCATENATE("[",A168,"] = {wayshrines={",M168,",",N168,",",O168,"}")&amp;IF(VALUE(P168)&gt;0,CONCATENATE(", traitsNeeded=",P168),"")&amp;CONCATENATE(", dlcId=",W168,)</f>
        <v>[48] = {wayshrines={13,148,48}, traitsNeeded=4, dlcId=0</v>
      </c>
      <c r="Z168" s="7" t="str">
        <f>IF(Q168&lt;&gt;"",CONCATENATE(", zoneIds={",Q168),"")&amp;IF(S168&lt;&gt;"",CONCATENATE(",",S168),"")&amp;IF(U168&lt;&gt;"",CONCATENATE(",",U168),"")&amp;IF(Q168&lt;&gt;"",CONCATENATE("}",""),"")&amp;IF(OR(K168="true",K168="false",K168&lt;&gt;""), CONCATENATE(", veteran=", K168), "")</f>
        <v>, veteran=false</v>
      </c>
      <c r="AA168" s="7" t="str">
        <f>IF(I168="Trial",", isTrial=true",IF(I168="Arena",", isArena=true", IF(I168="Monster",", isMonster=true",""))) &amp; IF(L168="true", CONCATENATE(", multiTrialSet=true"), "")</f>
        <v/>
      </c>
      <c r="AB168" s="7" t="str">
        <f>CONCATENATE(" --",C168," / ",B168)</f>
        <v xml:space="preserve"> --Magnus' Gift / Magnus' Gabe</v>
      </c>
      <c r="AC168" s="7" t="str">
        <f>IF(VALUE(P168)&gt;0,CONCATENATE("[",A168,"] = true,        --",C168, " / ", B168), "")</f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constants'!$E$3:$J$1001,5,FALSE),"")</f>
        <v/>
      </c>
      <c r="S169" s="3" t="str">
        <f>IF(T169&lt;&gt;"",VLOOKUP(T169,'ESO zone constants'!$E$3:$J$1001,5,FALSE),"")</f>
        <v/>
      </c>
      <c r="U169" s="3" t="str">
        <f>IF(V169&lt;&gt;"",VLOOKUP(V169,'ESO zone constants'!$E$3:$J$1001,5,FALSE),"")</f>
        <v/>
      </c>
      <c r="W169" s="3">
        <v>0</v>
      </c>
      <c r="X169" t="str">
        <f>VLOOKUP(W169,'LibSets constants'!$A$2:$B$16,2,FALSE)</f>
        <v>Included in base game</v>
      </c>
      <c r="Y169" s="7" t="str">
        <f>CONCATENATE("[",A169,"] = {wayshrines={",M169,",",N169,",",O169,"}")&amp;IF(VALUE(P169)&gt;0,CONCATENATE(", traitsNeeded=",P169),"")&amp;CONCATENATE(", dlcId=",W169,)</f>
        <v>[390] = {wayshrines={-1,-1,-1}, dlcId=0</v>
      </c>
      <c r="Z169" s="7" t="str">
        <f>IF(Q169&lt;&gt;"",CONCATENATE(", zoneIds={",Q169),"")&amp;IF(S169&lt;&gt;"",CONCATENATE(",",S169),"")&amp;IF(U169&lt;&gt;"",CONCATENATE(",",U169),"")&amp;IF(Q169&lt;&gt;"",CONCATENATE("}",""),"")&amp;IF(OR(K169="true",K169="false",K169&lt;&gt;""), CONCATENATE(", veteran=", K169), "")</f>
        <v>, veteran=false</v>
      </c>
      <c r="AA169" s="7" t="str">
        <f>IF(I169="Trial",", isTrial=true",IF(I169="Arena",", isArena=true", IF(I169="Monster",", isMonster=true",""))) &amp; IF(L169="true", CONCATENATE(", multiTrialSet=true"), "")</f>
        <v/>
      </c>
      <c r="AB169" s="7" t="str">
        <f>CONCATENATE(" --",C169," / ",B169)</f>
        <v xml:space="preserve"> --Mantle of Siroria / Mantel von Siroria</v>
      </c>
      <c r="AC169" s="7" t="str">
        <f>IF(VALUE(P169)&gt;0,CONCATENATE("[",A169,"] = true,        --",C169, " / ", B169), "")</f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constants'!$E$3:$J$1001,5,FALSE),"")</f>
        <v/>
      </c>
      <c r="S170" s="3" t="str">
        <f>IF(T170&lt;&gt;"",VLOOKUP(T170,'ESO zone constants'!$E$3:$J$1001,5,FALSE),"")</f>
        <v/>
      </c>
      <c r="U170" s="3" t="str">
        <f>IF(V170&lt;&gt;"",VLOOKUP(V170,'ESO zone constants'!$E$3:$J$1001,5,FALSE),"")</f>
        <v/>
      </c>
      <c r="W170" s="3">
        <v>0</v>
      </c>
      <c r="X170" t="str">
        <f>VLOOKUP(W170,'LibSets constants'!$A$2:$B$16,2,FALSE)</f>
        <v>Included in base game</v>
      </c>
      <c r="Y170" s="7" t="str">
        <f>CONCATENATE("[",A170,"] = {wayshrines={",M170,",",N170,",",O170,"}")&amp;IF(VALUE(P170)&gt;0,CONCATENATE(", traitsNeeded=",P170),"")&amp;CONCATENATE(", dlcId=",W170,)</f>
        <v>[210] = {wayshrines={-1,-1,-1}, dlcId=0</v>
      </c>
      <c r="Z170" s="7" t="str">
        <f>IF(Q170&lt;&gt;"",CONCATENATE(", zoneIds={",Q170),"")&amp;IF(S170&lt;&gt;"",CONCATENATE(",",S170),"")&amp;IF(U170&lt;&gt;"",CONCATENATE(",",U170),"")&amp;IF(Q170&lt;&gt;"",CONCATENATE("}",""),"")&amp;IF(OR(K170="true",K170="false",K170&lt;&gt;""), CONCATENATE(", veteran=", K170), "")</f>
        <v>, veteran=false</v>
      </c>
      <c r="AA170" s="7" t="str">
        <f>IF(I170="Trial",", isTrial=true",IF(I170="Arena",", isArena=true", IF(I170="Monster",", isMonster=true",""))) &amp; IF(L170="true", CONCATENATE(", multiTrialSet=true"), "")</f>
        <v/>
      </c>
      <c r="AB170" s="7" t="str">
        <f>CONCATENATE(" --",C170," / ",B170)</f>
        <v xml:space="preserve"> --Mark of the Pariah / Zeichen des Ausgestoßenen</v>
      </c>
      <c r="AC170" s="7" t="str">
        <f>IF(VALUE(P170)&gt;0,CONCATENATE("[",A170,"] = true,        --",C170, " / ", B170), "")</f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constants'!$E$3:$J$1001,5,FALSE),"")</f>
        <v/>
      </c>
      <c r="S171" s="3" t="str">
        <f>IF(T171&lt;&gt;"",VLOOKUP(T171,'ESO zone constants'!$E$3:$J$1001,5,FALSE),"")</f>
        <v/>
      </c>
      <c r="U171" s="3" t="str">
        <f>IF(V171&lt;&gt;"",VLOOKUP(V171,'ESO zone constants'!$E$3:$J$1001,5,FALSE),"")</f>
        <v/>
      </c>
      <c r="W171" s="3">
        <v>0</v>
      </c>
      <c r="X171" t="str">
        <f>VLOOKUP(W171,'LibSets constants'!$A$2:$B$16,2,FALSE)</f>
        <v>Included in base game</v>
      </c>
      <c r="Y171" s="7" t="str">
        <f>CONCATENATE("[",A171,"] = {wayshrines={",M171,",",N171,",",O171,"}")&amp;IF(VALUE(P171)&gt;0,CONCATENATE(", traitsNeeded=",P171),"")&amp;CONCATENATE(", dlcId=",W171,)</f>
        <v>[234] = {wayshrines={-1,-1,-1}, dlcId=0</v>
      </c>
      <c r="Z171" s="7" t="str">
        <f>IF(Q171&lt;&gt;"",CONCATENATE(", zoneIds={",Q171),"")&amp;IF(S171&lt;&gt;"",CONCATENATE(",",S171),"")&amp;IF(U171&lt;&gt;"",CONCATENATE(",",U171),"")&amp;IF(Q171&lt;&gt;"",CONCATENATE("}",""),"")&amp;IF(OR(K171="true",K171="false",K171&lt;&gt;""), CONCATENATE(", veteran=", K171), "")</f>
        <v>, veteran=false</v>
      </c>
      <c r="AA171" s="7" t="str">
        <f>IF(I171="Trial",", isTrial=true",IF(I171="Arena",", isArena=true", IF(I171="Monster",", isMonster=true",""))) &amp; IF(L171="true", CONCATENATE(", multiTrialSet=true"), "")</f>
        <v/>
      </c>
      <c r="AB171" s="7" t="str">
        <f>CONCATENATE(" --",C171," / ",B171)</f>
        <v xml:space="preserve"> --Marksman's Crest / Wappen des Meisterschützen</v>
      </c>
      <c r="AC171" s="7" t="str">
        <f>IF(VALUE(P171)&gt;0,CONCATENATE("[",A171,"] = true,        --",C171, " / ", B171), "")</f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constants'!$E$3:$J$1001,5,FALSE),"")</f>
        <v/>
      </c>
      <c r="S172" s="3" t="str">
        <f>IF(T172&lt;&gt;"",VLOOKUP(T172,'ESO zone constants'!$E$3:$J$1001,5,FALSE),"")</f>
        <v/>
      </c>
      <c r="U172" s="3" t="str">
        <f>IF(V172&lt;&gt;"",VLOOKUP(V172,'ESO zone constants'!$E$3:$J$1001,5,FALSE),"")</f>
        <v/>
      </c>
      <c r="W172" s="3">
        <v>0</v>
      </c>
      <c r="X172" t="str">
        <f>VLOOKUP(W172,'LibSets constants'!$A$2:$B$16,2,FALSE)</f>
        <v>Included in base game</v>
      </c>
      <c r="Y172" s="7" t="str">
        <f>CONCATENATE("[",A172,"] = {wayshrines={",M172,",",N172,",",O172,"}")&amp;IF(VALUE(P172)&gt;0,CONCATENATE(", traitsNeeded=",P172),"")&amp;CONCATENATE(", dlcId=",W172,)</f>
        <v>[332] = {wayshrines={-1,-1,-1}, dlcId=0</v>
      </c>
      <c r="Z172" s="7" t="str">
        <f>IF(Q172&lt;&gt;"",CONCATENATE(", zoneIds={",Q172),"")&amp;IF(S172&lt;&gt;"",CONCATENATE(",",S172),"")&amp;IF(U172&lt;&gt;"",CONCATENATE(",",U172),"")&amp;IF(Q172&lt;&gt;"",CONCATENATE("}",""),"")&amp;IF(OR(K172="true",K172="false",K172&lt;&gt;""), CONCATENATE(", veteran=", K172), "")</f>
        <v>, veteran=false</v>
      </c>
      <c r="AA172" s="7" t="str">
        <f>IF(I172="Trial",", isTrial=true",IF(I172="Arena",", isArena=true", IF(I172="Monster",", isMonster=true",""))) &amp; IF(L172="true", CONCATENATE(", multiTrialSet=true"), "")</f>
        <v/>
      </c>
      <c r="AB172" s="7" t="str">
        <f>CONCATENATE(" --",C172," / ",B172)</f>
        <v xml:space="preserve"> --Master Architect / Meisterarchitekt</v>
      </c>
      <c r="AC172" s="7" t="str">
        <f>IF(VALUE(P172)&gt;0,CONCATENATE("[",A172,"] = true,        --",C172, " / ", B172), "")</f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constants'!$E$3:$J$1001,5,FALSE),"")</f>
        <v/>
      </c>
      <c r="S173" s="3" t="str">
        <f>IF(T173&lt;&gt;"",VLOOKUP(T173,'ESO zone constants'!$E$3:$J$1001,5,FALSE),"")</f>
        <v/>
      </c>
      <c r="U173" s="3" t="str">
        <f>IF(V173&lt;&gt;"",VLOOKUP(V173,'ESO zone constants'!$E$3:$J$1001,5,FALSE),"")</f>
        <v/>
      </c>
      <c r="W173" s="3">
        <v>0</v>
      </c>
      <c r="X173" t="str">
        <f>VLOOKUP(W173,'LibSets constants'!$A$2:$B$16,2,FALSE)</f>
        <v>Included in base game</v>
      </c>
      <c r="Y173" s="7" t="str">
        <f>CONCATENATE("[",A173,"] = {wayshrines={",M173,",",N173,",",O173,"}")&amp;IF(VALUE(P173)&gt;0,CONCATENATE(", traitsNeeded=",P173),"")&amp;CONCATENATE(", dlcId=",W173,)</f>
        <v>[170] = {wayshrines={-1,-1,-1}, dlcId=0</v>
      </c>
      <c r="Z173" s="7" t="str">
        <f>IF(Q173&lt;&gt;"",CONCATENATE(", zoneIds={",Q173),"")&amp;IF(S173&lt;&gt;"",CONCATENATE(",",S173),"")&amp;IF(U173&lt;&gt;"",CONCATENATE(",",U173),"")&amp;IF(Q173&lt;&gt;"",CONCATENATE("}",""),"")&amp;IF(OR(K173="true",K173="false",K173&lt;&gt;""), CONCATENATE(", veteran=", K173), "")</f>
        <v>, veteran={EQUIP_TYPE_HEAD=true, EQUIP_TYPE_SHOULDERS=false}</v>
      </c>
      <c r="AA173" s="7" t="str">
        <f>IF(I173="Trial",", isTrial=true",IF(I173="Arena",", isArena=true", IF(I173="Monster",", isMonster=true",""))) &amp; IF(L173="true", CONCATENATE(", multiTrialSet=true"), "")</f>
        <v>, isMonster=true</v>
      </c>
      <c r="AB173" s="7" t="str">
        <f>CONCATENATE(" --",C173," / ",B173)</f>
        <v xml:space="preserve"> --Maw of the Infernal / Schlund des Infernalen</v>
      </c>
      <c r="AC173" s="7" t="str">
        <f>IF(VALUE(P173)&gt;0,CONCATENATE("[",A173,"] = true,        --",C173, " / ", B173), "")</f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constants'!$E$3:$J$1001,5,FALSE),"")</f>
        <v/>
      </c>
      <c r="S174" s="3" t="str">
        <f>IF(T174&lt;&gt;"",VLOOKUP(T174,'ESO zone constants'!$E$3:$J$1001,5,FALSE),"")</f>
        <v/>
      </c>
      <c r="U174" s="3" t="str">
        <f>IF(V174&lt;&gt;"",VLOOKUP(V174,'ESO zone constants'!$E$3:$J$1001,5,FALSE),"")</f>
        <v/>
      </c>
      <c r="W174" s="3">
        <v>8</v>
      </c>
      <c r="X174" t="str">
        <f>VLOOKUP(W174,'LibSets constants'!$A$2:$B$16,2,FALSE)</f>
        <v>Clockwork City</v>
      </c>
      <c r="Y174" s="7" t="str">
        <f>CONCATENATE("[",A174,"] = {wayshrines={",M174,",",N174,",",O174,"}")&amp;IF(VALUE(P174)&gt;0,CONCATENATE(", traitsNeeded=",P174),"")&amp;CONCATENATE(", dlcId=",W174,)</f>
        <v>[353] = {wayshrines={338,338,338}, traitsNeeded=4, dlcId=8</v>
      </c>
      <c r="Z174" s="7" t="str">
        <f>IF(Q174&lt;&gt;"",CONCATENATE(", zoneIds={",Q174),"")&amp;IF(S174&lt;&gt;"",CONCATENATE(",",S174),"")&amp;IF(U174&lt;&gt;"",CONCATENATE(",",U174),"")&amp;IF(Q174&lt;&gt;"",CONCATENATE("}",""),"")&amp;IF(OR(K174="true",K174="false",K174&lt;&gt;""), CONCATENATE(", veteran=", K174), "")</f>
        <v>, veteran=false</v>
      </c>
      <c r="AA174" s="7" t="str">
        <f>IF(I174="Trial",", isTrial=true",IF(I174="Arena",", isArena=true", IF(I174="Monster",", isMonster=true",""))) &amp; IF(L174="true", CONCATENATE(", multiTrialSet=true"), "")</f>
        <v/>
      </c>
      <c r="AB174" s="7" t="str">
        <f>CONCATENATE(" --",C174," / ",B174)</f>
        <v xml:space="preserve"> --Mechanical Acuity / Mechanikblick</v>
      </c>
      <c r="AC174" s="7" t="str">
        <f>IF(VALUE(P174)&gt;0,CONCATENATE("[",A174,"] = true,        --",C174, " / ", B174), "")</f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constants'!$E$3:$J$1001,5,FALSE),"")</f>
        <v/>
      </c>
      <c r="S175" s="3" t="str">
        <f>IF(T175&lt;&gt;"",VLOOKUP(T175,'ESO zone constants'!$E$3:$J$1001,5,FALSE),"")</f>
        <v/>
      </c>
      <c r="U175" s="3" t="str">
        <f>IF(V175&lt;&gt;"",VLOOKUP(V175,'ESO zone constants'!$E$3:$J$1001,5,FALSE),"")</f>
        <v/>
      </c>
      <c r="W175" s="3">
        <v>0</v>
      </c>
      <c r="X175" t="str">
        <f>VLOOKUP(W175,'LibSets constants'!$A$2:$B$16,2,FALSE)</f>
        <v>Included in base game</v>
      </c>
      <c r="Y175" s="7" t="str">
        <f>CONCATENATE("[",A175,"] = {wayshrines={",M175,",",N175,",",O175,"}")&amp;IF(VALUE(P175)&gt;0,CONCATENATE(", traitsNeeded=",P175),"")&amp;CONCATENATE(", dlcId=",W175,)</f>
        <v>[304] = {wayshrines={-1,-1,-1}, dlcId=0</v>
      </c>
      <c r="Z175" s="7" t="str">
        <f>IF(Q175&lt;&gt;"",CONCATENATE(", zoneIds={",Q175),"")&amp;IF(S175&lt;&gt;"",CONCATENATE(",",S175),"")&amp;IF(U175&lt;&gt;"",CONCATENATE(",",U175),"")&amp;IF(Q175&lt;&gt;"",CONCATENATE("}",""),"")&amp;IF(OR(K175="true",K175="false",K175&lt;&gt;""), CONCATENATE(", veteran=", K175), "")</f>
        <v>, veteran=false</v>
      </c>
      <c r="AA175" s="7" t="str">
        <f>IF(I175="Trial",", isTrial=true",IF(I175="Arena",", isArena=true", IF(I175="Monster",", isMonster=true",""))) &amp; IF(L175="true", CONCATENATE(", multiTrialSet=true"), "")</f>
        <v/>
      </c>
      <c r="AB175" s="7" t="str">
        <f>CONCATENATE(" --",C175," / ",B175)</f>
        <v xml:space="preserve"> --Medusa / Versteinernder Blick</v>
      </c>
      <c r="AC175" s="7" t="str">
        <f>IF(VALUE(P175)&gt;0,CONCATENATE("[",A175,"] = true,        --",C175, " / ", B175), "")</f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constants'!$E$3:$J$1001,5,FALSE),"")</f>
        <v>Murkmire</v>
      </c>
      <c r="R176" s="3" t="s">
        <v>808</v>
      </c>
      <c r="S176" s="3" t="str">
        <f>IF(T176&lt;&gt;"",VLOOKUP(T176,'ESO zone constants'!$E$3:$J$1001,5,FALSE),"")</f>
        <v/>
      </c>
      <c r="U176" s="3" t="str">
        <f>IF(V176&lt;&gt;"",VLOOKUP(V176,'ESO zone constants'!$E$3:$J$1001,5,FALSE),"")</f>
        <v/>
      </c>
      <c r="W176" s="3">
        <v>0</v>
      </c>
      <c r="X176" t="str">
        <f>VLOOKUP(W176,'LibSets constants'!$A$2:$B$16,2,FALSE)</f>
        <v>Included in base game</v>
      </c>
      <c r="Y176" s="7" t="str">
        <f>CONCATENATE("[",A176,"] = {wayshrines={",M176,",",N176,",",O176,"}")&amp;IF(VALUE(P176)&gt;0,CONCATENATE(", traitsNeeded=",P176),"")&amp;CONCATENATE(", dlcId=",W176,)</f>
        <v>[416] = {wayshrines={-1,-1,-1}, dlcId=0</v>
      </c>
      <c r="Z176" s="7" t="str">
        <f>IF(Q176&lt;&gt;"",CONCATENATE(", zoneIds={",Q176),"")&amp;IF(S176&lt;&gt;"",CONCATENATE(",",S176),"")&amp;IF(U176&lt;&gt;"",CONCATENATE(",",U176),"")&amp;IF(Q176&lt;&gt;"",CONCATENATE("}",""),"")&amp;IF(OR(K176="true",K176="false",K176&lt;&gt;""), CONCATENATE(", veteran=", K176), "")</f>
        <v>, zoneIds={Murkmire}, veteran=false</v>
      </c>
      <c r="AA176" s="7" t="str">
        <f>IF(I176="Trial",", isTrial=true",IF(I176="Arena",", isArena=true", IF(I176="Monster",", isMonster=true",""))) &amp; IF(L176="true", CONCATENATE(", multiTrialSet=true"), "")</f>
        <v>, isArena=true</v>
      </c>
      <c r="AB176" s="7" t="str">
        <f>CONCATENATE(" --",C176," / ",B176)</f>
        <v xml:space="preserve"> --Mender's Ward / Schutz des Pflegers</v>
      </c>
      <c r="AC176" s="7" t="str">
        <f>IF(VALUE(P176)&gt;0,CONCATENATE("[",A176,"] = true,        --",C176, " / ", B176), "")</f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constants'!$E$3:$J$1001,5,FALSE),"")</f>
        <v/>
      </c>
      <c r="S177" s="3" t="str">
        <f>IF(T177&lt;&gt;"",VLOOKUP(T177,'ESO zone constants'!$E$3:$J$1001,5,FALSE),"")</f>
        <v/>
      </c>
      <c r="U177" s="3" t="str">
        <f>IF(V177&lt;&gt;"",VLOOKUP(V177,'ESO zone constants'!$E$3:$J$1001,5,FALSE),"")</f>
        <v/>
      </c>
      <c r="W177" s="3">
        <v>0</v>
      </c>
      <c r="X177" t="str">
        <f>VLOOKUP(W177,'LibSets constants'!$A$2:$B$16,2,FALSE)</f>
        <v>Included in base game</v>
      </c>
      <c r="Y177" s="7" t="str">
        <f>CONCATENATE("[",A177,"] = {wayshrines={",M177,",",N177,",",O177,"}")&amp;IF(VALUE(P177)&gt;0,CONCATENATE(", traitsNeeded=",P177),"")&amp;CONCATENATE(", dlcId=",W177,)</f>
        <v>[369] = {wayshrines={-1,-1,-1}, dlcId=0</v>
      </c>
      <c r="Z177" s="7" t="str">
        <f>IF(Q177&lt;&gt;"",CONCATENATE(", zoneIds={",Q177),"")&amp;IF(S177&lt;&gt;"",CONCATENATE(",",S177),"")&amp;IF(U177&lt;&gt;"",CONCATENATE(",",U177),"")&amp;IF(Q177&lt;&gt;"",CONCATENATE("}",""),"")&amp;IF(OR(K177="true",K177="false",K177&lt;&gt;""), CONCATENATE(", veteran=", K177), "")</f>
        <v>, veteran=false</v>
      </c>
      <c r="AA177" s="7" t="str">
        <f>IF(I177="Trial",", isTrial=true",IF(I177="Arena",", isArena=true", IF(I177="Monster",", isMonster=true",""))) &amp; IF(L177="true", CONCATENATE(", multiTrialSet=true"), "")</f>
        <v/>
      </c>
      <c r="AB177" s="7" t="str">
        <f>CONCATENATE(" --",C177," / ",B177)</f>
        <v xml:space="preserve"> --Merciless Charge / Gnadenloser Ansturm</v>
      </c>
      <c r="AC177" s="7" t="str">
        <f>IF(VALUE(P177)&gt;0,CONCATENATE("[",A177,"] = true,        --",C177, " / ", B177), "")</f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constants'!$E$3:$J$1001,5,FALSE),"")</f>
        <v/>
      </c>
      <c r="S178" s="3" t="str">
        <f>IF(T178&lt;&gt;"",VLOOKUP(T178,'ESO zone constants'!$E$3:$J$1001,5,FALSE),"")</f>
        <v/>
      </c>
      <c r="U178" s="3" t="str">
        <f>IF(V178&lt;&gt;"",VLOOKUP(V178,'ESO zone constants'!$E$3:$J$1001,5,FALSE),"")</f>
        <v/>
      </c>
      <c r="W178" s="3">
        <v>0</v>
      </c>
      <c r="X178" t="str">
        <f>VLOOKUP(W178,'LibSets constants'!$A$2:$B$16,2,FALSE)</f>
        <v>Included in base game</v>
      </c>
      <c r="Y178" s="7" t="str">
        <f>CONCATENATE("[",A178,"] = {wayshrines={",M178,",",N178,",",O178,"}")&amp;IF(VALUE(P178)&gt;0,CONCATENATE(", traitsNeeded=",P178),"")&amp;CONCATENATE(", dlcId=",W178,)</f>
        <v>[94] = {wayshrines={-1,-1,-1}, dlcId=0</v>
      </c>
      <c r="Z178" s="7" t="str">
        <f>IF(Q178&lt;&gt;"",CONCATENATE(", zoneIds={",Q178),"")&amp;IF(S178&lt;&gt;"",CONCATENATE(",",S178),"")&amp;IF(U178&lt;&gt;"",CONCATENATE(",",U178),"")&amp;IF(Q178&lt;&gt;"",CONCATENATE("}",""),"")&amp;IF(OR(K178="true",K178="false",K178&lt;&gt;""), CONCATENATE(", veteran=", K178), "")</f>
        <v>, veteran=false</v>
      </c>
      <c r="AA178" s="7" t="str">
        <f>IF(I178="Trial",", isTrial=true",IF(I178="Arena",", isArena=true", IF(I178="Monster",", isMonster=true",""))) &amp; IF(L178="true", CONCATENATE(", multiTrialSet=true"), "")</f>
        <v/>
      </c>
      <c r="AB178" s="7" t="str">
        <f>CONCATENATE(" --",C178," / ",B178)</f>
        <v xml:space="preserve"> --Meridia's Blessed Armor / Meridias gesegnete Rüstung</v>
      </c>
      <c r="AC178" s="7" t="str">
        <f>IF(VALUE(P178)&gt;0,CONCATENATE("[",A178,"] = true,        --",C178, " / ", B178), "")</f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constants'!$E$3:$J$1001,5,FALSE),"")</f>
        <v>Grahtwood</v>
      </c>
      <c r="R179" s="3" t="s">
        <v>43</v>
      </c>
      <c r="S179" s="3" t="str">
        <f>IF(T179&lt;&gt;"",VLOOKUP(T179,'ESO zone constants'!$E$3:$J$1001,5,FALSE),"")</f>
        <v/>
      </c>
      <c r="U179" s="3" t="str">
        <f>IF(V179&lt;&gt;"",VLOOKUP(V179,'ESO zone constants'!$E$3:$J$1001,5,FALSE),"")</f>
        <v/>
      </c>
      <c r="W179" s="3">
        <v>0</v>
      </c>
      <c r="X179" t="str">
        <f>VLOOKUP(W179,'LibSets constants'!$A$2:$B$16,2,FALSE)</f>
        <v>Included in base game</v>
      </c>
      <c r="Y179" s="7" t="str">
        <f>CONCATENATE("[",A179,"] = {wayshrines={",M179,",",N179,",",O179,"}")&amp;IF(VALUE(P179)&gt;0,CONCATENATE(", traitsNeeded=",P179),"")&amp;CONCATENATE(", dlcId=",W179,)</f>
        <v>[181] = {wayshrines={-1,-1,-1}, dlcId=0</v>
      </c>
      <c r="Z179" s="7" t="str">
        <f>IF(Q179&lt;&gt;"",CONCATENATE(", zoneIds={",Q179),"")&amp;IF(S179&lt;&gt;"",CONCATENATE(",",S179),"")&amp;IF(U179&lt;&gt;"",CONCATENATE(",",U179),"")&amp;IF(Q179&lt;&gt;"",CONCATENATE("}",""),"")&amp;IF(OR(K179="true",K179="false",K179&lt;&gt;""), CONCATENATE(", veteran=", K179), "")</f>
        <v>, zoneIds={Grahtwood}, veteran=false</v>
      </c>
      <c r="AA179" s="7" t="str">
        <f>IF(I179="Trial",", isTrial=true",IF(I179="Arena",", isArena=true", IF(I179="Monster",", isMonster=true",""))) &amp; IF(L179="true", CONCATENATE(", multiTrialSet=true"), "")</f>
        <v/>
      </c>
      <c r="AB179" s="7" t="str">
        <f>CONCATENATE(" --",C179," / ",B179)</f>
        <v xml:space="preserve"> --Meritorious Service / Meritorischer Dienst</v>
      </c>
      <c r="AC179" s="7" t="str">
        <f>IF(VALUE(P179)&gt;0,CONCATENATE("[",A179,"] = true,        --",C179, " / ", B179), "")</f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constants'!$E$3:$J$1001,5,FALSE),"")</f>
        <v/>
      </c>
      <c r="S180" s="3" t="str">
        <f>IF(T180&lt;&gt;"",VLOOKUP(T180,'ESO zone constants'!$E$3:$J$1001,5,FALSE),"")</f>
        <v/>
      </c>
      <c r="U180" s="3" t="str">
        <f>IF(V180&lt;&gt;"",VLOOKUP(V180,'ESO zone constants'!$E$3:$J$1001,5,FALSE),"")</f>
        <v/>
      </c>
      <c r="W180" s="3">
        <v>12</v>
      </c>
      <c r="X180" t="str">
        <f>VLOOKUP(W180,'LibSets constants'!$A$2:$B$16,2,FALSE)</f>
        <v>Murkmire</v>
      </c>
      <c r="Y180" s="7" t="str">
        <f>CONCATENATE("[",A180,"] = {wayshrines={",M180,",",N180,",",O180,"}")&amp;IF(VALUE(P180)&gt;0,CONCATENATE(", traitsNeeded=",P180),"")&amp;CONCATENATE(", dlcId=",W180,)</f>
        <v>[410] = {wayshrines={379,379,379}, dlcId=12</v>
      </c>
      <c r="Z180" s="7" t="str">
        <f>IF(Q180&lt;&gt;"",CONCATENATE(", zoneIds={",Q180),"")&amp;IF(S180&lt;&gt;"",CONCATENATE(",",S180),"")&amp;IF(U180&lt;&gt;"",CONCATENATE(",",U180),"")&amp;IF(Q180&lt;&gt;"",CONCATENATE("}",""),"")&amp;IF(OR(K180="true",K180="false",K180&lt;&gt;""), CONCATENATE(", veteran=", K180), "")</f>
        <v>, veteran=false</v>
      </c>
      <c r="AA180" s="7" t="str">
        <f>IF(I180="Trial",", isTrial=true",IF(I180="Arena",", isArena=true", IF(I180="Monster",", isMonster=true",""))) &amp; IF(L180="true", CONCATENATE(", multiTrialSet=true"), "")</f>
        <v/>
      </c>
      <c r="AB180" s="7" t="str">
        <f>CONCATENATE(" --",C180," / ",B180)</f>
        <v xml:space="preserve"> --Might of the Lost Legion / Macht der Verlorenen Legion</v>
      </c>
      <c r="AC180" s="7" t="str">
        <f>IF(VALUE(P180)&gt;0,CONCATENATE("[",A180,"] = true,        --",C180, " / ", B180), "")</f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constants'!$E$3:$J$1001,5,FALSE),"")</f>
        <v/>
      </c>
      <c r="S181" s="3" t="str">
        <f>IF(T181&lt;&gt;"",VLOOKUP(T181,'ESO zone constants'!$E$3:$J$1001,5,FALSE),"")</f>
        <v/>
      </c>
      <c r="U181" s="3" t="str">
        <f>IF(V181&lt;&gt;"",VLOOKUP(V181,'ESO zone constants'!$E$3:$J$1001,5,FALSE),"")</f>
        <v/>
      </c>
      <c r="W181" s="3">
        <v>5</v>
      </c>
      <c r="X181" t="str">
        <f>VLOOKUP(W181,'LibSets constants'!$A$2:$B$16,2,FALSE)</f>
        <v>Shadows of the Hist</v>
      </c>
      <c r="Y181" s="7" t="str">
        <f>CONCATENATE("[",A181,"] = {wayshrines={",M181,",",N181,",",O181,"}")&amp;IF(VALUE(P181)&gt;0,CONCATENATE(", traitsNeeded=",P181),"")&amp;CONCATENATE(", dlcId=",W181,)</f>
        <v>[256] = {wayshrines={-1,-1,-1}, dlcId=5</v>
      </c>
      <c r="Z181" s="7" t="str">
        <f>IF(Q181&lt;&gt;"",CONCATENATE(", zoneIds={",Q181),"")&amp;IF(S181&lt;&gt;"",CONCATENATE(",",S181),"")&amp;IF(U181&lt;&gt;"",CONCATENATE(",",U181),"")&amp;IF(Q181&lt;&gt;"",CONCATENATE("}",""),"")&amp;IF(OR(K181="true",K181="false",K181&lt;&gt;""), CONCATENATE(", veteran=", K181), "")</f>
        <v>, veteran={EQUIP_TYPE_HEAD=true, EQUIP_TYPE_SHOULDERS=false}</v>
      </c>
      <c r="AA181" s="7" t="str">
        <f>IF(I181="Trial",", isTrial=true",IF(I181="Arena",", isArena=true", IF(I181="Monster",", isMonster=true",""))) &amp; IF(L181="true", CONCATENATE(", multiTrialSet=true"), "")</f>
        <v>, isMonster=true</v>
      </c>
      <c r="AB181" s="7" t="str">
        <f>CONCATENATE(" --",C181," / ",B181)</f>
        <v xml:space="preserve"> --Mighty Chudan / Mächtiger Chudan</v>
      </c>
      <c r="AC181" s="7" t="str">
        <f>IF(VALUE(P181)&gt;0,CONCATENATE("[",A181,"] = true,        --",C181, " / ", B181), "")</f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constants'!$E$3:$J$1001,5,FALSE),"")</f>
        <v/>
      </c>
      <c r="S182" s="3" t="str">
        <f>IF(T182&lt;&gt;"",VLOOKUP(T182,'ESO zone constants'!$E$3:$J$1001,5,FALSE),"")</f>
        <v/>
      </c>
      <c r="U182" s="3" t="str">
        <f>IF(V182&lt;&gt;"",VLOOKUP(V182,'ESO zone constants'!$E$3:$J$1001,5,FALSE),"")</f>
        <v/>
      </c>
      <c r="W182" s="3">
        <v>0</v>
      </c>
      <c r="X182" t="str">
        <f>VLOOKUP(W182,'LibSets constants'!$A$2:$B$16,2,FALSE)</f>
        <v>Included in base game</v>
      </c>
      <c r="Y182" s="7" t="str">
        <f>CONCATENATE("[",A182,"] = {wayshrines={",M182,",",N182,",",O182,"}")&amp;IF(VALUE(P182)&gt;0,CONCATENATE(", traitsNeeded=",P182),"")&amp;CONCATENATE(", dlcId=",W182,)</f>
        <v>[429] = {wayshrines={-1,-1,-1}, dlcId=0</v>
      </c>
      <c r="Z182" s="7" t="str">
        <f>IF(Q182&lt;&gt;"",CONCATENATE(", zoneIds={",Q182),"")&amp;IF(S182&lt;&gt;"",CONCATENATE(",",S182),"")&amp;IF(U182&lt;&gt;"",CONCATENATE(",",U182),"")&amp;IF(Q182&lt;&gt;"",CONCATENATE("}",""),"")&amp;IF(OR(K182="true",K182="false",K182&lt;&gt;""), CONCATENATE(", veteran=", K182), "")</f>
        <v>, veteran=false</v>
      </c>
      <c r="AA182" s="7" t="str">
        <f>IF(I182="Trial",", isTrial=true",IF(I182="Arena",", isArena=true", IF(I182="Monster",", isMonster=true",""))) &amp; IF(L182="true", CONCATENATE(", multiTrialSet=true"), "")</f>
        <v/>
      </c>
      <c r="AB182" s="7" t="str">
        <f>CONCATENATE(" --",C182," / ",B182)</f>
        <v xml:space="preserve"> --Mighty Glacier / Mächtiger Gletscher</v>
      </c>
      <c r="AC182" s="7" t="str">
        <f>IF(VALUE(P182)&gt;0,CONCATENATE("[",A182,"] = true,        --",C182, " / ", B182), "")</f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constants'!$E$3:$J$1001,5,FALSE),"")</f>
        <v/>
      </c>
      <c r="S183" s="3" t="str">
        <f>IF(T183&lt;&gt;"",VLOOKUP(T183,'ESO zone constants'!$E$3:$J$1001,5,FALSE),"")</f>
        <v/>
      </c>
      <c r="U183" s="3" t="str">
        <f>IF(V183&lt;&gt;"",VLOOKUP(V183,'ESO zone constants'!$E$3:$J$1001,5,FALSE),"")</f>
        <v/>
      </c>
      <c r="W183" s="3">
        <v>1</v>
      </c>
      <c r="X183" t="str">
        <f>VLOOKUP(W183,'LibSets constants'!$A$2:$B$16,2,FALSE)</f>
        <v>Imperial City</v>
      </c>
      <c r="Y183" s="7" t="str">
        <f>CONCATENATE("[",A183,"] = {wayshrines={",M183,",",N183,",",O183,"}")&amp;IF(VALUE(P183)&gt;0,CONCATENATE(", traitsNeeded=",P183),"")&amp;CONCATENATE(", dlcId=",W183,)</f>
        <v>[183] = {wayshrines={-1,-1,-1}, dlcId=1</v>
      </c>
      <c r="Z183" s="7" t="str">
        <f>IF(Q183&lt;&gt;"",CONCATENATE(", zoneIds={",Q183),"")&amp;IF(S183&lt;&gt;"",CONCATENATE(",",S183),"")&amp;IF(U183&lt;&gt;"",CONCATENATE(",",U183),"")&amp;IF(Q183&lt;&gt;"",CONCATENATE("}",""),"")&amp;IF(OR(K183="true",K183="false",K183&lt;&gt;""), CONCATENATE(", veteran=", K183), "")</f>
        <v>, veteran={EQUIP_TYPE_HEAD=true, EQUIP_TYPE_SHOULDERS=false}</v>
      </c>
      <c r="AA183" s="7" t="str">
        <f>IF(I183="Trial",", isTrial=true",IF(I183="Arena",", isArena=true", IF(I183="Monster",", isMonster=true",""))) &amp; IF(L183="true", CONCATENATE(", multiTrialSet=true"), "")</f>
        <v>, isMonster=true</v>
      </c>
      <c r="AB183" s="7" t="str">
        <f>CONCATENATE(" --",C183," / ",B183)</f>
        <v xml:space="preserve"> --Molag Kena / Molag Kena</v>
      </c>
      <c r="AC183" s="7" t="str">
        <f>IF(VALUE(P183)&gt;0,CONCATENATE("[",A183,"] = true,        --",C183, " / ", B183), "")</f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constants'!$E$3:$J$1001,5,FALSE),"")</f>
        <v/>
      </c>
      <c r="S184" s="3" t="str">
        <f>IF(T184&lt;&gt;"",VLOOKUP(T184,'ESO zone constants'!$E$3:$J$1001,5,FALSE),"")</f>
        <v/>
      </c>
      <c r="U184" s="3" t="str">
        <f>IF(V184&lt;&gt;"",VLOOKUP(V184,'ESO zone constants'!$E$3:$J$1001,5,FALSE),"")</f>
        <v/>
      </c>
      <c r="W184" s="3">
        <v>0</v>
      </c>
      <c r="X184" t="str">
        <f>VLOOKUP(W184,'LibSets constants'!$A$2:$B$16,2,FALSE)</f>
        <v>Included in base game</v>
      </c>
      <c r="Y184" s="7" t="str">
        <f>CONCATENATE("[",A184,"] = {wayshrines={",M184,",",N184,",",O184,"}")&amp;IF(VALUE(P184)&gt;0,CONCATENATE(", traitsNeeded=",P184),"")&amp;CONCATENATE(", dlcId=",W184,)</f>
        <v>[402] = {wayshrines={-1,-1,-1}, dlcId=0</v>
      </c>
      <c r="Z184" s="7" t="str">
        <f>IF(Q184&lt;&gt;"",CONCATENATE(", zoneIds={",Q184),"")&amp;IF(S184&lt;&gt;"",CONCATENATE(",",S184),"")&amp;IF(U184&lt;&gt;"",CONCATENATE(",",U184),"")&amp;IF(Q184&lt;&gt;"",CONCATENATE("}",""),"")&amp;IF(OR(K184="true",K184="false",K184&lt;&gt;""), CONCATENATE(", veteran=", K184), "")</f>
        <v>, veteran=false</v>
      </c>
      <c r="AA184" s="7" t="str">
        <f>IF(I184="Trial",", isTrial=true",IF(I184="Arena",", isArena=true", IF(I184="Monster",", isMonster=true",""))) &amp; IF(L184="true", CONCATENATE(", multiTrialSet=true"), "")</f>
        <v/>
      </c>
      <c r="AB184" s="7" t="str">
        <f>CONCATENATE(" --",C184," / ",B184)</f>
        <v xml:space="preserve"> --Moon Hunter / Mondjäger</v>
      </c>
      <c r="AC184" s="7" t="str">
        <f>IF(VALUE(P184)&gt;0,CONCATENATE("[",A184,"] = true,        --",C184, " / ", B184), "")</f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constants'!$E$3:$J$1001,5,FALSE),"")</f>
        <v/>
      </c>
      <c r="S185" s="3" t="str">
        <f>IF(T185&lt;&gt;"",VLOOKUP(T185,'ESO zone constants'!$E$3:$J$1001,5,FALSE),"")</f>
        <v/>
      </c>
      <c r="U185" s="3" t="str">
        <f>IF(V185&lt;&gt;"",VLOOKUP(V185,'ESO zone constants'!$E$3:$J$1001,5,FALSE),"")</f>
        <v/>
      </c>
      <c r="W185" s="3">
        <v>0</v>
      </c>
      <c r="X185" t="str">
        <f>VLOOKUP(W185,'LibSets constants'!$A$2:$B$16,2,FALSE)</f>
        <v>Included in base game</v>
      </c>
      <c r="Y185" s="7" t="str">
        <f>CONCATENATE("[",A185,"] = {wayshrines={",M185,",",N185,",",O185,"}")&amp;IF(VALUE(P185)&gt;0,CONCATENATE(", traitsNeeded=",P185),"")&amp;CONCATENATE(", dlcId=",W185,)</f>
        <v>[230] = {wayshrines={-1,-1,-1}, dlcId=0</v>
      </c>
      <c r="Z185" s="7" t="str">
        <f>IF(Q185&lt;&gt;"",CONCATENATE(", zoneIds={",Q185),"")&amp;IF(S185&lt;&gt;"",CONCATENATE(",",S185),"")&amp;IF(U185&lt;&gt;"",CONCATENATE(",",U185),"")&amp;IF(Q185&lt;&gt;"",CONCATENATE("}",""),"")&amp;IF(OR(K185="true",K185="false",K185&lt;&gt;""), CONCATENATE(", veteran=", K185), "")</f>
        <v>, veteran=false</v>
      </c>
      <c r="AA185" s="7" t="str">
        <f>IF(I185="Trial",", isTrial=true",IF(I185="Arena",", isArena=true", IF(I185="Monster",", isMonster=true",""))) &amp; IF(L185="true", CONCATENATE(", multiTrialSet=true"), "")</f>
        <v/>
      </c>
      <c r="AB185" s="7" t="str">
        <f>CONCATENATE(" --",C185," / ",B185)</f>
        <v xml:space="preserve"> --Moondancer / Mondtänzer</v>
      </c>
      <c r="AC185" s="7" t="str">
        <f>IF(VALUE(P185)&gt;0,CONCATENATE("[",A185,"] = true,        --",C185, " / ", B185), "")</f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constants'!$E$3:$J$1001,5,FALSE),"")</f>
        <v/>
      </c>
      <c r="S186" s="3" t="str">
        <f>IF(T186&lt;&gt;"",VLOOKUP(T186,'ESO zone constants'!$E$3:$J$1001,5,FALSE),"")</f>
        <v/>
      </c>
      <c r="U186" s="3" t="str">
        <f>IF(V186&lt;&gt;"",VLOOKUP(V186,'ESO zone constants'!$E$3:$J$1001,5,FALSE),"")</f>
        <v/>
      </c>
      <c r="W186" s="3">
        <v>2</v>
      </c>
      <c r="X186" t="str">
        <f>VLOOKUP(W186,'LibSets constants'!$A$2:$B$16,2,FALSE)</f>
        <v>Orsinium</v>
      </c>
      <c r="Y186" s="7" t="str">
        <f>CONCATENATE("[",A186,"] = {wayshrines={",M186,",",N186,",",O186,"}")&amp;IF(VALUE(P186)&gt;0,CONCATENATE(", traitsNeeded=",P186),"")&amp;CONCATENATE(", dlcId=",W186,)</f>
        <v>[219] = {wayshrines={237,237,237}, traitsNeeded=9, dlcId=2</v>
      </c>
      <c r="Z186" s="7" t="str">
        <f>IF(Q186&lt;&gt;"",CONCATENATE(", zoneIds={",Q186),"")&amp;IF(S186&lt;&gt;"",CONCATENATE(",",S186),"")&amp;IF(U186&lt;&gt;"",CONCATENATE(",",U186),"")&amp;IF(Q186&lt;&gt;"",CONCATENATE("}",""),"")&amp;IF(OR(K186="true",K186="false",K186&lt;&gt;""), CONCATENATE(", veteran=", K186), "")</f>
        <v>, veteran=false</v>
      </c>
      <c r="AA186" s="7" t="str">
        <f>IF(I186="Trial",", isTrial=true",IF(I186="Arena",", isArena=true", IF(I186="Monster",", isMonster=true",""))) &amp; IF(L186="true", CONCATENATE(", multiTrialSet=true"), "")</f>
        <v/>
      </c>
      <c r="AB186" s="7" t="str">
        <f>CONCATENATE(" --",C186," / ",B186)</f>
        <v xml:space="preserve"> --Morkuldin / Morkuldin</v>
      </c>
      <c r="AC186" s="7" t="str">
        <f>IF(VALUE(P186)&gt;0,CONCATENATE("[",A186,"] = true,        --",C186, " / ", B186), "")</f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constants'!$E$3:$J$1001,5,FALSE),"")</f>
        <v/>
      </c>
      <c r="S187" s="3" t="str">
        <f>IF(T187&lt;&gt;"",VLOOKUP(T187,'ESO zone constants'!$E$3:$J$1001,5,FALSE),"")</f>
        <v/>
      </c>
      <c r="U187" s="3" t="str">
        <f>IF(V187&lt;&gt;"",VLOOKUP(V187,'ESO zone constants'!$E$3:$J$1001,5,FALSE),"")</f>
        <v/>
      </c>
      <c r="W187" s="3">
        <v>0</v>
      </c>
      <c r="X187" t="str">
        <f>VLOOKUP(W187,'LibSets constants'!$A$2:$B$16,2,FALSE)</f>
        <v>Included in base game</v>
      </c>
      <c r="Y187" s="7" t="str">
        <f>CONCATENATE("[",A187,"] = {wayshrines={",M187,",",N187,",",O187,"}")&amp;IF(VALUE(P187)&gt;0,CONCATENATE(", traitsNeeded=",P187),"")&amp;CONCATENATE(", dlcId=",W187,)</f>
        <v>[292] = {wayshrines={-1,-1,-1}, dlcId=0</v>
      </c>
      <c r="Z187" s="7" t="str">
        <f>IF(Q187&lt;&gt;"",CONCATENATE(", zoneIds={",Q187),"")&amp;IF(S187&lt;&gt;"",CONCATENATE(",",S187),"")&amp;IF(U187&lt;&gt;"",CONCATENATE(",",U187),"")&amp;IF(Q187&lt;&gt;"",CONCATENATE("}",""),"")&amp;IF(OR(K187="true",K187="false",K187&lt;&gt;""), CONCATENATE(", veteran=", K187), "")</f>
        <v>, veteran=false</v>
      </c>
      <c r="AA187" s="7" t="str">
        <f>IF(I187="Trial",", isTrial=true",IF(I187="Arena",", isArena=true", IF(I187="Monster",", isMonster=true",""))) &amp; IF(L187="true", CONCATENATE(", multiTrialSet=true"), "")</f>
        <v/>
      </c>
      <c r="AB187" s="7" t="str">
        <f>CONCATENATE(" --",C187," / ",B187)</f>
        <v xml:space="preserve"> --Mother's Sorrow / Muttertränen</v>
      </c>
      <c r="AC187" s="7" t="str">
        <f>IF(VALUE(P187)&gt;0,CONCATENATE("[",A187,"] = true,        --",C187, " / ", B187), "")</f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constants'!$E$3:$J$1001,5,FALSE),"")</f>
        <v/>
      </c>
      <c r="S188" s="3" t="str">
        <f>IF(T188&lt;&gt;"",VLOOKUP(T188,'ESO zone constants'!$E$3:$J$1001,5,FALSE),"")</f>
        <v/>
      </c>
      <c r="U188" s="3" t="str">
        <f>IF(V188&lt;&gt;"",VLOOKUP(V188,'ESO zone constants'!$E$3:$J$1001,5,FALSE),"")</f>
        <v/>
      </c>
      <c r="W188" s="3">
        <v>12</v>
      </c>
      <c r="X188" t="str">
        <f>VLOOKUP(W188,'LibSets constants'!$A$2:$B$16,2,FALSE)</f>
        <v>Murkmire</v>
      </c>
      <c r="Y188" s="7" t="str">
        <f>CONCATENATE("[",A188,"] = {wayshrines={",M188,",",N188,",",O188,"}")&amp;IF(VALUE(P188)&gt;0,CONCATENATE(", traitsNeeded=",P188),"")&amp;CONCATENATE(", dlcId=",W188,)</f>
        <v>[409] = {wayshrines={379,379,379}, dlcId=12</v>
      </c>
      <c r="Z188" s="7" t="str">
        <f>IF(Q188&lt;&gt;"",CONCATENATE(", zoneIds={",Q188),"")&amp;IF(S188&lt;&gt;"",CONCATENATE(",",S188),"")&amp;IF(U188&lt;&gt;"",CONCATENATE(",",U188),"")&amp;IF(Q188&lt;&gt;"",CONCATENATE("}",""),"")&amp;IF(OR(K188="true",K188="false",K188&lt;&gt;""), CONCATENATE(", veteran=", K188), "")</f>
        <v>, veteran=false</v>
      </c>
      <c r="AA188" s="7" t="str">
        <f>IF(I188="Trial",", isTrial=true",IF(I188="Arena",", isArena=true", IF(I188="Monster",", isMonster=true",""))) &amp; IF(L188="true", CONCATENATE(", multiTrialSet=true"), "")</f>
        <v/>
      </c>
      <c r="AB188" s="7" t="str">
        <f>CONCATENATE(" --",C188," / ",B188)</f>
        <v xml:space="preserve"> --Naga Shaman / Nagaschamane</v>
      </c>
      <c r="AC188" s="7" t="str">
        <f>IF(VALUE(P188)&gt;0,CONCATENATE("[",A188,"] = true,        --",C188, " / ", B188), "")</f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constants'!$E$3:$J$1001,5,FALSE),"")</f>
        <v/>
      </c>
      <c r="S189" s="3" t="str">
        <f>IF(T189&lt;&gt;"",VLOOKUP(T189,'ESO zone constants'!$E$3:$J$1001,5,FALSE),"")</f>
        <v/>
      </c>
      <c r="U189" s="3" t="str">
        <f>IF(V189&lt;&gt;"",VLOOKUP(V189,'ESO zone constants'!$E$3:$J$1001,5,FALSE),"")</f>
        <v/>
      </c>
      <c r="W189" s="3">
        <v>0</v>
      </c>
      <c r="X189" t="str">
        <f>VLOOKUP(W189,'LibSets constants'!$A$2:$B$16,2,FALSE)</f>
        <v>Included in base game</v>
      </c>
      <c r="Y189" s="7" t="str">
        <f>CONCATENATE("[",A189,"] = {wayshrines={",M189,",",N189,",",O189,"}")&amp;IF(VALUE(P189)&gt;0,CONCATENATE(", traitsNeeded=",P189),"")&amp;CONCATENATE(", dlcId=",W189,)</f>
        <v>[98] = {wayshrines={-1,-1,-1}, dlcId=0</v>
      </c>
      <c r="Z189" s="7" t="str">
        <f>IF(Q189&lt;&gt;"",CONCATENATE(", zoneIds={",Q189),"")&amp;IF(S189&lt;&gt;"",CONCATENATE(",",S189),"")&amp;IF(U189&lt;&gt;"",CONCATENATE(",",U189),"")&amp;IF(Q189&lt;&gt;"",CONCATENATE("}",""),"")&amp;IF(OR(K189="true",K189="false",K189&lt;&gt;""), CONCATENATE(", veteran=", K189), "")</f>
        <v>, veteran=false</v>
      </c>
      <c r="AA189" s="7" t="str">
        <f>IF(I189="Trial",", isTrial=true",IF(I189="Arena",", isArena=true", IF(I189="Monster",", isMonster=true",""))) &amp; IF(L189="true", CONCATENATE(", multiTrialSet=true"), "")</f>
        <v/>
      </c>
      <c r="AB189" s="7" t="str">
        <f>CONCATENATE(" --",C189," / ",B189)</f>
        <v xml:space="preserve"> --Necropotence / Nekropotenz</v>
      </c>
      <c r="AC189" s="7" t="str">
        <f>IF(VALUE(P189)&gt;0,CONCATENATE("[",A189,"] = true,        --",C189, " / ", B189), "")</f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constants'!$E$3:$J$1001,5,FALSE),"")</f>
        <v/>
      </c>
      <c r="S190" s="3" t="str">
        <f>IF(T190&lt;&gt;"",VLOOKUP(T190,'ESO zone constants'!$E$3:$J$1001,5,FALSE),"")</f>
        <v/>
      </c>
      <c r="U190" s="3" t="str">
        <f>IF(V190&lt;&gt;"",VLOOKUP(V190,'ESO zone constants'!$E$3:$J$1001,5,FALSE),"")</f>
        <v/>
      </c>
      <c r="W190" s="3">
        <v>0</v>
      </c>
      <c r="X190" t="str">
        <f>VLOOKUP(W190,'LibSets constants'!$A$2:$B$16,2,FALSE)</f>
        <v>Included in base game</v>
      </c>
      <c r="Y190" s="7" t="str">
        <f>CONCATENATE("[",A190,"] = {wayshrines={",M190,",",N190,",",O190,"}")&amp;IF(VALUE(P190)&gt;0,CONCATENATE(", traitsNeeded=",P190),"")&amp;CONCATENATE(", dlcId=",W190,)</f>
        <v>[168] = {wayshrines={-1,-1,-1}, dlcId=0</v>
      </c>
      <c r="Z190" s="7" t="str">
        <f>IF(Q190&lt;&gt;"",CONCATENATE(", zoneIds={",Q190),"")&amp;IF(S190&lt;&gt;"",CONCATENATE(",",S190),"")&amp;IF(U190&lt;&gt;"",CONCATENATE(",",U190),"")&amp;IF(Q190&lt;&gt;"",CONCATENATE("}",""),"")&amp;IF(OR(K190="true",K190="false",K190&lt;&gt;""), CONCATENATE(", veteran=", K190), "")</f>
        <v>, veteran={EQUIP_TYPE_HEAD=true, EQUIP_TYPE_SHOULDERS=false}</v>
      </c>
      <c r="AA190" s="7" t="str">
        <f>IF(I190="Trial",", isTrial=true",IF(I190="Arena",", isArena=true", IF(I190="Monster",", isMonster=true",""))) &amp; IF(L190="true", CONCATENATE(", multiTrialSet=true"), "")</f>
        <v>, isMonster=true</v>
      </c>
      <c r="AB190" s="7" t="str">
        <f>CONCATENATE(" --",C190," / ",B190)</f>
        <v xml:space="preserve"> --Nerien'eth / Nerien'eth</v>
      </c>
      <c r="AC190" s="7" t="str">
        <f>IF(VALUE(P190)&gt;0,CONCATENATE("[",A190,"] = true,        --",C190, " / ", B190), "")</f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constants'!$E$3:$J$1001,5,FALSE),"")</f>
        <v/>
      </c>
      <c r="S191" s="3" t="str">
        <f>IF(T191&lt;&gt;"",VLOOKUP(T191,'ESO zone constants'!$E$3:$J$1001,5,FALSE),"")</f>
        <v/>
      </c>
      <c r="U191" s="3" t="str">
        <f>IF(V191&lt;&gt;"",VLOOKUP(V191,'ESO zone constants'!$E$3:$J$1001,5,FALSE),"")</f>
        <v/>
      </c>
      <c r="W191" s="3">
        <v>0</v>
      </c>
      <c r="X191" t="str">
        <f>VLOOKUP(W191,'LibSets constants'!$A$2:$B$16,2,FALSE)</f>
        <v>Included in base game</v>
      </c>
      <c r="Y191" s="7" t="str">
        <f>CONCATENATE("[",A191,"] = {wayshrines={",M191,",",N191,",",O191,"}")&amp;IF(VALUE(P191)&gt;0,CONCATENATE(", traitsNeeded=",P191),"")&amp;CONCATENATE(", dlcId=",W191,)</f>
        <v>[300] = {wayshrines={-1,-1,-1}, dlcId=0</v>
      </c>
      <c r="Z191" s="7" t="str">
        <f>IF(Q191&lt;&gt;"",CONCATENATE(", zoneIds={",Q191),"")&amp;IF(S191&lt;&gt;"",CONCATENATE(",",S191),"")&amp;IF(U191&lt;&gt;"",CONCATENATE(",",U191),"")&amp;IF(Q191&lt;&gt;"",CONCATENATE("}",""),"")&amp;IF(OR(K191="true",K191="false",K191&lt;&gt;""), CONCATENATE(", veteran=", K191), "")</f>
        <v>, veteran=false</v>
      </c>
      <c r="AA191" s="7" t="str">
        <f>IF(I191="Trial",", isTrial=true",IF(I191="Arena",", isArena=true", IF(I191="Monster",", isMonster=true",""))) &amp; IF(L191="true", CONCATENATE(", multiTrialSet=true"), "")</f>
        <v/>
      </c>
      <c r="AB191" s="7" t="str">
        <f>CONCATENATE(" --",C191," / ",B191)</f>
        <v xml:space="preserve"> --Netch's Touch / Berührung des Netch</v>
      </c>
      <c r="AC191" s="7" t="str">
        <f>IF(VALUE(P191)&gt;0,CONCATENATE("[",A191,"] = true,        --",C191, " / ", B191), "")</f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constants'!$E$3:$J$1001,5,FALSE),"")</f>
        <v/>
      </c>
      <c r="S192" s="3" t="str">
        <f>IF(T192&lt;&gt;"",VLOOKUP(T192,'ESO zone constants'!$E$3:$J$1001,5,FALSE),"")</f>
        <v/>
      </c>
      <c r="U192" s="3" t="str">
        <f>IF(V192&lt;&gt;"",VLOOKUP(V192,'ESO zone constants'!$E$3:$J$1001,5,FALSE),"")</f>
        <v/>
      </c>
      <c r="W192" s="3">
        <v>0</v>
      </c>
      <c r="X192" t="str">
        <f>VLOOKUP(W192,'LibSets constants'!$A$2:$B$16,2,FALSE)</f>
        <v>Included in base game</v>
      </c>
      <c r="Y192" s="7" t="str">
        <f>CONCATENATE("[",A192,"] = {wayshrines={",M192,",",N192,",",O192,"}")&amp;IF(VALUE(P192)&gt;0,CONCATENATE(", traitsNeeded=",P192),"")&amp;CONCATENATE(", dlcId=",W192,)</f>
        <v>[34] = {wayshrines={-1,-1,-1}, dlcId=0</v>
      </c>
      <c r="Z192" s="7" t="str">
        <f>IF(Q192&lt;&gt;"",CONCATENATE(", zoneIds={",Q192),"")&amp;IF(S192&lt;&gt;"",CONCATENATE(",",S192),"")&amp;IF(U192&lt;&gt;"",CONCATENATE(",",U192),"")&amp;IF(Q192&lt;&gt;"",CONCATENATE("}",""),"")&amp;IF(OR(K192="true",K192="false",K192&lt;&gt;""), CONCATENATE(", veteran=", K192), "")</f>
        <v>, veteran=false</v>
      </c>
      <c r="AA192" s="7" t="str">
        <f>IF(I192="Trial",", isTrial=true",IF(I192="Arena",", isArena=true", IF(I192="Monster",", isMonster=true",""))) &amp; IF(L192="true", CONCATENATE(", multiTrialSet=true"), "")</f>
        <v/>
      </c>
      <c r="AB192" s="7" t="str">
        <f>CONCATENATE(" --",C192," / ",B192)</f>
        <v xml:space="preserve"> --Night Mother's Embrace / Umarmung der Mutter der Nacht</v>
      </c>
      <c r="AC192" s="7" t="str">
        <f>IF(VALUE(P192)&gt;0,CONCATENATE("[",A192,"] = true,        --",C192, " / ", B192), "")</f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constants'!$E$3:$J$1001,5,FALSE),"")</f>
        <v/>
      </c>
      <c r="S193" s="3" t="str">
        <f>IF(T193&lt;&gt;"",VLOOKUP(T193,'ESO zone constants'!$E$3:$J$1001,5,FALSE),"")</f>
        <v/>
      </c>
      <c r="U193" s="3" t="str">
        <f>IF(V193&lt;&gt;"",VLOOKUP(V193,'ESO zone constants'!$E$3:$J$1001,5,FALSE),"")</f>
        <v/>
      </c>
      <c r="W193" s="3">
        <v>0</v>
      </c>
      <c r="X193" t="str">
        <f>VLOOKUP(W193,'LibSets constants'!$A$2:$B$16,2,FALSE)</f>
        <v>Included in base game</v>
      </c>
      <c r="Y193" s="7" t="str">
        <f>CONCATENATE("[",A193,"] = {wayshrines={",M193,",",N193,",",O193,"}")&amp;IF(VALUE(P193)&gt;0,CONCATENATE(", traitsNeeded=",P193),"")&amp;CONCATENATE(", dlcId=",W193,)</f>
        <v>[51] = {wayshrines={34,156,118}, traitsNeeded=6, dlcId=0</v>
      </c>
      <c r="Z193" s="7" t="str">
        <f>IF(Q193&lt;&gt;"",CONCATENATE(", zoneIds={",Q193),"")&amp;IF(S193&lt;&gt;"",CONCATENATE(",",S193),"")&amp;IF(U193&lt;&gt;"",CONCATENATE(",",U193),"")&amp;IF(Q193&lt;&gt;"",CONCATENATE("}",""),"")&amp;IF(OR(K193="true",K193="false",K193&lt;&gt;""), CONCATENATE(", veteran=", K193), "")</f>
        <v>, veteran=false</v>
      </c>
      <c r="AA193" s="7" t="str">
        <f>IF(I193="Trial",", isTrial=true",IF(I193="Arena",", isArena=true", IF(I193="Monster",", isMonster=true",""))) &amp; IF(L193="true", CONCATENATE(", multiTrialSet=true"), "")</f>
        <v/>
      </c>
      <c r="AB193" s="7" t="str">
        <f>CONCATENATE(" --",C193," / ",B193)</f>
        <v xml:space="preserve"> --Night Mother's Gaze / Blick der Mutter der Nacht</v>
      </c>
      <c r="AC193" s="7" t="str">
        <f>IF(VALUE(P193)&gt;0,CONCATENATE("[",A193,"] = true,        --",C193, " / ", B193), "")</f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constants'!$E$3:$J$1001,5,FALSE),"")</f>
        <v/>
      </c>
      <c r="S194" s="3" t="str">
        <f>IF(T194&lt;&gt;"",VLOOKUP(T194,'ESO zone constants'!$E$3:$J$1001,5,FALSE),"")</f>
        <v/>
      </c>
      <c r="U194" s="3" t="str">
        <f>IF(V194&lt;&gt;"",VLOOKUP(V194,'ESO zone constants'!$E$3:$J$1001,5,FALSE),"")</f>
        <v/>
      </c>
      <c r="W194" s="3">
        <v>0</v>
      </c>
      <c r="X194" t="str">
        <f>VLOOKUP(W194,'LibSets constants'!$A$2:$B$16,2,FALSE)</f>
        <v>Included in base game</v>
      </c>
      <c r="Y194" s="7" t="str">
        <f>CONCATENATE("[",A194,"] = {wayshrines={",M194,",",N194,",",O194,"}")&amp;IF(VALUE(P194)&gt;0,CONCATENATE(", traitsNeeded=",P194),"")&amp;CONCATENATE(", dlcId=",W194,)</f>
        <v>[112] = {wayshrines={-1,-1,-1}, dlcId=0</v>
      </c>
      <c r="Z194" s="7" t="str">
        <f>IF(Q194&lt;&gt;"",CONCATENATE(", zoneIds={",Q194),"")&amp;IF(S194&lt;&gt;"",CONCATENATE(",",S194),"")&amp;IF(U194&lt;&gt;"",CONCATENATE(",",U194),"")&amp;IF(Q194&lt;&gt;"",CONCATENATE("}",""),"")&amp;IF(OR(K194="true",K194="false",K194&lt;&gt;""), CONCATENATE(", veteran=", K194), "")</f>
        <v>, veteran=false</v>
      </c>
      <c r="AA194" s="7" t="str">
        <f>IF(I194="Trial",", isTrial=true",IF(I194="Arena",", isArena=true", IF(I194="Monster",", isMonster=true",""))) &amp; IF(L194="true", CONCATENATE(", multiTrialSet=true"), "")</f>
        <v/>
      </c>
      <c r="AB194" s="7" t="str">
        <f>CONCATENATE(" --",C194," / ",B194)</f>
        <v xml:space="preserve"> --Night Terror / Nachtschrecken</v>
      </c>
      <c r="AC194" s="7" t="str">
        <f>IF(VALUE(P194)&gt;0,CONCATENATE("[",A194,"] = true,        --",C194, " / ", B194), "")</f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constants'!$E$3:$J$1001,5,FALSE),"")</f>
        <v/>
      </c>
      <c r="S195" s="3" t="str">
        <f>IF(T195&lt;&gt;"",VLOOKUP(T195,'ESO zone constants'!$E$3:$J$1001,5,FALSE),"")</f>
        <v/>
      </c>
      <c r="U195" s="3" t="str">
        <f>IF(V195&lt;&gt;"",VLOOKUP(V195,'ESO zone constants'!$E$3:$J$1001,5,FALSE),"")</f>
        <v/>
      </c>
      <c r="W195" s="3">
        <v>0</v>
      </c>
      <c r="X195" t="str">
        <f>VLOOKUP(W195,'LibSets constants'!$A$2:$B$16,2,FALSE)</f>
        <v>Included in base game</v>
      </c>
      <c r="Y195" s="7" t="str">
        <f>CONCATENATE("[",A195,"] = {wayshrines={",M195,",",N195,",",O195,"}")&amp;IF(VALUE(P195)&gt;0,CONCATENATE(", traitsNeeded=",P195),"")&amp;CONCATENATE(", dlcId=",W195,)</f>
        <v>[167] = {wayshrines={-1,-1,-1}, dlcId=0</v>
      </c>
      <c r="Z195" s="7" t="str">
        <f>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</f>
        <v>, veteran={EQUIP_TYPE_HEAD=true, EQUIP_TYPE_SHOULDERS=false}</v>
      </c>
      <c r="AA195" s="7" t="str">
        <f>IF(I195="Trial",", isTrial=true",IF(I195="Arena",", isArena=true", IF(I195="Monster",", isMonster=true",""))) &amp; IF(L195="true", CONCATENATE(", multiTrialSet=true"), "")</f>
        <v>, isMonster=true</v>
      </c>
      <c r="AB195" s="7" t="str">
        <f>CONCATENATE(" --",C195," / ",B195)</f>
        <v xml:space="preserve"> --Nightflame / Nachtflamme</v>
      </c>
      <c r="AC195" s="7" t="str">
        <f>IF(VALUE(P195)&gt;0,CONCATENATE("[",A195,"] = true,        --",C195, " / ", B195), 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constants'!$E$3:$J$1001,5,FALSE),"")</f>
        <v/>
      </c>
      <c r="S196" s="3" t="str">
        <f>IF(T196&lt;&gt;"",VLOOKUP(T196,'ESO zone constants'!$E$3:$J$1001,5,FALSE),"")</f>
        <v/>
      </c>
      <c r="U196" s="3" t="str">
        <f>IF(V196&lt;&gt;"",VLOOKUP(V196,'ESO zone constants'!$E$3:$J$1001,5,FALSE),"")</f>
        <v/>
      </c>
      <c r="W196" s="3">
        <v>0</v>
      </c>
      <c r="X196" t="str">
        <f>VLOOKUP(W196,'LibSets constants'!$A$2:$B$16,2,FALSE)</f>
        <v>Included in base game</v>
      </c>
      <c r="Y196" s="7" t="str">
        <f>CONCATENATE("[",A196,"] = {wayshrines={",M196,",",N196,",",O196,"}")&amp;IF(VALUE(P196)&gt;0,CONCATENATE(", traitsNeeded=",P196),"")&amp;CONCATENATE(", dlcId=",W196,)</f>
        <v>[40] = {wayshrines={216,121,65}, traitsNeeded=2, dlcId=0</v>
      </c>
      <c r="Z196" s="7" t="str">
        <f>IF(Q196&lt;&gt;"",CONCATENATE(", zoneIds={",Q196),"")&amp;IF(S196&lt;&gt;"",CONCATENATE(",",S196),"")&amp;IF(U196&lt;&gt;"",CONCATENATE(",",U196),"")&amp;IF(Q196&lt;&gt;"",CONCATENATE("}",""),"")&amp;IF(OR(K196="true",K196="false",K196&lt;&gt;""), CONCATENATE(", veteran=", K196), "")</f>
        <v>, veteran=false</v>
      </c>
      <c r="AA196" s="7" t="str">
        <f>IF(I196="Trial",", isTrial=true",IF(I196="Arena",", isArena=true", IF(I196="Monster",", isMonster=true",""))) &amp; IF(L196="true", CONCATENATE(", multiTrialSet=true"), "")</f>
        <v/>
      </c>
      <c r="AB196" s="7" t="str">
        <f>CONCATENATE(" --",C196," / ",B196)</f>
        <v xml:space="preserve"> --Night's Silence / Stille der Nacht </v>
      </c>
      <c r="AC196" s="7" t="str">
        <f>IF(VALUE(P196)&gt;0,CONCATENATE("[",A196,"] = true,        --",C196, " / ", B196), "")</f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constants'!$E$3:$J$1001,5,FALSE),"")</f>
        <v/>
      </c>
      <c r="S197" s="3" t="str">
        <f>IF(T197&lt;&gt;"",VLOOKUP(T197,'ESO zone constants'!$E$3:$J$1001,5,FALSE),"")</f>
        <v/>
      </c>
      <c r="U197" s="3" t="str">
        <f>IF(V197&lt;&gt;"",VLOOKUP(V197,'ESO zone constants'!$E$3:$J$1001,5,FALSE),"")</f>
        <v/>
      </c>
      <c r="W197" s="3">
        <v>0</v>
      </c>
      <c r="X197" t="str">
        <f>VLOOKUP(W197,'LibSets constants'!$A$2:$B$16,2,FALSE)</f>
        <v>Included in base game</v>
      </c>
      <c r="Y197" s="7" t="str">
        <f>CONCATENATE("[",A197,"] = {wayshrines={",M197,",",N197,",",O197,"}")&amp;IF(VALUE(P197)&gt;0,CONCATENATE(", traitsNeeded=",P197),"")&amp;CONCATENATE(", dlcId=",W197,)</f>
        <v>[72] = {wayshrines={-1,-1,-1}, dlcId=0</v>
      </c>
      <c r="Z197" s="7" t="str">
        <f>IF(Q197&lt;&gt;"",CONCATENATE(", zoneIds={",Q197),"")&amp;IF(S197&lt;&gt;"",CONCATENATE(",",S197),"")&amp;IF(U197&lt;&gt;"",CONCATENATE(",",U197),"")&amp;IF(Q197&lt;&gt;"",CONCATENATE("}",""),"")&amp;IF(OR(K197="true",K197="false",K197&lt;&gt;""), CONCATENATE(", veteran=", K197), "")</f>
        <v>, veteran=false</v>
      </c>
      <c r="AA197" s="7" t="str">
        <f>IF(I197="Trial",", isTrial=true",IF(I197="Arena",", isArena=true", IF(I197="Monster",", isMonster=true",""))) &amp; IF(L197="true", CONCATENATE(", multiTrialSet=true"), "")</f>
        <v/>
      </c>
      <c r="AB197" s="7" t="str">
        <f>CONCATENATE(" --",C197," / ",B197)</f>
        <v xml:space="preserve"> --Nikulas' Heavy Armor / Nikulas' schwere Rüstung</v>
      </c>
      <c r="AC197" s="7" t="str">
        <f>IF(VALUE(P197)&gt;0,CONCATENATE("[",A197,"] = true,        --",C197, " / ", B197), "")</f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constants'!$E$3:$J$1001,5,FALSE),"")</f>
        <v/>
      </c>
      <c r="S198" s="3" t="str">
        <f>IF(T198&lt;&gt;"",VLOOKUP(T198,'ESO zone constants'!$E$3:$J$1001,5,FALSE),"")</f>
        <v/>
      </c>
      <c r="U198" s="3" t="str">
        <f>IF(V198&lt;&gt;"",VLOOKUP(V198,'ESO zone constants'!$E$3:$J$1001,5,FALSE),"")</f>
        <v/>
      </c>
      <c r="W198" s="3">
        <v>0</v>
      </c>
      <c r="X198" t="str">
        <f>VLOOKUP(W198,'LibSets constants'!$A$2:$B$16,2,FALSE)</f>
        <v>Included in base game</v>
      </c>
      <c r="Y198" s="7" t="str">
        <f>CONCATENATE("[",A198,"] = {wayshrines={",M198,",",N198,",",O198,"}")&amp;IF(VALUE(P198)&gt;0,CONCATENATE(", traitsNeeded=",P198),"")&amp;CONCATENATE(", dlcId=",W198,)</f>
        <v>[46] = {wayshrines={-1,-1,-1}, dlcId=0</v>
      </c>
      <c r="Z198" s="7" t="str">
        <f>IF(Q198&lt;&gt;"",CONCATENATE(", zoneIds={",Q198),"")&amp;IF(S198&lt;&gt;"",CONCATENATE(",",S198),"")&amp;IF(U198&lt;&gt;"",CONCATENATE(",",U198),"")&amp;IF(Q198&lt;&gt;"",CONCATENATE("}",""),"")&amp;IF(OR(K198="true",K198="false",K198&lt;&gt;""), CONCATENATE(", veteran=", K198), "")</f>
        <v>, veteran=false</v>
      </c>
      <c r="AA198" s="7" t="str">
        <f>IF(I198="Trial",", isTrial=true",IF(I198="Arena",", isArena=true", IF(I198="Monster",", isMonster=true",""))) &amp; IF(L198="true", CONCATENATE(", multiTrialSet=true"), "")</f>
        <v/>
      </c>
      <c r="AB198" s="7" t="str">
        <f>CONCATENATE(" --",C198," / ",B198)</f>
        <v xml:space="preserve"> --Noble Duelist's Silks / Seide des edlen Duellanten</v>
      </c>
      <c r="AC198" s="7" t="str">
        <f>IF(VALUE(P198)&gt;0,CONCATENATE("[",A198,"] = true,        --",C198, " / ", B198), "")</f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constants'!$E$3:$J$1001,5,FALSE),"")</f>
        <v/>
      </c>
      <c r="S199" s="3" t="str">
        <f>IF(T199&lt;&gt;"",VLOOKUP(T199,'ESO zone constants'!$E$3:$J$1001,5,FALSE),"")</f>
        <v/>
      </c>
      <c r="U199" s="3" t="str">
        <f>IF(V199&lt;&gt;"",VLOOKUP(V199,'ESO zone constants'!$E$3:$J$1001,5,FALSE),"")</f>
        <v/>
      </c>
      <c r="W199" s="3">
        <v>1</v>
      </c>
      <c r="X199" t="str">
        <f>VLOOKUP(W199,'LibSets constants'!$A$2:$B$16,2,FALSE)</f>
        <v>Imperial City</v>
      </c>
      <c r="Y199" s="7" t="str">
        <f>CONCATENATE("[",A199,"] = {wayshrines={",M199,",",N199,",",O199,"}")&amp;IF(VALUE(P199)&gt;0,CONCATENATE(", traitsNeeded=",P199),"")&amp;CONCATENATE(", dlcId=",W199,)</f>
        <v>[176] = {wayshrines={199,201,203}, traitsNeeded=7, dlcId=1</v>
      </c>
      <c r="Z199" s="7" t="str">
        <f>IF(Q199&lt;&gt;"",CONCATENATE(", zoneIds={",Q199),"")&amp;IF(S199&lt;&gt;"",CONCATENATE(",",S199),"")&amp;IF(U199&lt;&gt;"",CONCATENATE(",",U199),"")&amp;IF(Q199&lt;&gt;"",CONCATENATE("}",""),"")&amp;IF(OR(K199="true",K199="false",K199&lt;&gt;""), CONCATENATE(", veteran=", K199), "")</f>
        <v>, veteran=false</v>
      </c>
      <c r="AA199" s="7" t="str">
        <f>IF(I199="Trial",", isTrial=true",IF(I199="Arena",", isArena=true", IF(I199="Monster",", isMonster=true",""))) &amp; IF(L199="true", CONCATENATE(", multiTrialSet=true"), "")</f>
        <v/>
      </c>
      <c r="AB199" s="7" t="str">
        <f>CONCATENATE(" --",C199," / ",B199)</f>
        <v xml:space="preserve"> --Noble's Conquest / Adelssieg</v>
      </c>
      <c r="AC199" s="7" t="str">
        <f>IF(VALUE(P199)&gt;0,CONCATENATE("[",A199,"] = true,        --",C199, " / ", B199), "")</f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constants'!$E$3:$J$1001,5,FALSE),"")</f>
        <v/>
      </c>
      <c r="S200" s="3" t="str">
        <f>IF(T200&lt;&gt;"",VLOOKUP(T200,'ESO zone constants'!$E$3:$J$1001,5,FALSE),"")</f>
        <v/>
      </c>
      <c r="U200" s="3" t="str">
        <f>IF(V200&lt;&gt;"",VLOOKUP(V200,'ESO zone constants'!$E$3:$J$1001,5,FALSE),"")</f>
        <v/>
      </c>
      <c r="W200" s="3">
        <v>10</v>
      </c>
      <c r="X200" t="str">
        <f>VLOOKUP(W200,'LibSets constants'!$A$2:$B$16,2,FALSE)</f>
        <v>Summerset</v>
      </c>
      <c r="Y200" s="7" t="str">
        <f>CONCATENATE("[",A200,"] = {wayshrines={",M200,",",N200,",",O200,"}")&amp;IF(VALUE(P200)&gt;0,CONCATENATE(", traitsNeeded=",P200),"")&amp;CONCATENATE(", dlcId=",W200,)</f>
        <v>[387] = {wayshrines={354,354,354}, traitsNeeded=9, dlcId=10</v>
      </c>
      <c r="Z200" s="7" t="str">
        <f>IF(Q200&lt;&gt;"",CONCATENATE(", zoneIds={",Q200),"")&amp;IF(S200&lt;&gt;"",CONCATENATE(",",S200),"")&amp;IF(U200&lt;&gt;"",CONCATENATE(",",U200),"")&amp;IF(Q200&lt;&gt;"",CONCATENATE("}",""),"")&amp;IF(OR(K200="true",K200="false",K200&lt;&gt;""), CONCATENATE(", veteran=", K200), "")</f>
        <v>, veteran=false</v>
      </c>
      <c r="AA200" s="7" t="str">
        <f>IF(I200="Trial",", isTrial=true",IF(I200="Arena",", isArena=true", IF(I200="Monster",", isMonster=true",""))) &amp; IF(L200="true", CONCATENATE(", multiTrialSet=true"), "")</f>
        <v/>
      </c>
      <c r="AB200" s="7" t="str">
        <f>CONCATENATE(" --",C200," / ",B200)</f>
        <v xml:space="preserve"> --Nocturnal's Favor / Nocturnals Gunst</v>
      </c>
      <c r="AC200" s="7" t="str">
        <f>IF(VALUE(P200)&gt;0,CONCATENATE("[",A200,"] = true,        --",C200, " / ", B200), "")</f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constants'!$E$3:$J$1001,5,FALSE),"")</f>
        <v/>
      </c>
      <c r="S201" s="3" t="str">
        <f>IF(T201&lt;&gt;"",VLOOKUP(T201,'ESO zone constants'!$E$3:$J$1001,5,FALSE),"")</f>
        <v/>
      </c>
      <c r="U201" s="3" t="str">
        <f>IF(V201&lt;&gt;"",VLOOKUP(V201,'ESO zone constants'!$E$3:$J$1001,5,FALSE),"")</f>
        <v/>
      </c>
      <c r="W201" s="3">
        <v>0</v>
      </c>
      <c r="X201" t="str">
        <f>VLOOKUP(W201,'LibSets constants'!$A$2:$B$16,2,FALSE)</f>
        <v>Included in base game</v>
      </c>
      <c r="Y201" s="7" t="str">
        <f>CONCATENATE("[",A201,"] = {wayshrines={",M201,",",N201,",",O201,"}")&amp;IF(VALUE(P201)&gt;0,CONCATENATE(", traitsNeeded=",P201),"")&amp;CONCATENATE(", dlcId=",W201,)</f>
        <v>[91] = {wayshrines={-1,-1,-1}, dlcId=0</v>
      </c>
      <c r="Z201" s="7" t="str">
        <f>IF(Q201&lt;&gt;"",CONCATENATE(", zoneIds={",Q201),"")&amp;IF(S201&lt;&gt;"",CONCATENATE(",",S201),"")&amp;IF(U201&lt;&gt;"",CONCATENATE(",",U201),"")&amp;IF(Q201&lt;&gt;"",CONCATENATE("}",""),"")&amp;IF(OR(K201="true",K201="false",K201&lt;&gt;""), CONCATENATE(", veteran=", K201), "")</f>
        <v>, veteran=false</v>
      </c>
      <c r="AA201" s="7" t="str">
        <f>IF(I201="Trial",", isTrial=true",IF(I201="Arena",", isArena=true", IF(I201="Monster",", isMonster=true",""))) &amp; IF(L201="true", CONCATENATE(", multiTrialSet=true"), "")</f>
        <v/>
      </c>
      <c r="AB201" s="7" t="str">
        <f>CONCATENATE(" --",C201," / ",B201)</f>
        <v xml:space="preserve"> --Oblivion's Edge / Vorteil des Vergessens</v>
      </c>
      <c r="AC201" s="7" t="str">
        <f>IF(VALUE(P201)&gt;0,CONCATENATE("[",A201,"] = true,        --",C201, " / ", B201), "")</f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constants'!$E$3:$J$1001,5,FALSE),"")</f>
        <v/>
      </c>
      <c r="S202" s="3" t="str">
        <f>IF(T202&lt;&gt;"",VLOOKUP(T202,'ESO zone constants'!$E$3:$J$1001,5,FALSE),"")</f>
        <v/>
      </c>
      <c r="U202" s="3" t="str">
        <f>IF(V202&lt;&gt;"",VLOOKUP(V202,'ESO zone constants'!$E$3:$J$1001,5,FALSE),"")</f>
        <v/>
      </c>
      <c r="W202" s="3">
        <v>0</v>
      </c>
      <c r="X202" t="str">
        <f>VLOOKUP(W202,'LibSets constants'!$A$2:$B$16,2,FALSE)</f>
        <v>Included in base game</v>
      </c>
      <c r="Y202" s="7" t="str">
        <f>CONCATENATE("[",A202,"] = {wayshrines={",M202,",",N202,",",O202,"}")&amp;IF(VALUE(P202)&gt;0,CONCATENATE(", traitsNeeded=",P202),"")&amp;CONCATENATE(", dlcId=",W202,)</f>
        <v>[73] = {wayshrines={135,135,135}, traitsNeeded=8, dlcId=0</v>
      </c>
      <c r="Z202" s="7" t="str">
        <f>IF(Q202&lt;&gt;"",CONCATENATE(", zoneIds={",Q202),"")&amp;IF(S202&lt;&gt;"",CONCATENATE(",",S202),"")&amp;IF(U202&lt;&gt;"",CONCATENATE(",",U202),"")&amp;IF(Q202&lt;&gt;"",CONCATENATE("}",""),"")&amp;IF(OR(K202="true",K202="false",K202&lt;&gt;""), CONCATENATE(", veteran=", K202), "")</f>
        <v>, veteran=false</v>
      </c>
      <c r="AA202" s="7" t="str">
        <f>IF(I202="Trial",", isTrial=true",IF(I202="Arena",", isArena=true", IF(I202="Monster",", isMonster=true",""))) &amp; IF(L202="true", CONCATENATE(", multiTrialSet=true"), "")</f>
        <v/>
      </c>
      <c r="AB202" s="7" t="str">
        <f>CONCATENATE(" --",C202," / ",B202)</f>
        <v xml:space="preserve"> --Oblivion's Foe / Erinnerung</v>
      </c>
      <c r="AC202" s="7" t="str">
        <f>IF(VALUE(P202)&gt;0,CONCATENATE("[",A202,"] = true,        --",C202, " / ", B202), "")</f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constants'!$E$3:$J$1001,5,FALSE),"")</f>
        <v/>
      </c>
      <c r="S203" s="3" t="str">
        <f>IF(T203&lt;&gt;"",VLOOKUP(T203,'ESO zone constants'!$E$3:$J$1001,5,FALSE),"")</f>
        <v/>
      </c>
      <c r="U203" s="3" t="str">
        <f>IF(V203&lt;&gt;"",VLOOKUP(V203,'ESO zone constants'!$E$3:$J$1001,5,FALSE),"")</f>
        <v/>
      </c>
      <c r="W203" s="3">
        <v>0</v>
      </c>
      <c r="X203" t="str">
        <f>VLOOKUP(W203,'LibSets constants'!$A$2:$B$16,2,FALSE)</f>
        <v>Included in base game</v>
      </c>
      <c r="Y203" s="7" t="str">
        <f>CONCATENATE("[",A203,"] = {wayshrines={",M203,",",N203,",",O203,"}")&amp;IF(VALUE(P203)&gt;0,CONCATENATE(", traitsNeeded=",P203),"")&amp;CONCATENATE(", dlcId=",W203,)</f>
        <v>[284] = {wayshrines={-1,-1,-1}, dlcId=0</v>
      </c>
      <c r="Z203" s="7" t="str">
        <f>IF(Q203&lt;&gt;"",CONCATENATE(", zoneIds={",Q203),"")&amp;IF(S203&lt;&gt;"",CONCATENATE(",",S203),"")&amp;IF(U203&lt;&gt;"",CONCATENATE(",",U203),"")&amp;IF(Q203&lt;&gt;"",CONCATENATE("}",""),"")&amp;IF(OR(K203="true",K203="false",K203&lt;&gt;""), CONCATENATE(", veteran=", K203), "")</f>
        <v>, veteran=false</v>
      </c>
      <c r="AA203" s="7" t="str">
        <f>IF(I203="Trial",", isTrial=true",IF(I203="Arena",", isArena=true", IF(I203="Monster",", isMonster=true",""))) &amp; IF(L203="true", CONCATENATE(", multiTrialSet=true"), "")</f>
        <v/>
      </c>
      <c r="AB203" s="7" t="str">
        <f>CONCATENATE(" --",C203," / ",B203)</f>
        <v xml:space="preserve"> --Order of Diagna / Orden von Diagna</v>
      </c>
      <c r="AC203" s="7" t="str">
        <f>IF(VALUE(P203)&gt;0,CONCATENATE("[",A203,"] = true,        --",C203, " / ", B203), "")</f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constants'!$E$3:$J$1001,5,FALSE),"")</f>
        <v/>
      </c>
      <c r="S204" s="3" t="str">
        <f>IF(T204&lt;&gt;"",VLOOKUP(T204,'ESO zone constants'!$E$3:$J$1001,5,FALSE),"")</f>
        <v/>
      </c>
      <c r="U204" s="3" t="str">
        <f>IF(V204&lt;&gt;"",VLOOKUP(V204,'ESO zone constants'!$E$3:$J$1001,5,FALSE),"")</f>
        <v/>
      </c>
      <c r="W204" s="3">
        <v>0</v>
      </c>
      <c r="X204" t="str">
        <f>VLOOKUP(W204,'LibSets constants'!$A$2:$B$16,2,FALSE)</f>
        <v>Included in base game</v>
      </c>
      <c r="Y204" s="7" t="str">
        <f>CONCATENATE("[",A204,"] = {wayshrines={",M204,",",N204,",",O204,"}")&amp;IF(VALUE(P204)&gt;0,CONCATENATE(", traitsNeeded=",P204),"")&amp;CONCATENATE(", dlcId=",W204,)</f>
        <v>[84] = {wayshrines={-2,-2,-2}, traitsNeeded=8, dlcId=0</v>
      </c>
      <c r="Z204" s="7" t="str">
        <f>IF(Q204&lt;&gt;"",CONCATENATE(", zoneIds={",Q204),"")&amp;IF(S204&lt;&gt;"",CONCATENATE(",",S204),"")&amp;IF(U204&lt;&gt;"",CONCATENATE(",",U204),"")&amp;IF(Q204&lt;&gt;"",CONCATENATE("}",""),"")&amp;IF(OR(K204="true",K204="false",K204&lt;&gt;""), CONCATENATE(", veteran=", K204), "")</f>
        <v>, veteran=false</v>
      </c>
      <c r="AA204" s="7" t="str">
        <f>IF(I204="Trial",", isTrial=true",IF(I204="Arena",", isArena=true", IF(I204="Monster",", isMonster=true",""))) &amp; IF(L204="true", CONCATENATE(", multiTrialSet=true"), "")</f>
        <v/>
      </c>
      <c r="AB204" s="7" t="str">
        <f>CONCATENATE(" --",C204," / ",B204)</f>
        <v xml:space="preserve"> --Orgnum's Scales / Orgnums Schuppen</v>
      </c>
      <c r="AC204" s="7" t="str">
        <f>IF(VALUE(P204)&gt;0,CONCATENATE("[",A204,"] = true,        --",C204, " / ", B204), "")</f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constants'!$E$3:$J$1001,5,FALSE),"")</f>
        <v>Bangkorai</v>
      </c>
      <c r="R205" s="3" t="s">
        <v>57</v>
      </c>
      <c r="S205" s="3" t="str">
        <f>IF(T205&lt;&gt;"",VLOOKUP(T205,'ESO zone constants'!$E$3:$J$1001,5,FALSE),"")</f>
        <v/>
      </c>
      <c r="U205" s="3" t="str">
        <f>IF(V205&lt;&gt;"",VLOOKUP(V205,'ESO zone constants'!$E$3:$J$1001,5,FALSE),"")</f>
        <v/>
      </c>
      <c r="W205" s="3">
        <v>0</v>
      </c>
      <c r="X205" t="str">
        <f>VLOOKUP(W205,'LibSets constants'!$A$2:$B$16,2,FALSE)</f>
        <v>Included in base game</v>
      </c>
      <c r="Y205" s="7" t="str">
        <f>CONCATENATE("[",A205,"] = {wayshrines={",M205,",",N205,",",O205,"}")&amp;IF(VALUE(P205)&gt;0,CONCATENATE(", traitsNeeded=",P205),"")&amp;CONCATENATE(", dlcId=",W205,)</f>
        <v>[193] = {wayshrines={-1,-1,-1}, dlcId=0</v>
      </c>
      <c r="Z205" s="7" t="str">
        <f>IF(Q205&lt;&gt;"",CONCATENATE(", zoneIds={",Q205),"")&amp;IF(S205&lt;&gt;"",CONCATENATE(",",S205),"")&amp;IF(U205&lt;&gt;"",CONCATENATE(",",U205),"")&amp;IF(Q205&lt;&gt;"",CONCATENATE("}",""),"")&amp;IF(OR(K205="true",K205="false",K205&lt;&gt;""), CONCATENATE(", veteran=", K205), "")</f>
        <v>, zoneIds={Bangkorai}, veteran=false</v>
      </c>
      <c r="AA205" s="7" t="str">
        <f>IF(I205="Trial",", isTrial=true",IF(I205="Arena",", isArena=true", IF(I205="Monster",", isMonster=true",""))) &amp; IF(L205="true", CONCATENATE(", multiTrialSet=true"), "")</f>
        <v/>
      </c>
      <c r="AB205" s="7" t="str">
        <f>CONCATENATE(" --",C205," / ",B205)</f>
        <v xml:space="preserve"> --Overwhelming Surge / Überwältigende Woge</v>
      </c>
      <c r="AC205" s="7" t="str">
        <f>IF(VALUE(P205)&gt;0,CONCATENATE("[",A205,"] = true,        --",C205, " / ", B205), "")</f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constants'!$E$3:$J$1001,5,FALSE),"")</f>
        <v>Wrothgar</v>
      </c>
      <c r="R206" s="3" t="s">
        <v>503</v>
      </c>
      <c r="S206" s="3" t="str">
        <f>IF(T206&lt;&gt;"",VLOOKUP(T206,'ESO zone constants'!$E$3:$J$1001,5,FALSE),"")</f>
        <v/>
      </c>
      <c r="U206" s="3" t="str">
        <f>IF(V206&lt;&gt;"",VLOOKUP(V206,'ESO zone constants'!$E$3:$J$1001,5,FALSE),"")</f>
        <v/>
      </c>
      <c r="W206" s="3">
        <v>0</v>
      </c>
      <c r="X206" t="str">
        <f>VLOOKUP(W206,'LibSets constants'!$A$2:$B$16,2,FALSE)</f>
        <v>Included in base game</v>
      </c>
      <c r="Y206" s="7" t="str">
        <f>CONCATENATE("[",A206,"] = {wayshrines={",M206,",",N206,",",O206,"}")&amp;IF(VALUE(P206)&gt;0,CONCATENATE(", traitsNeeded=",P206),"")&amp;CONCATENATE(", dlcId=",W206,)</f>
        <v>[214] = {wayshrines={-1,-1,-1}, dlcId=0</v>
      </c>
      <c r="Z206" s="7" t="str">
        <f>IF(Q206&lt;&gt;"",CONCATENATE(", zoneIds={",Q206),"")&amp;IF(S206&lt;&gt;"",CONCATENATE(",",S206),"")&amp;IF(U206&lt;&gt;"",CONCATENATE(",",U206),"")&amp;IF(Q206&lt;&gt;"",CONCATENATE("}",""),"")&amp;IF(OR(K206="true",K206="false",K206&lt;&gt;""), CONCATENATE(", veteran=", K206), "")</f>
        <v>, zoneIds={Wrothgar}, veteran=false</v>
      </c>
      <c r="AA206" s="7" t="str">
        <f>IF(I206="Trial",", isTrial=true",IF(I206="Arena",", isArena=true", IF(I206="Monster",", isMonster=true",""))) &amp; IF(L206="true", CONCATENATE(", multiTrialSet=true"), "")</f>
        <v>, isArena=true</v>
      </c>
      <c r="AB206" s="7" t="str">
        <f>CONCATENATE(" --",C206," / ",B206)</f>
        <v xml:space="preserve"> --Para Bellum / Para Bellum</v>
      </c>
      <c r="AC206" s="7" t="str">
        <f>IF(VALUE(P206)&gt;0,CONCATENATE("[",A206,"] = true,        --",C206, " / ", B206), "")</f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constants'!$E$3:$J$1001,5,FALSE),"")</f>
        <v/>
      </c>
      <c r="S207" s="3" t="str">
        <f>IF(T207&lt;&gt;"",VLOOKUP(T207,'ESO zone constants'!$E$3:$J$1001,5,FALSE),"")</f>
        <v/>
      </c>
      <c r="U207" s="3" t="str">
        <f>IF(V207&lt;&gt;"",VLOOKUP(V207,'ESO zone constants'!$E$3:$J$1001,5,FALSE),"")</f>
        <v/>
      </c>
      <c r="W207" s="3">
        <v>4</v>
      </c>
      <c r="X207" t="str">
        <f>VLOOKUP(W207,'LibSets constants'!$A$2:$B$16,2,FALSE)</f>
        <v>Dark Brotherhood</v>
      </c>
      <c r="Y207" s="7" t="str">
        <f>CONCATENATE("[",A207,"] = {wayshrines={",M207,",",N207,",",O207,"}")&amp;IF(VALUE(P207)&gt;0,CONCATENATE(", traitsNeeded=",P207),"")&amp;CONCATENATE(", dlcId=",W207,)</f>
        <v>[242] = {wayshrines={254,254,254}, traitsNeeded=9, dlcId=4</v>
      </c>
      <c r="Z207" s="7" t="str">
        <f>IF(Q207&lt;&gt;"",CONCATENATE(", zoneIds={",Q207),"")&amp;IF(S207&lt;&gt;"",CONCATENATE(",",S207),"")&amp;IF(U207&lt;&gt;"",CONCATENATE(",",U207),"")&amp;IF(Q207&lt;&gt;"",CONCATENATE("}",""),"")&amp;IF(OR(K207="true",K207="false",K207&lt;&gt;""), CONCATENATE(", veteran=", K207), "")</f>
        <v>, veteran=false</v>
      </c>
      <c r="AA207" s="7" t="str">
        <f>IF(I207="Trial",", isTrial=true",IF(I207="Arena",", isArena=true", IF(I207="Monster",", isMonster=true",""))) &amp; IF(L207="true", CONCATENATE(", multiTrialSet=true"), "")</f>
        <v/>
      </c>
      <c r="AB207" s="7" t="str">
        <f>CONCATENATE(" --",C207," / ",B207)</f>
        <v xml:space="preserve"> --Pelinal's Aptitude / Pelinals Talent</v>
      </c>
      <c r="AC207" s="7" t="str">
        <f>IF(VALUE(P207)&gt;0,CONCATENATE("[",A207,"] = true,        --",C207, " / ", B207), "")</f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constants'!$E$3:$J$1001,5,FALSE),"")</f>
        <v/>
      </c>
      <c r="S208" s="3" t="str">
        <f>IF(T208&lt;&gt;"",VLOOKUP(T208,'ESO zone constants'!$E$3:$J$1001,5,FALSE),"")</f>
        <v/>
      </c>
      <c r="U208" s="3" t="str">
        <f>IF(V208&lt;&gt;"",VLOOKUP(V208,'ESO zone constants'!$E$3:$J$1001,5,FALSE),"")</f>
        <v/>
      </c>
      <c r="W208" s="3">
        <v>0</v>
      </c>
      <c r="X208" t="str">
        <f>VLOOKUP(W208,'LibSets constants'!$A$2:$B$16,2,FALSE)</f>
        <v>Included in base game</v>
      </c>
      <c r="Y208" s="7" t="str">
        <f>CONCATENATE("[",A208,"] = {wayshrines={",M208,",",N208,",",O208,"}")&amp;IF(VALUE(P208)&gt;0,CONCATENATE(", traitsNeeded=",P208),"")&amp;CONCATENATE(", dlcId=",W208,)</f>
        <v>[392] = {wayshrines={-1,-1,-1}, dlcId=0</v>
      </c>
      <c r="Z208" s="7" t="str">
        <f>IF(Q208&lt;&gt;"",CONCATENATE(", zoneIds={",Q208),"")&amp;IF(S208&lt;&gt;"",CONCATENATE(",",S208),"")&amp;IF(U208&lt;&gt;"",CONCATENATE(",",U208),"")&amp;IF(Q208&lt;&gt;"",CONCATENATE("}",""),"")&amp;IF(OR(K208="true",K208="false",K208&lt;&gt;""), CONCATENATE(", veteran=", K208), "")</f>
        <v>, veteran=false</v>
      </c>
      <c r="AA208" s="7" t="str">
        <f>IF(I208="Trial",", isTrial=true",IF(I208="Arena",", isArena=true", IF(I208="Monster",", isMonster=true",""))) &amp; IF(L208="true", CONCATENATE(", multiTrialSet=true"), "")</f>
        <v/>
      </c>
      <c r="AB208" s="7" t="str">
        <f>CONCATENATE(" --",C208," / ",B208)</f>
        <v xml:space="preserve"> --Perfect Aegis of Galenwe / Perfekte Ägis von Galenwe</v>
      </c>
      <c r="AC208" s="7" t="str">
        <f>IF(VALUE(P208)&gt;0,CONCATENATE("[",A208,"] = true,        --",C208, " / ", B208), "")</f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constants'!$E$3:$J$1001,5,FALSE),"")</f>
        <v/>
      </c>
      <c r="S209" s="3" t="str">
        <f>IF(T209&lt;&gt;"",VLOOKUP(T209,'ESO zone constants'!$E$3:$J$1001,5,FALSE),"")</f>
        <v/>
      </c>
      <c r="U209" s="3" t="str">
        <f>IF(V209&lt;&gt;"",VLOOKUP(V209,'ESO zone constants'!$E$3:$J$1001,5,FALSE),"")</f>
        <v/>
      </c>
      <c r="W209" s="3">
        <v>0</v>
      </c>
      <c r="X209" t="str">
        <f>VLOOKUP(W209,'LibSets constants'!$A$2:$B$16,2,FALSE)</f>
        <v>Included in base game</v>
      </c>
      <c r="Y209" s="7" t="str">
        <f>CONCATENATE("[",A209,"] = {wayshrines={",M209,",",N209,",",O209,"}")&amp;IF(VALUE(P209)&gt;0,CONCATENATE(", traitsNeeded=",P209),"")&amp;CONCATENATE(", dlcId=",W209,)</f>
        <v>[393] = {wayshrines={-1,-1,-1}, dlcId=0</v>
      </c>
      <c r="Z209" s="7" t="str">
        <f>IF(Q209&lt;&gt;"",CONCATENATE(", zoneIds={",Q209),"")&amp;IF(S209&lt;&gt;"",CONCATENATE(",",S209),"")&amp;IF(U209&lt;&gt;"",CONCATENATE(",",U209),"")&amp;IF(Q209&lt;&gt;"",CONCATENATE("}",""),"")&amp;IF(OR(K209="true",K209="false",K209&lt;&gt;""), CONCATENATE(", veteran=", K209), "")</f>
        <v>, veteran=false</v>
      </c>
      <c r="AA209" s="7" t="str">
        <f>IF(I209="Trial",", isTrial=true",IF(I209="Arena",", isArena=true", IF(I209="Monster",", isMonster=true",""))) &amp; IF(L209="true", CONCATENATE(", multiTrialSet=true"), "")</f>
        <v/>
      </c>
      <c r="AB209" s="7" t="str">
        <f>CONCATENATE(" --",C209," / ",B209)</f>
        <v xml:space="preserve"> --Perfect Arms of Relequen / Perfekte Waffen von Relequen</v>
      </c>
      <c r="AC209" s="7" t="str">
        <f>IF(VALUE(P209)&gt;0,CONCATENATE("[",A209,"] = true,        --",C209, " / ", B209), "")</f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constants'!$E$3:$J$1001,5,FALSE),"")</f>
        <v>Murkmire</v>
      </c>
      <c r="R210" s="3" t="s">
        <v>808</v>
      </c>
      <c r="S210" s="3" t="str">
        <f>IF(T210&lt;&gt;"",VLOOKUP(T210,'ESO zone constants'!$E$3:$J$1001,5,FALSE),"")</f>
        <v/>
      </c>
      <c r="U210" s="3" t="str">
        <f>IF(V210&lt;&gt;"",VLOOKUP(V210,'ESO zone constants'!$E$3:$J$1001,5,FALSE),"")</f>
        <v/>
      </c>
      <c r="W210" s="3">
        <v>0</v>
      </c>
      <c r="X210" t="str">
        <f>VLOOKUP(W210,'LibSets constants'!$A$2:$B$16,2,FALSE)</f>
        <v>Included in base game</v>
      </c>
      <c r="Y210" s="7" t="str">
        <f>CONCATENATE("[",A210,"] = {wayshrines={",M210,",",N210,",",O210,"}")&amp;IF(VALUE(P210)&gt;0,CONCATENATE(", traitsNeeded=",P210),"")&amp;CONCATENATE(", dlcId=",W210,)</f>
        <v>[423] = {wayshrines={-1,-1,-1}, dlcId=0</v>
      </c>
      <c r="Z210" s="7" t="str">
        <f>IF(Q210&lt;&gt;"",CONCATENATE(", zoneIds={",Q210),"")&amp;IF(S210&lt;&gt;"",CONCATENATE(",",S210),"")&amp;IF(U210&lt;&gt;"",CONCATENATE(",",U210),"")&amp;IF(Q210&lt;&gt;"",CONCATENATE("}",""),"")&amp;IF(OR(K210="true",K210="false",K210&lt;&gt;""), CONCATENATE(", veteran=", K210), "")</f>
        <v>, zoneIds={Murkmire}, veteran=true</v>
      </c>
      <c r="AA210" s="7" t="str">
        <f>IF(I210="Trial",", isTrial=true",IF(I210="Arena",", isArena=true", IF(I210="Monster",", isMonster=true",""))) &amp; IF(L210="true", CONCATENATE(", multiTrialSet=true"), "")</f>
        <v>, isArena=true</v>
      </c>
      <c r="AB210" s="7" t="str">
        <f>CONCATENATE(" --",C210," / ",B210)</f>
        <v xml:space="preserve"> --Perfect Gallant Charge / Perfekter galanter Ansturm</v>
      </c>
      <c r="AC210" s="7" t="str">
        <f>IF(VALUE(P210)&gt;0,CONCATENATE("[",A210,"] = true,        --",C210, " / ", B210), "")</f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constants'!$E$3:$J$1001,5,FALSE),"")</f>
        <v/>
      </c>
      <c r="S211" s="3" t="str">
        <f>IF(T211&lt;&gt;"",VLOOKUP(T211,'ESO zone constants'!$E$3:$J$1001,5,FALSE),"")</f>
        <v/>
      </c>
      <c r="U211" s="3" t="str">
        <f>IF(V211&lt;&gt;"",VLOOKUP(V211,'ESO zone constants'!$E$3:$J$1001,5,FALSE),"")</f>
        <v/>
      </c>
      <c r="W211" s="3">
        <v>0</v>
      </c>
      <c r="X211" t="str">
        <f>VLOOKUP(W211,'LibSets constants'!$A$2:$B$16,2,FALSE)</f>
        <v>Included in base game</v>
      </c>
      <c r="Y211" s="7" t="str">
        <f>CONCATENATE("[",A211,"] = {wayshrines={",M211,",",N211,",",O211,"}")&amp;IF(VALUE(P211)&gt;0,CONCATENATE(", traitsNeeded=",P211),"")&amp;CONCATENATE(", dlcId=",W211,)</f>
        <v>[394] = {wayshrines={-1,-1,-1}, dlcId=0</v>
      </c>
      <c r="Z211" s="7" t="str">
        <f>IF(Q211&lt;&gt;"",CONCATENATE(", zoneIds={",Q211),"")&amp;IF(S211&lt;&gt;"",CONCATENATE(",",S211),"")&amp;IF(U211&lt;&gt;"",CONCATENATE(",",U211),"")&amp;IF(Q211&lt;&gt;"",CONCATENATE("}",""),"")&amp;IF(OR(K211="true",K211="false",K211&lt;&gt;""), CONCATENATE(", veteran=", K211), "")</f>
        <v>, veteran=false</v>
      </c>
      <c r="AA211" s="7" t="str">
        <f>IF(I211="Trial",", isTrial=true",IF(I211="Arena",", isArena=true", IF(I211="Monster",", isMonster=true",""))) &amp; IF(L211="true", CONCATENATE(", multiTrialSet=true"), "")</f>
        <v/>
      </c>
      <c r="AB211" s="7" t="str">
        <f>CONCATENATE(" --",C211," / ",B211)</f>
        <v xml:space="preserve"> --Perfect Mantle of Siroria / Perfekter Mantel von Siroria</v>
      </c>
      <c r="AC211" s="7" t="str">
        <f>IF(VALUE(P211)&gt;0,CONCATENATE("[",A211,"] = true,        --",C211, " / ", B211), "")</f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constants'!$E$3:$J$1001,5,FALSE),"")</f>
        <v>Murkmire</v>
      </c>
      <c r="R212" s="3" t="s">
        <v>808</v>
      </c>
      <c r="S212" s="3" t="str">
        <f>IF(T212&lt;&gt;"",VLOOKUP(T212,'ESO zone constants'!$E$3:$J$1001,5,FALSE),"")</f>
        <v/>
      </c>
      <c r="U212" s="3" t="str">
        <f>IF(V212&lt;&gt;"",VLOOKUP(V212,'ESO zone constants'!$E$3:$J$1001,5,FALSE),"")</f>
        <v/>
      </c>
      <c r="W212" s="3">
        <v>0</v>
      </c>
      <c r="X212" t="str">
        <f>VLOOKUP(W212,'LibSets constants'!$A$2:$B$16,2,FALSE)</f>
        <v>Included in base game</v>
      </c>
      <c r="Y212" s="7" t="str">
        <f>CONCATENATE("[",A212,"] = {wayshrines={",M212,",",N212,",",O212,"}")&amp;IF(VALUE(P212)&gt;0,CONCATENATE(", traitsNeeded=",P212),"")&amp;CONCATENATE(", dlcId=",W212,)</f>
        <v>[428] = {wayshrines={-1,-1,-1}, dlcId=0</v>
      </c>
      <c r="Z212" s="7" t="str">
        <f>IF(Q212&lt;&gt;"",CONCATENATE(", zoneIds={",Q212),"")&amp;IF(S212&lt;&gt;"",CONCATENATE(",",S212),"")&amp;IF(U212&lt;&gt;"",CONCATENATE(",",U212),"")&amp;IF(Q212&lt;&gt;"",CONCATENATE("}",""),"")&amp;IF(OR(K212="true",K212="false",K212&lt;&gt;""), CONCATENATE(", veteran=", K212), "")</f>
        <v>, zoneIds={Murkmire}, veteran=true</v>
      </c>
      <c r="AA212" s="7" t="str">
        <f>IF(I212="Trial",", isTrial=true",IF(I212="Arena",", isArena=true", IF(I212="Monster",", isMonster=true",""))) &amp; IF(L212="true", CONCATENATE(", multiTrialSet=true"), "")</f>
        <v>, isArena=true</v>
      </c>
      <c r="AB212" s="7" t="str">
        <f>CONCATENATE(" --",C212," / ",B212)</f>
        <v xml:space="preserve"> --Perfect Mender's Ward / Perfekter Schutz des Pflegers</v>
      </c>
      <c r="AC212" s="7" t="str">
        <f>IF(VALUE(P212)&gt;0,CONCATENATE("[",A212,"] = true,        --",C212, " / ", B212), "")</f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constants'!$E$3:$J$1001,5,FALSE),"")</f>
        <v>Murkmire</v>
      </c>
      <c r="R213" s="3" t="s">
        <v>808</v>
      </c>
      <c r="S213" s="3" t="str">
        <f>IF(T213&lt;&gt;"",VLOOKUP(T213,'ESO zone constants'!$E$3:$J$1001,5,FALSE),"")</f>
        <v/>
      </c>
      <c r="U213" s="3" t="str">
        <f>IF(V213&lt;&gt;"",VLOOKUP(V213,'ESO zone constants'!$E$3:$J$1001,5,FALSE),"")</f>
        <v/>
      </c>
      <c r="W213" s="3">
        <v>0</v>
      </c>
      <c r="X213" t="str">
        <f>VLOOKUP(W213,'LibSets constants'!$A$2:$B$16,2,FALSE)</f>
        <v>Included in base game</v>
      </c>
      <c r="Y213" s="7" t="str">
        <f>CONCATENATE("[",A213,"] = {wayshrines={",M213,",",N213,",",O213,"}")&amp;IF(VALUE(P213)&gt;0,CONCATENATE(", traitsNeeded=",P213),"")&amp;CONCATENATE(", dlcId=",W213,)</f>
        <v>[424] = {wayshrines={-1,-1,-1}, dlcId=0</v>
      </c>
      <c r="Z213" s="7" t="str">
        <f>IF(Q213&lt;&gt;"",CONCATENATE(", zoneIds={",Q213),"")&amp;IF(S213&lt;&gt;"",CONCATENATE(",",S213),"")&amp;IF(U213&lt;&gt;"",CONCATENATE(",",U213),"")&amp;IF(Q213&lt;&gt;"",CONCATENATE("}",""),"")&amp;IF(OR(K213="true",K213="false",K213&lt;&gt;""), CONCATENATE(", veteran=", K213), "")</f>
        <v>, zoneIds={Murkmire}, veteran=true</v>
      </c>
      <c r="AA213" s="7" t="str">
        <f>IF(I213="Trial",", isTrial=true",IF(I213="Arena",", isArena=true", IF(I213="Monster",", isMonster=true",""))) &amp; IF(L213="true", CONCATENATE(", multiTrialSet=true"), "")</f>
        <v>, isArena=true</v>
      </c>
      <c r="AB213" s="7" t="str">
        <f>CONCATENATE(" --",C213," / ",B213)</f>
        <v xml:space="preserve"> --Perfect Radial Uppercut / Perfekter Rundum-Aufwärtsschnitt</v>
      </c>
      <c r="AC213" s="7" t="str">
        <f>IF(VALUE(P213)&gt;0,CONCATENATE("[",A213,"] = true,        --",C213, " / ", B213), "")</f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constants'!$E$3:$J$1001,5,FALSE),"")</f>
        <v>Murkmire</v>
      </c>
      <c r="R214" s="3" t="s">
        <v>808</v>
      </c>
      <c r="S214" s="3" t="str">
        <f>IF(T214&lt;&gt;"",VLOOKUP(T214,'ESO zone constants'!$E$3:$J$1001,5,FALSE),"")</f>
        <v/>
      </c>
      <c r="U214" s="3" t="str">
        <f>IF(V214&lt;&gt;"",VLOOKUP(V214,'ESO zone constants'!$E$3:$J$1001,5,FALSE),"")</f>
        <v/>
      </c>
      <c r="W214" s="3">
        <v>0</v>
      </c>
      <c r="X214" t="str">
        <f>VLOOKUP(W214,'LibSets constants'!$A$2:$B$16,2,FALSE)</f>
        <v>Included in base game</v>
      </c>
      <c r="Y214" s="7" t="str">
        <f>CONCATENATE("[",A214,"] = {wayshrines={",M214,",",N214,",",O214,"}")&amp;IF(VALUE(P214)&gt;0,CONCATENATE(", traitsNeeded=",P214),"")&amp;CONCATENATE(", dlcId=",W214,)</f>
        <v>[425] = {wayshrines={-1,-1,-1}, dlcId=0</v>
      </c>
      <c r="Z214" s="7" t="str">
        <f>IF(Q214&lt;&gt;"",CONCATENATE(", zoneIds={",Q214),"")&amp;IF(S214&lt;&gt;"",CONCATENATE(",",S214),"")&amp;IF(U214&lt;&gt;"",CONCATENATE(",",U214),"")&amp;IF(Q214&lt;&gt;"",CONCATENATE("}",""),"")&amp;IF(OR(K214="true",K214="false",K214&lt;&gt;""), CONCATENATE(", veteran=", K214), "")</f>
        <v>, zoneIds={Murkmire}, veteran=true</v>
      </c>
      <c r="AA214" s="7" t="str">
        <f>IF(I214="Trial",", isTrial=true",IF(I214="Arena",", isArena=true", IF(I214="Monster",", isMonster=true",""))) &amp; IF(L214="true", CONCATENATE(", multiTrialSet=true"), "")</f>
        <v>, isArena=true</v>
      </c>
      <c r="AB214" s="7" t="str">
        <f>CONCATENATE(" --",C214," / ",B214)</f>
        <v xml:space="preserve"> --Perfect Spectral Cloak / Perfekter spektraler Mantel</v>
      </c>
      <c r="AC214" s="7" t="str">
        <f>IF(VALUE(P214)&gt;0,CONCATENATE("[",A214,"] = true,        --",C214, " / ", B214), "")</f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constants'!$E$3:$J$1001,5,FALSE),"")</f>
        <v/>
      </c>
      <c r="S215" s="3" t="str">
        <f>IF(T215&lt;&gt;"",VLOOKUP(T215,'ESO zone constants'!$E$3:$J$1001,5,FALSE),"")</f>
        <v/>
      </c>
      <c r="U215" s="3" t="str">
        <f>IF(V215&lt;&gt;"",VLOOKUP(V215,'ESO zone constants'!$E$3:$J$1001,5,FALSE),"")</f>
        <v/>
      </c>
      <c r="W215" s="3">
        <v>0</v>
      </c>
      <c r="X215" t="str">
        <f>VLOOKUP(W215,'LibSets constants'!$A$2:$B$16,2,FALSE)</f>
        <v>Included in base game</v>
      </c>
      <c r="Y215" s="7" t="str">
        <f>CONCATENATE("[",A215,"] = {wayshrines={",M215,",",N215,",",O215,"}")&amp;IF(VALUE(P215)&gt;0,CONCATENATE(", traitsNeeded=",P215),"")&amp;CONCATENATE(", dlcId=",W215,)</f>
        <v>[395] = {wayshrines={-1,-1,-1}, dlcId=0</v>
      </c>
      <c r="Z215" s="7" t="str">
        <f>IF(Q215&lt;&gt;"",CONCATENATE(", zoneIds={",Q215),"")&amp;IF(S215&lt;&gt;"",CONCATENATE(",",S215),"")&amp;IF(U215&lt;&gt;"",CONCATENATE(",",U215),"")&amp;IF(Q215&lt;&gt;"",CONCATENATE("}",""),"")&amp;IF(OR(K215="true",K215="false",K215&lt;&gt;""), CONCATENATE(", veteran=", K215), "")</f>
        <v>, veteran=false</v>
      </c>
      <c r="AA215" s="7" t="str">
        <f>IF(I215="Trial",", isTrial=true",IF(I215="Arena",", isArena=true", IF(I215="Monster",", isMonster=true",""))) &amp; IF(L215="true", CONCATENATE(", multiTrialSet=true"), "")</f>
        <v/>
      </c>
      <c r="AB215" s="7" t="str">
        <f>CONCATENATE(" --",C215," / ",B215)</f>
        <v xml:space="preserve"> --Perfect Vestment of Olorime / Perfekte Gewandung von Olorime</v>
      </c>
      <c r="AC215" s="7" t="str">
        <f>IF(VALUE(P215)&gt;0,CONCATENATE("[",A215,"] = true,        --",C215, " / ", B215), "")</f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constants'!$E$3:$J$1001,5,FALSE),"")</f>
        <v>Murkmire</v>
      </c>
      <c r="R216" s="3" t="s">
        <v>808</v>
      </c>
      <c r="S216" s="3" t="str">
        <f>IF(T216&lt;&gt;"",VLOOKUP(T216,'ESO zone constants'!$E$3:$J$1001,5,FALSE),"")</f>
        <v/>
      </c>
      <c r="U216" s="3" t="str">
        <f>IF(V216&lt;&gt;"",VLOOKUP(V216,'ESO zone constants'!$E$3:$J$1001,5,FALSE),"")</f>
        <v/>
      </c>
      <c r="W216" s="3">
        <v>0</v>
      </c>
      <c r="X216" t="str">
        <f>VLOOKUP(W216,'LibSets constants'!$A$2:$B$16,2,FALSE)</f>
        <v>Included in base game</v>
      </c>
      <c r="Y216" s="7" t="str">
        <f>CONCATENATE("[",A216,"] = {wayshrines={",M216,",",N216,",",O216,"}")&amp;IF(VALUE(P216)&gt;0,CONCATENATE(", traitsNeeded=",P216),"")&amp;CONCATENATE(", dlcId=",W216,)</f>
        <v>[426] = {wayshrines={-1,-1,-1}, dlcId=0</v>
      </c>
      <c r="Z216" s="7" t="str">
        <f>IF(Q216&lt;&gt;"",CONCATENATE(", zoneIds={",Q216),"")&amp;IF(S216&lt;&gt;"",CONCATENATE(",",S216),"")&amp;IF(U216&lt;&gt;"",CONCATENATE(",",U216),"")&amp;IF(Q216&lt;&gt;"",CONCATENATE("}",""),"")&amp;IF(OR(K216="true",K216="false",K216&lt;&gt;""), CONCATENATE(", veteran=", K216), "")</f>
        <v>, zoneIds={Murkmire}, veteran=true</v>
      </c>
      <c r="AA216" s="7" t="str">
        <f>IF(I216="Trial",", isTrial=true",IF(I216="Arena",", isArena=true", IF(I216="Monster",", isMonster=true",""))) &amp; IF(L216="true", CONCATENATE(", multiTrialSet=true"), "")</f>
        <v>, isArena=true</v>
      </c>
      <c r="AB216" s="7" t="str">
        <f>CONCATENATE(" --",C216," / ",B216)</f>
        <v xml:space="preserve"> --Perfect Virulent Shot / Perfekter virulenter Schuss</v>
      </c>
      <c r="AC216" s="7" t="str">
        <f>IF(VALUE(P216)&gt;0,CONCATENATE("[",A216,"] = true,        --",C216, " / ", B216), "")</f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constants'!$E$3:$J$1001,5,FALSE),"")</f>
        <v>Murkmire</v>
      </c>
      <c r="R217" s="3" t="s">
        <v>808</v>
      </c>
      <c r="S217" s="3" t="str">
        <f>IF(T217&lt;&gt;"",VLOOKUP(T217,'ESO zone constants'!$E$3:$J$1001,5,FALSE),"")</f>
        <v/>
      </c>
      <c r="U217" s="3" t="str">
        <f>IF(V217&lt;&gt;"",VLOOKUP(V217,'ESO zone constants'!$E$3:$J$1001,5,FALSE),"")</f>
        <v/>
      </c>
      <c r="W217" s="3">
        <v>0</v>
      </c>
      <c r="X217" t="str">
        <f>VLOOKUP(W217,'LibSets constants'!$A$2:$B$16,2,FALSE)</f>
        <v>Included in base game</v>
      </c>
      <c r="Y217" s="7" t="str">
        <f>CONCATENATE("[",A217,"] = {wayshrines={",M217,",",N217,",",O217,"}")&amp;IF(VALUE(P217)&gt;0,CONCATENATE(", traitsNeeded=",P217),"")&amp;CONCATENATE(", dlcId=",W217,)</f>
        <v>[427] = {wayshrines={-1,-1,-1}, dlcId=0</v>
      </c>
      <c r="Z217" s="7" t="str">
        <f>IF(Q217&lt;&gt;"",CONCATENATE(", zoneIds={",Q217),"")&amp;IF(S217&lt;&gt;"",CONCATENATE(",",S217),"")&amp;IF(U217&lt;&gt;"",CONCATENATE(",",U217),"")&amp;IF(Q217&lt;&gt;"",CONCATENATE("}",""),"")&amp;IF(OR(K217="true",K217="false",K217&lt;&gt;""), CONCATENATE(", veteran=", K217), "")</f>
        <v>, zoneIds={Murkmire}, veteran=true</v>
      </c>
      <c r="AA217" s="7" t="str">
        <f>IF(I217="Trial",", isTrial=true",IF(I217="Arena",", isArena=true", IF(I217="Monster",", isMonster=true",""))) &amp; IF(L217="true", CONCATENATE(", multiTrialSet=true"), "")</f>
        <v>, isArena=true</v>
      </c>
      <c r="AB217" s="7" t="str">
        <f>CONCATENATE(" --",C217," / ",B217)</f>
        <v xml:space="preserve"> --Perfect Wild Impulse / Perfekter wilder Impuls</v>
      </c>
      <c r="AC217" s="7" t="str">
        <f>IF(VALUE(P217)&gt;0,CONCATENATE("[",A217,"] = true,        --",C217, " / ", B217), "")</f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constants'!$E$3:$J$1001,5,FALSE),"")</f>
        <v>Wrothgar</v>
      </c>
      <c r="R218" s="3" t="s">
        <v>503</v>
      </c>
      <c r="S218" s="3" t="str">
        <f>IF(T218&lt;&gt;"",VLOOKUP(T218,'ESO zone constants'!$E$3:$J$1001,5,FALSE),"")</f>
        <v/>
      </c>
      <c r="U218" s="3" t="str">
        <f>IF(V218&lt;&gt;"",VLOOKUP(V218,'ESO zone constants'!$E$3:$J$1001,5,FALSE),"")</f>
        <v/>
      </c>
      <c r="W218" s="3">
        <v>0</v>
      </c>
      <c r="X218" t="str">
        <f>VLOOKUP(W218,'LibSets constants'!$A$2:$B$16,2,FALSE)</f>
        <v>Included in base game</v>
      </c>
      <c r="Y218" s="7" t="str">
        <f>CONCATENATE("[",A218,"] = {wayshrines={",M218,",",N218,",",O218,"}")&amp;IF(VALUE(P218)&gt;0,CONCATENATE(", traitsNeeded=",P218),"")&amp;CONCATENATE(", dlcId=",W218,)</f>
        <v>[211] = {wayshrines={-1,-1,-1}, dlcId=0</v>
      </c>
      <c r="Z218" s="7" t="str">
        <f>IF(Q218&lt;&gt;"",CONCATENATE(", zoneIds={",Q218),"")&amp;IF(S218&lt;&gt;"",CONCATENATE(",",S218),"")&amp;IF(U218&lt;&gt;"",CONCATENATE(",",U218),"")&amp;IF(Q218&lt;&gt;"",CONCATENATE("}",""),"")&amp;IF(OR(K218="true",K218="false",K218&lt;&gt;""), CONCATENATE(", veteran=", K218), "")</f>
        <v>, zoneIds={Wrothgar}, veteran=false</v>
      </c>
      <c r="AA218" s="7" t="str">
        <f>IF(I218="Trial",", isTrial=true",IF(I218="Arena",", isArena=true", IF(I218="Monster",", isMonster=true",""))) &amp; IF(L218="true", CONCATENATE(", multiTrialSet=true"), "")</f>
        <v>, isArena=true</v>
      </c>
      <c r="AB218" s="7" t="str">
        <f>CONCATENATE(" --",C218," / ",B218)</f>
        <v xml:space="preserve"> --Permafrost / Permafrost</v>
      </c>
      <c r="AC218" s="7" t="str">
        <f>IF(VALUE(P218)&gt;0,CONCATENATE("[",A218,"] = true,        --",C218, " / ", B218), "")</f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constants'!$E$3:$J$1001,5,FALSE),"")</f>
        <v>Stormhaven</v>
      </c>
      <c r="R219" s="3" t="s">
        <v>74</v>
      </c>
      <c r="S219" s="3" t="str">
        <f>IF(T219&lt;&gt;"",VLOOKUP(T219,'ESO zone constants'!$E$3:$J$1001,5,FALSE),"")</f>
        <v/>
      </c>
      <c r="U219" s="3" t="str">
        <f>IF(V219&lt;&gt;"",VLOOKUP(V219,'ESO zone constants'!$E$3:$J$1001,5,FALSE),"")</f>
        <v/>
      </c>
      <c r="W219" s="3">
        <v>0</v>
      </c>
      <c r="X219" t="str">
        <f>VLOOKUP(W219,'LibSets constants'!$A$2:$B$16,2,FALSE)</f>
        <v>Included in base game</v>
      </c>
      <c r="Y219" s="7" t="str">
        <f>CONCATENATE("[",A219,"] = {wayshrines={",M219,",",N219,",",O219,"}")&amp;IF(VALUE(P219)&gt;0,CONCATENATE(", traitsNeeded=",P219),"")&amp;CONCATENATE(", dlcId=",W219,)</f>
        <v>[200] = {wayshrines={-1,-1,-1}, dlcId=0</v>
      </c>
      <c r="Z219" s="7" t="str">
        <f>IF(Q219&lt;&gt;"",CONCATENATE(", zoneIds={",Q219),"")&amp;IF(S219&lt;&gt;"",CONCATENATE(",",S219),"")&amp;IF(U219&lt;&gt;"",CONCATENATE(",",U219),"")&amp;IF(Q219&lt;&gt;"",CONCATENATE("}",""),"")&amp;IF(OR(K219="true",K219="false",K219&lt;&gt;""), CONCATENATE(", veteran=", K219), "")</f>
        <v>, zoneIds={Stormhaven}, veteran=false</v>
      </c>
      <c r="AA219" s="7" t="str">
        <f>IF(I219="Trial",", isTrial=true",IF(I219="Arena",", isArena=true", IF(I219="Monster",", isMonster=true",""))) &amp; IF(L219="true", CONCATENATE(", multiTrialSet=true"), "")</f>
        <v/>
      </c>
      <c r="AB219" s="7" t="str">
        <f>CONCATENATE(" --",C219," / ",B219)</f>
        <v xml:space="preserve"> --Phoenix / Phönix</v>
      </c>
      <c r="AC219" s="7" t="str">
        <f>IF(VALUE(P219)&gt;0,CONCATENATE("[",A219,"] = true,        --",C219, " / ", B219), "")</f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constants'!$E$3:$J$1001,5,FALSE),"")</f>
        <v/>
      </c>
      <c r="S220" s="3" t="str">
        <f>IF(T220&lt;&gt;"",VLOOKUP(T220,'ESO zone constants'!$E$3:$J$1001,5,FALSE),"")</f>
        <v/>
      </c>
      <c r="U220" s="3" t="str">
        <f>IF(V220&lt;&gt;"",VLOOKUP(V220,'ESO zone constants'!$E$3:$J$1001,5,FALSE),"")</f>
        <v/>
      </c>
      <c r="W220" s="3">
        <v>0</v>
      </c>
      <c r="X220" t="str">
        <f>VLOOKUP(W220,'LibSets constants'!$A$2:$B$16,2,FALSE)</f>
        <v>Included in base game</v>
      </c>
      <c r="Y220" s="7" t="str">
        <f>CONCATENATE("[",A220,"] = {wayshrines={",M220,",",N220,",",O220,"}")&amp;IF(VALUE(P220)&gt;0,CONCATENATE(", traitsNeeded=",P220),"")&amp;CONCATENATE(", dlcId=",W220,)</f>
        <v>[366] = {wayshrines={-1,-1,-1}, dlcId=0</v>
      </c>
      <c r="Z220" s="7" t="str">
        <f>IF(Q220&lt;&gt;"",CONCATENATE(", zoneIds={",Q220),"")&amp;IF(S220&lt;&gt;"",CONCATENATE(",",S220),"")&amp;IF(U220&lt;&gt;"",CONCATENATE(",",U220),"")&amp;IF(Q220&lt;&gt;"",CONCATENATE("}",""),"")&amp;IF(OR(K220="true",K220="false",K220&lt;&gt;""), CONCATENATE(", veteran=", K220), "")</f>
        <v>, veteran=false</v>
      </c>
      <c r="AA220" s="7" t="str">
        <f>IF(I220="Trial",", isTrial=true",IF(I220="Arena",", isArena=true", IF(I220="Monster",", isMonster=true",""))) &amp; IF(L220="true", CONCATENATE(", multiTrialSet=true"), "")</f>
        <v/>
      </c>
      <c r="AB220" s="7" t="str">
        <f>CONCATENATE(" --",C220," / ",B220)</f>
        <v xml:space="preserve"> --Piercing Spray / Durchdringende Salve</v>
      </c>
      <c r="AC220" s="7" t="str">
        <f>IF(VALUE(P220)&gt;0,CONCATENATE("[",A220,"] = true,        --",C220, " / ", B220), "")</f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constants'!$E$3:$J$1001,5,FALSE),"")</f>
        <v/>
      </c>
      <c r="S221" s="3" t="str">
        <f>IF(T221&lt;&gt;"",VLOOKUP(T221,'ESO zone constants'!$E$3:$J$1001,5,FALSE),"")</f>
        <v/>
      </c>
      <c r="U221" s="3" t="str">
        <f>IF(V221&lt;&gt;"",VLOOKUP(V221,'ESO zone constants'!$E$3:$J$1001,5,FALSE),"")</f>
        <v/>
      </c>
      <c r="W221" s="3">
        <v>0</v>
      </c>
      <c r="X221" t="str">
        <f>VLOOKUP(W221,'LibSets constants'!$A$2:$B$16,2,FALSE)</f>
        <v>Included in base game</v>
      </c>
      <c r="Y221" s="7" t="str">
        <f>CONCATENATE("[",A221,"] = {wayshrines={",M221,",",N221,",",O221,"}")&amp;IF(VALUE(P221)&gt;0,CONCATENATE(", traitsNeeded=",P221),"")&amp;CONCATENATE(", dlcId=",W221,)</f>
        <v>[360] = {wayshrines={-1,-1,-1}, dlcId=0</v>
      </c>
      <c r="Z221" s="7" t="str">
        <f>IF(Q221&lt;&gt;"",CONCATENATE(", zoneIds={",Q221),"")&amp;IF(S221&lt;&gt;"",CONCATENATE(",",S221),"")&amp;IF(U221&lt;&gt;"",CONCATENATE(",",U221),"")&amp;IF(Q221&lt;&gt;"",CONCATENATE("}",""),"")&amp;IF(OR(K221="true",K221="false",K221&lt;&gt;""), CONCATENATE(", veteran=", K221), "")</f>
        <v>, veteran=false</v>
      </c>
      <c r="AA221" s="7" t="str">
        <f>IF(I221="Trial",", isTrial=true",IF(I221="Arena",", isArena=true", IF(I221="Monster",", isMonster=true",""))) &amp; IF(L221="true", CONCATENATE(", multiTrialSet=true"), "")</f>
        <v/>
      </c>
      <c r="AB221" s="7" t="str">
        <f>CONCATENATE(" --",C221," / ",B221)</f>
        <v xml:space="preserve"> --Piercing Spray (Perfected) / Durchdringende Salve (vollendet)</v>
      </c>
      <c r="AC221" s="7" t="str">
        <f>IF(VALUE(P221)&gt;0,CONCATENATE("[",A221,"] = true,        --",C221, " / ", B221), "")</f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constants'!$E$3:$J$1001,5,FALSE),"")</f>
        <v/>
      </c>
      <c r="S222" s="3" t="str">
        <f>IF(T222&lt;&gt;"",VLOOKUP(T222,'ESO zone constants'!$E$3:$J$1001,5,FALSE),"")</f>
        <v/>
      </c>
      <c r="U222" s="3" t="str">
        <f>IF(V222&lt;&gt;"",VLOOKUP(V222,'ESO zone constants'!$E$3:$J$1001,5,FALSE),"")</f>
        <v/>
      </c>
      <c r="W222" s="3">
        <v>0</v>
      </c>
      <c r="X222" t="str">
        <f>VLOOKUP(W222,'LibSets constants'!$A$2:$B$16,2,FALSE)</f>
        <v>Included in base game</v>
      </c>
      <c r="Y222" s="7" t="str">
        <f>CONCATENATE("[",A222,"] = {wayshrines={",M222,",",N222,",",O222,"}")&amp;IF(VALUE(P222)&gt;0,CONCATENATE(", traitsNeeded=",P222),"")&amp;CONCATENATE(", dlcId=",W222,)</f>
        <v>[336] = {wayshrines={-1,-1,-1}, dlcId=0</v>
      </c>
      <c r="Z222" s="7" t="str">
        <f>IF(Q222&lt;&gt;"",CONCATENATE(", zoneIds={",Q222),"")&amp;IF(S222&lt;&gt;"",CONCATENATE(",",S222),"")&amp;IF(U222&lt;&gt;"",CONCATENATE(",",U222),"")&amp;IF(Q222&lt;&gt;"",CONCATENATE("}",""),"")&amp;IF(OR(K222="true",K222="false",K222&lt;&gt;""), CONCATENATE(", veteran=", K222), "")</f>
        <v>, veteran=false</v>
      </c>
      <c r="AA222" s="7" t="str">
        <f>IF(I222="Trial",", isTrial=true",IF(I222="Arena",", isArena=true", IF(I222="Monster",", isMonster=true",""))) &amp; IF(L222="true", CONCATENATE(", multiTrialSet=true"), "")</f>
        <v/>
      </c>
      <c r="AB222" s="7" t="str">
        <f>CONCATENATE(" --",C222," / ",B222)</f>
        <v xml:space="preserve"> --Pillar of Nirn / Säulen von Nirn</v>
      </c>
      <c r="AC222" s="7" t="str">
        <f>IF(VALUE(P222)&gt;0,CONCATENATE("[",A222,"] = true,        --",C222, " / ", B222), "")</f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constants'!$E$3:$J$1001,5,FALSE),"")</f>
        <v/>
      </c>
      <c r="S223" s="3" t="str">
        <f>IF(T223&lt;&gt;"",VLOOKUP(T223,'ESO zone constants'!$E$3:$J$1001,5,FALSE),"")</f>
        <v/>
      </c>
      <c r="U223" s="3" t="str">
        <f>IF(V223&lt;&gt;"",VLOOKUP(V223,'ESO zone constants'!$E$3:$J$1001,5,FALSE),"")</f>
        <v/>
      </c>
      <c r="W223" s="3">
        <v>0</v>
      </c>
      <c r="X223" t="str">
        <f>VLOOKUP(W223,'LibSets constants'!$A$2:$B$16,2,FALSE)</f>
        <v>Included in base game</v>
      </c>
      <c r="Y223" s="7" t="str">
        <f>CONCATENATE("[",A223,"] = {wayshrines={",M223,",",N223,",",O223,"}")&amp;IF(VALUE(P223)&gt;0,CONCATENATE(", traitsNeeded=",P223),"")&amp;CONCATENATE(", dlcId=",W223,)</f>
        <v>[277] = {wayshrines={-1,-1,-1}, dlcId=0</v>
      </c>
      <c r="Z223" s="7" t="str">
        <f>IF(Q223&lt;&gt;"",CONCATENATE(", zoneIds={",Q223),"")&amp;IF(S223&lt;&gt;"",CONCATENATE(",",S223),"")&amp;IF(U223&lt;&gt;"",CONCATENATE(",",U223),"")&amp;IF(Q223&lt;&gt;"",CONCATENATE("}",""),"")&amp;IF(OR(K223="true",K223="false",K223&lt;&gt;""), CONCATENATE(", veteran=", K223), "")</f>
        <v>, veteran={EQUIP_TYPE_HEAD=true, EQUIP_TYPE_SHOULDERS=false}</v>
      </c>
      <c r="AA223" s="7" t="str">
        <f>IF(I223="Trial",", isTrial=true",IF(I223="Arena",", isArena=true", IF(I223="Monster",", isMonster=true",""))) &amp; IF(L223="true", CONCATENATE(", multiTrialSet=true"), "")</f>
        <v>, isMonster=true</v>
      </c>
      <c r="AB223" s="7" t="str">
        <f>CONCATENATE(" --",C223," / ",B223)</f>
        <v xml:space="preserve"> --Pirate Skeleton / Piratenskelett</v>
      </c>
      <c r="AC223" s="7" t="str">
        <f>IF(VALUE(P223)&gt;0,CONCATENATE("[",A223,"] = true,        --",C223, " / ", B223), "")</f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constants'!$E$3:$J$1001,5,FALSE),"")</f>
        <v/>
      </c>
      <c r="S224" s="3" t="str">
        <f>IF(T224&lt;&gt;"",VLOOKUP(T224,'ESO zone constants'!$E$3:$J$1001,5,FALSE),"")</f>
        <v/>
      </c>
      <c r="U224" s="3" t="str">
        <f>IF(V224&lt;&gt;"",VLOOKUP(V224,'ESO zone constants'!$E$3:$J$1001,5,FALSE),"")</f>
        <v/>
      </c>
      <c r="W224" s="3">
        <v>0</v>
      </c>
      <c r="X224" t="str">
        <f>VLOOKUP(W224,'LibSets constants'!$A$2:$B$16,2,FALSE)</f>
        <v>Included in base game</v>
      </c>
      <c r="Y224" s="7" t="str">
        <f>CONCATENATE("[",A224,"] = {wayshrines={",M224,",",N224,",",O224,"}")&amp;IF(VALUE(P224)&gt;0,CONCATENATE(", traitsNeeded=",P224),"")&amp;CONCATENATE(", dlcId=",W224,)</f>
        <v>[293] = {wayshrines={-1,-1,-1}, dlcId=0</v>
      </c>
      <c r="Z224" s="7" t="str">
        <f>IF(Q224&lt;&gt;"",CONCATENATE(", zoneIds={",Q224),"")&amp;IF(S224&lt;&gt;"",CONCATENATE(",",S224),"")&amp;IF(U224&lt;&gt;"",CONCATENATE(",",U224),"")&amp;IF(Q224&lt;&gt;"",CONCATENATE("}",""),"")&amp;IF(OR(K224="true",K224="false",K224&lt;&gt;""), CONCATENATE(", veteran=", K224), "")</f>
        <v>, veteran=false</v>
      </c>
      <c r="AA224" s="7" t="str">
        <f>IF(I224="Trial",", isTrial=true",IF(I224="Arena",", isArena=true", IF(I224="Monster",", isMonster=true",""))) &amp; IF(L224="true", CONCATENATE(", multiTrialSet=true"), "")</f>
        <v/>
      </c>
      <c r="AB224" s="7" t="str">
        <f>CONCATENATE(" --",C224," / ",B224)</f>
        <v xml:space="preserve"> --Plague Doctor / Seuchendoktor</v>
      </c>
      <c r="AC224" s="7" t="str">
        <f>IF(VALUE(P224)&gt;0,CONCATENATE("[",A224,"] = true,        --",C224, " / ", B224), "")</f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constants'!$E$3:$J$1001,5,FALSE),"")</f>
        <v/>
      </c>
      <c r="S225" s="3" t="str">
        <f>IF(T225&lt;&gt;"",VLOOKUP(T225,'ESO zone constants'!$E$3:$J$1001,5,FALSE),"")</f>
        <v/>
      </c>
      <c r="U225" s="3" t="str">
        <f>IF(V225&lt;&gt;"",VLOOKUP(V225,'ESO zone constants'!$E$3:$J$1001,5,FALSE),"")</f>
        <v/>
      </c>
      <c r="W225" s="3">
        <v>0</v>
      </c>
      <c r="X225" t="str">
        <f>VLOOKUP(W225,'LibSets constants'!$A$2:$B$16,2,FALSE)</f>
        <v>Included in base game</v>
      </c>
      <c r="Y225" s="7" t="str">
        <f>CONCATENATE("[",A225,"] = {wayshrines={",M225,",",N225,",",O225,"}")&amp;IF(VALUE(P225)&gt;0,CONCATENATE(", traitsNeeded=",P225),"")&amp;CONCATENATE(", dlcId=",W225,)</f>
        <v>[347] = {wayshrines={-1,-1,-1}, dlcId=0</v>
      </c>
      <c r="Z225" s="7" t="str">
        <f>IF(Q225&lt;&gt;"",CONCATENATE(", zoneIds={",Q225),"")&amp;IF(S225&lt;&gt;"",CONCATENATE(",",S225),"")&amp;IF(U225&lt;&gt;"",CONCATENATE(",",U225),"")&amp;IF(Q225&lt;&gt;"",CONCATENATE("}",""),"")&amp;IF(OR(K225="true",K225="false",K225&lt;&gt;""), CONCATENATE(", veteran=", K225), "")</f>
        <v>, veteran=false</v>
      </c>
      <c r="AA225" s="7" t="str">
        <f>IF(I225="Trial",", isTrial=true",IF(I225="Arena",", isArena=true", IF(I225="Monster",", isMonster=true",""))) &amp; IF(L225="true", CONCATENATE(", multiTrialSet=true"), "")</f>
        <v/>
      </c>
      <c r="AB225" s="7" t="str">
        <f>CONCATENATE(" --",C225," / ",B225)</f>
        <v xml:space="preserve"> --Plague Slinger / Seuchenschleuder</v>
      </c>
      <c r="AC225" s="7" t="str">
        <f>IF(VALUE(P225)&gt;0,CONCATENATE("[",A225,"] = true,        --",C225, " / ", B225), "")</f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constants'!$E$3:$J$1001,5,FALSE),"")</f>
        <v/>
      </c>
      <c r="S226" s="3" t="str">
        <f>IF(T226&lt;&gt;"",VLOOKUP(T226,'ESO zone constants'!$E$3:$J$1001,5,FALSE),"")</f>
        <v/>
      </c>
      <c r="U226" s="3" t="str">
        <f>IF(V226&lt;&gt;"",VLOOKUP(V226,'ESO zone constants'!$E$3:$J$1001,5,FALSE),"")</f>
        <v/>
      </c>
      <c r="W226" s="3">
        <v>0</v>
      </c>
      <c r="X226" t="str">
        <f>VLOOKUP(W226,'LibSets constants'!$A$2:$B$16,2,FALSE)</f>
        <v>Included in base game</v>
      </c>
      <c r="Y226" s="7" t="str">
        <f>CONCATENATE("[",A226,"] = {wayshrines={",M226,",",N226,",",O226,"}")&amp;IF(VALUE(P226)&gt;0,CONCATENATE(", traitsNeeded=",P226),"")&amp;CONCATENATE(", dlcId=",W226,)</f>
        <v>[143] = {wayshrines={-1,-1,-1}, dlcId=0</v>
      </c>
      <c r="Z226" s="7" t="str">
        <f>IF(Q226&lt;&gt;"",CONCATENATE(", zoneIds={",Q226),"")&amp;IF(S226&lt;&gt;"",CONCATENATE(",",S226),"")&amp;IF(U226&lt;&gt;"",CONCATENATE(",",U226),"")&amp;IF(Q226&lt;&gt;"",CONCATENATE("}",""),"")&amp;IF(OR(K226="true",K226="false",K226&lt;&gt;""), CONCATENATE(", veteran=", K226), "")</f>
        <v>, veteran=false</v>
      </c>
      <c r="AA226" s="7" t="str">
        <f>IF(I226="Trial",", isTrial=true",IF(I226="Arena",", isArena=true", IF(I226="Monster",", isMonster=true",""))) &amp; IF(L226="true", CONCATENATE(", multiTrialSet=true"), "")</f>
        <v/>
      </c>
      <c r="AB226" s="7" t="str">
        <f>CONCATENATE(" --",C226," / ",B226)</f>
        <v xml:space="preserve"> --Poisonous Serpent / Giftschlange</v>
      </c>
      <c r="AC226" s="7" t="str">
        <f>IF(VALUE(P226)&gt;0,CONCATENATE("[",A226,"] = true,        --",C226, " / ", B226), "")</f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constants'!$E$3:$J$1001,5,FALSE),"")</f>
        <v>Deshaan</v>
      </c>
      <c r="R227" s="3" t="s">
        <v>61</v>
      </c>
      <c r="S227" s="3" t="str">
        <f>IF(T227&lt;&gt;"",VLOOKUP(T227,'ESO zone constants'!$E$3:$J$1001,5,FALSE),"")</f>
        <v/>
      </c>
      <c r="U227" s="3" t="str">
        <f>IF(V227&lt;&gt;"",VLOOKUP(V227,'ESO zone constants'!$E$3:$J$1001,5,FALSE),"")</f>
        <v/>
      </c>
      <c r="W227" s="3">
        <v>0</v>
      </c>
      <c r="X227" t="str">
        <f>VLOOKUP(W227,'LibSets constants'!$A$2:$B$16,2,FALSE)</f>
        <v>Included in base game</v>
      </c>
      <c r="Y227" s="7" t="str">
        <f>CONCATENATE("[",A227,"] = {wayshrines={",M227,",",N227,",",O227,"}")&amp;IF(VALUE(P227)&gt;0,CONCATENATE(", traitsNeeded=",P227),"")&amp;CONCATENATE(", dlcId=",W227,)</f>
        <v>[180] = {wayshrines={-1,-1,-1}, dlcId=0</v>
      </c>
      <c r="Z227" s="7" t="str">
        <f>IF(Q227&lt;&gt;"",CONCATENATE(", zoneIds={",Q227),"")&amp;IF(S227&lt;&gt;"",CONCATENATE(",",S227),"")&amp;IF(U227&lt;&gt;"",CONCATENATE(",",U227),"")&amp;IF(Q227&lt;&gt;"",CONCATENATE("}",""),"")&amp;IF(OR(K227="true",K227="false",K227&lt;&gt;""), CONCATENATE(", veteran=", K227), "")</f>
        <v>, zoneIds={Deshaan}, veteran=false</v>
      </c>
      <c r="AA227" s="7" t="str">
        <f>IF(I227="Trial",", isTrial=true",IF(I227="Arena",", isArena=true", IF(I227="Monster",", isMonster=true",""))) &amp; IF(L227="true", CONCATENATE(", multiTrialSet=true"), "")</f>
        <v/>
      </c>
      <c r="AB227" s="7" t="str">
        <f>CONCATENATE(" --",C227," / ",B227)</f>
        <v xml:space="preserve"> --Powerful Assault / Kraftvoller Ansturm</v>
      </c>
      <c r="AC227" s="7" t="str">
        <f>IF(VALUE(P227)&gt;0,CONCATENATE("[",A227,"] = true,        --",C227, " / ", B227), "")</f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constants'!$E$3:$J$1001,5,FALSE),"")</f>
        <v/>
      </c>
      <c r="S228" s="3" t="str">
        <f>IF(T228&lt;&gt;"",VLOOKUP(T228,'ESO zone constants'!$E$3:$J$1001,5,FALSE),"")</f>
        <v/>
      </c>
      <c r="U228" s="3" t="str">
        <f>IF(V228&lt;&gt;"",VLOOKUP(V228,'ESO zone constants'!$E$3:$J$1001,5,FALSE),"")</f>
        <v/>
      </c>
      <c r="W228" s="3">
        <v>0</v>
      </c>
      <c r="X228" t="str">
        <f>VLOOKUP(W228,'LibSets constants'!$A$2:$B$16,2,FALSE)</f>
        <v>Included in base game</v>
      </c>
      <c r="Y228" s="7" t="str">
        <f>CONCATENATE("[",A228,"] = {wayshrines={",M228,",",N228,",",O228,"}")&amp;IF(VALUE(P228)&gt;0,CONCATENATE(", traitsNeeded=",P228),"")&amp;CONCATENATE(", dlcId=",W228,)</f>
        <v>[55] = {wayshrines={-1,-1,-1}, dlcId=0</v>
      </c>
      <c r="Z228" s="7" t="str">
        <f>IF(Q228&lt;&gt;"",CONCATENATE(", zoneIds={",Q228),"")&amp;IF(S228&lt;&gt;"",CONCATENATE(",",S228),"")&amp;IF(U228&lt;&gt;"",CONCATENATE(",",U228),"")&amp;IF(Q228&lt;&gt;"",CONCATENATE("}",""),"")&amp;IF(OR(K228="true",K228="false",K228&lt;&gt;""), CONCATENATE(", veteran=", K228), "")</f>
        <v>, veteran=false</v>
      </c>
      <c r="AA228" s="7" t="str">
        <f>IF(I228="Trial",", isTrial=true",IF(I228="Arena",", isArena=true", IF(I228="Monster",", isMonster=true",""))) &amp; IF(L228="true", CONCATENATE(", multiTrialSet=true"), "")</f>
        <v/>
      </c>
      <c r="AB228" s="7" t="str">
        <f>CONCATENATE(" --",C228," / ",B228)</f>
        <v xml:space="preserve"> --Prayer Shawl / Gebetstuch</v>
      </c>
      <c r="AC228" s="7" t="str">
        <f>IF(VALUE(P228)&gt;0,CONCATENATE("[",A228,"] = true,        --",C228, " / ", B228), "")</f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constants'!$E$3:$J$1001,5,FALSE),"")</f>
        <v/>
      </c>
      <c r="S229" s="3" t="str">
        <f>IF(T229&lt;&gt;"",VLOOKUP(T229,'ESO zone constants'!$E$3:$J$1001,5,FALSE),"")</f>
        <v/>
      </c>
      <c r="U229" s="3" t="str">
        <f>IF(V229&lt;&gt;"",VLOOKUP(V229,'ESO zone constants'!$E$3:$J$1001,5,FALSE),"")</f>
        <v/>
      </c>
      <c r="W229" s="3">
        <v>0</v>
      </c>
      <c r="X229" t="str">
        <f>VLOOKUP(W229,'LibSets constants'!$A$2:$B$16,2,FALSE)</f>
        <v>Included in base game</v>
      </c>
      <c r="Y229" s="7" t="str">
        <f>CONCATENATE("[",A229,"] = {wayshrines={",M229,",",N229,",",O229,"}")&amp;IF(VALUE(P229)&gt;0,CONCATENATE(", traitsNeeded=",P229),"")&amp;CONCATENATE(", dlcId=",W229,)</f>
        <v>[374] = {wayshrines={-1,-1,-1}, dlcId=0</v>
      </c>
      <c r="Z229" s="7" t="str">
        <f>IF(Q229&lt;&gt;"",CONCATENATE(", zoneIds={",Q229),"")&amp;IF(S229&lt;&gt;"",CONCATENATE(",",S229),"")&amp;IF(U229&lt;&gt;"",CONCATENATE(",",U229),"")&amp;IF(Q229&lt;&gt;"",CONCATENATE("}",""),"")&amp;IF(OR(K229="true",K229="false",K229&lt;&gt;""), CONCATENATE(", veteran=", K229), "")</f>
        <v>, veteran=false</v>
      </c>
      <c r="AA229" s="7" t="str">
        <f>IF(I229="Trial",", isTrial=true",IF(I229="Arena",", isArena=true", IF(I229="Monster",", isMonster=true",""))) &amp; IF(L229="true", CONCATENATE(", multiTrialSet=true"), "")</f>
        <v/>
      </c>
      <c r="AB229" s="7" t="str">
        <f>CONCATENATE(" --",C229," / ",B229)</f>
        <v xml:space="preserve"> --Precise Regeneration / Präzise Regeneration</v>
      </c>
      <c r="AC229" s="7" t="str">
        <f>IF(VALUE(P229)&gt;0,CONCATENATE("[",A229,"] = true,        --",C229, " / ", B229), "")</f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constants'!$E$3:$J$1001,5,FALSE),"")</f>
        <v/>
      </c>
      <c r="S230" s="3" t="str">
        <f>IF(T230&lt;&gt;"",VLOOKUP(T230,'ESO zone constants'!$E$3:$J$1001,5,FALSE),"")</f>
        <v/>
      </c>
      <c r="U230" s="3" t="str">
        <f>IF(V230&lt;&gt;"",VLOOKUP(V230,'ESO zone constants'!$E$3:$J$1001,5,FALSE),"")</f>
        <v/>
      </c>
      <c r="W230" s="3">
        <v>0</v>
      </c>
      <c r="X230" t="str">
        <f>VLOOKUP(W230,'LibSets constants'!$A$2:$B$16,2,FALSE)</f>
        <v>Included in base game</v>
      </c>
      <c r="Y230" s="7" t="str">
        <f>CONCATENATE("[",A230,"] = {wayshrines={",M230,",",N230,",",O230,"}")&amp;IF(VALUE(P230)&gt;0,CONCATENATE(", traitsNeeded=",P230),"")&amp;CONCATENATE(", dlcId=",W230,)</f>
        <v>[26] = {wayshrines={-1,-1,-1}, dlcId=0</v>
      </c>
      <c r="Z230" s="7" t="str">
        <f>IF(Q230&lt;&gt;"",CONCATENATE(", zoneIds={",Q230),"")&amp;IF(S230&lt;&gt;"",CONCATENATE(",",S230),"")&amp;IF(U230&lt;&gt;"",CONCATENATE(",",U230),"")&amp;IF(Q230&lt;&gt;"",CONCATENATE("}",""),"")&amp;IF(OR(K230="true",K230="false",K230&lt;&gt;""), CONCATENATE(", veteran=", K230), "")</f>
        <v>, veteran=false</v>
      </c>
      <c r="AA230" s="7" t="str">
        <f>IF(I230="Trial",", isTrial=true",IF(I230="Arena",", isArena=true", IF(I230="Monster",", isMonster=true",""))) &amp; IF(L230="true", CONCATENATE(", multiTrialSet=true"), "")</f>
        <v/>
      </c>
      <c r="AB230" s="7" t="str">
        <f>CONCATENATE(" --",C230," / ",B230)</f>
        <v xml:space="preserve"> --Prisoner's Rags / Lumpen des Gefangenen</v>
      </c>
      <c r="AC230" s="7" t="str">
        <f>IF(VALUE(P230)&gt;0,CONCATENATE("[",A230,"] = true,        --",C230, " / ", B230), "")</f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constants'!$E$3:$J$1001,5,FALSE),"")</f>
        <v/>
      </c>
      <c r="S231" s="3" t="str">
        <f>IF(T231&lt;&gt;"",VLOOKUP(T231,'ESO zone constants'!$E$3:$J$1001,5,FALSE),"")</f>
        <v/>
      </c>
      <c r="U231" s="3" t="str">
        <f>IF(V231&lt;&gt;"",VLOOKUP(V231,'ESO zone constants'!$E$3:$J$1001,5,FALSE),"")</f>
        <v/>
      </c>
      <c r="W231" s="3">
        <v>0</v>
      </c>
      <c r="X231" t="str">
        <f>VLOOKUP(W231,'LibSets constants'!$A$2:$B$16,2,FALSE)</f>
        <v>Included in base game</v>
      </c>
      <c r="Y231" s="7" t="str">
        <f>CONCATENATE("[",A231,"] = {wayshrines={",M231,",",N231,",",O231,"}")&amp;IF(VALUE(P231)&gt;0,CONCATENATE(", traitsNeeded=",P231),"")&amp;CONCATENATE(", dlcId=",W231,)</f>
        <v>[380] = {wayshrines={-1,-1,-1}, dlcId=0</v>
      </c>
      <c r="Z231" s="7" t="str">
        <f>IF(Q231&lt;&gt;"",CONCATENATE(", zoneIds={",Q231),"")&amp;IF(S231&lt;&gt;"",CONCATENATE(",",S231),"")&amp;IF(U231&lt;&gt;"",CONCATENATE(",",U231),"")&amp;IF(Q231&lt;&gt;"",CONCATENATE("}",""),"")&amp;IF(OR(K231="true",K231="false",K231&lt;&gt;""), CONCATENATE(", veteran=", K231), "")</f>
        <v>, veteran=false</v>
      </c>
      <c r="AA231" s="7" t="str">
        <f>IF(I231="Trial",", isTrial=true",IF(I231="Arena",", isArena=true", IF(I231="Monster",", isMonster=true",""))) &amp; IF(L231="true", CONCATENATE(", multiTrialSet=true"), "")</f>
        <v/>
      </c>
      <c r="AB231" s="7" t="str">
        <f>CONCATENATE(" --",C231," / ",B231)</f>
        <v xml:space="preserve"> --Prophet's / Prophet</v>
      </c>
      <c r="AC231" s="7" t="str">
        <f>IF(VALUE(P231)&gt;0,CONCATENATE("[",A231,"] = true,        --",C231, " / ", B231), "")</f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constants'!$E$3:$J$1001,5,FALSE),"")</f>
        <v>Craglorn</v>
      </c>
      <c r="R232" s="3" t="s">
        <v>493</v>
      </c>
      <c r="S232" s="3" t="str">
        <f>IF(T232&lt;&gt;"",VLOOKUP(T232,'ESO zone constants'!$E$3:$J$1001,5,FALSE),"")</f>
        <v/>
      </c>
      <c r="U232" s="3" t="str">
        <f>IF(V232&lt;&gt;"",VLOOKUP(V232,'ESO zone constants'!$E$3:$J$1001,5,FALSE),"")</f>
        <v/>
      </c>
      <c r="W232" s="3">
        <v>0</v>
      </c>
      <c r="X232" t="str">
        <f>VLOOKUP(W232,'LibSets constants'!$A$2:$B$16,2,FALSE)</f>
        <v>Included in base game</v>
      </c>
      <c r="Y232" s="7" t="str">
        <f>CONCATENATE("[",A232,"] = {wayshrines={",M232,",",N232,",",O232,"}")&amp;IF(VALUE(P232)&gt;0,CONCATENATE(", traitsNeeded=",P232),"")&amp;CONCATENATE(", dlcId=",W232,)</f>
        <v>[314] = {wayshrines={-1,-1,-1}, dlcId=0</v>
      </c>
      <c r="Z232" s="7" t="str">
        <f>IF(Q232&lt;&gt;"",CONCATENATE(", zoneIds={",Q232),"")&amp;IF(S232&lt;&gt;"",CONCATENATE(",",S232),"")&amp;IF(U232&lt;&gt;"",CONCATENATE(",",U232),"")&amp;IF(Q232&lt;&gt;"",CONCATENATE("}",""),"")&amp;IF(OR(K232="true",K232="false",K232&lt;&gt;""), CONCATENATE(", veteran=", K232), "")</f>
        <v>, zoneIds={Craglorn}, veteran=true</v>
      </c>
      <c r="AA232" s="7" t="str">
        <f>IF(I232="Trial",", isTrial=true",IF(I232="Arena",", isArena=true", IF(I232="Monster",", isMonster=true",""))) &amp; IF(L232="true", CONCATENATE(", multiTrialSet=true"), "")</f>
        <v>, isArena=true</v>
      </c>
      <c r="AB232" s="7" t="str">
        <f>CONCATENATE(" --",C232," / ",B232)</f>
        <v xml:space="preserve"> --Puncturing Remedy / Durchschlagende Genesung</v>
      </c>
      <c r="AC232" s="7" t="str">
        <f>IF(VALUE(P232)&gt;0,CONCATENATE("[",A232,"] = true,        --",C232, " / ", B232), "")</f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constants'!$E$3:$J$1001,5,FALSE),"")</f>
        <v/>
      </c>
      <c r="S233" s="3" t="str">
        <f>IF(T233&lt;&gt;"",VLOOKUP(T233,'ESO zone constants'!$E$3:$J$1001,5,FALSE),"")</f>
        <v/>
      </c>
      <c r="U233" s="3" t="str">
        <f>IF(V233&lt;&gt;"",VLOOKUP(V233,'ESO zone constants'!$E$3:$J$1001,5,FALSE),"")</f>
        <v/>
      </c>
      <c r="W233" s="3">
        <v>0</v>
      </c>
      <c r="X233" t="str">
        <f>VLOOKUP(W233,'LibSets constants'!$A$2:$B$16,2,FALSE)</f>
        <v>Included in base game</v>
      </c>
      <c r="Y233" s="7" t="str">
        <f>CONCATENATE("[",A233,"] = {wayshrines={",M233,",",N233,",",O233,"}")&amp;IF(VALUE(P233)&gt;0,CONCATENATE(", traitsNeeded=",P233),"")&amp;CONCATENATE(", dlcId=",W233,)</f>
        <v>[86] = {wayshrines={-1,-1,-1}, dlcId=0</v>
      </c>
      <c r="Z233" s="7" t="str">
        <f>IF(Q233&lt;&gt;"",CONCATENATE(", zoneIds={",Q233),"")&amp;IF(S233&lt;&gt;"",CONCATENATE(",",S233),"")&amp;IF(U233&lt;&gt;"",CONCATENATE(",",U233),"")&amp;IF(Q233&lt;&gt;"",CONCATENATE("}",""),"")&amp;IF(OR(K233="true",K233="false",K233&lt;&gt;""), CONCATENATE(", veteran=", K233), "")</f>
        <v>, veteran=false</v>
      </c>
      <c r="AA233" s="7" t="str">
        <f>IF(I233="Trial",", isTrial=true",IF(I233="Arena",", isArena=true", IF(I233="Monster",", isMonster=true",""))) &amp; IF(L233="true", CONCATENATE(", multiTrialSet=true"), "")</f>
        <v/>
      </c>
      <c r="AB233" s="7" t="str">
        <f>CONCATENATE(" --",C233," / ",B233)</f>
        <v xml:space="preserve"> --Queen's Elegance / Eleganz der Königin</v>
      </c>
      <c r="AC233" s="7" t="str">
        <f>IF(VALUE(P233)&gt;0,CONCATENATE("[",A233,"] = true,        --",C233, " / ", B233), "")</f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constants'!$E$3:$J$1001,5,FALSE),"")</f>
        <v/>
      </c>
      <c r="S234" s="3" t="str">
        <f>IF(T234&lt;&gt;"",VLOOKUP(T234,'ESO zone constants'!$E$3:$J$1001,5,FALSE),"")</f>
        <v/>
      </c>
      <c r="U234" s="3" t="str">
        <f>IF(V234&lt;&gt;"",VLOOKUP(V234,'ESO zone constants'!$E$3:$J$1001,5,FALSE),"")</f>
        <v/>
      </c>
      <c r="W234" s="3">
        <v>0</v>
      </c>
      <c r="X234" t="str">
        <f>VLOOKUP(W234,'LibSets constants'!$A$2:$B$16,2,FALSE)</f>
        <v>Included in base game</v>
      </c>
      <c r="Y234" s="7" t="str">
        <f>CONCATENATE("[",A234,"] = {wayshrines={",M234,",",N234,",",O234,"}")&amp;IF(VALUE(P234)&gt;0,CONCATENATE(", traitsNeeded=",P234),"")&amp;CONCATENATE(", dlcId=",W234,)</f>
        <v>[142] = {wayshrines={-1,-1,-1}, dlcId=0</v>
      </c>
      <c r="Z234" s="7" t="str">
        <f>IF(Q234&lt;&gt;"",CONCATENATE(", zoneIds={",Q234),"")&amp;IF(S234&lt;&gt;"",CONCATENATE(",",S234),"")&amp;IF(U234&lt;&gt;"",CONCATENATE(",",U234),"")&amp;IF(Q234&lt;&gt;"",CONCATENATE("}",""),"")&amp;IF(OR(K234="true",K234="false",K234&lt;&gt;""), CONCATENATE(", veteran=", K234), "")</f>
        <v>, veteran=false</v>
      </c>
      <c r="AA234" s="7" t="str">
        <f>IF(I234="Trial",", isTrial=true",IF(I234="Arena",", isArena=true", IF(I234="Monster",", isMonster=true",""))) &amp; IF(L234="true", CONCATENATE(", multiTrialSet=true"), "")</f>
        <v/>
      </c>
      <c r="AB234" s="7" t="str">
        <f>CONCATENATE(" --",C234," / ",B234)</f>
        <v xml:space="preserve"> --Quick Serpent / Flinke Schlange</v>
      </c>
      <c r="AC234" s="7" t="str">
        <f>IF(VALUE(P234)&gt;0,CONCATENATE("[",A234,"] = true,        --",C234, " / ", B234), "")</f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constants'!$E$3:$J$1001,5,FALSE),"")</f>
        <v>Murkmire</v>
      </c>
      <c r="R235" s="3" t="s">
        <v>808</v>
      </c>
      <c r="S235" s="3" t="str">
        <f>IF(T235&lt;&gt;"",VLOOKUP(T235,'ESO zone constants'!$E$3:$J$1001,5,FALSE),"")</f>
        <v/>
      </c>
      <c r="U235" s="3" t="str">
        <f>IF(V235&lt;&gt;"",VLOOKUP(V235,'ESO zone constants'!$E$3:$J$1001,5,FALSE),"")</f>
        <v/>
      </c>
      <c r="W235" s="3">
        <v>0</v>
      </c>
      <c r="X235" t="str">
        <f>VLOOKUP(W235,'LibSets constants'!$A$2:$B$16,2,FALSE)</f>
        <v>Included in base game</v>
      </c>
      <c r="Y235" s="7" t="str">
        <f>CONCATENATE("[",A235,"] = {wayshrines={",M235,",",N235,",",O235,"}")&amp;IF(VALUE(P235)&gt;0,CONCATENATE(", traitsNeeded=",P235),"")&amp;CONCATENATE(", dlcId=",W235,)</f>
        <v>[412] = {wayshrines={-1,-1,-1}, dlcId=0</v>
      </c>
      <c r="Z235" s="7" t="str">
        <f>IF(Q235&lt;&gt;"",CONCATENATE(", zoneIds={",Q235),"")&amp;IF(S235&lt;&gt;"",CONCATENATE(",",S235),"")&amp;IF(U235&lt;&gt;"",CONCATENATE(",",U235),"")&amp;IF(Q235&lt;&gt;"",CONCATENATE("}",""),"")&amp;IF(OR(K235="true",K235="false",K235&lt;&gt;""), CONCATENATE(", veteran=", K235), "")</f>
        <v>, zoneIds={Murkmire}, veteran=false</v>
      </c>
      <c r="AA235" s="7" t="str">
        <f>IF(I235="Trial",", isTrial=true",IF(I235="Arena",", isArena=true", IF(I235="Monster",", isMonster=true",""))) &amp; IF(L235="true", CONCATENATE(", multiTrialSet=true"), "")</f>
        <v>, isArena=true</v>
      </c>
      <c r="AB235" s="7" t="str">
        <f>CONCATENATE(" --",C235," / ",B235)</f>
        <v xml:space="preserve"> --Radial Uppercut / Rundum-Aufwärtsschnitt</v>
      </c>
      <c r="AC235" s="7" t="str">
        <f>IF(VALUE(P235)&gt;0,CONCATENATE("[",A235,"] = true,        --",C235, " / ", B235), "")</f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constants'!$E$3:$J$1001,5,FALSE),"")</f>
        <v/>
      </c>
      <c r="S236" s="3" t="str">
        <f>IF(T236&lt;&gt;"",VLOOKUP(T236,'ESO zone constants'!$E$3:$J$1001,5,FALSE),"")</f>
        <v/>
      </c>
      <c r="U236" s="3" t="str">
        <f>IF(V236&lt;&gt;"",VLOOKUP(V236,'ESO zone constants'!$E$3:$J$1001,5,FALSE),"")</f>
        <v/>
      </c>
      <c r="W236" s="3">
        <v>0</v>
      </c>
      <c r="X236" t="str">
        <f>VLOOKUP(W236,'LibSets constants'!$A$2:$B$16,2,FALSE)</f>
        <v>Included in base game</v>
      </c>
      <c r="Y236" s="7" t="str">
        <f>CONCATENATE("[",A236,"] = {wayshrines={",M236,",",N236,",",O236,"}")&amp;IF(VALUE(P236)&gt;0,CONCATENATE(", traitsNeeded=",P236),"")&amp;CONCATENATE(", dlcId=",W236,)</f>
        <v>[370] = {wayshrines={-1,-1,-1}, dlcId=0</v>
      </c>
      <c r="Z236" s="7" t="str">
        <f>IF(Q236&lt;&gt;"",CONCATENATE(", zoneIds={",Q236),"")&amp;IF(S236&lt;&gt;"",CONCATENATE(",",S236),"")&amp;IF(U236&lt;&gt;"",CONCATENATE(",",U236),"")&amp;IF(Q236&lt;&gt;"",CONCATENATE("}",""),"")&amp;IF(OR(K236="true",K236="false",K236&lt;&gt;""), CONCATENATE(", veteran=", K236), "")</f>
        <v>, veteran=false</v>
      </c>
      <c r="AA236" s="7" t="str">
        <f>IF(I236="Trial",", isTrial=true",IF(I236="Arena",", isArena=true", IF(I236="Monster",", isMonster=true",""))) &amp; IF(L236="true", CONCATENATE(", multiTrialSet=true"), "")</f>
        <v/>
      </c>
      <c r="AB236" s="7" t="str">
        <f>CONCATENATE(" --",C236," / ",B236)</f>
        <v xml:space="preserve"> --Rampaging Slash / Tobender Schnitt</v>
      </c>
      <c r="AC236" s="7" t="str">
        <f>IF(VALUE(P236)&gt;0,CONCATENATE("[",A236,"] = true,        --",C236, " / ", B236), "")</f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constants'!$E$3:$J$1001,5,FALSE),"")</f>
        <v/>
      </c>
      <c r="S237" s="3" t="str">
        <f>IF(T237&lt;&gt;"",VLOOKUP(T237,'ESO zone constants'!$E$3:$J$1001,5,FALSE),"")</f>
        <v/>
      </c>
      <c r="U237" s="3" t="str">
        <f>IF(V237&lt;&gt;"",VLOOKUP(V237,'ESO zone constants'!$E$3:$J$1001,5,FALSE),"")</f>
        <v/>
      </c>
      <c r="W237" s="3">
        <v>0</v>
      </c>
      <c r="X237" t="str">
        <f>VLOOKUP(W237,'LibSets constants'!$A$2:$B$16,2,FALSE)</f>
        <v>Included in base game</v>
      </c>
      <c r="Y237" s="7" t="str">
        <f>CONCATENATE("[",A237,"] = {wayshrines={",M237,",",N237,",",O237,"}")&amp;IF(VALUE(P237)&gt;0,CONCATENATE(", traitsNeeded=",P237),"")&amp;CONCATENATE(", dlcId=",W237,)</f>
        <v>[69] = {wayshrines={-1,-1,-1}, dlcId=0</v>
      </c>
      <c r="Z237" s="7" t="str">
        <f>IF(Q237&lt;&gt;"",CONCATENATE(", zoneIds={",Q237),"")&amp;IF(S237&lt;&gt;"",CONCATENATE(",",S237),"")&amp;IF(U237&lt;&gt;"",CONCATENATE(",",U237),"")&amp;IF(Q237&lt;&gt;"",CONCATENATE("}",""),"")&amp;IF(OR(K237="true",K237="false",K237&lt;&gt;""), CONCATENATE(", veteran=", K237), "")</f>
        <v>, veteran=false</v>
      </c>
      <c r="AA237" s="7" t="str">
        <f>IF(I237="Trial",", isTrial=true",IF(I237="Arena",", isArena=true", IF(I237="Monster",", isMonster=true",""))) &amp; IF(L237="true", CONCATENATE(", multiTrialSet=true"), "")</f>
        <v/>
      </c>
      <c r="AB237" s="7" t="str">
        <f>CONCATENATE(" --",C237," / ",B237)</f>
        <v xml:space="preserve"> --Ranger's Gait / Laufstil des Waldläufers</v>
      </c>
      <c r="AC237" s="7" t="str">
        <f>IF(VALUE(P237)&gt;0,CONCATENATE("[",A237,"] = true,        --",C237, " / ", B237), "")</f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constants'!$E$3:$J$1001,5,FALSE),"")</f>
        <v/>
      </c>
      <c r="S238" s="3" t="str">
        <f>IF(T238&lt;&gt;"",VLOOKUP(T238,'ESO zone constants'!$E$3:$J$1001,5,FALSE),"")</f>
        <v/>
      </c>
      <c r="U238" s="3" t="str">
        <f>IF(V238&lt;&gt;"",VLOOKUP(V238,'ESO zone constants'!$E$3:$J$1001,5,FALSE),"")</f>
        <v/>
      </c>
      <c r="W238" s="3">
        <v>0</v>
      </c>
      <c r="X238" t="str">
        <f>VLOOKUP(W238,'LibSets constants'!$A$2:$B$16,2,FALSE)</f>
        <v>Included in base game</v>
      </c>
      <c r="Y238" s="7" t="str">
        <f>CONCATENATE("[",A238,"] = {wayshrines={",M238,",",N238,",",O238,"}")&amp;IF(VALUE(P238)&gt;0,CONCATENATE(", traitsNeeded=",P238),"")&amp;CONCATENATE(", dlcId=",W238,)</f>
        <v>[311] = {wayshrines={-1,-1,-1}, dlcId=0</v>
      </c>
      <c r="Z238" s="7" t="str">
        <f>IF(Q238&lt;&gt;"",CONCATENATE(", zoneIds={",Q238),"")&amp;IF(S238&lt;&gt;"",CONCATENATE(",",S238),"")&amp;IF(U238&lt;&gt;"",CONCATENATE(",",U238),"")&amp;IF(Q238&lt;&gt;"",CONCATENATE("}",""),"")&amp;IF(OR(K238="true",K238="false",K238&lt;&gt;""), CONCATENATE(", veteran=", K238), "")</f>
        <v>, veteran=false</v>
      </c>
      <c r="AA238" s="7" t="str">
        <f>IF(I238="Trial",", isTrial=true",IF(I238="Arena",", isArena=true", IF(I238="Monster",", isMonster=true",""))) &amp; IF(L238="true", CONCATENATE(", multiTrialSet=true"), "")</f>
        <v/>
      </c>
      <c r="AB238" s="7" t="str">
        <f>CONCATENATE(" --",C238," / ",B238)</f>
        <v xml:space="preserve"> --Rattlecage / Klapperkäfig</v>
      </c>
      <c r="AC238" s="7" t="str">
        <f>IF(VALUE(P238)&gt;0,CONCATENATE("[",A238,"] = true,        --",C238, " / ", B238), "")</f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constants'!$E$3:$J$1001,5,FALSE),"")</f>
        <v/>
      </c>
      <c r="S239" s="3" t="str">
        <f>IF(T239&lt;&gt;"",VLOOKUP(T239,'ESO zone constants'!$E$3:$J$1001,5,FALSE),"")</f>
        <v/>
      </c>
      <c r="U239" s="3" t="str">
        <f>IF(V239&lt;&gt;"",VLOOKUP(V239,'ESO zone constants'!$E$3:$J$1001,5,FALSE),"")</f>
        <v/>
      </c>
      <c r="W239" s="3">
        <v>0</v>
      </c>
      <c r="X239" t="str">
        <f>VLOOKUP(W239,'LibSets constants'!$A$2:$B$16,2,FALSE)</f>
        <v>Included in base game</v>
      </c>
      <c r="Y239" s="7" t="str">
        <f>CONCATENATE("[",A239,"] = {wayshrines={",M239,",",N239,",",O239,"}")&amp;IF(VALUE(P239)&gt;0,CONCATENATE(", traitsNeeded=",P239),"")&amp;CONCATENATE(", dlcId=",W239,)</f>
        <v>[108] = {wayshrines={-1,-1,-1}, dlcId=0</v>
      </c>
      <c r="Z239" s="7" t="str">
        <f>IF(Q239&lt;&gt;"",CONCATENATE(", zoneIds={",Q239),"")&amp;IF(S239&lt;&gt;"",CONCATENATE(",",S239),"")&amp;IF(U239&lt;&gt;"",CONCATENATE(",",U239),"")&amp;IF(Q239&lt;&gt;"",CONCATENATE("}",""),"")&amp;IF(OR(K239="true",K239="false",K239&lt;&gt;""), CONCATENATE(", veteran=", K239), "")</f>
        <v>, veteran=false</v>
      </c>
      <c r="AA239" s="7" t="str">
        <f>IF(I239="Trial",", isTrial=true",IF(I239="Arena",", isArena=true", IF(I239="Monster",", isMonster=true",""))) &amp; IF(L239="true", CONCATENATE(", multiTrialSet=true"), "")</f>
        <v/>
      </c>
      <c r="AB239" s="7" t="str">
        <f>CONCATENATE(" --",C239," / ",B239)</f>
        <v xml:space="preserve"> --Ravager / Verwüster</v>
      </c>
      <c r="AC239" s="7" t="str">
        <f>IF(VALUE(P239)&gt;0,CONCATENATE("[",A239,"] = true,        --",C239, " / ", B239), "")</f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constants'!$E$3:$J$1001,5,FALSE),"")</f>
        <v>Greenshade</v>
      </c>
      <c r="R240" s="3" t="s">
        <v>41</v>
      </c>
      <c r="S240" s="3" t="str">
        <f>IF(T240&lt;&gt;"",VLOOKUP(T240,'ESO zone constants'!$E$3:$J$1001,5,FALSE),"")</f>
        <v/>
      </c>
      <c r="U240" s="3" t="str">
        <f>IF(V240&lt;&gt;"",VLOOKUP(V240,'ESO zone constants'!$E$3:$J$1001,5,FALSE),"")</f>
        <v/>
      </c>
      <c r="W240" s="3">
        <v>0</v>
      </c>
      <c r="X240" t="str">
        <f>VLOOKUP(W240,'LibSets constants'!$A$2:$B$16,2,FALSE)</f>
        <v>Included in base game</v>
      </c>
      <c r="Y240" s="7" t="str">
        <f>CONCATENATE("[",A240,"] = {wayshrines={",M240,",",N240,",",O240,"}")&amp;IF(VALUE(P240)&gt;0,CONCATENATE(", traitsNeeded=",P240),"")&amp;CONCATENATE(", dlcId=",W240,)</f>
        <v>[201] = {wayshrines={-1,-1,-1}, dlcId=0</v>
      </c>
      <c r="Z240" s="7" t="str">
        <f>IF(Q240&lt;&gt;"",CONCATENATE(", zoneIds={",Q240),"")&amp;IF(S240&lt;&gt;"",CONCATENATE(",",S240),"")&amp;IF(U240&lt;&gt;"",CONCATENATE(",",U240),"")&amp;IF(Q240&lt;&gt;"",CONCATENATE("}",""),"")&amp;IF(OR(K240="true",K240="false",K240&lt;&gt;""), CONCATENATE(", veteran=", K240), "")</f>
        <v>, zoneIds={Greenshade}, veteran=false</v>
      </c>
      <c r="AA240" s="7" t="str">
        <f>IF(I240="Trial",", isTrial=true",IF(I240="Arena",", isArena=true", IF(I240="Monster",", isMonster=true",""))) &amp; IF(L240="true", CONCATENATE(", multiTrialSet=true"), "")</f>
        <v/>
      </c>
      <c r="AB240" s="7" t="str">
        <f>CONCATENATE(" --",C240," / ",B240)</f>
        <v xml:space="preserve"> --Reactive Armor / Reaktive Rüstung</v>
      </c>
      <c r="AC240" s="7" t="str">
        <f>IF(VALUE(P240)&gt;0,CONCATENATE("[",A240,"] = true,        --",C240, " / ", B240), "")</f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constants'!$E$3:$J$1001,5,FALSE),"")</f>
        <v/>
      </c>
      <c r="S241" s="3" t="str">
        <f>IF(T241&lt;&gt;"",VLOOKUP(T241,'ESO zone constants'!$E$3:$J$1001,5,FALSE),"")</f>
        <v/>
      </c>
      <c r="U241" s="3" t="str">
        <f>IF(V241&lt;&gt;"",VLOOKUP(V241,'ESO zone constants'!$E$3:$J$1001,5,FALSE),"")</f>
        <v/>
      </c>
      <c r="W241" s="3">
        <v>2</v>
      </c>
      <c r="X241" t="str">
        <f>VLOOKUP(W241,'LibSets constants'!$A$2:$B$16,2,FALSE)</f>
        <v>Orsinium</v>
      </c>
      <c r="Y241" s="7" t="str">
        <f>CONCATENATE("[",A241,"] = {wayshrines={",M241,",",N241,",",O241,"}")&amp;IF(VALUE(P241)&gt;0,CONCATENATE(", traitsNeeded=",P241),"")&amp;CONCATENATE(", dlcId=",W241,)</f>
        <v>[177] = {wayshrines={199,201,203}, traitsNeeded=5, dlcId=2</v>
      </c>
      <c r="Z241" s="7" t="str">
        <f>IF(Q241&lt;&gt;"",CONCATENATE(", zoneIds={",Q241),"")&amp;IF(S241&lt;&gt;"",CONCATENATE(",",S241),"")&amp;IF(U241&lt;&gt;"",CONCATENATE(",",U241),"")&amp;IF(Q241&lt;&gt;"",CONCATENATE("}",""),"")&amp;IF(OR(K241="true",K241="false",K241&lt;&gt;""), CONCATENATE(", veteran=", K241), "")</f>
        <v>, veteran=false</v>
      </c>
      <c r="AA241" s="7" t="str">
        <f>IF(I241="Trial",", isTrial=true",IF(I241="Arena",", isArena=true", IF(I241="Monster",", isMonster=true",""))) &amp; IF(L241="true", CONCATENATE(", multiTrialSet=true"), "")</f>
        <v/>
      </c>
      <c r="AB241" s="7" t="str">
        <f>CONCATENATE(" --",C241," / ",B241)</f>
        <v xml:space="preserve"> --Redistributor / Umverteilung</v>
      </c>
      <c r="AC241" s="7" t="str">
        <f>IF(VALUE(P241)&gt;0,CONCATENATE("[",A241,"] = true,        --",C241, " / ", B241), "")</f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constants'!$E$3:$J$1001,5,FALSE),"")</f>
        <v/>
      </c>
      <c r="S242" s="3" t="str">
        <f>IF(T242&lt;&gt;"",VLOOKUP(T242,'ESO zone constants'!$E$3:$J$1001,5,FALSE),"")</f>
        <v/>
      </c>
      <c r="U242" s="3" t="str">
        <f>IF(V242&lt;&gt;"",VLOOKUP(V242,'ESO zone constants'!$E$3:$J$1001,5,FALSE),"")</f>
        <v/>
      </c>
      <c r="W242" s="3">
        <v>0</v>
      </c>
      <c r="X242" t="str">
        <f>VLOOKUP(W242,'LibSets constants'!$A$2:$B$16,2,FALSE)</f>
        <v>Included in base game</v>
      </c>
      <c r="Y242" s="7" t="str">
        <f>CONCATENATE("[",A242,"] = {wayshrines={",M242,",",N242,",",O242,"}")&amp;IF(VALUE(P242)&gt;0,CONCATENATE(", traitsNeeded=",P242),"")&amp;CONCATENATE(", dlcId=",W242,)</f>
        <v>[117] = {wayshrines={-1,-1,-1}, dlcId=0</v>
      </c>
      <c r="Z242" s="7" t="str">
        <f>IF(Q242&lt;&gt;"",CONCATENATE(", zoneIds={",Q242),"")&amp;IF(S242&lt;&gt;"",CONCATENATE(",",S242),"")&amp;IF(U242&lt;&gt;"",CONCATENATE(",",U242),"")&amp;IF(Q242&lt;&gt;"",CONCATENATE("}",""),"")&amp;IF(OR(K242="true",K242="false",K242&lt;&gt;""), CONCATENATE(", veteran=", K242), "")</f>
        <v>, veteran=false</v>
      </c>
      <c r="AA242" s="7" t="str">
        <f>IF(I242="Trial",", isTrial=true",IF(I242="Arena",", isArena=true", IF(I242="Monster",", isMonster=true",""))) &amp; IF(L242="true", CONCATENATE(", multiTrialSet=true"), "")</f>
        <v/>
      </c>
      <c r="AB242" s="7" t="str">
        <f>CONCATENATE(" --",C242," / ",B242)</f>
        <v xml:space="preserve"> --Relics of the Physician / Relikte des Mediziners Ansur</v>
      </c>
      <c r="AC242" s="7" t="str">
        <f>IF(VALUE(P242)&gt;0,CONCATENATE("[",A242,"] = true,        --",C242, " / ", B242), "")</f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constants'!$E$3:$J$1001,5,FALSE),"")</f>
        <v/>
      </c>
      <c r="R243" s="3"/>
      <c r="S243" s="3" t="str">
        <f>IF(T243&lt;&gt;"",VLOOKUP(T243,'ESO zone constants'!$E$3:$J$1001,5,FALSE),"")</f>
        <v/>
      </c>
      <c r="T243" s="3"/>
      <c r="U243" s="3" t="str">
        <f>IF(V243&lt;&gt;"",VLOOKUP(V243,'ESO zone constants'!$E$3:$J$1001,5,FALSE),"")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>CONCATENATE("[",A243,"] = {wayshrines={",M243,",",N243,",",O243,"}")&amp;IF(VALUE(P243)&gt;0,CONCATENATE(", traitsNeeded=",P243),"")&amp;CONCATENATE(", dlcId=",W243,)</f>
        <v>[119] = {wayshrines={-1,-1,-1}, dlcId=0</v>
      </c>
      <c r="Z243" s="7" t="str">
        <f>IF(Q243&lt;&gt;"",CONCATENATE(", zoneIds={",Q243),"")&amp;IF(S243&lt;&gt;"",CONCATENATE(",",S243),"")&amp;IF(U243&lt;&gt;"",CONCATENATE(",",U243),"")&amp;IF(Q243&lt;&gt;"",CONCATENATE("}",""),"")&amp;IF(OR(K243="true",K243="false",K243&lt;&gt;""), CONCATENATE(", veteran=", K243), "")</f>
        <v>, veteran=false</v>
      </c>
      <c r="AA243" s="7" t="str">
        <f>IF(I243="Trial",", isTrial=true",IF(I243="Arena",", isArena=true", IF(I243="Monster",", isMonster=true",""))) &amp; IF(L243="true", CONCATENATE(", multiTrialSet=true"), "")</f>
        <v/>
      </c>
      <c r="AB243" s="7" t="str">
        <f>CONCATENATE(" --",C243," / ",B243)</f>
        <v xml:space="preserve"> --Relics of the Rebellion / Relikte der Rebellion</v>
      </c>
      <c r="AC243" s="7" t="str">
        <f>IF(VALUE(P243)&gt;0,CONCATENATE("[",A243,"] = true,        --",C243, " / ", B243), "")</f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constants'!$E$3:$J$1001,5,FALSE),"")</f>
        <v/>
      </c>
      <c r="S244" s="3" t="str">
        <f>IF(T244&lt;&gt;"",VLOOKUP(T244,'ESO zone constants'!$E$3:$J$1001,5,FALSE),"")</f>
        <v/>
      </c>
      <c r="U244" s="3" t="str">
        <f>IF(V244&lt;&gt;"",VLOOKUP(V244,'ESO zone constants'!$E$3:$J$1001,5,FALSE),"")</f>
        <v/>
      </c>
      <c r="W244" s="3">
        <v>0</v>
      </c>
      <c r="X244" t="str">
        <f>VLOOKUP(W244,'LibSets constants'!$A$2:$B$16,2,FALSE)</f>
        <v>Included in base game</v>
      </c>
      <c r="Y244" s="7" t="str">
        <f>CONCATENATE("[",A244,"] = {wayshrines={",M244,",",N244,",",O244,"}")&amp;IF(VALUE(P244)&gt;0,CONCATENATE(", traitsNeeded=",P244),"")&amp;CONCATENATE(", dlcId=",W244,)</f>
        <v>[232] = {wayshrines={-1,-1,-1}, dlcId=0</v>
      </c>
      <c r="Z244" s="7" t="str">
        <f>IF(Q244&lt;&gt;"",CONCATENATE(", zoneIds={",Q244),"")&amp;IF(S244&lt;&gt;"",CONCATENATE(",",S244),"")&amp;IF(U244&lt;&gt;"",CONCATENATE(",",U244),"")&amp;IF(Q244&lt;&gt;"",CONCATENATE("}",""),"")&amp;IF(OR(K244="true",K244="false",K244&lt;&gt;""), CONCATENATE(", veteran=", K244), "")</f>
        <v>, veteran=false</v>
      </c>
      <c r="AA244" s="7" t="str">
        <f>IF(I244="Trial",", isTrial=true",IF(I244="Arena",", isArena=true", IF(I244="Monster",", isMonster=true",""))) &amp; IF(L244="true", CONCATENATE(", multiTrialSet=true"), "")</f>
        <v/>
      </c>
      <c r="AB244" s="7" t="str">
        <f>CONCATENATE(" --",C244," / ",B244)</f>
        <v xml:space="preserve"> --Roar of Alkosh / Brüllen von Alkosh</v>
      </c>
      <c r="AC244" s="7" t="str">
        <f>IF(VALUE(P244)&gt;0,CONCATENATE("[",A244,"] = true,        --",C244, " / ", B244), "")</f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constants'!$E$3:$J$1001,5,FALSE),"")</f>
        <v/>
      </c>
      <c r="S245" s="3" t="str">
        <f>IF(T245&lt;&gt;"",VLOOKUP(T245,'ESO zone constants'!$E$3:$J$1001,5,FALSE),"")</f>
        <v/>
      </c>
      <c r="U245" s="3" t="str">
        <f>IF(V245&lt;&gt;"",VLOOKUP(V245,'ESO zone constants'!$E$3:$J$1001,5,FALSE),"")</f>
        <v/>
      </c>
      <c r="W245" s="3">
        <v>0</v>
      </c>
      <c r="X245" t="str">
        <f>VLOOKUP(W245,'LibSets constants'!$A$2:$B$16,2,FALSE)</f>
        <v>Included in base game</v>
      </c>
      <c r="Y245" s="7" t="str">
        <f>CONCATENATE("[",A245,"] = {wayshrines={",M245,",",N245,",",O245,"}")&amp;IF(VALUE(P245)&gt;0,CONCATENATE(", traitsNeeded=",P245),"")&amp;CONCATENATE(", dlcId=",W245,)</f>
        <v>[76] = {wayshrines={-1,-1,-1}, dlcId=0</v>
      </c>
      <c r="Z245" s="7" t="str">
        <f>IF(Q245&lt;&gt;"",CONCATENATE(", zoneIds={",Q245),"")&amp;IF(S245&lt;&gt;"",CONCATENATE(",",S245),"")&amp;IF(U245&lt;&gt;"",CONCATENATE(",",U245),"")&amp;IF(Q245&lt;&gt;"",CONCATENATE("}",""),"")&amp;IF(OR(K245="true",K245="false",K245&lt;&gt;""), CONCATENATE(", veteran=", K245), "")</f>
        <v>, veteran=false</v>
      </c>
      <c r="AA245" s="7" t="str">
        <f>IF(I245="Trial",", isTrial=true",IF(I245="Arena",", isArena=true", IF(I245="Monster",", isMonster=true",""))) &amp; IF(L245="true", CONCATENATE(", multiTrialSet=true"), "")</f>
        <v/>
      </c>
      <c r="AB245" s="7" t="str">
        <f>CONCATENATE(" --",C245," / ",B245)</f>
        <v xml:space="preserve"> --Robes of Alteration Mastery / Roben der Veränderungsbeherrschung</v>
      </c>
      <c r="AC245" s="7" t="str">
        <f>IF(VALUE(P245)&gt;0,CONCATENATE("[",A245,"] = true,        --",C245, " / ", B245), "")</f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constants'!$E$3:$J$1001,5,FALSE),"")</f>
        <v>Craglorn</v>
      </c>
      <c r="R246" s="3" t="s">
        <v>493</v>
      </c>
      <c r="S246" s="3" t="str">
        <f>IF(T246&lt;&gt;"",VLOOKUP(T246,'ESO zone constants'!$E$3:$J$1001,5,FALSE),"")</f>
        <v/>
      </c>
      <c r="U246" s="3" t="str">
        <f>IF(V246&lt;&gt;"",VLOOKUP(V246,'ESO zone constants'!$E$3:$J$1001,5,FALSE),"")</f>
        <v/>
      </c>
      <c r="W246" s="3">
        <v>0</v>
      </c>
      <c r="X246" t="str">
        <f>VLOOKUP(W246,'LibSets constants'!$A$2:$B$16,2,FALSE)</f>
        <v>Included in base game</v>
      </c>
      <c r="Y246" s="7" t="str">
        <f>CONCATENATE("[",A246,"] = {wayshrines={",M246,",",N246,",",O246,"}")&amp;IF(VALUE(P246)&gt;0,CONCATENATE(", traitsNeeded=",P246),"")&amp;CONCATENATE(", dlcId=",W246,)</f>
        <v>[88] = {wayshrines={-1,-1,-1}, dlcId=0</v>
      </c>
      <c r="Z246" s="7" t="str">
        <f>IF(Q246&lt;&gt;"",CONCATENATE(", zoneIds={",Q246),"")&amp;IF(S246&lt;&gt;"",CONCATENATE(",",S246),"")&amp;IF(U246&lt;&gt;"",CONCATENATE(",",U246),"")&amp;IF(Q246&lt;&gt;"",CONCATENATE("}",""),"")&amp;IF(OR(K246="true",K246="false",K246&lt;&gt;""), CONCATENATE(", veteran=", K246), "")</f>
        <v>, zoneIds={Craglorn}, veteran=false</v>
      </c>
      <c r="AA246" s="7" t="str">
        <f>IF(I246="Trial",", isTrial=true",IF(I246="Arena",", isArena=true", IF(I246="Monster",", isMonster=true",""))) &amp; IF(L246="true", CONCATENATE(", multiTrialSet=true"), "")</f>
        <v>, isArena=true</v>
      </c>
      <c r="AB246" s="7" t="str">
        <f>CONCATENATE(" --",C246," / ",B246)</f>
        <v xml:space="preserve"> --Robes of Destruction Mastery / Roben der Zerstörungsbeherrschung</v>
      </c>
      <c r="AC246" s="7" t="str">
        <f>IF(VALUE(P246)&gt;0,CONCATENATE("[",A246,"] = true,        --",C246, " / ", B246), "")</f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constants'!$E$3:$J$1001,5,FALSE),"")</f>
        <v/>
      </c>
      <c r="S247" s="3" t="str">
        <f>IF(T247&lt;&gt;"",VLOOKUP(T247,'ESO zone constants'!$E$3:$J$1001,5,FALSE),"")</f>
        <v/>
      </c>
      <c r="U247" s="3" t="str">
        <f>IF(V247&lt;&gt;"",VLOOKUP(V247,'ESO zone constants'!$E$3:$J$1001,5,FALSE),"")</f>
        <v/>
      </c>
      <c r="W247" s="3">
        <v>0</v>
      </c>
      <c r="X247" t="str">
        <f>VLOOKUP(W247,'LibSets constants'!$A$2:$B$16,2,FALSE)</f>
        <v>Included in base game</v>
      </c>
      <c r="Y247" s="7" t="str">
        <f>CONCATENATE("[",A247,"] = {wayshrines={",M247,",",N247,",",O247,"}")&amp;IF(VALUE(P247)&gt;0,CONCATENATE(", traitsNeeded=",P247),"")&amp;CONCATENATE(", dlcId=",W247,)</f>
        <v>[66] = {wayshrines={-1,-1,-1}, dlcId=0</v>
      </c>
      <c r="Z247" s="7" t="str">
        <f>IF(Q247&lt;&gt;"",CONCATENATE(", zoneIds={",Q247),"")&amp;IF(S247&lt;&gt;"",CONCATENATE(",",S247),"")&amp;IF(U247&lt;&gt;"",CONCATENATE(",",U247),"")&amp;IF(Q247&lt;&gt;"",CONCATENATE("}",""),"")&amp;IF(OR(K247="true",K247="false",K247&lt;&gt;""), CONCATENATE(", veteran=", K247), "")</f>
        <v>, veteran=false</v>
      </c>
      <c r="AA247" s="7" t="str">
        <f>IF(I247="Trial",", isTrial=true",IF(I247="Arena",", isArena=true", IF(I247="Monster",", isMonster=true",""))) &amp; IF(L247="true", CONCATENATE(", multiTrialSet=true"), "")</f>
        <v/>
      </c>
      <c r="AB247" s="7" t="str">
        <f>CONCATENATE(" --",C247," / ",B247)</f>
        <v xml:space="preserve"> --Robes of the Hist / Roben des Hist</v>
      </c>
      <c r="AC247" s="7" t="str">
        <f>IF(VALUE(P247)&gt;0,CONCATENATE("[",A247,"] = true,        --",C247, " / ", B247), "")</f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constants'!$E$3:$J$1001,5,FALSE),"")</f>
        <v/>
      </c>
      <c r="S248" s="3" t="str">
        <f>IF(T248&lt;&gt;"",VLOOKUP(T248,'ESO zone constants'!$E$3:$J$1001,5,FALSE),"")</f>
        <v/>
      </c>
      <c r="U248" s="3" t="str">
        <f>IF(V248&lt;&gt;"",VLOOKUP(V248,'ESO zone constants'!$E$3:$J$1001,5,FALSE),"")</f>
        <v/>
      </c>
      <c r="W248" s="3">
        <v>0</v>
      </c>
      <c r="X248" t="str">
        <f>VLOOKUP(W248,'LibSets constants'!$A$2:$B$16,2,FALSE)</f>
        <v>Included in base game</v>
      </c>
      <c r="Y248" s="7" t="str">
        <f>CONCATENATE("[",A248,"] = {wayshrines={",M248,",",N248,",",O248,"}")&amp;IF(VALUE(P248)&gt;0,CONCATENATE(", traitsNeeded=",P248),"")&amp;CONCATENATE(", dlcId=",W248,)</f>
        <v>[47] = {wayshrines={-1,-1,-1}, dlcId=0</v>
      </c>
      <c r="Z248" s="7" t="str">
        <f>IF(Q248&lt;&gt;"",CONCATENATE(", zoneIds={",Q248),"")&amp;IF(S248&lt;&gt;"",CONCATENATE(",",S248),"")&amp;IF(U248&lt;&gt;"",CONCATENATE(",",U248),"")&amp;IF(Q248&lt;&gt;"",CONCATENATE("}",""),"")&amp;IF(OR(K248="true",K248="false",K248&lt;&gt;""), CONCATENATE(", veteran=", K248), "")</f>
        <v>, veteran=false</v>
      </c>
      <c r="AA248" s="7" t="str">
        <f>IF(I248="Trial",", isTrial=true",IF(I248="Arena",", isArena=true", IF(I248="Monster",", isMonster=true",""))) &amp; IF(L248="true", CONCATENATE(", multiTrialSet=true"), "")</f>
        <v/>
      </c>
      <c r="AB248" s="7" t="str">
        <f>CONCATENATE(" --",C248," / ",B248)</f>
        <v xml:space="preserve"> --Robes of the Withered Hand / Roben der Verdorrten Hand</v>
      </c>
      <c r="AC248" s="7" t="str">
        <f>IF(VALUE(P248)&gt;0,CONCATENATE("[",A248,"] = true,        --",C248, " / ", B248), "")</f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constants'!$E$3:$J$1001,5,FALSE),"")</f>
        <v/>
      </c>
      <c r="S249" s="3" t="str">
        <f>IF(T249&lt;&gt;"",VLOOKUP(T249,'ESO zone constants'!$E$3:$J$1001,5,FALSE),"")</f>
        <v/>
      </c>
      <c r="U249" s="3" t="str">
        <f>IF(V249&lt;&gt;"",VLOOKUP(V249,'ESO zone constants'!$E$3:$J$1001,5,FALSE),"")</f>
        <v/>
      </c>
      <c r="W249" s="3">
        <v>0</v>
      </c>
      <c r="X249" t="str">
        <f>VLOOKUP(W249,'LibSets constants'!$A$2:$B$16,2,FALSE)</f>
        <v>Included in base game</v>
      </c>
      <c r="Y249" s="7" t="str">
        <f>CONCATENATE("[",A249,"] = {wayshrines={",M249,",",N249,",",O249,"}")&amp;IF(VALUE(P249)&gt;0,CONCATENATE(", traitsNeeded=",P249),"")&amp;CONCATENATE(", dlcId=",W249,)</f>
        <v>[235] = {wayshrines={-1,-1,-1}, dlcId=0</v>
      </c>
      <c r="Z249" s="7" t="str">
        <f>IF(Q249&lt;&gt;"",CONCATENATE(", zoneIds={",Q249),"")&amp;IF(S249&lt;&gt;"",CONCATENATE(",",S249),"")&amp;IF(U249&lt;&gt;"",CONCATENATE(",",U249),"")&amp;IF(Q249&lt;&gt;"",CONCATENATE("}",""),"")&amp;IF(OR(K249="true",K249="false",K249&lt;&gt;""), CONCATENATE(", veteran=", K249), "")</f>
        <v>, veteran=false</v>
      </c>
      <c r="AA249" s="7" t="str">
        <f>IF(I249="Trial",", isTrial=true",IF(I249="Arena",", isArena=true", IF(I249="Monster",", isMonster=true",""))) &amp; IF(L249="true", CONCATENATE(", multiTrialSet=true"), "")</f>
        <v/>
      </c>
      <c r="AB249" s="7" t="str">
        <f>CONCATENATE(" --",C249," / ",B249)</f>
        <v xml:space="preserve"> --Robes of Transmutation / Roben der Transmutation</v>
      </c>
      <c r="AC249" s="7" t="str">
        <f>IF(VALUE(P249)&gt;0,CONCATENATE("[",A249,"] = true,        --",C249, " / ", B249), "")</f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constants'!$E$3:$J$1001,5,FALSE),"")</f>
        <v/>
      </c>
      <c r="S250" s="3" t="str">
        <f>IF(T250&lt;&gt;"",VLOOKUP(T250,'ESO zone constants'!$E$3:$J$1001,5,FALSE),"")</f>
        <v/>
      </c>
      <c r="U250" s="3" t="str">
        <f>IF(V250&lt;&gt;"",VLOOKUP(V250,'ESO zone constants'!$E$3:$J$1001,5,FALSE),"")</f>
        <v/>
      </c>
      <c r="W250" s="3">
        <v>0</v>
      </c>
      <c r="X250" t="str">
        <f>VLOOKUP(W250,'LibSets constants'!$A$2:$B$16,2,FALSE)</f>
        <v>Included in base game</v>
      </c>
      <c r="Y250" s="7" t="str">
        <f>CONCATENATE("[",A250,"] = {wayshrines={",M250,",",N250,",",O250,"}")&amp;IF(VALUE(P250)&gt;0,CONCATENATE(", traitsNeeded=",P250),"")&amp;CONCATENATE(", dlcId=",W250,)</f>
        <v>[99] = {wayshrines={-1,-1,-1}, dlcId=0</v>
      </c>
      <c r="Z250" s="7" t="str">
        <f>IF(Q250&lt;&gt;"",CONCATENATE(", zoneIds={",Q250),"")&amp;IF(S250&lt;&gt;"",CONCATENATE(",",S250),"")&amp;IF(U250&lt;&gt;"",CONCATENATE(",",U250),"")&amp;IF(Q250&lt;&gt;"",CONCATENATE("}",""),"")&amp;IF(OR(K250="true",K250="false",K250&lt;&gt;""), CONCATENATE(", veteran=", K250), "")</f>
        <v>, veteran=false</v>
      </c>
      <c r="AA250" s="7" t="str">
        <f>IF(I250="Trial",", isTrial=true",IF(I250="Arena",", isArena=true", IF(I250="Monster",", isMonster=true",""))) &amp; IF(L250="true", CONCATENATE(", multiTrialSet=true"), "")</f>
        <v/>
      </c>
      <c r="AB250" s="7" t="str">
        <f>CONCATENATE(" --",C250," / ",B250)</f>
        <v xml:space="preserve"> --Salvation / Erlösung</v>
      </c>
      <c r="AC250" s="7" t="str">
        <f>IF(VALUE(P250)&gt;0,CONCATENATE("[",A250,"] = true,        --",C250, " / ", B250), "")</f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constants'!$E$3:$J$1001,5,FALSE),"")</f>
        <v/>
      </c>
      <c r="S251" s="3" t="str">
        <f>IF(T251&lt;&gt;"",VLOOKUP(T251,'ESO zone constants'!$E$3:$J$1001,5,FALSE),"")</f>
        <v/>
      </c>
      <c r="U251" s="3" t="str">
        <f>IF(V251&lt;&gt;"",VLOOKUP(V251,'ESO zone constants'!$E$3:$J$1001,5,FALSE),"")</f>
        <v/>
      </c>
      <c r="W251" s="3">
        <v>0</v>
      </c>
      <c r="X251" t="str">
        <f>VLOOKUP(W251,'LibSets constants'!$A$2:$B$16,2,FALSE)</f>
        <v>Included in base game</v>
      </c>
      <c r="Y251" s="7" t="str">
        <f>CONCATENATE("[",A251,"] = {wayshrines={",M251,",",N251,",",O251,"}")&amp;IF(VALUE(P251)&gt;0,CONCATENATE(", traitsNeeded=",P251),"")&amp;CONCATENATE(", dlcId=",W251,)</f>
        <v>[110] = {wayshrines={-1,-1,-1}, dlcId=0</v>
      </c>
      <c r="Z251" s="7" t="str">
        <f>IF(Q251&lt;&gt;"",CONCATENATE(", zoneIds={",Q251),"")&amp;IF(S251&lt;&gt;"",CONCATENATE(",",S251),"")&amp;IF(U251&lt;&gt;"",CONCATENATE(",",U251),"")&amp;IF(Q251&lt;&gt;"",CONCATENATE("}",""),"")&amp;IF(OR(K251="true",K251="false",K251&lt;&gt;""), CONCATENATE(", veteran=", K251), "")</f>
        <v>, veteran=false</v>
      </c>
      <c r="AA251" s="7" t="str">
        <f>IF(I251="Trial",", isTrial=true",IF(I251="Arena",", isArena=true", IF(I251="Monster",", isMonster=true",""))) &amp; IF(L251="true", CONCATENATE(", multiTrialSet=true"), "")</f>
        <v/>
      </c>
      <c r="AB251" s="7" t="str">
        <f>CONCATENATE(" --",C251," / ",B251)</f>
        <v xml:space="preserve"> --Sanctuary / Heiligtum</v>
      </c>
      <c r="AC251" s="7" t="str">
        <f>IF(VALUE(P251)&gt;0,CONCATENATE("[",A251,"] = true,        --",C251, " / ", B251), "")</f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constants'!$E$3:$J$1001,5,FALSE),"")</f>
        <v/>
      </c>
      <c r="S252" s="3" t="str">
        <f>IF(T252&lt;&gt;"",VLOOKUP(T252,'ESO zone constants'!$E$3:$J$1001,5,FALSE),"")</f>
        <v/>
      </c>
      <c r="U252" s="3" t="str">
        <f>IF(V252&lt;&gt;"",VLOOKUP(V252,'ESO zone constants'!$E$3:$J$1001,5,FALSE),"")</f>
        <v/>
      </c>
      <c r="W252" s="3">
        <v>0</v>
      </c>
      <c r="X252" t="str">
        <f>VLOOKUP(W252,'LibSets constants'!$A$2:$B$16,2,FALSE)</f>
        <v>Included in base game</v>
      </c>
      <c r="Y252" s="7" t="str">
        <f>CONCATENATE("[",A252,"] = {wayshrines={",M252,",",N252,",",O252,"}")&amp;IF(VALUE(P252)&gt;0,CONCATENATE(", traitsNeeded=",P252),"")&amp;CONCATENATE(", dlcId=",W252,)</f>
        <v>[403] = {wayshrines={-1,-1,-1}, dlcId=0</v>
      </c>
      <c r="Z252" s="7" t="str">
        <f>IF(Q252&lt;&gt;"",CONCATENATE(", zoneIds={",Q252),"")&amp;IF(S252&lt;&gt;"",CONCATENATE(",",S252),"")&amp;IF(U252&lt;&gt;"",CONCATENATE(",",U252),"")&amp;IF(Q252&lt;&gt;"",CONCATENATE("}",""),"")&amp;IF(OR(K252="true",K252="false",K252&lt;&gt;""), CONCATENATE(", veteran=", K252), "")</f>
        <v>, veteran=false</v>
      </c>
      <c r="AA252" s="7" t="str">
        <f>IF(I252="Trial",", isTrial=true",IF(I252="Arena",", isArena=true", IF(I252="Monster",", isMonster=true",""))) &amp; IF(L252="true", CONCATENATE(", multiTrialSet=true"), "")</f>
        <v/>
      </c>
      <c r="AB252" s="7" t="str">
        <f>CONCATENATE(" --",C252," / ",B252)</f>
        <v xml:space="preserve"> --Savage Werewolf / Wilder Werwolf</v>
      </c>
      <c r="AC252" s="7" t="str">
        <f>IF(VALUE(P252)&gt;0,CONCATENATE("[",A252,"] = true,        --",C252, " / ", B252), "")</f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constants'!$E$3:$J$1001,5,FALSE),"")</f>
        <v>Alik'r Desert</v>
      </c>
      <c r="R253" s="3" t="s">
        <v>68</v>
      </c>
      <c r="S253" s="3" t="str">
        <f>IF(T253&lt;&gt;"",VLOOKUP(T253,'ESO zone constants'!$E$3:$J$1001,5,FALSE),"")</f>
        <v/>
      </c>
      <c r="U253" s="3" t="str">
        <f>IF(V253&lt;&gt;"",VLOOKUP(V253,'ESO zone constants'!$E$3:$J$1001,5,FALSE),"")</f>
        <v/>
      </c>
      <c r="W253" s="3">
        <v>0</v>
      </c>
      <c r="X253" t="str">
        <f>VLOOKUP(W253,'LibSets constants'!$A$2:$B$16,2,FALSE)</f>
        <v>Included in base game</v>
      </c>
      <c r="Y253" s="7" t="str">
        <f>CONCATENATE("[",A253,"] = {wayshrines={",M253,",",N253,",",O253,"}")&amp;IF(VALUE(P253)&gt;0,CONCATENATE(", traitsNeeded=",P253),"")&amp;CONCATENATE(", dlcId=",W253,)</f>
        <v>[190] = {wayshrines={-1,-1,-1}, dlcId=0</v>
      </c>
      <c r="Z253" s="7" t="str">
        <f>IF(Q253&lt;&gt;"",CONCATENATE(", zoneIds={",Q253),"")&amp;IF(S253&lt;&gt;"",CONCATENATE(",",S253),"")&amp;IF(U253&lt;&gt;"",CONCATENATE(",",U253),"")&amp;IF(Q253&lt;&gt;"",CONCATENATE("}",""),"")&amp;IF(OR(K253="true",K253="false",K253&lt;&gt;""), CONCATENATE(", veteran=", K253), "")</f>
        <v>, zoneIds={Alik'r Desert}, veteran=false</v>
      </c>
      <c r="AA253" s="7" t="str">
        <f>IF(I253="Trial",", isTrial=true",IF(I253="Arena",", isArena=true", IF(I253="Monster",", isMonster=true",""))) &amp; IF(L253="true", CONCATENATE(", multiTrialSet=true"), "")</f>
        <v/>
      </c>
      <c r="AB253" s="7" t="str">
        <f>CONCATENATE(" --",C253," / ",B253)</f>
        <v xml:space="preserve"> --Scathing Mage / Verletzender Magier</v>
      </c>
      <c r="AC253" s="7" t="str">
        <f>IF(VALUE(P253)&gt;0,CONCATENATE("[",A253,"] = true,        --",C253, " / ", B253), "")</f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constants'!$E$3:$J$1001,5,FALSE),"")</f>
        <v/>
      </c>
      <c r="S254" s="3" t="str">
        <f>IF(T254&lt;&gt;"",VLOOKUP(T254,'ESO zone constants'!$E$3:$J$1001,5,FALSE),"")</f>
        <v/>
      </c>
      <c r="U254" s="3" t="str">
        <f>IF(V254&lt;&gt;"",VLOOKUP(V254,'ESO zone constants'!$E$3:$J$1001,5,FALSE),"")</f>
        <v/>
      </c>
      <c r="W254" s="3">
        <v>0</v>
      </c>
      <c r="X254" t="str">
        <f>VLOOKUP(W254,'LibSets constants'!$A$2:$B$16,2,FALSE)</f>
        <v>Included in base game</v>
      </c>
      <c r="Y254" s="7" t="str">
        <f>CONCATENATE("[",A254,"] = {wayshrines={",M254,",",N254,",",O254,"}")&amp;IF(VALUE(P254)&gt;0,CONCATENATE(", traitsNeeded=",P254),"")&amp;CONCATENATE(", dlcId=",W254,)</f>
        <v>[434] = {wayshrines={-1,-1,-1}, dlcId=0</v>
      </c>
      <c r="Z254" s="7" t="str">
        <f>IF(Q254&lt;&gt;"",CONCATENATE(", zoneIds={",Q254),"")&amp;IF(S254&lt;&gt;"",CONCATENATE(",",S254),"")&amp;IF(U254&lt;&gt;"",CONCATENATE(",",U254),"")&amp;IF(Q254&lt;&gt;"",CONCATENATE("}",""),"")&amp;IF(OR(K254="true",K254="false",K254&lt;&gt;""), CONCATENATE(", veteran=", K254), "")</f>
        <v>, veteran=false</v>
      </c>
      <c r="AA254" s="7" t="str">
        <f>IF(I254="Trial",", isTrial=true",IF(I254="Arena",", isArena=true", IF(I254="Monster",", isMonster=true",""))) &amp; IF(L254="true", CONCATENATE(", multiTrialSet=true"), "")</f>
        <v/>
      </c>
      <c r="AB254" s="7" t="str">
        <f>CONCATENATE(" --",C254," / ",B254)</f>
        <v xml:space="preserve"> --Scavenging Demise / Ausbeutender Niedergang</v>
      </c>
      <c r="AC254" s="7" t="str">
        <f>IF(VALUE(P254)&gt;0,CONCATENATE("[",A254,"] = true,        --",C254, " / ", B254), "")</f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constants'!$E$3:$J$1001,5,FALSE),"")</f>
        <v/>
      </c>
      <c r="S255" s="3" t="str">
        <f>IF(T255&lt;&gt;"",VLOOKUP(T255,'ESO zone constants'!$E$3:$J$1001,5,FALSE),"")</f>
        <v/>
      </c>
      <c r="U255" s="3" t="str">
        <f>IF(V255&lt;&gt;"",VLOOKUP(V255,'ESO zone constants'!$E$3:$J$1001,5,FALSE),"")</f>
        <v/>
      </c>
      <c r="W255" s="3">
        <v>0</v>
      </c>
      <c r="X255" t="str">
        <f>VLOOKUP(W255,'LibSets constants'!$A$2:$B$16,2,FALSE)</f>
        <v>Included in base game</v>
      </c>
      <c r="Y255" s="7" t="str">
        <f>CONCATENATE("[",A255,"] = {wayshrines={",M255,",",N255,",",O255,"}")&amp;IF(VALUE(P255)&gt;0,CONCATENATE(", traitsNeeded=",P255),"")&amp;CONCATENATE(", dlcId=",W255,)</f>
        <v>[165] = {wayshrines={-1,-1,-1}, dlcId=0</v>
      </c>
      <c r="Z255" s="7" t="str">
        <f>IF(Q255&lt;&gt;"",CONCATENATE(", zoneIds={",Q255),"")&amp;IF(S255&lt;&gt;"",CONCATENATE(",",S255),"")&amp;IF(U255&lt;&gt;"",CONCATENATE(",",U255),"")&amp;IF(Q255&lt;&gt;"",CONCATENATE("}",""),"")&amp;IF(OR(K255="true",K255="false",K255&lt;&gt;""), CONCATENATE(", veteran=", K255), "")</f>
        <v>, veteran={EQUIP_TYPE_HEAD=true, EQUIP_TYPE_SHOULDERS=false}</v>
      </c>
      <c r="AA255" s="7" t="str">
        <f>IF(I255="Trial",", isTrial=true",IF(I255="Arena",", isArena=true", IF(I255="Monster",", isMonster=true",""))) &amp; IF(L255="true", CONCATENATE(", multiTrialSet=true"), "")</f>
        <v>, isMonster=true</v>
      </c>
      <c r="AB255" s="7" t="str">
        <f>CONCATENATE(" --",C255," / ",B255)</f>
        <v xml:space="preserve"> --Scourge Harvester / Geißelernter</v>
      </c>
      <c r="AC255" s="7" t="str">
        <f>IF(VALUE(P255)&gt;0,CONCATENATE("[",A255,"] = true,        --",C255, " / ", B255), "")</f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constants'!$E$3:$J$1001,5,FALSE),"")</f>
        <v/>
      </c>
      <c r="S256" s="3" t="str">
        <f>IF(T256&lt;&gt;"",VLOOKUP(T256,'ESO zone constants'!$E$3:$J$1001,5,FALSE),"")</f>
        <v/>
      </c>
      <c r="U256" s="3" t="str">
        <f>IF(V256&lt;&gt;"",VLOOKUP(V256,'ESO zone constants'!$E$3:$J$1001,5,FALSE),"")</f>
        <v/>
      </c>
      <c r="W256" s="3">
        <v>0</v>
      </c>
      <c r="X256" t="str">
        <f>VLOOKUP(W256,'LibSets constants'!$A$2:$B$16,2,FALSE)</f>
        <v>Included in base game</v>
      </c>
      <c r="Y256" s="7" t="str">
        <f>CONCATENATE("[",A256,"] = {wayshrines={",M256,",",N256,",",O256,"}")&amp;IF(VALUE(P256)&gt;0,CONCATENATE(", traitsNeeded=",P256),"")&amp;CONCATENATE(", dlcId=",W256,)</f>
        <v>[279] = {wayshrines={-1,-1,-1}, dlcId=0</v>
      </c>
      <c r="Z256" s="7" t="str">
        <f>IF(Q256&lt;&gt;"",CONCATENATE(", zoneIds={",Q256),"")&amp;IF(S256&lt;&gt;"",CONCATENATE(",",S256),"")&amp;IF(U256&lt;&gt;"",CONCATENATE(",",U256),"")&amp;IF(Q256&lt;&gt;"",CONCATENATE("}",""),"")&amp;IF(OR(K256="true",K256="false",K256&lt;&gt;""), CONCATENATE(", veteran=", K256), "")</f>
        <v>, veteran={EQUIP_TYPE_HEAD=true, EQUIP_TYPE_SHOULDERS=false}</v>
      </c>
      <c r="AA256" s="7" t="str">
        <f>IF(I256="Trial",", isTrial=true",IF(I256="Arena",", isArena=true", IF(I256="Monster",", isMonster=true",""))) &amp; IF(L256="true", CONCATENATE(", multiTrialSet=true"), "")</f>
        <v>, isMonster=true</v>
      </c>
      <c r="AB256" s="7" t="str">
        <f>CONCATENATE(" --",C256," / ",B256)</f>
        <v xml:space="preserve"> --Selene / Selene</v>
      </c>
      <c r="AC256" s="7" t="str">
        <f>IF(VALUE(P256)&gt;0,CONCATENATE("[",A256,"] = true,        --",C256, " / ", B256), "")</f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constants'!$E$3:$J$1001,5,FALSE),"")</f>
        <v/>
      </c>
      <c r="S257" s="3" t="str">
        <f>IF(T257&lt;&gt;"",VLOOKUP(T257,'ESO zone constants'!$E$3:$J$1001,5,FALSE),"")</f>
        <v/>
      </c>
      <c r="U257" s="3" t="str">
        <f>IF(V257&lt;&gt;"",VLOOKUP(V257,'ESO zone constants'!$E$3:$J$1001,5,FALSE),"")</f>
        <v/>
      </c>
      <c r="W257" s="3">
        <v>0</v>
      </c>
      <c r="X257" t="str">
        <f>VLOOKUP(W257,'LibSets constants'!$A$2:$B$16,2,FALSE)</f>
        <v>Included in base game</v>
      </c>
      <c r="Y257" s="7" t="str">
        <f>CONCATENATE("[",A257,"] = {wayshrines={",M257,",",N257,",",O257,"}")&amp;IF(VALUE(P257)&gt;0,CONCATENATE(", traitsNeeded=",P257),"")&amp;CONCATENATE(", dlcId=",W257,)</f>
        <v>[271] = {wayshrines={-1,-1,-1}, dlcId=0</v>
      </c>
      <c r="Z257" s="7" t="str">
        <f>IF(Q257&lt;&gt;"",CONCATENATE(", zoneIds={",Q257),"")&amp;IF(S257&lt;&gt;"",CONCATENATE(",",S257),"")&amp;IF(U257&lt;&gt;"",CONCATENATE(",",U257),"")&amp;IF(Q257&lt;&gt;"",CONCATENATE("}",""),"")&amp;IF(OR(K257="true",K257="false",K257&lt;&gt;""), CONCATENATE(", veteran=", K257), "")</f>
        <v>, veteran={EQUIP_TYPE_HEAD=true, EQUIP_TYPE_SHOULDERS=false}</v>
      </c>
      <c r="AA257" s="7" t="str">
        <f>IF(I257="Trial",", isTrial=true",IF(I257="Arena",", isArena=true", IF(I257="Monster",", isMonster=true",""))) &amp; IF(L257="true", CONCATENATE(", multiTrialSet=true"), "")</f>
        <v>, isMonster=true</v>
      </c>
      <c r="AB257" s="7" t="str">
        <f>CONCATENATE(" --",C257," / ",B257)</f>
        <v xml:space="preserve"> --Sellistrix / Sellistrix</v>
      </c>
      <c r="AC257" s="7" t="str">
        <f>IF(VALUE(P257)&gt;0,CONCATENATE("[",A257,"] = true,        --",C257, " / ", B257), "")</f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constants'!$E$3:$J$1001,5,FALSE),"")</f>
        <v/>
      </c>
      <c r="S258" s="3" t="str">
        <f>IF(T258&lt;&gt;"",VLOOKUP(T258,'ESO zone constants'!$E$3:$J$1001,5,FALSE),"")</f>
        <v/>
      </c>
      <c r="U258" s="3" t="str">
        <f>IF(V258&lt;&gt;"",VLOOKUP(V258,'ESO zone constants'!$E$3:$J$1001,5,FALSE),"")</f>
        <v/>
      </c>
      <c r="W258" s="3">
        <v>0</v>
      </c>
      <c r="X258" t="str">
        <f>VLOOKUP(W258,'LibSets constants'!$A$2:$B$16,2,FALSE)</f>
        <v>Included in base game</v>
      </c>
      <c r="Y258" s="7" t="str">
        <f>CONCATENATE("[",A258,"] = {wayshrines={",M258,",",N258,",",O258,"}")&amp;IF(VALUE(P258)&gt;0,CONCATENATE(", traitsNeeded=",P258),"")&amp;CONCATENATE(", dlcId=",W258,)</f>
        <v>[90] = {wayshrines={-1,-1,-1}, dlcId=0</v>
      </c>
      <c r="Z258" s="7" t="str">
        <f>IF(Q258&lt;&gt;"",CONCATENATE(", zoneIds={",Q258),"")&amp;IF(S258&lt;&gt;"",CONCATENATE(",",S258),"")&amp;IF(U258&lt;&gt;"",CONCATENATE(",",U258),"")&amp;IF(Q258&lt;&gt;"",CONCATENATE("}",""),"")&amp;IF(OR(K258="true",K258="false",K258&lt;&gt;""), CONCATENATE(", veteran=", K258), "")</f>
        <v>, veteran=false</v>
      </c>
      <c r="AA258" s="7" t="str">
        <f>IF(I258="Trial",", isTrial=true",IF(I258="Arena",", isArena=true", IF(I258="Monster",", isMonster=true",""))) &amp; IF(L258="true", CONCATENATE(", multiTrialSet=true"), "")</f>
        <v/>
      </c>
      <c r="AB258" s="7" t="str">
        <f>CONCATENATE(" --",C258," / ",B258)</f>
        <v xml:space="preserve"> --Senche's Bite / Biss des Senche</v>
      </c>
      <c r="AC258" s="7" t="str">
        <f>IF(VALUE(P258)&gt;0,CONCATENATE("[",A258,"] = true,        --",C258, " / ", B258), "")</f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constants'!$E$3:$J$1001,5,FALSE),"")</f>
        <v/>
      </c>
      <c r="S259" s="3" t="str">
        <f>IF(T259&lt;&gt;"",VLOOKUP(T259,'ESO zone constants'!$E$3:$J$1001,5,FALSE),"")</f>
        <v/>
      </c>
      <c r="U259" s="3" t="str">
        <f>IF(V259&lt;&gt;"",VLOOKUP(V259,'ESO zone constants'!$E$3:$J$1001,5,FALSE),"")</f>
        <v/>
      </c>
      <c r="W259" s="3">
        <v>0</v>
      </c>
      <c r="X259" t="str">
        <f>VLOOKUP(W259,'LibSets constants'!$A$2:$B$16,2,FALSE)</f>
        <v>Included in base game</v>
      </c>
      <c r="Y259" s="7" t="str">
        <f>CONCATENATE("[",A259,"] = {wayshrines={",M259,",",N259,",",O259,"}")&amp;IF(VALUE(P259)&gt;0,CONCATENATE(", traitsNeeded=",P259),"")&amp;CONCATENATE(", dlcId=",W259,)</f>
        <v>[268] = {wayshrines={-1,-1,-1}, dlcId=0</v>
      </c>
      <c r="Z259" s="7" t="str">
        <f>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</f>
        <v>, veteran={EQUIP_TYPE_HEAD=true, EQUIP_TYPE_SHOULDERS=false}</v>
      </c>
      <c r="AA259" s="7" t="str">
        <f>IF(I259="Trial",", isTrial=true",IF(I259="Arena",", isArena=true", IF(I259="Monster",", isMonster=true",""))) &amp; IF(L259="true", CONCATENATE(", multiTrialSet=true"), "")</f>
        <v>, isMonster=true</v>
      </c>
      <c r="AB259" s="7" t="str">
        <f>CONCATENATE(" --",C259," / ",B259)</f>
        <v xml:space="preserve"> --Sentinel of Rkugamz / Wachposten von Rkugamz</v>
      </c>
      <c r="AC259" s="7" t="str">
        <f>IF(VALUE(P259)&gt;0,CONCATENATE("[",A259,"] = true,        --",C259, " / ", B259), 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constants'!$E$3:$J$1001,5,FALSE),"")</f>
        <v/>
      </c>
      <c r="S260" s="3" t="str">
        <f>IF(T260&lt;&gt;"",VLOOKUP(T260,'ESO zone constants'!$E$3:$J$1001,5,FALSE),"")</f>
        <v/>
      </c>
      <c r="U260" s="3" t="str">
        <f>IF(V260&lt;&gt;"",VLOOKUP(V260,'ESO zone constants'!$E$3:$J$1001,5,FALSE),"")</f>
        <v/>
      </c>
      <c r="W260" s="3">
        <v>0</v>
      </c>
      <c r="X260" t="str">
        <f>VLOOKUP(W260,'LibSets constants'!$A$2:$B$16,2,FALSE)</f>
        <v>Included in base game</v>
      </c>
      <c r="Y260" s="7" t="str">
        <f>CONCATENATE("[",A260,"] = {wayshrines={",M260,",",N260,",",O260,"}")&amp;IF(VALUE(P260)&gt;0,CONCATENATE(", traitsNeeded=",P260),"")&amp;CONCATENATE(", dlcId=",W260,)</f>
        <v>[89] = {wayshrines={-1,-1,-1}, dlcId=0</v>
      </c>
      <c r="Z260" s="7" t="str">
        <f>IF(Q260&lt;&gt;"",CONCATENATE(", zoneIds={",Q260),"")&amp;IF(S260&lt;&gt;"",CONCATENATE(",",S260),"")&amp;IF(U260&lt;&gt;"",CONCATENATE(",",U260),"")&amp;IF(Q260&lt;&gt;"",CONCATENATE("}",""),"")&amp;IF(OR(K260="true",K260="false",K260&lt;&gt;""), CONCATENATE(", veteran=", K260), "")</f>
        <v>, veteran=false</v>
      </c>
      <c r="AA260" s="7" t="str">
        <f>IF(I260="Trial",", isTrial=true",IF(I260="Arena",", isArena=true", IF(I260="Monster",", isMonster=true",""))) &amp; IF(L260="true", CONCATENATE(", multiTrialSet=true"), "")</f>
        <v/>
      </c>
      <c r="AB260" s="7" t="str">
        <f>CONCATENATE(" --",C260," / ",B260)</f>
        <v xml:space="preserve"> --Sentry / Wachposten</v>
      </c>
      <c r="AC260" s="7" t="str">
        <f>IF(VALUE(P260)&gt;0,CONCATENATE("[",A260,"] = true,        --",C260, " / ", B260), "")</f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constants'!$E$3:$J$1001,5,FALSE),"")</f>
        <v/>
      </c>
      <c r="S261" s="3" t="str">
        <f>IF(T261&lt;&gt;"",VLOOKUP(T261,'ESO zone constants'!$E$3:$J$1001,5,FALSE),"")</f>
        <v/>
      </c>
      <c r="U261" s="3" t="str">
        <f>IF(V261&lt;&gt;"",VLOOKUP(V261,'ESO zone constants'!$E$3:$J$1001,5,FALSE),"")</f>
        <v/>
      </c>
      <c r="W261" s="3">
        <v>0</v>
      </c>
      <c r="X261" t="str">
        <f>VLOOKUP(W261,'LibSets constants'!$A$2:$B$16,2,FALSE)</f>
        <v>Included in base game</v>
      </c>
      <c r="Y261" s="7" t="str">
        <f>CONCATENATE("[",A261,"] = {wayshrines={",M261,",",N261,",",O261,"}")&amp;IF(VALUE(P261)&gt;0,CONCATENATE(", traitsNeeded=",P261),"")&amp;CONCATENATE(", dlcId=",W261,)</f>
        <v>[29] = {wayshrines={-1,-1,-1}, dlcId=0</v>
      </c>
      <c r="Z261" s="7" t="str">
        <f>IF(Q261&lt;&gt;"",CONCATENATE(", zoneIds={",Q261),"")&amp;IF(S261&lt;&gt;"",CONCATENATE(",",S261),"")&amp;IF(U261&lt;&gt;"",CONCATENATE(",",U261),"")&amp;IF(Q261&lt;&gt;"",CONCATENATE("}",""),"")&amp;IF(OR(K261="true",K261="false",K261&lt;&gt;""), CONCATENATE(", veteran=", K261), "")</f>
        <v>, veteran=false</v>
      </c>
      <c r="AA261" s="7" t="str">
        <f>IF(I261="Trial",", isTrial=true",IF(I261="Arena",", isArena=true", IF(I261="Monster",", isMonster=true",""))) &amp; IF(L261="true", CONCATENATE(", multiTrialSet=true"), "")</f>
        <v/>
      </c>
      <c r="AB261" s="7" t="str">
        <f>CONCATENATE(" --",C261," / ",B261)</f>
        <v xml:space="preserve"> --Sergeant's Mail / Rüstung des Feldwebels</v>
      </c>
      <c r="AC261" s="7" t="str">
        <f>IF(VALUE(P261)&gt;0,CONCATENATE("[",A261,"] = true,        --",C261, " / ", B261), "")</f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constants'!$E$3:$J$1001,5,FALSE),"")</f>
        <v/>
      </c>
      <c r="S262" s="3" t="str">
        <f>IF(T262&lt;&gt;"",VLOOKUP(T262,'ESO zone constants'!$E$3:$J$1001,5,FALSE),"")</f>
        <v/>
      </c>
      <c r="U262" s="3" t="str">
        <f>IF(V262&lt;&gt;"",VLOOKUP(V262,'ESO zone constants'!$E$3:$J$1001,5,FALSE),"")</f>
        <v/>
      </c>
      <c r="W262" s="3">
        <v>0</v>
      </c>
      <c r="X262" t="str">
        <f>VLOOKUP(W262,'LibSets constants'!$A$2:$B$16,2,FALSE)</f>
        <v>Included in base game</v>
      </c>
      <c r="Y262" s="7" t="str">
        <f>CONCATENATE("[",A262,"] = {wayshrines={",M262,",",N262,",",O262,"}")&amp;IF(VALUE(P262)&gt;0,CONCATENATE(", traitsNeeded=",P262),"")&amp;CONCATENATE(", dlcId=",W262,)</f>
        <v>[70] = {wayshrines={-1,-1,-1}, dlcId=0</v>
      </c>
      <c r="Z262" s="7" t="str">
        <f>IF(Q262&lt;&gt;"",CONCATENATE(", zoneIds={",Q262),"")&amp;IF(S262&lt;&gt;"",CONCATENATE(",",S262),"")&amp;IF(U262&lt;&gt;"",CONCATENATE(",",U262),"")&amp;IF(Q262&lt;&gt;"",CONCATENATE("}",""),"")&amp;IF(OR(K262="true",K262="false",K262&lt;&gt;""), CONCATENATE(", veteran=", K262), "")</f>
        <v>, veteran=false</v>
      </c>
      <c r="AA262" s="7" t="str">
        <f>IF(I262="Trial",", isTrial=true",IF(I262="Arena",", isArena=true", IF(I262="Monster",", isMonster=true",""))) &amp; IF(L262="true", CONCATENATE(", multiTrialSet=true"), "")</f>
        <v/>
      </c>
      <c r="AB262" s="7" t="str">
        <f>CONCATENATE(" --",C262," / ",B262)</f>
        <v xml:space="preserve"> --Seventh Legion Brute / Rohling der siebten Legion</v>
      </c>
      <c r="AC262" s="7" t="str">
        <f>IF(VALUE(P262)&gt;0,CONCATENATE("[",A262,"] = true,        --",C262, " / ", B262), "")</f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constants'!$E$3:$J$1001,5,FALSE),"")</f>
        <v/>
      </c>
      <c r="S263" s="3" t="str">
        <f>IF(T263&lt;&gt;"",VLOOKUP(T263,'ESO zone constants'!$E$3:$J$1001,5,FALSE),"")</f>
        <v/>
      </c>
      <c r="U263" s="3" t="str">
        <f>IF(V263&lt;&gt;"",VLOOKUP(V263,'ESO zone constants'!$E$3:$J$1001,5,FALSE),"")</f>
        <v/>
      </c>
      <c r="W263" s="3">
        <v>6</v>
      </c>
      <c r="X263" t="str">
        <f>VLOOKUP(W263,'LibSets constants'!$A$2:$B$16,2,FALSE)</f>
        <v>Morrowind</v>
      </c>
      <c r="Y263" s="7" t="str">
        <f>CONCATENATE("[",A263,"] = {wayshrines={",M263,",",N263,",",O263,"}")&amp;IF(VALUE(P263)&gt;0,CONCATENATE(", traitsNeeded=",P263),"")&amp;CONCATENATE(", dlcId=",W263,)</f>
        <v>[325] = {wayshrines={282,282,282}, traitsNeeded=6, dlcId=6</v>
      </c>
      <c r="Z263" s="7" t="str">
        <f>IF(Q263&lt;&gt;"",CONCATENATE(", zoneIds={",Q263),"")&amp;IF(S263&lt;&gt;"",CONCATENATE(",",S263),"")&amp;IF(U263&lt;&gt;"",CONCATENATE(",",U263),"")&amp;IF(Q263&lt;&gt;"",CONCATENATE("}",""),"")&amp;IF(OR(K263="true",K263="false",K263&lt;&gt;""), CONCATENATE(", veteran=", K263), "")</f>
        <v>, veteran=false</v>
      </c>
      <c r="AA263" s="7" t="str">
        <f>IF(I263="Trial",", isTrial=true",IF(I263="Arena",", isArena=true", IF(I263="Monster",", isMonster=true",""))) &amp; IF(L263="true", CONCATENATE(", multiTrialSet=true"), "")</f>
        <v/>
      </c>
      <c r="AB263" s="7" t="str">
        <f>CONCATENATE(" --",C263," / ",B263)</f>
        <v xml:space="preserve"> --Shacklebreaker / Kettensprenger</v>
      </c>
      <c r="AC263" s="7" t="str">
        <f>IF(VALUE(P263)&gt;0,CONCATENATE("[",A263,"] = true,        --",C263, " / ", B263), "")</f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constants'!$E$3:$J$1001,5,FALSE),"")</f>
        <v/>
      </c>
      <c r="S264" s="3" t="str">
        <f>IF(T264&lt;&gt;"",VLOOKUP(T264,'ESO zone constants'!$E$3:$J$1001,5,FALSE),"")</f>
        <v/>
      </c>
      <c r="U264" s="3" t="str">
        <f>IF(V264&lt;&gt;"",VLOOKUP(V264,'ESO zone constants'!$E$3:$J$1001,5,FALSE),"")</f>
        <v/>
      </c>
      <c r="W264" s="3">
        <v>0</v>
      </c>
      <c r="X264" t="str">
        <f>VLOOKUP(W264,'LibSets constants'!$A$2:$B$16,2,FALSE)</f>
        <v>Included in base game</v>
      </c>
      <c r="Y264" s="7" t="str">
        <f>CONCATENATE("[",A264,"] = {wayshrines={",M264,",",N264,",",O264,"}")&amp;IF(VALUE(P264)&gt;0,CONCATENATE(", traitsNeeded=",P264),"")&amp;CONCATENATE(", dlcId=",W264,)</f>
        <v>[64] = {wayshrines={-1,-1,-1}, dlcId=0</v>
      </c>
      <c r="Z264" s="7" t="str">
        <f>IF(Q264&lt;&gt;"",CONCATENATE(", zoneIds={",Q264),"")&amp;IF(S264&lt;&gt;"",CONCATENATE(",",S264),"")&amp;IF(U264&lt;&gt;"",CONCATENATE(",",U264),"")&amp;IF(Q264&lt;&gt;"",CONCATENATE("}",""),"")&amp;IF(OR(K264="true",K264="false",K264&lt;&gt;""), CONCATENATE(", veteran=", K264), "")</f>
        <v>, veteran=false</v>
      </c>
      <c r="AA264" s="7" t="str">
        <f>IF(I264="Trial",", isTrial=true",IF(I264="Arena",", isArena=true", IF(I264="Monster",", isMonster=true",""))) &amp; IF(L264="true", CONCATENATE(", multiTrialSet=true"), "")</f>
        <v/>
      </c>
      <c r="AB264" s="7" t="str">
        <f>CONCATENATE(" --",C264," / ",B264)</f>
        <v xml:space="preserve"> --Shadow Dancer's Raiment / Kleidung des Schattentänzers</v>
      </c>
      <c r="AC264" s="7" t="str">
        <f>IF(VALUE(P264)&gt;0,CONCATENATE("[",A264,"] = true,        --",C264, " / ", B264), "")</f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constants'!$E$3:$J$1001,5,FALSE),"")</f>
        <v/>
      </c>
      <c r="S265" s="3" t="str">
        <f>IF(T265&lt;&gt;"",VLOOKUP(T265,'ESO zone constants'!$E$3:$J$1001,5,FALSE),"")</f>
        <v/>
      </c>
      <c r="U265" s="3" t="str">
        <f>IF(V265&lt;&gt;"",VLOOKUP(V265,'ESO zone constants'!$E$3:$J$1001,5,FALSE),"")</f>
        <v/>
      </c>
      <c r="W265" s="3">
        <v>0</v>
      </c>
      <c r="X265" t="str">
        <f>VLOOKUP(W265,'LibSets constants'!$A$2:$B$16,2,FALSE)</f>
        <v>Included in base game</v>
      </c>
      <c r="Y265" s="7" t="str">
        <f>CONCATENATE("[",A265,"] = {wayshrines={",M265,",",N265,",",O265,"}")&amp;IF(VALUE(P265)&gt;0,CONCATENATE(", traitsNeeded=",P265),"")&amp;CONCATENATE(", dlcId=",W265,)</f>
        <v>[49] = {wayshrines={-1,-1,-1}, dlcId=0</v>
      </c>
      <c r="Z265" s="7" t="str">
        <f>IF(Q265&lt;&gt;"",CONCATENATE(", zoneIds={",Q265),"")&amp;IF(S265&lt;&gt;"",CONCATENATE(",",S265),"")&amp;IF(U265&lt;&gt;"",CONCATENATE(",",U265),"")&amp;IF(Q265&lt;&gt;"",CONCATENATE("}",""),"")&amp;IF(OR(K265="true",K265="false",K265&lt;&gt;""), CONCATENATE(", veteran=", K265), "")</f>
        <v>, veteran=false</v>
      </c>
      <c r="AA265" s="7" t="str">
        <f>IF(I265="Trial",", isTrial=true",IF(I265="Arena",", isArena=true", IF(I265="Monster",", isMonster=true",""))) &amp; IF(L265="true", CONCATENATE(", multiTrialSet=true"), "")</f>
        <v/>
      </c>
      <c r="AB265" s="7" t="str">
        <f>CONCATENATE(" --",C265," / ",B265)</f>
        <v xml:space="preserve"> --Shadow of the Red Mountain / Schatten des Roten Berges</v>
      </c>
      <c r="AC265" s="7" t="str">
        <f>IF(VALUE(P265)&gt;0,CONCATENATE("[",A265,"] = true,        --",C265, " / ", B265), "")</f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constants'!$E$3:$J$1001,5,FALSE),"")</f>
        <v/>
      </c>
      <c r="S266" s="3" t="str">
        <f>IF(T266&lt;&gt;"",VLOOKUP(T266,'ESO zone constants'!$E$3:$J$1001,5,FALSE),"")</f>
        <v/>
      </c>
      <c r="U266" s="3" t="str">
        <f>IF(V266&lt;&gt;"",VLOOKUP(V266,'ESO zone constants'!$E$3:$J$1001,5,FALSE),"")</f>
        <v/>
      </c>
      <c r="W266" s="3">
        <v>0</v>
      </c>
      <c r="X266" t="str">
        <f>VLOOKUP(W266,'LibSets constants'!$A$2:$B$16,2,FALSE)</f>
        <v>Included in base game</v>
      </c>
      <c r="Y266" s="7" t="str">
        <f>CONCATENATE("[",A266,"] = {wayshrines={",M266,",",N266,",",O266,"}")&amp;IF(VALUE(P266)&gt;0,CONCATENATE(", traitsNeeded=",P266),"")&amp;CONCATENATE(", dlcId=",W266,)</f>
        <v>[67] = {wayshrines={-1,-1,-1}, dlcId=0</v>
      </c>
      <c r="Z266" s="7" t="str">
        <f>IF(Q266&lt;&gt;"",CONCATENATE(", zoneIds={",Q266),"")&amp;IF(S266&lt;&gt;"",CONCATENATE(",",S266),"")&amp;IF(U266&lt;&gt;"",CONCATENATE(",",U266),"")&amp;IF(Q266&lt;&gt;"",CONCATENATE("}",""),"")&amp;IF(OR(K266="true",K266="false",K266&lt;&gt;""), CONCATENATE(", veteran=", K266), "")</f>
        <v>, veteran=false</v>
      </c>
      <c r="AA266" s="7" t="str">
        <f>IF(I266="Trial",", isTrial=true",IF(I266="Arena",", isArena=true", IF(I266="Monster",", isMonster=true",""))) &amp; IF(L266="true", CONCATENATE(", multiTrialSet=true"), "")</f>
        <v/>
      </c>
      <c r="AB266" s="7" t="str">
        <f>CONCATENATE(" --",C266," / ",B266)</f>
        <v xml:space="preserve"> --Shadow Walker / Schattengänger</v>
      </c>
      <c r="AC266" s="7" t="str">
        <f>IF(VALUE(P266)&gt;0,CONCATENATE("[",A266,"] = true,        --",C266, " / ", B266), "")</f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constants'!$E$3:$J$1001,5,FALSE),"")</f>
        <v/>
      </c>
      <c r="S267" s="3" t="str">
        <f>IF(T267&lt;&gt;"",VLOOKUP(T267,'ESO zone constants'!$E$3:$J$1001,5,FALSE),"")</f>
        <v/>
      </c>
      <c r="U267" s="3" t="str">
        <f>IF(V267&lt;&gt;"",VLOOKUP(V267,'ESO zone constants'!$E$3:$J$1001,5,FALSE),"")</f>
        <v/>
      </c>
      <c r="W267" s="3">
        <v>0</v>
      </c>
      <c r="X267" t="str">
        <f>VLOOKUP(W267,'LibSets constants'!$A$2:$B$16,2,FALSE)</f>
        <v>Included in base game</v>
      </c>
      <c r="Y267" s="7" t="str">
        <f>CONCATENATE("[",A267,"] = {wayshrines={",M267,",",N267,",",O267,"}")&amp;IF(VALUE(P267)&gt;0,CONCATENATE(", traitsNeeded=",P267),"")&amp;CONCATENATE(", dlcId=",W267,)</f>
        <v>[265] = {wayshrines={-1,-1,-1}, dlcId=0</v>
      </c>
      <c r="Z267" s="7" t="str">
        <f>IF(Q267&lt;&gt;"",CONCATENATE(", zoneIds={",Q267),"")&amp;IF(S267&lt;&gt;"",CONCATENATE(",",S267),"")&amp;IF(U267&lt;&gt;"",CONCATENATE(",",U267),"")&amp;IF(Q267&lt;&gt;"",CONCATENATE("}",""),"")&amp;IF(OR(K267="true",K267="false",K267&lt;&gt;""), CONCATENATE(", veteran=", K267), "")</f>
        <v>, veteran={EQUIP_TYPE_HEAD=true, EQUIP_TYPE_SHOULDERS=false}</v>
      </c>
      <c r="AA267" s="7" t="str">
        <f>IF(I267="Trial",", isTrial=true",IF(I267="Arena",", isArena=true", IF(I267="Monster",", isMonster=true",""))) &amp; IF(L267="true", CONCATENATE(", multiTrialSet=true"), "")</f>
        <v>, isMonster=true</v>
      </c>
      <c r="AB267" s="7" t="str">
        <f>CONCATENATE(" --",C267," / ",B267)</f>
        <v xml:space="preserve"> --Shadowrend / Schattenriss</v>
      </c>
      <c r="AC267" s="7" t="str">
        <f>IF(VALUE(P267)&gt;0,CONCATENATE("[",A267,"] = true,        --",C267, " / ", B267), "")</f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constants'!$E$3:$J$1001,5,FALSE),"")</f>
        <v/>
      </c>
      <c r="S268" s="3" t="str">
        <f>IF(T268&lt;&gt;"",VLOOKUP(T268,'ESO zone constants'!$E$3:$J$1001,5,FALSE),"")</f>
        <v/>
      </c>
      <c r="U268" s="3" t="str">
        <f>IF(V268&lt;&gt;"",VLOOKUP(V268,'ESO zone constants'!$E$3:$J$1001,5,FALSE),"")</f>
        <v/>
      </c>
      <c r="W268" s="3">
        <v>0</v>
      </c>
      <c r="X268" t="str">
        <f>VLOOKUP(W268,'LibSets constants'!$A$2:$B$16,2,FALSE)</f>
        <v>Included in base game</v>
      </c>
      <c r="Y268" s="7" t="str">
        <f>CONCATENATE("[",A268,"] = {wayshrines={",M268,",",N268,",",O268,"}")&amp;IF(VALUE(P268)&gt;0,CONCATENATE(", traitsNeeded=",P268),"")&amp;CONCATENATE(", dlcId=",W268,)</f>
        <v>[95] = {wayshrines={-1,-1,-1}, traitsNeeded=8, dlcId=0</v>
      </c>
      <c r="Z268" s="7" t="str">
        <f>IF(Q268&lt;&gt;"",CONCATENATE(", zoneIds={",Q268),"")&amp;IF(S268&lt;&gt;"",CONCATENATE(",",S268),"")&amp;IF(U268&lt;&gt;"",CONCATENATE(",",U268),"")&amp;IF(Q268&lt;&gt;"",CONCATENATE("}",""),"")&amp;IF(OR(K268="true",K268="false",K268&lt;&gt;""), CONCATENATE(", veteran=", K268), "")</f>
        <v>, veteran=false</v>
      </c>
      <c r="AA268" s="7" t="str">
        <f>IF(I268="Trial",", isTrial=true",IF(I268="Arena",", isArena=true", IF(I268="Monster",", isMonster=true",""))) &amp; IF(L268="true", CONCATENATE(", multiTrialSet=true"), "")</f>
        <v/>
      </c>
      <c r="AB268" s="7" t="str">
        <f>CONCATENATE(" --",C268," / ",B268)</f>
        <v xml:space="preserve"> --Shalidor's Curse / Shalidors Fluch</v>
      </c>
      <c r="AC268" s="7" t="str">
        <f>IF(VALUE(P268)&gt;0,CONCATENATE("[",A268,"] = true,        --",C268, " / ", B268), "")</f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constants'!$E$3:$J$1001,5,FALSE),"")</f>
        <v/>
      </c>
      <c r="S269" s="3" t="str">
        <f>IF(T269&lt;&gt;"",VLOOKUP(T269,'ESO zone constants'!$E$3:$J$1001,5,FALSE),"")</f>
        <v/>
      </c>
      <c r="U269" s="3" t="str">
        <f>IF(V269&lt;&gt;"",VLOOKUP(V269,'ESO zone constants'!$E$3:$J$1001,5,FALSE),"")</f>
        <v/>
      </c>
      <c r="W269" s="3">
        <v>0</v>
      </c>
      <c r="X269" t="str">
        <f>VLOOKUP(W269,'LibSets constants'!$A$2:$B$16,2,FALSE)</f>
        <v>Included in base game</v>
      </c>
      <c r="Y269" s="7" t="str">
        <f>CONCATENATE("[",A269,"] = {wayshrines={",M269,",",N269,",",O269,"}")&amp;IF(VALUE(P269)&gt;0,CONCATENATE(", traitsNeeded=",P269),"")&amp;CONCATENATE(", dlcId=",W269,)</f>
        <v>[291] = {wayshrines={-1,-1,-1}, dlcId=0</v>
      </c>
      <c r="Z269" s="7" t="str">
        <f>IF(Q269&lt;&gt;"",CONCATENATE(", zoneIds={",Q269),"")&amp;IF(S269&lt;&gt;"",CONCATENATE(",",S269),"")&amp;IF(U269&lt;&gt;"",CONCATENATE(",",U269),"")&amp;IF(Q269&lt;&gt;"",CONCATENATE("}",""),"")&amp;IF(OR(K269="true",K269="false",K269&lt;&gt;""), CONCATENATE(", veteran=", K269), "")</f>
        <v>, veteran=false</v>
      </c>
      <c r="AA269" s="7" t="str">
        <f>IF(I269="Trial",", isTrial=true",IF(I269="Arena",", isArena=true", IF(I269="Monster",", isMonster=true",""))) &amp; IF(L269="true", CONCATENATE(", multiTrialSet=true"), "")</f>
        <v/>
      </c>
      <c r="AB269" s="7" t="str">
        <f>CONCATENATE(" --",C269," / ",B269)</f>
        <v xml:space="preserve"> --Shalk Exoskeleton / Schröterpanzer</v>
      </c>
      <c r="AC269" s="7" t="str">
        <f>IF(VALUE(P269)&gt;0,CONCATENATE("[",A269,"] = true,        --",C269, " / ", B269), "")</f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constants'!$E$3:$J$1001,5,FALSE),"")</f>
        <v>Reaper's March</v>
      </c>
      <c r="R270" s="3" t="s">
        <v>59</v>
      </c>
      <c r="S270" s="3" t="str">
        <f>IF(T270&lt;&gt;"",VLOOKUP(T270,'ESO zone constants'!$E$3:$J$1001,5,FALSE),"")</f>
        <v/>
      </c>
      <c r="U270" s="3" t="str">
        <f>IF(V270&lt;&gt;"",VLOOKUP(V270,'ESO zone constants'!$E$3:$J$1001,5,FALSE),"")</f>
        <v/>
      </c>
      <c r="W270" s="3">
        <v>0</v>
      </c>
      <c r="X270" t="str">
        <f>VLOOKUP(W270,'LibSets constants'!$A$2:$B$16,2,FALSE)</f>
        <v>Included in base game</v>
      </c>
      <c r="Y270" s="7" t="str">
        <f>CONCATENATE("[",A270,"] = {wayshrines={",M270,",",N270,",",O270,"}")&amp;IF(VALUE(P270)&gt;0,CONCATENATE(", traitsNeeded=",P270),"")&amp;CONCATENATE(", dlcId=",W270,)</f>
        <v>[195] = {wayshrines={-1,-1,-1}, dlcId=0</v>
      </c>
      <c r="Z270" s="7" t="str">
        <f>IF(Q270&lt;&gt;"",CONCATENATE(", zoneIds={",Q270),"")&amp;IF(S270&lt;&gt;"",CONCATENATE(",",S270),"")&amp;IF(U270&lt;&gt;"",CONCATENATE(",",U270),"")&amp;IF(Q270&lt;&gt;"",CONCATENATE("}",""),"")&amp;IF(OR(K270="true",K270="false",K270&lt;&gt;""), CONCATENATE(", veteran=", K270), "")</f>
        <v>, zoneIds={Reaper's March}, veteran=false</v>
      </c>
      <c r="AA270" s="7" t="str">
        <f>IF(I270="Trial",", isTrial=true",IF(I270="Arena",", isArena=true", IF(I270="Monster",", isMonster=true",""))) &amp; IF(L270="true", CONCATENATE(", multiTrialSet=true"), "")</f>
        <v/>
      </c>
      <c r="AB270" s="7" t="str">
        <f>CONCATENATE(" --",C270," / ",B270)</f>
        <v xml:space="preserve"> --Sheer Venom / Reingift</v>
      </c>
      <c r="AC270" s="7" t="str">
        <f>IF(VALUE(P270)&gt;0,CONCATENATE("[",A270,"] = true,        --",C270, " / ", B270), "")</f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constants'!$E$3:$J$1001,5,FALSE),"")</f>
        <v>Bangkorai</v>
      </c>
      <c r="R271" s="3" t="s">
        <v>69</v>
      </c>
      <c r="S271" s="3" t="str">
        <f>IF(T271&lt;&gt;"",VLOOKUP(T271,'ESO zone constants'!$E$3:$J$1001,5,FALSE),"")</f>
        <v/>
      </c>
      <c r="U271" s="3" t="str">
        <f>IF(V271&lt;&gt;"",VLOOKUP(V271,'ESO zone constants'!$E$3:$J$1001,5,FALSE),"")</f>
        <v/>
      </c>
      <c r="W271" s="3">
        <v>0</v>
      </c>
      <c r="X271" t="str">
        <f>VLOOKUP(W271,'LibSets constants'!$A$2:$B$16,2,FALSE)</f>
        <v>Included in base game</v>
      </c>
      <c r="Y271" s="7" t="str">
        <f>CONCATENATE("[",A271,"] = {wayshrines={",M271,",",N271,",",O271,"}")&amp;IF(VALUE(P271)&gt;0,CONCATENATE(", traitsNeeded=",P271),"")&amp;CONCATENATE(", dlcId=",W271,)</f>
        <v>[199] = {wayshrines={-1,-1,-1}, dlcId=0</v>
      </c>
      <c r="Z271" s="7" t="str">
        <f>IF(Q271&lt;&gt;"",CONCATENATE(", zoneIds={",Q271),"")&amp;IF(S271&lt;&gt;"",CONCATENATE(",",S271),"")&amp;IF(U271&lt;&gt;"",CONCATENATE(",",U271),"")&amp;IF(Q271&lt;&gt;"",CONCATENATE("}",""),"")&amp;IF(OR(K271="true",K271="false",K271&lt;&gt;""), CONCATENATE(", veteran=", K271), "")</f>
        <v>, zoneIds={Bangkorai}, veteran=false</v>
      </c>
      <c r="AA271" s="7" t="str">
        <f>IF(I271="Trial",", isTrial=true",IF(I271="Arena",", isArena=true", IF(I271="Monster",", isMonster=true",""))) &amp; IF(L271="true", CONCATENATE(", multiTrialSet=true"), "")</f>
        <v/>
      </c>
      <c r="AB271" s="7" t="str">
        <f>CONCATENATE(" --",C271," / ",B271)</f>
        <v xml:space="preserve"> --Shield Breaker / Schildbrecher</v>
      </c>
      <c r="AC271" s="7" t="str">
        <f>IF(VALUE(P271)&gt;0,CONCATENATE("[",A271,"] = true,        --",C271, " / ", B271), "")</f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constants'!$E$3:$J$1001,5,FALSE),"")</f>
        <v/>
      </c>
      <c r="S272" s="3" t="str">
        <f>IF(T272&lt;&gt;"",VLOOKUP(T272,'ESO zone constants'!$E$3:$J$1001,5,FALSE),"")</f>
        <v/>
      </c>
      <c r="U272" s="3" t="str">
        <f>IF(V272&lt;&gt;"",VLOOKUP(V272,'ESO zone constants'!$E$3:$J$1001,5,FALSE),"")</f>
        <v/>
      </c>
      <c r="W272" s="3">
        <v>0</v>
      </c>
      <c r="X272" t="str">
        <f>VLOOKUP(W272,'LibSets constants'!$A$2:$B$16,2,FALSE)</f>
        <v>Included in base game</v>
      </c>
      <c r="Y272" s="7" t="str">
        <f>CONCATENATE("[",A272,"] = {wayshrines={",M272,",",N272,",",O272,"}")&amp;IF(VALUE(P272)&gt;0,CONCATENATE(", traitsNeeded=",P272),"")&amp;CONCATENATE(", dlcId=",W272,)</f>
        <v>[132] = {wayshrines={-1,-1,-1}, dlcId=0</v>
      </c>
      <c r="Z272" s="7" t="str">
        <f>IF(Q272&lt;&gt;"",CONCATENATE(", zoneIds={",Q272),"")&amp;IF(S272&lt;&gt;"",CONCATENATE(",",S272),"")&amp;IF(U272&lt;&gt;"",CONCATENATE(",",U272),"")&amp;IF(Q272&lt;&gt;"",CONCATENATE("}",""),"")&amp;IF(OR(K272="true",K272="false",K272&lt;&gt;""), CONCATENATE(", veteran=", K272), "")</f>
        <v>, veteran=false</v>
      </c>
      <c r="AA272" s="7" t="str">
        <f>IF(I272="Trial",", isTrial=true",IF(I272="Arena",", isArena=true", IF(I272="Monster",", isMonster=true",""))) &amp; IF(L272="true", CONCATENATE(", multiTrialSet=true"), "")</f>
        <v/>
      </c>
      <c r="AB272" s="7" t="str">
        <f>CONCATENATE(" --",C272," / ",B272)</f>
        <v xml:space="preserve"> --Shield of the Valiant / Schild des Tapferen</v>
      </c>
      <c r="AC272" s="7" t="str">
        <f>IF(VALUE(P272)&gt;0,CONCATENATE("[",A272,"] = true,        --",C272, " / ", B272), "")</f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constants'!$E$3:$J$1001,5,FALSE),"")</f>
        <v/>
      </c>
      <c r="S273" s="3" t="str">
        <f>IF(T273&lt;&gt;"",VLOOKUP(T273,'ESO zone constants'!$E$3:$J$1001,5,FALSE),"")</f>
        <v/>
      </c>
      <c r="U273" s="3" t="str">
        <f>IF(V273&lt;&gt;"",VLOOKUP(V273,'ESO zone constants'!$E$3:$J$1001,5,FALSE),"")</f>
        <v/>
      </c>
      <c r="W273" s="3">
        <v>0</v>
      </c>
      <c r="X273" t="str">
        <f>VLOOKUP(W273,'LibSets constants'!$A$2:$B$16,2,FALSE)</f>
        <v>Included in base game</v>
      </c>
      <c r="Y273" s="7" t="str">
        <f>CONCATENATE("[",A273,"] = {wayshrines={",M273,",",N273,",",O273,"}")&amp;IF(VALUE(P273)&gt;0,CONCATENATE(", traitsNeeded=",P273),"")&amp;CONCATENATE(", dlcId=",W273,)</f>
        <v>[134] = {wayshrines={-1,-1,-1}, dlcId=0</v>
      </c>
      <c r="Z273" s="7" t="str">
        <f>IF(Q273&lt;&gt;"",CONCATENATE(", zoneIds={",Q273),"")&amp;IF(S273&lt;&gt;"",CONCATENATE(",",S273),"")&amp;IF(U273&lt;&gt;"",CONCATENATE(",",U273),"")&amp;IF(Q273&lt;&gt;"",CONCATENATE("}",""),"")&amp;IF(OR(K273="true",K273="false",K273&lt;&gt;""), CONCATENATE(", veteran=", K273), "")</f>
        <v>, veteran=false</v>
      </c>
      <c r="AA273" s="7" t="str">
        <f>IF(I273="Trial",", isTrial=true",IF(I273="Arena",", isArena=true", IF(I273="Monster",", isMonster=true",""))) &amp; IF(L273="true", CONCATENATE(", multiTrialSet=true"), "")</f>
        <v/>
      </c>
      <c r="AB273" s="7" t="str">
        <f>CONCATENATE(" --",C273," / ",B273)</f>
        <v xml:space="preserve"> --Shroud of the Lich / Tuch des Lich</v>
      </c>
      <c r="AC273" s="7" t="str">
        <f>IF(VALUE(P273)&gt;0,CONCATENATE("[",A273,"] = true,        --",C273, " / ", B273), "")</f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constants'!$E$3:$J$1001,5,FALSE),"")</f>
        <v/>
      </c>
      <c r="S274" s="3" t="str">
        <f>IF(T274&lt;&gt;"",VLOOKUP(T274,'ESO zone constants'!$E$3:$J$1001,5,FALSE),"")</f>
        <v/>
      </c>
      <c r="U274" s="3" t="str">
        <f>IF(V274&lt;&gt;"",VLOOKUP(V274,'ESO zone constants'!$E$3:$J$1001,5,FALSE),"")</f>
        <v/>
      </c>
      <c r="W274" s="3">
        <v>0</v>
      </c>
      <c r="X274" t="str">
        <f>VLOOKUP(W274,'LibSets constants'!$A$2:$B$16,2,FALSE)</f>
        <v>Included in base game</v>
      </c>
      <c r="Y274" s="7" t="str">
        <f>CONCATENATE("[",A274,"] = {wayshrines={",M274,",",N274,",",O274,"}")&amp;IF(VALUE(P274)&gt;0,CONCATENATE(", traitsNeeded=",P274),"")&amp;CONCATENATE(", dlcId=",W274,)</f>
        <v>[31] = {wayshrines={-1,-1,-1}, dlcId=0</v>
      </c>
      <c r="Z274" s="7" t="str">
        <f>IF(Q274&lt;&gt;"",CONCATENATE(", zoneIds={",Q274),"")&amp;IF(S274&lt;&gt;"",CONCATENATE(",",S274),"")&amp;IF(U274&lt;&gt;"",CONCATENATE(",",U274),"")&amp;IF(Q274&lt;&gt;"",CONCATENATE("}",""),"")&amp;IF(OR(K274="true",K274="false",K274&lt;&gt;""), CONCATENATE(", veteran=", K274), "")</f>
        <v>, veteran=false</v>
      </c>
      <c r="AA274" s="7" t="str">
        <f>IF(I274="Trial",", isTrial=true",IF(I274="Arena",", isArena=true", IF(I274="Monster",", isMonster=true",""))) &amp; IF(L274="true", CONCATENATE(", multiTrialSet=true"), "")</f>
        <v/>
      </c>
      <c r="AB274" s="7" t="str">
        <f>CONCATENATE(" --",C274," / ",B274)</f>
        <v xml:space="preserve"> --Silks of the Sun / Sonnenseide</v>
      </c>
      <c r="AC274" s="7" t="str">
        <f>IF(VALUE(P274)&gt;0,CONCATENATE("[",A274,"] = true,        --",C274, " / ", B274), "")</f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constants'!$E$3:$J$1001,5,FALSE),"")</f>
        <v/>
      </c>
      <c r="S275" s="3" t="str">
        <f>IF(T275&lt;&gt;"",VLOOKUP(T275,'ESO zone constants'!$E$3:$J$1001,5,FALSE),"")</f>
        <v/>
      </c>
      <c r="U275" s="3" t="str">
        <f>IF(V275&lt;&gt;"",VLOOKUP(V275,'ESO zone constants'!$E$3:$J$1001,5,FALSE),"")</f>
        <v/>
      </c>
      <c r="W275" s="3">
        <v>0</v>
      </c>
      <c r="X275" t="str">
        <f>VLOOKUP(W275,'LibSets constants'!$A$2:$B$16,2,FALSE)</f>
        <v>Included in base game</v>
      </c>
      <c r="Y275" s="7" t="str">
        <f>CONCATENATE("[",A275,"] = {wayshrines={",M275,",",N275,",",O275,"}")&amp;IF(VALUE(P275)&gt;0,CONCATENATE(", traitsNeeded=",P275),"")&amp;CONCATENATE(", dlcId=",W275,)</f>
        <v>[245] = {wayshrines={-1,-1,-1}, dlcId=0</v>
      </c>
      <c r="Z275" s="7" t="str">
        <f>IF(Q275&lt;&gt;"",CONCATENATE(", zoneIds={",Q275),"")&amp;IF(S275&lt;&gt;"",CONCATENATE(",",S275),"")&amp;IF(U275&lt;&gt;"",CONCATENATE(",",U275),"")&amp;IF(Q275&lt;&gt;"",CONCATENATE("}",""),"")&amp;IF(OR(K275="true",K275="false",K275&lt;&gt;""), CONCATENATE(", veteran=", K275), "")</f>
        <v>, veteran=false</v>
      </c>
      <c r="AA275" s="7" t="str">
        <f>IF(I275="Trial",", isTrial=true",IF(I275="Arena",", isArena=true", IF(I275="Monster",", isMonster=true",""))) &amp; IF(L275="true", CONCATENATE(", multiTrialSet=true"), "")</f>
        <v/>
      </c>
      <c r="AB275" s="7" t="str">
        <f>CONCATENATE(" --",C275," / ",B275)</f>
        <v xml:space="preserve"> --Sithis' Touch / Sithis' Berührung</v>
      </c>
      <c r="AC275" s="7" t="str">
        <f>IF(VALUE(P275)&gt;0,CONCATENATE("[",A275,"] = true,        --",C275, " / ", B275), "")</f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constants'!$E$3:$J$1001,5,FALSE),"")</f>
        <v/>
      </c>
      <c r="S276" s="3" t="str">
        <f>IF(T276&lt;&gt;"",VLOOKUP(T276,'ESO zone constants'!$E$3:$J$1001,5,FALSE),"")</f>
        <v/>
      </c>
      <c r="U276" s="3" t="str">
        <f>IF(V276&lt;&gt;"",VLOOKUP(V276,'ESO zone constants'!$E$3:$J$1001,5,FALSE),"")</f>
        <v/>
      </c>
      <c r="W276" s="3">
        <v>0</v>
      </c>
      <c r="X276" t="str">
        <f>VLOOKUP(W276,'LibSets constants'!$A$2:$B$16,2,FALSE)</f>
        <v>Included in base game</v>
      </c>
      <c r="Y276" s="7" t="str">
        <f>CONCATENATE("[",A276,"] = {wayshrines={",M276,",",N276,",",O276,"}")&amp;IF(VALUE(P276)&gt;0,CONCATENATE(", traitsNeeded=",P276),"")&amp;CONCATENATE(", dlcId=",W276,)</f>
        <v>[290] = {wayshrines={-1,-1,-1}, dlcId=0</v>
      </c>
      <c r="Z276" s="7" t="str">
        <f>IF(Q276&lt;&gt;"",CONCATENATE(", zoneIds={",Q276),"")&amp;IF(S276&lt;&gt;"",CONCATENATE(",",S276),"")&amp;IF(U276&lt;&gt;"",CONCATENATE(",",U276),"")&amp;IF(Q276&lt;&gt;"",CONCATENATE("}",""),"")&amp;IF(OR(K276="true",K276="false",K276&lt;&gt;""), CONCATENATE(", veteran=", K276), "")</f>
        <v>, veteran=false</v>
      </c>
      <c r="AA276" s="7" t="str">
        <f>IF(I276="Trial",", isTrial=true",IF(I276="Arena",", isArena=true", IF(I276="Monster",", isMonster=true",""))) &amp; IF(L276="true", CONCATENATE(", multiTrialSet=true"), "")</f>
        <v/>
      </c>
      <c r="AB276" s="7" t="str">
        <f>CONCATENATE(" --",C276," / ",B276)</f>
        <v xml:space="preserve"> --Skooma Smuggler / Skoomaschmuggler</v>
      </c>
      <c r="AC276" s="7" t="str">
        <f>IF(VALUE(P276)&gt;0,CONCATENATE("[",A276,"] = true,        --",C276, " / ", B276), "")</f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constants'!$E$3:$J$1001,5,FALSE),"")</f>
        <v/>
      </c>
      <c r="S277" s="3" t="str">
        <f>IF(T277&lt;&gt;"",VLOOKUP(T277,'ESO zone constants'!$E$3:$J$1001,5,FALSE),"")</f>
        <v/>
      </c>
      <c r="U277" s="3" t="str">
        <f>IF(V277&lt;&gt;"",VLOOKUP(V277,'ESO zone constants'!$E$3:$J$1001,5,FALSE),"")</f>
        <v/>
      </c>
      <c r="W277" s="3">
        <v>0</v>
      </c>
      <c r="X277" t="str">
        <f>VLOOKUP(W277,'LibSets constants'!$A$2:$B$16,2,FALSE)</f>
        <v>Included in base game</v>
      </c>
      <c r="Y277" s="7" t="str">
        <f>CONCATENATE("[",A277,"] = {wayshrines={",M277,",",N277,",",O277,"}")&amp;IF(VALUE(P277)&gt;0,CONCATENATE(", traitsNeeded=",P277),"")&amp;CONCATENATE(", dlcId=",W277,)</f>
        <v>[270] = {wayshrines={-1,-1,-1}, dlcId=0</v>
      </c>
      <c r="Z277" s="7" t="str">
        <f>IF(Q277&lt;&gt;"",CONCATENATE(", zoneIds={",Q277),"")&amp;IF(S277&lt;&gt;"",CONCATENATE(",",S277),"")&amp;IF(U277&lt;&gt;"",CONCATENATE(",",U277),"")&amp;IF(Q277&lt;&gt;"",CONCATENATE("}",""),"")&amp;IF(OR(K277="true",K277="false",K277&lt;&gt;""), CONCATENATE(", veteran=", K277), "")</f>
        <v>, veteran={EQUIP_TYPE_HEAD=true, EQUIP_TYPE_SHOULDERS=false}</v>
      </c>
      <c r="AA277" s="7" t="str">
        <f>IF(I277="Trial",", isTrial=true",IF(I277="Arena",", isArena=true", IF(I277="Monster",", isMonster=true",""))) &amp; IF(L277="true", CONCATENATE(", multiTrialSet=true"), "")</f>
        <v>, isMonster=true</v>
      </c>
      <c r="AB277" s="7" t="str">
        <f>CONCATENATE(" --",C277," / ",B277)</f>
        <v xml:space="preserve"> --Slimecraw / Schleimkropf</v>
      </c>
      <c r="AC277" s="7" t="str">
        <f>IF(VALUE(P277)&gt;0,CONCATENATE("[",A277,"] = true,        --",C277, " / ", B277), "")</f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constants'!$E$3:$J$1001,5,FALSE),"")</f>
        <v/>
      </c>
      <c r="S278" s="3" t="str">
        <f>IF(T278&lt;&gt;"",VLOOKUP(T278,'ESO zone constants'!$E$3:$J$1001,5,FALSE),"")</f>
        <v/>
      </c>
      <c r="U278" s="3" t="str">
        <f>IF(V278&lt;&gt;"",VLOOKUP(V278,'ESO zone constants'!$E$3:$J$1001,5,FALSE),"")</f>
        <v/>
      </c>
      <c r="W278" s="3">
        <v>10</v>
      </c>
      <c r="X278" t="str">
        <f>VLOOKUP(W278,'LibSets constants'!$A$2:$B$16,2,FALSE)</f>
        <v>Summerset</v>
      </c>
      <c r="Y278" s="7" t="str">
        <f>CONCATENATE("[",A278,"] = {wayshrines={",M278,",",N278,",",O278,"}")&amp;IF(VALUE(P278)&gt;0,CONCATENATE(", traitsNeeded=",P278),"")&amp;CONCATENATE(", dlcId=",W278,)</f>
        <v>[386] = {wayshrines={360,360,360}, traitsNeeded=6, dlcId=10</v>
      </c>
      <c r="Z278" s="7" t="str">
        <f>IF(Q278&lt;&gt;"",CONCATENATE(", zoneIds={",Q278),"")&amp;IF(S278&lt;&gt;"",CONCATENATE(",",S278),"")&amp;IF(U278&lt;&gt;"",CONCATENATE(",",U278),"")&amp;IF(Q278&lt;&gt;"",CONCATENATE("}",""),"")&amp;IF(OR(K278="true",K278="false",K278&lt;&gt;""), CONCATENATE(", veteran=", K278), "")</f>
        <v>, veteran=false</v>
      </c>
      <c r="AA278" s="7" t="str">
        <f>IF(I278="Trial",", isTrial=true",IF(I278="Arena",", isArena=true", IF(I278="Monster",", isMonster=true",""))) &amp; IF(L278="true", CONCATENATE(", multiTrialSet=true"), "")</f>
        <v/>
      </c>
      <c r="AB278" s="7" t="str">
        <f>CONCATENATE(" --",C278," / ",B278)</f>
        <v xml:space="preserve"> --Sload's Semblance / Kreckenantlitz</v>
      </c>
      <c r="AC278" s="7" t="str">
        <f>IF(VALUE(P278)&gt;0,CONCATENATE("[",A278,"] = true,        --",C278, " / ", B278), "")</f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constants'!$E$3:$J$1001,5,FALSE),"")</f>
        <v/>
      </c>
      <c r="S279" s="3" t="str">
        <f>IF(T279&lt;&gt;"",VLOOKUP(T279,'ESO zone constants'!$E$3:$J$1001,5,FALSE),"")</f>
        <v/>
      </c>
      <c r="U279" s="3" t="str">
        <f>IF(V279&lt;&gt;"",VLOOKUP(V279,'ESO zone constants'!$E$3:$J$1001,5,FALSE),"")</f>
        <v/>
      </c>
      <c r="W279" s="3">
        <v>0</v>
      </c>
      <c r="X279" t="str">
        <f>VLOOKUP(W279,'LibSets constants'!$A$2:$B$16,2,FALSE)</f>
        <v>Included in base game</v>
      </c>
      <c r="Y279" s="7" t="str">
        <f>CONCATENATE("[",A279,"] = {wayshrines={",M279,",",N279,",",O279,"}")&amp;IF(VALUE(P279)&gt;0,CONCATENATE(", traitsNeeded=",P279),"")&amp;CONCATENATE(", dlcId=",W279,)</f>
        <v>[420] = {wayshrines={-1,-1,-1}, dlcId=0</v>
      </c>
      <c r="Z279" s="7" t="str">
        <f>IF(Q279&lt;&gt;"",CONCATENATE(", zoneIds={",Q279),"")&amp;IF(S279&lt;&gt;"",CONCATENATE(",",S279),"")&amp;IF(U279&lt;&gt;"",CONCATENATE(",",U279),"")&amp;IF(Q279&lt;&gt;"",CONCATENATE("}",""),"")&amp;IF(OR(K279="true",K279="false",K279&lt;&gt;""), CONCATENATE(", veteran=", K279), "")</f>
        <v>, veteran=false</v>
      </c>
      <c r="AA279" s="7" t="str">
        <f>IF(I279="Trial",", isTrial=true",IF(I279="Arena",", isArena=true", IF(I279="Monster",", isMonster=true",""))) &amp; IF(L279="true", CONCATENATE(", multiTrialSet=true"), "")</f>
        <v/>
      </c>
      <c r="AB279" s="7" t="str">
        <f>CONCATENATE(" --",C279," / ",B279)</f>
        <v xml:space="preserve"> --Soldier of Anguish / Soldat der Pein</v>
      </c>
      <c r="AC279" s="7" t="str">
        <f>IF(VALUE(P279)&gt;0,CONCATENATE("[",A279,"] = true,        --",C279, " / ", B279), "")</f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constants'!$E$3:$J$1001,5,FALSE),"")</f>
        <v/>
      </c>
      <c r="S280" s="3" t="str">
        <f>IF(T280&lt;&gt;"",VLOOKUP(T280,'ESO zone constants'!$E$3:$J$1001,5,FALSE),"")</f>
        <v/>
      </c>
      <c r="U280" s="3" t="str">
        <f>IF(V280&lt;&gt;"",VLOOKUP(V280,'ESO zone constants'!$E$3:$J$1001,5,FALSE),"")</f>
        <v/>
      </c>
      <c r="W280" s="3">
        <v>0</v>
      </c>
      <c r="X280" t="str">
        <f>VLOOKUP(W280,'LibSets constants'!$A$2:$B$16,2,FALSE)</f>
        <v>Included in base game</v>
      </c>
      <c r="Y280" s="7" t="str">
        <f>CONCATENATE("[",A280,"] = {wayshrines={",M280,",",N280,",",O280,"}")&amp;IF(VALUE(P280)&gt;0,CONCATENATE(", traitsNeeded=",P280),"")&amp;CONCATENATE(", dlcId=",W280,)</f>
        <v>[81] = {wayshrines={137,103,89}, traitsNeeded=5, dlcId=0</v>
      </c>
      <c r="Z280" s="7" t="str">
        <f>IF(Q280&lt;&gt;"",CONCATENATE(", zoneIds={",Q280),"")&amp;IF(S280&lt;&gt;"",CONCATENATE(",",S280),"")&amp;IF(U280&lt;&gt;"",CONCATENATE(",",U280),"")&amp;IF(Q280&lt;&gt;"",CONCATENATE("}",""),"")&amp;IF(OR(K280="true",K280="false",K280&lt;&gt;""), CONCATENATE(", veteran=", K280), "")</f>
        <v>, veteran=false</v>
      </c>
      <c r="AA280" s="7" t="str">
        <f>IF(I280="Trial",", isTrial=true",IF(I280="Arena",", isArena=true", IF(I280="Monster",", isMonster=true",""))) &amp; IF(L280="true", CONCATENATE(", multiTrialSet=true"), "")</f>
        <v/>
      </c>
      <c r="AB280" s="7" t="str">
        <f>CONCATENATE(" --",C280," / ",B280)</f>
        <v xml:space="preserve"> --Song of Lamae / Lied der Lamien</v>
      </c>
      <c r="AC280" s="7" t="str">
        <f>IF(VALUE(P280)&gt;0,CONCATENATE("[",A280,"] = true,        --",C280, " / ", B280), "")</f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constants'!$E$3:$J$1001,5,FALSE),"")</f>
        <v/>
      </c>
      <c r="S281" s="3" t="str">
        <f>IF(T281&lt;&gt;"",VLOOKUP(T281,'ESO zone constants'!$E$3:$J$1001,5,FALSE),"")</f>
        <v/>
      </c>
      <c r="U281" s="3" t="str">
        <f>IF(V281&lt;&gt;"",VLOOKUP(V281,'ESO zone constants'!$E$3:$J$1001,5,FALSE),"")</f>
        <v/>
      </c>
      <c r="W281" s="3">
        <v>0</v>
      </c>
      <c r="X281" t="str">
        <f>VLOOKUP(W281,'LibSets constants'!$A$2:$B$16,2,FALSE)</f>
        <v>Included in base game</v>
      </c>
      <c r="Y281" s="7" t="str">
        <f>CONCATENATE("[",A281,"] = {wayshrines={",M281,",",N281,",",O281,"}")&amp;IF(VALUE(P281)&gt;0,CONCATENATE(", traitsNeeded=",P281),"")&amp;CONCATENATE(", dlcId=",W281,)</f>
        <v>[114] = {wayshrines={-1,-1,-1}, dlcId=0</v>
      </c>
      <c r="Z281" s="7" t="str">
        <f>IF(Q281&lt;&gt;"",CONCATENATE(", zoneIds={",Q281),"")&amp;IF(S281&lt;&gt;"",CONCATENATE(",",S281),"")&amp;IF(U281&lt;&gt;"",CONCATENATE(",",U281),"")&amp;IF(Q281&lt;&gt;"",CONCATENATE("}",""),"")&amp;IF(OR(K281="true",K281="false",K281&lt;&gt;""), CONCATENATE(", veteran=", K281), "")</f>
        <v>, veteran=false</v>
      </c>
      <c r="AA281" s="7" t="str">
        <f>IF(I281="Trial",", isTrial=true",IF(I281="Arena",", isArena=true", IF(I281="Monster",", isMonster=true",""))) &amp; IF(L281="true", CONCATENATE(", multiTrialSet=true"), "")</f>
        <v/>
      </c>
      <c r="AB281" s="7" t="str">
        <f>CONCATENATE(" --",C281," / ",B281)</f>
        <v xml:space="preserve"> --Soulshine / Seelenschein</v>
      </c>
      <c r="AC281" s="7" t="str">
        <f>IF(VALUE(P281)&gt;0,CONCATENATE("[",A281,"] = true,        --",C281, " / ", B281), "")</f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constants'!$E$3:$J$1001,5,FALSE),"")</f>
        <v/>
      </c>
      <c r="S282" s="3" t="str">
        <f>IF(T282&lt;&gt;"",VLOOKUP(T282,'ESO zone constants'!$E$3:$J$1001,5,FALSE),"")</f>
        <v/>
      </c>
      <c r="U282" s="3" t="str">
        <f>IF(V282&lt;&gt;"",VLOOKUP(V282,'ESO zone constants'!$E$3:$J$1001,5,FALSE),"")</f>
        <v/>
      </c>
      <c r="W282" s="3">
        <v>0</v>
      </c>
      <c r="X282" t="str">
        <f>VLOOKUP(W282,'LibSets constants'!$A$2:$B$16,2,FALSE)</f>
        <v>Included in base game</v>
      </c>
      <c r="Y282" s="7" t="str">
        <f>CONCATENATE("[",A282,"] = {wayshrines={",M282,",",N282,",",O282,"}")&amp;IF(VALUE(P282)&gt;0,CONCATENATE(", traitsNeeded=",P282),"")&amp;CONCATENATE(", dlcId=",W282,)</f>
        <v>[162] = {wayshrines={-1,-1,-1}, dlcId=0</v>
      </c>
      <c r="Z282" s="7" t="str">
        <f>IF(Q282&lt;&gt;"",CONCATENATE(", zoneIds={",Q282),"")&amp;IF(S282&lt;&gt;"",CONCATENATE(",",S282),"")&amp;IF(U282&lt;&gt;"",CONCATENATE(",",U282),"")&amp;IF(Q282&lt;&gt;"",CONCATENATE("}",""),"")&amp;IF(OR(K282="true",K282="false",K282&lt;&gt;""), CONCATENATE(", veteran=", K282), "")</f>
        <v>, veteran={EQUIP_TYPE_HEAD=true, EQUIP_TYPE_SHOULDERS=false}</v>
      </c>
      <c r="AA282" s="7" t="str">
        <f>IF(I282="Trial",", isTrial=true",IF(I282="Arena",", isArena=true", IF(I282="Monster",", isMonster=true",""))) &amp; IF(L282="true", CONCATENATE(", multiTrialSet=true"), "")</f>
        <v>, isMonster=true</v>
      </c>
      <c r="AB282" s="7" t="str">
        <f>CONCATENATE(" --",C282," / ",B282)</f>
        <v xml:space="preserve"> --Spawn of Mephala / Mephalas Brut</v>
      </c>
      <c r="AC282" s="7" t="str">
        <f>IF(VALUE(P282)&gt;0,CONCATENATE("[",A282,"] = true,        --",C282, " / ", B282), "")</f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constants'!$E$3:$J$1001,5,FALSE),"")</f>
        <v>Murkmire</v>
      </c>
      <c r="R283" s="3" t="s">
        <v>808</v>
      </c>
      <c r="S283" s="3" t="str">
        <f>IF(T283&lt;&gt;"",VLOOKUP(T283,'ESO zone constants'!$E$3:$J$1001,5,FALSE),"")</f>
        <v/>
      </c>
      <c r="U283" s="3" t="str">
        <f>IF(V283&lt;&gt;"",VLOOKUP(V283,'ESO zone constants'!$E$3:$J$1001,5,FALSE),"")</f>
        <v/>
      </c>
      <c r="W283" s="3">
        <v>0</v>
      </c>
      <c r="X283" t="str">
        <f>VLOOKUP(W283,'LibSets constants'!$A$2:$B$16,2,FALSE)</f>
        <v>Included in base game</v>
      </c>
      <c r="Y283" s="7" t="str">
        <f>CONCATENATE("[",A283,"] = {wayshrines={",M283,",",N283,",",O283,"}")&amp;IF(VALUE(P283)&gt;0,CONCATENATE(", traitsNeeded=",P283),"")&amp;CONCATENATE(", dlcId=",W283,)</f>
        <v>[413] = {wayshrines={-1,-1,-1}, dlcId=0</v>
      </c>
      <c r="Z283" s="7" t="str">
        <f>IF(Q283&lt;&gt;"",CONCATENATE(", zoneIds={",Q283),"")&amp;IF(S283&lt;&gt;"",CONCATENATE(",",S283),"")&amp;IF(U283&lt;&gt;"",CONCATENATE(",",U283),"")&amp;IF(Q283&lt;&gt;"",CONCATENATE("}",""),"")&amp;IF(OR(K283="true",K283="false",K283&lt;&gt;""), CONCATENATE(", veteran=", K283), "")</f>
        <v>, zoneIds={Murkmire}, veteran=false</v>
      </c>
      <c r="AA283" s="7" t="str">
        <f>IF(I283="Trial",", isTrial=true",IF(I283="Arena",", isArena=true", IF(I283="Monster",", isMonster=true",""))) &amp; IF(L283="true", CONCATENATE(", multiTrialSet=true"), "")</f>
        <v>, isArena=true</v>
      </c>
      <c r="AB283" s="7" t="str">
        <f>CONCATENATE(" --",C283," / ",B283)</f>
        <v xml:space="preserve"> --Spectral Cloak / Spektraler Mantel</v>
      </c>
      <c r="AC283" s="7" t="str">
        <f>IF(VALUE(P283)&gt;0,CONCATENATE("[",A283,"] = true,        --",C283, " / ", B283), "")</f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constants'!$E$3:$J$1001,5,FALSE),"")</f>
        <v/>
      </c>
      <c r="S284" s="3" t="str">
        <f>IF(T284&lt;&gt;"",VLOOKUP(T284,'ESO zone constants'!$E$3:$J$1001,5,FALSE),"")</f>
        <v/>
      </c>
      <c r="U284" s="3" t="str">
        <f>IF(V284&lt;&gt;"",VLOOKUP(V284,'ESO zone constants'!$E$3:$J$1001,5,FALSE),"")</f>
        <v/>
      </c>
      <c r="W284" s="3">
        <v>0</v>
      </c>
      <c r="X284" t="str">
        <f>VLOOKUP(W284,'LibSets constants'!$A$2:$B$16,2,FALSE)</f>
        <v>Included in base game</v>
      </c>
      <c r="Y284" s="7" t="str">
        <f>CONCATENATE("[",A284,"] = {wayshrines={",M284,",",N284,",",O284,"}")&amp;IF(VALUE(P284)&gt;0,CONCATENATE(", traitsNeeded=",P284),"")&amp;CONCATENATE(", dlcId=",W284,)</f>
        <v>[74] = {wayshrines={133,133,133}, traitsNeeded=8, dlcId=0</v>
      </c>
      <c r="Z284" s="7" t="str">
        <f>IF(Q284&lt;&gt;"",CONCATENATE(", zoneIds={",Q284),"")&amp;IF(S284&lt;&gt;"",CONCATENATE(",",S284),"")&amp;IF(U284&lt;&gt;"",CONCATENATE(",",U284),"")&amp;IF(Q284&lt;&gt;"",CONCATENATE("}",""),"")&amp;IF(OR(K284="true",K284="false",K284&lt;&gt;""), CONCATENATE(", veteran=", K284), "")</f>
        <v>, veteran=false</v>
      </c>
      <c r="AA284" s="7" t="str">
        <f>IF(I284="Trial",", isTrial=true",IF(I284="Arena",", isArena=true", IF(I284="Monster",", isMonster=true",""))) &amp; IF(L284="true", CONCATENATE(", multiTrialSet=true"), "")</f>
        <v/>
      </c>
      <c r="AB284" s="7" t="str">
        <f>CONCATENATE(" --",C284," / ",B284)</f>
        <v xml:space="preserve"> --Spectre's Eye / Schemenauge</v>
      </c>
      <c r="AC284" s="7" t="str">
        <f>IF(VALUE(P284)&gt;0,CONCATENATE("[",A284,"] = true,        --",C284, " / ", B284), "")</f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constants'!$E$3:$J$1001,5,FALSE),"")</f>
        <v>Shadowfen</v>
      </c>
      <c r="R285" s="3" t="s">
        <v>72</v>
      </c>
      <c r="S285" s="3" t="str">
        <f>IF(T285&lt;&gt;"",VLOOKUP(T285,'ESO zone constants'!$E$3:$J$1001,5,FALSE),"")</f>
        <v/>
      </c>
      <c r="U285" s="3" t="str">
        <f>IF(V285&lt;&gt;"",VLOOKUP(V285,'ESO zone constants'!$E$3:$J$1001,5,FALSE),"")</f>
        <v/>
      </c>
      <c r="W285" s="3">
        <v>0</v>
      </c>
      <c r="X285" t="str">
        <f>VLOOKUP(W285,'LibSets constants'!$A$2:$B$16,2,FALSE)</f>
        <v>Included in base game</v>
      </c>
      <c r="Y285" s="7" t="str">
        <f>CONCATENATE("[",A285,"] = {wayshrines={",M285,",",N285,",",O285,"}")&amp;IF(VALUE(P285)&gt;0,CONCATENATE(", traitsNeeded=",P285),"")&amp;CONCATENATE(", dlcId=",W285,)</f>
        <v>[185] = {wayshrines={-1,-1,-1}, dlcId=0</v>
      </c>
      <c r="Z285" s="7" t="str">
        <f>IF(Q285&lt;&gt;"",CONCATENATE(", zoneIds={",Q285),"")&amp;IF(S285&lt;&gt;"",CONCATENATE(",",S285),"")&amp;IF(U285&lt;&gt;"",CONCATENATE(",",U285),"")&amp;IF(Q285&lt;&gt;"",CONCATENATE("}",""),"")&amp;IF(OR(K285="true",K285="false",K285&lt;&gt;""), CONCATENATE(", veteran=", K285), "")</f>
        <v>, zoneIds={Shadowfen}, veteran=false</v>
      </c>
      <c r="AA285" s="7" t="str">
        <f>IF(I285="Trial",", isTrial=true",IF(I285="Arena",", isArena=true", IF(I285="Monster",", isMonster=true",""))) &amp; IF(L285="true", CONCATENATE(", multiTrialSet=true"), "")</f>
        <v/>
      </c>
      <c r="AB285" s="7" t="str">
        <f>CONCATENATE(" --",C285," / ",B285)</f>
        <v xml:space="preserve"> --Spell Power Cure / Magiekraftheilung</v>
      </c>
      <c r="AC285" s="7" t="str">
        <f>IF(VALUE(P285)&gt;0,CONCATENATE("[",A285,"] = true,        --",C285, " / ", B285), "")</f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constants'!$E$3:$J$1001,5,FALSE),"")</f>
        <v/>
      </c>
      <c r="S286" s="3" t="str">
        <f>IF(T286&lt;&gt;"",VLOOKUP(T286,'ESO zone constants'!$E$3:$J$1001,5,FALSE),"")</f>
        <v/>
      </c>
      <c r="U286" s="3" t="str">
        <f>IF(V286&lt;&gt;"",VLOOKUP(V286,'ESO zone constants'!$E$3:$J$1001,5,FALSE),"")</f>
        <v/>
      </c>
      <c r="W286" s="3">
        <v>0</v>
      </c>
      <c r="X286" t="str">
        <f>VLOOKUP(W286,'LibSets constants'!$A$2:$B$16,2,FALSE)</f>
        <v>Included in base game</v>
      </c>
      <c r="Y286" s="7" t="str">
        <f>CONCATENATE("[",A286,"] = {wayshrines={",M286,",",N286,",",O286,"}")&amp;IF(VALUE(P286)&gt;0,CONCATENATE(", traitsNeeded=",P286),"")&amp;CONCATENATE(", dlcId=",W286,)</f>
        <v>[418] = {wayshrines={-1,-1,-1}, dlcId=0</v>
      </c>
      <c r="Z286" s="7" t="str">
        <f>IF(Q286&lt;&gt;"",CONCATENATE(", zoneIds={",Q286),"")&amp;IF(S286&lt;&gt;"",CONCATENATE(",",S286),"")&amp;IF(U286&lt;&gt;"",CONCATENATE(",",U286),"")&amp;IF(Q286&lt;&gt;"",CONCATENATE("}",""),"")&amp;IF(OR(K286="true",K286="false",K286&lt;&gt;""), CONCATENATE(", veteran=", K286), "")</f>
        <v>, veteran=false</v>
      </c>
      <c r="AA286" s="7" t="str">
        <f>IF(I286="Trial",", isTrial=true",IF(I286="Arena",", isArena=true", IF(I286="Monster",", isMonster=true",""))) &amp; IF(L286="true", CONCATENATE(", multiTrialSet=true"), "")</f>
        <v/>
      </c>
      <c r="AB286" s="7" t="str">
        <f>CONCATENATE(" --",C286," / ",B286)</f>
        <v xml:space="preserve"> --Spell Strategist / Zauberstratege</v>
      </c>
      <c r="AC286" s="7" t="str">
        <f>IF(VALUE(P286)&gt;0,CONCATENATE("[",A286,"] = true,        --",C286, " / ", B286), "")</f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constants'!$E$3:$J$1001,5,FALSE),"")</f>
        <v/>
      </c>
      <c r="S287" s="3" t="str">
        <f>IF(T287&lt;&gt;"",VLOOKUP(T287,'ESO zone constants'!$E$3:$J$1001,5,FALSE),"")</f>
        <v/>
      </c>
      <c r="U287" s="3" t="str">
        <f>IF(V287&lt;&gt;"",VLOOKUP(V287,'ESO zone constants'!$E$3:$J$1001,5,FALSE),"")</f>
        <v/>
      </c>
      <c r="W287" s="3">
        <v>0</v>
      </c>
      <c r="X287" t="str">
        <f>VLOOKUP(W287,'LibSets constants'!$A$2:$B$16,2,FALSE)</f>
        <v>Included in base game</v>
      </c>
      <c r="Y287" s="7" t="str">
        <f>CONCATENATE("[",A287,"] = {wayshrines={",M287,",",N287,",",O287,"}")&amp;IF(VALUE(P287)&gt;0,CONCATENATE(", traitsNeeded=",P287),"")&amp;CONCATENATE(", dlcId=",W287,)</f>
        <v>[296] = {wayshrines={-1,-1,-1}, dlcId=0</v>
      </c>
      <c r="Z287" s="7" t="str">
        <f>IF(Q287&lt;&gt;"",CONCATENATE(", zoneIds={",Q287),"")&amp;IF(S287&lt;&gt;"",CONCATENATE(",",S287),"")&amp;IF(U287&lt;&gt;"",CONCATENATE(",",U287),"")&amp;IF(Q287&lt;&gt;"",CONCATENATE("}",""),"")&amp;IF(OR(K287="true",K287="false",K287&lt;&gt;""), CONCATENATE(", veteran=", K287), "")</f>
        <v>, veteran=false</v>
      </c>
      <c r="AA287" s="7" t="str">
        <f>IF(I287="Trial",", isTrial=true",IF(I287="Arena",", isArena=true", IF(I287="Monster",", isMonster=true",""))) &amp; IF(L287="true", CONCATENATE(", multiTrialSet=true"), "")</f>
        <v/>
      </c>
      <c r="AB287" s="7" t="str">
        <f>CONCATENATE(" --",C287," / ",B287)</f>
        <v xml:space="preserve"> --Spelunker / Höhlenforscher</v>
      </c>
      <c r="AC287" s="7" t="str">
        <f>IF(VALUE(P287)&gt;0,CONCATENATE("[",A287,"] = true,        --",C287, " / ", B287), "")</f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constants'!$E$3:$J$1001,5,FALSE),"")</f>
        <v/>
      </c>
      <c r="S288" s="3" t="str">
        <f>IF(T288&lt;&gt;"",VLOOKUP(T288,'ESO zone constants'!$E$3:$J$1001,5,FALSE),"")</f>
        <v/>
      </c>
      <c r="U288" s="3" t="str">
        <f>IF(V288&lt;&gt;"",VLOOKUP(V288,'ESO zone constants'!$E$3:$J$1001,5,FALSE),"")</f>
        <v/>
      </c>
      <c r="W288" s="3">
        <v>0</v>
      </c>
      <c r="X288" t="str">
        <f>VLOOKUP(W288,'LibSets constants'!$A$2:$B$16,2,FALSE)</f>
        <v>Included in base game</v>
      </c>
      <c r="Y288" s="7" t="str">
        <f>CONCATENATE("[",A288,"] = {wayshrines={",M288,",",N288,",",O288,"}")&amp;IF(VALUE(P288)&gt;0,CONCATENATE(", traitsNeeded=",P288),"")&amp;CONCATENATE(", dlcId=",W288,)</f>
        <v>[297] = {wayshrines={-1,-1,-1}, dlcId=0</v>
      </c>
      <c r="Z288" s="7" t="str">
        <f>IF(Q288&lt;&gt;"",CONCATENATE(", zoneIds={",Q288),"")&amp;IF(S288&lt;&gt;"",CONCATENATE(",",S288),"")&amp;IF(U288&lt;&gt;"",CONCATENATE(",",U288),"")&amp;IF(Q288&lt;&gt;"",CONCATENATE("}",""),"")&amp;IF(OR(K288="true",K288="false",K288&lt;&gt;""), CONCATENATE(", veteran=", K288), "")</f>
        <v>, veteran=false</v>
      </c>
      <c r="AA288" s="7" t="str">
        <f>IF(I288="Trial",", isTrial=true",IF(I288="Arena",", isArena=true", IF(I288="Monster",", isMonster=true",""))) &amp; IF(L288="true", CONCATENATE(", multiTrialSet=true"), "")</f>
        <v/>
      </c>
      <c r="AB288" s="7" t="str">
        <f>CONCATENATE(" --",C288," / ",B288)</f>
        <v xml:space="preserve"> --Spider Cultist Cowl / Spinnenkultistenkutte</v>
      </c>
      <c r="AC288" s="7" t="str">
        <f>IF(VALUE(P288)&gt;0,CONCATENATE("[",A288,"] = true,        --",C288, " / ", B288), "")</f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constants'!$E$3:$J$1001,5,FALSE),"")</f>
        <v/>
      </c>
      <c r="S289" s="3" t="str">
        <f>IF(T289&lt;&gt;"",VLOOKUP(T289,'ESO zone constants'!$E$3:$J$1001,5,FALSE),"")</f>
        <v/>
      </c>
      <c r="U289" s="3" t="str">
        <f>IF(V289&lt;&gt;"",VLOOKUP(V289,'ESO zone constants'!$E$3:$J$1001,5,FALSE),"")</f>
        <v/>
      </c>
      <c r="W289" s="3">
        <v>0</v>
      </c>
      <c r="X289" t="str">
        <f>VLOOKUP(W289,'LibSets constants'!$A$2:$B$16,2,FALSE)</f>
        <v>Included in base game</v>
      </c>
      <c r="Y289" s="7" t="str">
        <f>CONCATENATE("[",A289,"] = {wayshrines={",M289,",",N289,",",O289,"}")&amp;IF(VALUE(P289)&gt;0,CONCATENATE(", traitsNeeded=",P289),"")&amp;CONCATENATE(", dlcId=",W289,)</f>
        <v>[289] = {wayshrines={-1,-1,-1}, dlcId=0</v>
      </c>
      <c r="Z289" s="7" t="str">
        <f>IF(Q289&lt;&gt;"",CONCATENATE(", zoneIds={",Q289),"")&amp;IF(S289&lt;&gt;"",CONCATENATE(",",S289),"")&amp;IF(U289&lt;&gt;"",CONCATENATE(",",U289),"")&amp;IF(Q289&lt;&gt;"",CONCATENATE("}",""),"")&amp;IF(OR(K289="true",K289="false",K289&lt;&gt;""), CONCATENATE(", veteran=", K289), "")</f>
        <v>, veteran=false</v>
      </c>
      <c r="AA289" s="7" t="str">
        <f>IF(I289="Trial",", isTrial=true",IF(I289="Arena",", isArena=true", IF(I289="Monster",", isMonster=true",""))) &amp; IF(L289="true", CONCATENATE(", multiTrialSet=true"), "")</f>
        <v/>
      </c>
      <c r="AB289" s="7" t="str">
        <f>CONCATENATE(" --",C289," / ",B289)</f>
        <v xml:space="preserve"> --Spinner's Garments / Gewänder des Webers</v>
      </c>
      <c r="AC289" s="7" t="str">
        <f>IF(VALUE(P289)&gt;0,CONCATENATE("[",A289,"] = true,        --",C289, " / ", B289), "")</f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constants'!$E$3:$J$1001,5,FALSE),"")</f>
        <v/>
      </c>
      <c r="S290" s="3" t="str">
        <f>IF(T290&lt;&gt;"",VLOOKUP(T290,'ESO zone constants'!$E$3:$J$1001,5,FALSE),"")</f>
        <v/>
      </c>
      <c r="U290" s="3" t="str">
        <f>IF(V290&lt;&gt;"",VLOOKUP(V290,'ESO zone constants'!$E$3:$J$1001,5,FALSE),"")</f>
        <v/>
      </c>
      <c r="W290" s="3">
        <v>0</v>
      </c>
      <c r="X290" t="str">
        <f>VLOOKUP(W290,'LibSets constants'!$A$2:$B$16,2,FALSE)</f>
        <v>Included in base game</v>
      </c>
      <c r="Y290" s="7" t="str">
        <f>CONCATENATE("[",A290,"] = {wayshrines={",M290,",",N290,",",O290,"}")&amp;IF(VALUE(P290)&gt;0,CONCATENATE(", traitsNeeded=",P290),"")&amp;CONCATENATE(", dlcId=",W290,)</f>
        <v>[286] = {wayshrines={-1,-1,-1}, dlcId=0</v>
      </c>
      <c r="Z290" s="7" t="str">
        <f>IF(Q290&lt;&gt;"",CONCATENATE(", zoneIds={",Q290),"")&amp;IF(S290&lt;&gt;"",CONCATENATE(",",S290),"")&amp;IF(U290&lt;&gt;"",CONCATENATE(",",U290),"")&amp;IF(Q290&lt;&gt;"",CONCATENATE("}",""),"")&amp;IF(OR(K290="true",K290="false",K290&lt;&gt;""), CONCATENATE(", veteran=", K290), "")</f>
        <v>, veteran=false</v>
      </c>
      <c r="AA290" s="7" t="str">
        <f>IF(I290="Trial",", isTrial=true",IF(I290="Arena",", isArena=true", IF(I290="Monster",", isMonster=true",""))) &amp; IF(L290="true", CONCATENATE(", multiTrialSet=true"), "")</f>
        <v/>
      </c>
      <c r="AB290" s="7" t="str">
        <f>CONCATENATE(" --",C290," / ",B290)</f>
        <v xml:space="preserve"> --Spriggan's Thorns / Dornen des Zweiglings</v>
      </c>
      <c r="AC290" s="7" t="str">
        <f>IF(VALUE(P290)&gt;0,CONCATENATE("[",A290,"] = true,        --",C290, " / ", B290), "")</f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constants'!$E$3:$J$1001,5,FALSE),"")</f>
        <v/>
      </c>
      <c r="S291" s="3" t="str">
        <f>IF(T291&lt;&gt;"",VLOOKUP(T291,'ESO zone constants'!$E$3:$J$1001,5,FALSE),"")</f>
        <v/>
      </c>
      <c r="U291" s="3" t="str">
        <f>IF(V291&lt;&gt;"",VLOOKUP(V291,'ESO zone constants'!$E$3:$J$1001,5,FALSE),"")</f>
        <v/>
      </c>
      <c r="W291" s="3">
        <v>0</v>
      </c>
      <c r="X291" t="str">
        <f>VLOOKUP(W291,'LibSets constants'!$A$2:$B$16,2,FALSE)</f>
        <v>Included in base game</v>
      </c>
      <c r="Y291" s="7" t="str">
        <f>CONCATENATE("[",A291,"] = {wayshrines={",M291,",",N291,",",O291,"}")&amp;IF(VALUE(P291)&gt;0,CONCATENATE(", traitsNeeded=",P291),"")&amp;CONCATENATE(", dlcId=",W291,)</f>
        <v>[421] = {wayshrines={-1,-1,-1}, dlcId=0</v>
      </c>
      <c r="Z291" s="7" t="str">
        <f>IF(Q291&lt;&gt;"",CONCATENATE(", zoneIds={",Q291),"")&amp;IF(S291&lt;&gt;"",CONCATENATE(",",S291),"")&amp;IF(U291&lt;&gt;"",CONCATENATE(",",U291),"")&amp;IF(Q291&lt;&gt;"",CONCATENATE("}",""),"")&amp;IF(OR(K291="true",K291="false",K291&lt;&gt;""), CONCATENATE(", veteran=", K291), "")</f>
        <v>, veteran=false</v>
      </c>
      <c r="AA291" s="7" t="str">
        <f>IF(I291="Trial",", isTrial=true",IF(I291="Arena",", isArena=true", IF(I291="Monster",", isMonster=true",""))) &amp; IF(L291="true", CONCATENATE(", multiTrialSet=true"), "")</f>
        <v/>
      </c>
      <c r="AB291" s="7" t="str">
        <f>CONCATENATE(" --",C291," / ",B291)</f>
        <v xml:space="preserve"> --Steadfast Hero / Standhafter Held</v>
      </c>
      <c r="AC291" s="7" t="str">
        <f>IF(VALUE(P291)&gt;0,CONCATENATE("[",A291,"] = true,        --",C291, " / ", B291), "")</f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constants'!$E$3:$J$1001,5,FALSE),"")</f>
        <v/>
      </c>
      <c r="S292" s="3" t="str">
        <f>IF(T292&lt;&gt;"",VLOOKUP(T292,'ESO zone constants'!$E$3:$J$1001,5,FALSE),"")</f>
        <v/>
      </c>
      <c r="U292" s="3" t="str">
        <f>IF(V292&lt;&gt;"",VLOOKUP(V292,'ESO zone constants'!$E$3:$J$1001,5,FALSE),"")</f>
        <v/>
      </c>
      <c r="W292" s="3">
        <v>0</v>
      </c>
      <c r="X292" t="str">
        <f>VLOOKUP(W292,'LibSets constants'!$A$2:$B$16,2,FALSE)</f>
        <v>Included in base game</v>
      </c>
      <c r="Y292" s="7" t="str">
        <f>CONCATENATE("[",A292,"] = {wayshrines={",M292,",",N292,",",O292,"}")&amp;IF(VALUE(P292)&gt;0,CONCATENATE(", traitsNeeded=",P292),"")&amp;CONCATENATE(", dlcId=",W292,)</f>
        <v>[56] = {wayshrines={-1,-1,-1}, dlcId=0</v>
      </c>
      <c r="Z292" s="7" t="str">
        <f>IF(Q292&lt;&gt;"",CONCATENATE(", zoneIds={",Q292),"")&amp;IF(S292&lt;&gt;"",CONCATENATE(",",S292),"")&amp;IF(U292&lt;&gt;"",CONCATENATE(",",U292),"")&amp;IF(Q292&lt;&gt;"",CONCATENATE("}",""),"")&amp;IF(OR(K292="true",K292="false",K292&lt;&gt;""), CONCATENATE(", veteran=", K292), "")</f>
        <v>, veteran=false</v>
      </c>
      <c r="AA292" s="7" t="str">
        <f>IF(I292="Trial",", isTrial=true",IF(I292="Arena",", isArena=true", IF(I292="Monster",", isMonster=true",""))) &amp; IF(L292="true", CONCATENATE(", multiTrialSet=true"), "")</f>
        <v/>
      </c>
      <c r="AB292" s="7" t="str">
        <f>CONCATENATE(" --",C292," / ",B292)</f>
        <v xml:space="preserve"> --Stendarr's Embrace / Stendarrs Umarmung</v>
      </c>
      <c r="AC292" s="7" t="str">
        <f>IF(VALUE(P292)&gt;0,CONCATENATE("[",A292,"] = true,        --",C292, " / ", B292), "")</f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constants'!$E$3:$J$1001,5,FALSE),"")</f>
        <v>Craglorn</v>
      </c>
      <c r="R293" s="3" t="s">
        <v>493</v>
      </c>
      <c r="S293" s="3" t="str">
        <f>IF(T293&lt;&gt;"",VLOOKUP(T293,'ESO zone constants'!$E$3:$J$1001,5,FALSE),"")</f>
        <v/>
      </c>
      <c r="U293" s="3" t="str">
        <f>IF(V293&lt;&gt;"",VLOOKUP(V293,'ESO zone constants'!$E$3:$J$1001,5,FALSE),"")</f>
        <v/>
      </c>
      <c r="W293" s="3">
        <v>0</v>
      </c>
      <c r="X293" t="str">
        <f>VLOOKUP(W293,'LibSets constants'!$A$2:$B$16,2,FALSE)</f>
        <v>Included in base game</v>
      </c>
      <c r="Y293" s="7" t="str">
        <f>CONCATENATE("[",A293,"] = {wayshrines={",M293,",",N293,",",O293,"}")&amp;IF(VALUE(P293)&gt;0,CONCATENATE(", traitsNeeded=",P293),"")&amp;CONCATENATE(", dlcId=",W293,)</f>
        <v>[315] = {wayshrines={-1,-1,-1}, dlcId=0</v>
      </c>
      <c r="Z293" s="7" t="str">
        <f>IF(Q293&lt;&gt;"",CONCATENATE(", zoneIds={",Q293),"")&amp;IF(S293&lt;&gt;"",CONCATENATE(",",S293),"")&amp;IF(U293&lt;&gt;"",CONCATENATE(",",U293),"")&amp;IF(Q293&lt;&gt;"",CONCATENATE("}",""),"")&amp;IF(OR(K293="true",K293="false",K293&lt;&gt;""), CONCATENATE(", veteran=", K293), "")</f>
        <v>, zoneIds={Craglorn}, veteran=true</v>
      </c>
      <c r="AA293" s="7" t="str">
        <f>IF(I293="Trial",", isTrial=true",IF(I293="Arena",", isArena=true", IF(I293="Monster",", isMonster=true",""))) &amp; IF(L293="true", CONCATENATE(", multiTrialSet=true"), "")</f>
        <v>, isArena=true</v>
      </c>
      <c r="AB293" s="7" t="str">
        <f>CONCATENATE(" --",C293," / ",B293)</f>
        <v xml:space="preserve"> --Stinging Slashes / Stechende Schnitte</v>
      </c>
      <c r="AC293" s="7" t="str">
        <f>IF(VALUE(P293)&gt;0,CONCATENATE("[",A293,"] = true,        --",C293, " / ", B293), "")</f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constants'!$E$3:$J$1001,5,FALSE),"")</f>
        <v/>
      </c>
      <c r="S294" s="3" t="str">
        <f>IF(T294&lt;&gt;"",VLOOKUP(T294,'ESO zone constants'!$E$3:$J$1001,5,FALSE),"")</f>
        <v/>
      </c>
      <c r="U294" s="3" t="str">
        <f>IF(V294&lt;&gt;"",VLOOKUP(V294,'ESO zone constants'!$E$3:$J$1001,5,FALSE),"")</f>
        <v/>
      </c>
      <c r="W294" s="3">
        <v>13</v>
      </c>
      <c r="X294" t="str">
        <f>VLOOKUP(W294,'LibSets constants'!$A$2:$B$16,2,FALSE)</f>
        <v>Wrathstone</v>
      </c>
      <c r="Y294" s="7" t="str">
        <f>CONCATENATE("[",A294,"] = {wayshrines={",M294,",",N294,",",O294,"}")&amp;IF(VALUE(P294)&gt;0,CONCATENATE(", traitsNeeded=",P294),"")&amp;CONCATENATE(", dlcId=",W294,)</f>
        <v>[432] = {wayshrines={-1,-1,-1}, dlcId=13</v>
      </c>
      <c r="Z294" s="7" t="str">
        <f>IF(Q294&lt;&gt;"",CONCATENATE(", zoneIds={",Q294),"")&amp;IF(S294&lt;&gt;"",CONCATENATE(",",S294),"")&amp;IF(U294&lt;&gt;"",CONCATENATE(",",U294),"")&amp;IF(Q294&lt;&gt;"",CONCATENATE("}",""),"")&amp;IF(OR(K294="true",K294="false",K294&lt;&gt;""), CONCATENATE(", veteran=", K294), "")</f>
        <v>, veteran={EQUIP_TYPE_HEAD=true, EQUIP_TYPE_SHOULDERS=false}</v>
      </c>
      <c r="AA294" s="7" t="str">
        <f>IF(I294="Trial",", isTrial=true",IF(I294="Arena",", isArena=true", IF(I294="Monster",", isMonster=true",""))) &amp; IF(L294="true", CONCATENATE(", multiTrialSet=true"), "")</f>
        <v>, isMonster=true</v>
      </c>
      <c r="AB294" s="7" t="str">
        <f>CONCATENATE(" --",C294," / ",B294)</f>
        <v xml:space="preserve"> --Stonekeeper / Steinwahrer</v>
      </c>
      <c r="AC294" s="7" t="str">
        <f>IF(VALUE(P294)&gt;0,CONCATENATE("[",A294,"] = true,        --",C294, " / ", B294), "")</f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constants'!$E$3:$J$1001,5,FALSE),"")</f>
        <v/>
      </c>
      <c r="S295" s="3" t="str">
        <f>IF(T295&lt;&gt;"",VLOOKUP(T295,'ESO zone constants'!$E$3:$J$1001,5,FALSE),"")</f>
        <v/>
      </c>
      <c r="U295" s="3" t="str">
        <f>IF(V295&lt;&gt;"",VLOOKUP(V295,'ESO zone constants'!$E$3:$J$1001,5,FALSE),"")</f>
        <v/>
      </c>
      <c r="W295" s="3">
        <v>0</v>
      </c>
      <c r="X295" t="str">
        <f>VLOOKUP(W295,'LibSets constants'!$A$2:$B$16,2,FALSE)</f>
        <v>Included in base game</v>
      </c>
      <c r="Y295" s="7" t="str">
        <f>CONCATENATE("[",A295,"] = {wayshrines={",M295,",",N295,",",O295,"}")&amp;IF(VALUE(P295)&gt;0,CONCATENATE(", traitsNeeded=",P295),"")&amp;CONCATENATE(", dlcId=",W295,)</f>
        <v>[93] = {wayshrines={-1,-1,-1}, dlcId=0</v>
      </c>
      <c r="Z295" s="7" t="str">
        <f>IF(Q295&lt;&gt;"",CONCATENATE(", zoneIds={",Q295),"")&amp;IF(S295&lt;&gt;"",CONCATENATE(",",S295),"")&amp;IF(U295&lt;&gt;"",CONCATENATE(",",U295),"")&amp;IF(Q295&lt;&gt;"",CONCATENATE("}",""),"")&amp;IF(OR(K295="true",K295="false",K295&lt;&gt;""), CONCATENATE(", veteran=", K295), "")</f>
        <v>, veteran=false</v>
      </c>
      <c r="AA295" s="7" t="str">
        <f>IF(I295="Trial",", isTrial=true",IF(I295="Arena",", isArena=true", IF(I295="Monster",", isMonster=true",""))) &amp; IF(L295="true", CONCATENATE(", multiTrialSet=true"), "")</f>
        <v/>
      </c>
      <c r="AB295" s="7" t="str">
        <f>CONCATENATE(" --",C295," / ",B295)</f>
        <v xml:space="preserve"> --Storm Knight's Plate / Wut des Sturmritters</v>
      </c>
      <c r="AC295" s="7" t="str">
        <f>IF(VALUE(P295)&gt;0,CONCATENATE("[",A295,"] = true,        --",C295, " / ", B295), "")</f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constants'!$E$3:$J$1001,5,FALSE),"")</f>
        <v>Malabal Tor</v>
      </c>
      <c r="R296" s="3" t="s">
        <v>65</v>
      </c>
      <c r="S296" s="3" t="str">
        <f>IF(T296&lt;&gt;"",VLOOKUP(T296,'ESO zone constants'!$E$3:$J$1001,5,FALSE),"")</f>
        <v/>
      </c>
      <c r="U296" s="3" t="str">
        <f>IF(V296&lt;&gt;"",VLOOKUP(V296,'ESO zone constants'!$E$3:$J$1001,5,FALSE),"")</f>
        <v/>
      </c>
      <c r="W296" s="3">
        <v>0</v>
      </c>
      <c r="X296" t="str">
        <f>VLOOKUP(W296,'LibSets constants'!$A$2:$B$16,2,FALSE)</f>
        <v>Included in base game</v>
      </c>
      <c r="Y296" s="7" t="str">
        <f>CONCATENATE("[",A296,"] = {wayshrines={",M296,",",N296,",",O296,"}")&amp;IF(VALUE(P296)&gt;0,CONCATENATE(", traitsNeeded=",P296),"")&amp;CONCATENATE(", dlcId=",W296,)</f>
        <v>[188] = {wayshrines={-1,-1,-1}, dlcId=0</v>
      </c>
      <c r="Z296" s="7" t="str">
        <f>IF(Q296&lt;&gt;"",CONCATENATE(", zoneIds={",Q296),"")&amp;IF(S296&lt;&gt;"",CONCATENATE(",",S296),"")&amp;IF(U296&lt;&gt;"",CONCATENATE(",",U296),"")&amp;IF(Q296&lt;&gt;"",CONCATENATE("}",""),"")&amp;IF(OR(K296="true",K296="false",K296&lt;&gt;""), CONCATENATE(", veteran=", K296), "")</f>
        <v>, zoneIds={Malabal Tor}, veteran=false</v>
      </c>
      <c r="AA296" s="7" t="str">
        <f>IF(I296="Trial",", isTrial=true",IF(I296="Arena",", isArena=true", IF(I296="Monster",", isMonster=true",""))) &amp; IF(L296="true", CONCATENATE(", multiTrialSet=true"), "")</f>
        <v/>
      </c>
      <c r="AB296" s="7" t="str">
        <f>CONCATENATE(" --",C296," / ",B296)</f>
        <v xml:space="preserve"> --Storm Master / Sturmmeister</v>
      </c>
      <c r="AC296" s="7" t="str">
        <f>IF(VALUE(P296)&gt;0,CONCATENATE("[",A296,"] = true,        --",C296, " / ", B296), "")</f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constants'!$E$3:$J$1001,5,FALSE),"")</f>
        <v/>
      </c>
      <c r="S297" s="3" t="str">
        <f>IF(T297&lt;&gt;"",VLOOKUP(T297,'ESO zone constants'!$E$3:$J$1001,5,FALSE),"")</f>
        <v/>
      </c>
      <c r="U297" s="3" t="str">
        <f>IF(V297&lt;&gt;"",VLOOKUP(V297,'ESO zone constants'!$E$3:$J$1001,5,FALSE),"")</f>
        <v/>
      </c>
      <c r="W297" s="3">
        <v>0</v>
      </c>
      <c r="X297" t="str">
        <f>VLOOKUP(W297,'LibSets constants'!$A$2:$B$16,2,FALSE)</f>
        <v>Included in base game</v>
      </c>
      <c r="Y297" s="7" t="str">
        <f>CONCATENATE("[",A297,"] = {wayshrines={",M297,",",N297,",",O297,"}")&amp;IF(VALUE(P297)&gt;0,CONCATENATE(", traitsNeeded=",P297),"")&amp;CONCATENATE(", dlcId=",W297,)</f>
        <v>[275] = {wayshrines={-1,-1,-1}, dlcId=0</v>
      </c>
      <c r="Z297" s="7" t="str">
        <f>IF(Q297&lt;&gt;"",CONCATENATE(", zoneIds={",Q297),"")&amp;IF(S297&lt;&gt;"",CONCATENATE(",",S297),"")&amp;IF(U297&lt;&gt;"",CONCATENATE(",",U297),"")&amp;IF(Q297&lt;&gt;"",CONCATENATE("}",""),"")&amp;IF(OR(K297="true",K297="false",K297&lt;&gt;""), CONCATENATE(", veteran=", K297), "")</f>
        <v>, veteran={EQUIP_TYPE_HEAD=true, EQUIP_TYPE_SHOULDERS=false}</v>
      </c>
      <c r="AA297" s="7" t="str">
        <f>IF(I297="Trial",", isTrial=true",IF(I297="Arena",", isArena=true", IF(I297="Monster",", isMonster=true",""))) &amp; IF(L297="true", CONCATENATE(", multiTrialSet=true"), "")</f>
        <v>, isMonster=true</v>
      </c>
      <c r="AB297" s="7" t="str">
        <f>CONCATENATE(" --",C297," / ",B297)</f>
        <v xml:space="preserve"> --Stormfist / Sturmfaust</v>
      </c>
      <c r="AC297" s="7" t="str">
        <f>IF(VALUE(P297)&gt;0,CONCATENATE("[",A297,"] = true,        --",C297, " / ", B297), "")</f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constants'!$E$3:$J$1001,5,FALSE),"")</f>
        <v/>
      </c>
      <c r="S298" s="3" t="str">
        <f>IF(T298&lt;&gt;"",VLOOKUP(T298,'ESO zone constants'!$E$3:$J$1001,5,FALSE),"")</f>
        <v/>
      </c>
      <c r="U298" s="3" t="str">
        <f>IF(V298&lt;&gt;"",VLOOKUP(V298,'ESO zone constants'!$E$3:$J$1001,5,FALSE),"")</f>
        <v/>
      </c>
      <c r="W298" s="3">
        <v>0</v>
      </c>
      <c r="X298" t="str">
        <f>VLOOKUP(W298,'LibSets constants'!$A$2:$B$16,2,FALSE)</f>
        <v>Included in base game</v>
      </c>
      <c r="Y298" s="7" t="str">
        <f>CONCATENATE("[",A298,"] = {wayshrines={",M298,",",N298,",",O298,"}")&amp;IF(VALUE(P298)&gt;0,CONCATENATE(", traitsNeeded=",P298),"")&amp;CONCATENATE(", dlcId=",W298,)</f>
        <v>[301] = {wayshrines={-1,-1,-1}, dlcId=0</v>
      </c>
      <c r="Z298" s="7" t="str">
        <f>IF(Q298&lt;&gt;"",CONCATENATE(", zoneIds={",Q298),"")&amp;IF(S298&lt;&gt;"",CONCATENATE(",",S298),"")&amp;IF(U298&lt;&gt;"",CONCATENATE(",",U298),"")&amp;IF(Q298&lt;&gt;"",CONCATENATE("}",""),"")&amp;IF(OR(K298="true",K298="false",K298&lt;&gt;""), CONCATENATE(", veteran=", K298), "")</f>
        <v>, veteran=false</v>
      </c>
      <c r="AA298" s="7" t="str">
        <f>IF(I298="Trial",", isTrial=true",IF(I298="Arena",", isArena=true", IF(I298="Monster",", isMonster=true",""))) &amp; IF(L298="true", CONCATENATE(", multiTrialSet=true"), "")</f>
        <v/>
      </c>
      <c r="AB298" s="7" t="str">
        <f>CONCATENATE(" --",C298," / ",B298)</f>
        <v xml:space="preserve"> --Strength of the Automaton / Stärke des Automaten</v>
      </c>
      <c r="AC298" s="7" t="str">
        <f>IF(VALUE(P298)&gt;0,CONCATENATE("[",A298,"] = true,        --",C298, " / ", B298), "")</f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constants'!$E$3:$J$1001,5,FALSE),"")</f>
        <v/>
      </c>
      <c r="S299" s="3" t="str">
        <f>IF(T299&lt;&gt;"",VLOOKUP(T299,'ESO zone constants'!$E$3:$J$1001,5,FALSE),"")</f>
        <v/>
      </c>
      <c r="U299" s="3" t="str">
        <f>IF(V299&lt;&gt;"",VLOOKUP(V299,'ESO zone constants'!$E$3:$J$1001,5,FALSE),"")</f>
        <v/>
      </c>
      <c r="W299" s="3">
        <v>0</v>
      </c>
      <c r="X299" t="str">
        <f>VLOOKUP(W299,'LibSets constants'!$A$2:$B$16,2,FALSE)</f>
        <v>Included in base game</v>
      </c>
      <c r="Y299" s="7" t="str">
        <f>CONCATENATE("[",A299,"] = {wayshrines={",M299,",",N299,",",O299,"}")&amp;IF(VALUE(P299)&gt;0,CONCATENATE(", traitsNeeded=",P299),"")&amp;CONCATENATE(", dlcId=",W299,)</f>
        <v>[68] = {wayshrines={-1,-1,-1}, dlcId=0</v>
      </c>
      <c r="Z299" s="7" t="str">
        <f>IF(Q299&lt;&gt;"",CONCATENATE(", zoneIds={",Q299),"")&amp;IF(S299&lt;&gt;"",CONCATENATE(",",S299),"")&amp;IF(U299&lt;&gt;"",CONCATENATE(",",U299),"")&amp;IF(Q299&lt;&gt;"",CONCATENATE("}",""),"")&amp;IF(OR(K299="true",K299="false",K299&lt;&gt;""), CONCATENATE(", veteran=", K299), "")</f>
        <v>, veteran=false</v>
      </c>
      <c r="AA299" s="7" t="str">
        <f>IF(I299="Trial",", isTrial=true",IF(I299="Arena",", isArena=true", IF(I299="Monster",", isMonster=true",""))) &amp; IF(L299="true", CONCATENATE(", multiTrialSet=true"), "")</f>
        <v/>
      </c>
      <c r="AB299" s="7" t="str">
        <f>CONCATENATE(" --",C299," / ",B299)</f>
        <v xml:space="preserve"> --Stygian / Stygier</v>
      </c>
      <c r="AC299" s="7" t="str">
        <f>IF(VALUE(P299)&gt;0,CONCATENATE("[",A299,"] = true,        --",C299, " / ", B299), "")</f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constants'!$E$3:$J$1001,5,FALSE),"")</f>
        <v/>
      </c>
      <c r="S300" s="3" t="str">
        <f>IF(T300&lt;&gt;"",VLOOKUP(T300,'ESO zone constants'!$E$3:$J$1001,5,FALSE),"")</f>
        <v/>
      </c>
      <c r="U300" s="3" t="str">
        <f>IF(V300&lt;&gt;"",VLOOKUP(V300,'ESO zone constants'!$E$3:$J$1001,5,FALSE),"")</f>
        <v/>
      </c>
      <c r="W300" s="3">
        <v>0</v>
      </c>
      <c r="X300" t="str">
        <f>VLOOKUP(W300,'LibSets constants'!$A$2:$B$16,2,FALSE)</f>
        <v>Included in base game</v>
      </c>
      <c r="Y300" s="7" t="str">
        <f>CONCATENATE("[",A300,"] = {wayshrines={",M300,",",N300,",",O300,"}")&amp;IF(VALUE(P300)&gt;0,CONCATENATE(", traitsNeeded=",P300),"")&amp;CONCATENATE(", dlcId=",W300,)</f>
        <v>[159] = {wayshrines={-1,-1,-1}, dlcId=0</v>
      </c>
      <c r="Z300" s="7" t="str">
        <f>IF(Q300&lt;&gt;"",CONCATENATE(", zoneIds={",Q300),"")&amp;IF(S300&lt;&gt;"",CONCATENATE(",",S300),"")&amp;IF(U300&lt;&gt;"",CONCATENATE(",",U300),"")&amp;IF(Q300&lt;&gt;"",CONCATENATE("}",""),"")&amp;IF(OR(K300="true",K300="false",K300&lt;&gt;""), CONCATENATE(", veteran=", K300), "")</f>
        <v>, veteran=false</v>
      </c>
      <c r="AA300" s="7" t="str">
        <f>IF(I300="Trial",", isTrial=true",IF(I300="Arena",", isArena=true", IF(I300="Monster",", isMonster=true",""))) &amp; IF(L300="true", CONCATENATE(", multiTrialSet=true"), "")</f>
        <v/>
      </c>
      <c r="AB300" s="7" t="str">
        <f>CONCATENATE(" --",C300," / ",B300)</f>
        <v xml:space="preserve"> --Sunderflame / Trennflamme</v>
      </c>
      <c r="AC300" s="7" t="str">
        <f>IF(VALUE(P300)&gt;0,CONCATENATE("[",A300,"] = true,        --",C300, " / ", B300), "")</f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constants'!$E$3:$J$1001,5,FALSE),"")</f>
        <v>Eastmarch</v>
      </c>
      <c r="R301" s="3" t="s">
        <v>48</v>
      </c>
      <c r="S301" s="3" t="str">
        <f>IF(T301&lt;&gt;"",VLOOKUP(T301,'ESO zone constants'!$E$3:$J$1001,5,FALSE),"")</f>
        <v/>
      </c>
      <c r="U301" s="3" t="str">
        <f>IF(V301&lt;&gt;"",VLOOKUP(V301,'ESO zone constants'!$E$3:$J$1001,5,FALSE),"")</f>
        <v/>
      </c>
      <c r="W301" s="3">
        <v>0</v>
      </c>
      <c r="X301" t="str">
        <f>VLOOKUP(W301,'LibSets constants'!$A$2:$B$16,2,FALSE)</f>
        <v>Included in base game</v>
      </c>
      <c r="Y301" s="7" t="str">
        <f>CONCATENATE("[",A301,"] = {wayshrines={",M301,",",N301,",",O301,"}")&amp;IF(VALUE(P301)&gt;0,CONCATENATE(", traitsNeeded=",P301),"")&amp;CONCATENATE(", dlcId=",W301,)</f>
        <v>[187] = {wayshrines={-1,-1,-1}, dlcId=0</v>
      </c>
      <c r="Z301" s="7" t="str">
        <f>IF(Q301&lt;&gt;"",CONCATENATE(", zoneIds={",Q301),"")&amp;IF(S301&lt;&gt;"",CONCATENATE(",",S301),"")&amp;IF(U301&lt;&gt;"",CONCATENATE(",",U301),"")&amp;IF(Q301&lt;&gt;"",CONCATENATE("}",""),"")&amp;IF(OR(K301="true",K301="false",K301&lt;&gt;""), CONCATENATE(", veteran=", K301), "")</f>
        <v>, zoneIds={Eastmarch}, veteran=false</v>
      </c>
      <c r="AA301" s="7" t="str">
        <f>IF(I301="Trial",", isTrial=true",IF(I301="Arena",", isArena=true", IF(I301="Monster",", isMonster=true",""))) &amp; IF(L301="true", CONCATENATE(", multiTrialSet=true"), "")</f>
        <v/>
      </c>
      <c r="AB301" s="7" t="str">
        <f>CONCATENATE(" --",C301," / ",B301)</f>
        <v xml:space="preserve"> --Swamp Raider / Sumpfräuber</v>
      </c>
      <c r="AC301" s="7" t="str">
        <f>IF(VALUE(P301)&gt;0,CONCATENATE("[",A301,"] = true,        --",C301, " / ", B301), "")</f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constants'!$E$3:$J$1001,5,FALSE),"")</f>
        <v/>
      </c>
      <c r="S302" s="3" t="str">
        <f>IF(T302&lt;&gt;"",VLOOKUP(T302,'ESO zone constants'!$E$3:$J$1001,5,FALSE),"")</f>
        <v/>
      </c>
      <c r="U302" s="3" t="str">
        <f>IF(V302&lt;&gt;"",VLOOKUP(V302,'ESO zone constants'!$E$3:$J$1001,5,FALSE),"")</f>
        <v/>
      </c>
      <c r="W302" s="3">
        <v>0</v>
      </c>
      <c r="X302" t="str">
        <f>VLOOKUP(W302,'LibSets constants'!$A$2:$B$16,2,FALSE)</f>
        <v>Included in base game</v>
      </c>
      <c r="Y302" s="7" t="str">
        <f>CONCATENATE("[",A302,"] = {wayshrines={",M302,",",N302,",",O302,"}")&amp;IF(VALUE(P302)&gt;0,CONCATENATE(", traitsNeeded=",P302),"")&amp;CONCATENATE(", dlcId=",W302,)</f>
        <v>[267] = {wayshrines={-1,-1,-1}, dlcId=0</v>
      </c>
      <c r="Z302" s="7" t="str">
        <f>IF(Q302&lt;&gt;"",CONCATENATE(", zoneIds={",Q302),"")&amp;IF(S302&lt;&gt;"",CONCATENATE(",",S302),"")&amp;IF(U302&lt;&gt;"",CONCATENATE(",",U302),"")&amp;IF(Q302&lt;&gt;"",CONCATENATE("}",""),"")&amp;IF(OR(K302="true",K302="false",K302&lt;&gt;""), CONCATENATE(", veteran=", K302), "")</f>
        <v>, veteran={EQUIP_TYPE_HEAD=true, EQUIP_TYPE_SHOULDERS=false}</v>
      </c>
      <c r="AA302" s="7" t="str">
        <f>IF(I302="Trial",", isTrial=true",IF(I302="Arena",", isArena=true", IF(I302="Monster",", isMonster=true",""))) &amp; IF(L302="true", CONCATENATE(", multiTrialSet=true"), "")</f>
        <v>, isMonster=true</v>
      </c>
      <c r="AB302" s="7" t="str">
        <f>CONCATENATE(" --",C302," / ",B302)</f>
        <v xml:space="preserve"> --Swarm Mother / Schwarmmutter</v>
      </c>
      <c r="AC302" s="7" t="str">
        <f>IF(VALUE(P302)&gt;0,CONCATENATE("[",A302,"] = true,        --",C302, " / ", B302), "")</f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constants'!$E$3:$J$1001,5,FALSE),"")</f>
        <v/>
      </c>
      <c r="S303" s="3" t="str">
        <f>IF(T303&lt;&gt;"",VLOOKUP(T303,'ESO zone constants'!$E$3:$J$1001,5,FALSE),"")</f>
        <v/>
      </c>
      <c r="U303" s="3" t="str">
        <f>IF(V303&lt;&gt;"",VLOOKUP(V303,'ESO zone constants'!$E$3:$J$1001,5,FALSE),"")</f>
        <v/>
      </c>
      <c r="W303" s="3">
        <v>0</v>
      </c>
      <c r="X303" t="str">
        <f>VLOOKUP(W303,'LibSets constants'!$A$2:$B$16,2,FALSE)</f>
        <v>Included in base game</v>
      </c>
      <c r="Y303" s="7" t="str">
        <f>CONCATENATE("[",A303,"] = {wayshrines={",M303,",",N303,",",O303,"}")&amp;IF(VALUE(P303)&gt;0,CONCATENATE(", traitsNeeded=",P303),"")&amp;CONCATENATE(", dlcId=",W303,)</f>
        <v>[310] = {wayshrines={-1,-1,-1}, dlcId=0</v>
      </c>
      <c r="Z303" s="7" t="str">
        <f>IF(Q303&lt;&gt;"",CONCATENATE(", zoneIds={",Q303),"")&amp;IF(S303&lt;&gt;"",CONCATENATE(",",S303),"")&amp;IF(U303&lt;&gt;"",CONCATENATE(",",U303),"")&amp;IF(Q303&lt;&gt;"",CONCATENATE("}",""),"")&amp;IF(OR(K303="true",K303="false",K303&lt;&gt;""), CONCATENATE(", veteran=", K303), "")</f>
        <v>, veteran=false</v>
      </c>
      <c r="AA303" s="7" t="str">
        <f>IF(I303="Trial",", isTrial=true",IF(I303="Arena",", isArena=true", IF(I303="Monster",", isMonster=true",""))) &amp; IF(L303="true", CONCATENATE(", multiTrialSet=true"), "")</f>
        <v/>
      </c>
      <c r="AB303" s="7" t="str">
        <f>CONCATENATE(" --",C303," / ",B303)</f>
        <v xml:space="preserve"> --Sword Dancer / Schwerttänzer</v>
      </c>
      <c r="AC303" s="7" t="str">
        <f>IF(VALUE(P303)&gt;0,CONCATENATE("[",A303,"] = true,        --",C303, " / ", B303), "")</f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constants'!$E$3:$J$1001,5,FALSE),"")</f>
        <v/>
      </c>
      <c r="S304" s="3" t="str">
        <f>IF(T304&lt;&gt;"",VLOOKUP(T304,'ESO zone constants'!$E$3:$J$1001,5,FALSE),"")</f>
        <v/>
      </c>
      <c r="U304" s="3" t="str">
        <f>IF(V304&lt;&gt;"",VLOOKUP(V304,'ESO zone constants'!$E$3:$J$1001,5,FALSE),"")</f>
        <v/>
      </c>
      <c r="W304" s="3">
        <v>0</v>
      </c>
      <c r="X304" t="str">
        <f>VLOOKUP(W304,'LibSets constants'!$A$2:$B$16,2,FALSE)</f>
        <v>Included in base game</v>
      </c>
      <c r="Y304" s="7" t="str">
        <f>CONCATENATE("[",A304,"] = {wayshrines={",M304,",",N304,",",O304,"}")&amp;IF(VALUE(P304)&gt;0,CONCATENATE(", traitsNeeded=",P304),"")&amp;CONCATENATE(", dlcId=",W304,)</f>
        <v>[283] = {wayshrines={-1,-1,-1}, dlcId=0</v>
      </c>
      <c r="Z304" s="7" t="str">
        <f>IF(Q304&lt;&gt;"",CONCATENATE(", zoneIds={",Q304),"")&amp;IF(S304&lt;&gt;"",CONCATENATE(",",S304),"")&amp;IF(U304&lt;&gt;"",CONCATENATE(",",U304),"")&amp;IF(Q304&lt;&gt;"",CONCATENATE("}",""),"")&amp;IF(OR(K304="true",K304="false",K304&lt;&gt;""), CONCATENATE(", veteran=", K304), "")</f>
        <v>, veteran=false</v>
      </c>
      <c r="AA304" s="7" t="str">
        <f>IF(I304="Trial",", isTrial=true",IF(I304="Arena",", isArena=true", IF(I304="Monster",", isMonster=true",""))) &amp; IF(L304="true", CONCATENATE(", multiTrialSet=true"), "")</f>
        <v/>
      </c>
      <c r="AB304" s="7" t="str">
        <f>CONCATENATE(" --",C304," / ",B304)</f>
        <v xml:space="preserve"> --Sword-Singer / Schwertsänger</v>
      </c>
      <c r="AC304" s="7" t="str">
        <f>IF(VALUE(P304)&gt;0,CONCATENATE("[",A304,"] = true,        --",C304, " / ", B304), "")</f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constants'!$E$3:$J$1001,5,FALSE),"")</f>
        <v/>
      </c>
      <c r="S305" s="3" t="str">
        <f>IF(T305&lt;&gt;"",VLOOKUP(T305,'ESO zone constants'!$E$3:$J$1001,5,FALSE),"")</f>
        <v/>
      </c>
      <c r="U305" s="3" t="str">
        <f>IF(V305&lt;&gt;"",VLOOKUP(V305,'ESO zone constants'!$E$3:$J$1001,5,FALSE),"")</f>
        <v/>
      </c>
      <c r="W305" s="3">
        <v>13</v>
      </c>
      <c r="X305" t="str">
        <f>VLOOKUP(W305,'LibSets constants'!$A$2:$B$16,2,FALSE)</f>
        <v>Wrathstone</v>
      </c>
      <c r="Y305" s="7" t="str">
        <f>CONCATENATE("[",A305,"] = {wayshrines={",M305,",",N305,",",O305,"}")&amp;IF(VALUE(P305)&gt;0,CONCATENATE(", traitsNeeded=",P305),"")&amp;CONCATENATE(", dlcId=",W305,)</f>
        <v>[436] = {wayshrines={-1,-1,-1}, dlcId=13</v>
      </c>
      <c r="Z305" s="7" t="str">
        <f>IF(Q305&lt;&gt;"",CONCATENATE(", zoneIds={",Q305),"")&amp;IF(S305&lt;&gt;"",CONCATENATE(",",S305),"")&amp;IF(U305&lt;&gt;"",CONCATENATE(",",U305),"")&amp;IF(Q305&lt;&gt;"",CONCATENATE("}",""),"")&amp;IF(OR(K305="true",K305="false",K305&lt;&gt;""), CONCATENATE(", veteran=", K305), "")</f>
        <v>, veteran={EQUIP_TYPE_HEAD=true, EQUIP_TYPE_SHOULDERS=false}</v>
      </c>
      <c r="AA305" s="7" t="str">
        <f>IF(I305="Trial",", isTrial=true",IF(I305="Arena",", isArena=true", IF(I305="Monster",", isMonster=true",""))) &amp; IF(L305="true", CONCATENATE(", multiTrialSet=true"), "")</f>
        <v>, isMonster=true</v>
      </c>
      <c r="AB305" s="7" t="str">
        <f>CONCATENATE(" --",C305," / ",B305)</f>
        <v xml:space="preserve"> --Symphony of Blades / Sinfonie der Klingen</v>
      </c>
      <c r="AC305" s="7" t="str">
        <f>IF(VALUE(P305)&gt;0,CONCATENATE("[",A305,"] = true,        --",C305, " / ", B305), "")</f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constants'!$E$3:$J$1001,5,FALSE),"")</f>
        <v/>
      </c>
      <c r="S306" s="3" t="str">
        <f>IF(T306&lt;&gt;"",VLOOKUP(T306,'ESO zone constants'!$E$3:$J$1001,5,FALSE),"")</f>
        <v/>
      </c>
      <c r="U306" s="3" t="str">
        <f>IF(V306&lt;&gt;"",VLOOKUP(V306,'ESO zone constants'!$E$3:$J$1001,5,FALSE),"")</f>
        <v/>
      </c>
      <c r="W306" s="3">
        <v>0</v>
      </c>
      <c r="X306" t="str">
        <f>VLOOKUP(W306,'LibSets constants'!$A$2:$B$16,2,FALSE)</f>
        <v>Included in base game</v>
      </c>
      <c r="Y306" s="7" t="str">
        <f>CONCATENATE("[",A306,"] = {wayshrines={",M306,",",N306,",",O306,"}")&amp;IF(VALUE(P306)&gt;0,CONCATENATE(", traitsNeeded=",P306),"")&amp;CONCATENATE(", dlcId=",W306,)</f>
        <v>[57] = {wayshrines={-1,-1,-1}, dlcId=0</v>
      </c>
      <c r="Z306" s="7" t="str">
        <f>IF(Q306&lt;&gt;"",CONCATENATE(", zoneIds={",Q306),"")&amp;IF(S306&lt;&gt;"",CONCATENATE(",",S306),"")&amp;IF(U306&lt;&gt;"",CONCATENATE(",",U306),"")&amp;IF(Q306&lt;&gt;"",CONCATENATE("}",""),"")&amp;IF(OR(K306="true",K306="false",K306&lt;&gt;""), CONCATENATE(", veteran=", K306), "")</f>
        <v>, veteran=false</v>
      </c>
      <c r="AA306" s="7" t="str">
        <f>IF(I306="Trial",", isTrial=true",IF(I306="Arena",", isArena=true", IF(I306="Monster",", isMonster=true",""))) &amp; IF(L306="true", CONCATENATE(", multiTrialSet=true"), "")</f>
        <v/>
      </c>
      <c r="AB306" s="7" t="str">
        <f>CONCATENATE(" --",C306," / ",B306)</f>
        <v xml:space="preserve"> --Syrabane's Grip / Syrabanns Griff</v>
      </c>
      <c r="AC306" s="7" t="str">
        <f>IF(VALUE(P306)&gt;0,CONCATENATE("[",A306,"] = true,        --",C306, " / ", B306), "")</f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constants'!$E$3:$J$1001,5,FALSE),"")</f>
        <v/>
      </c>
      <c r="S307" s="3" t="str">
        <f>IF(T307&lt;&gt;"",VLOOKUP(T307,'ESO zone constants'!$E$3:$J$1001,5,FALSE),"")</f>
        <v/>
      </c>
      <c r="U307" s="3" t="str">
        <f>IF(V307&lt;&gt;"",VLOOKUP(V307,'ESO zone constants'!$E$3:$J$1001,5,FALSE),"")</f>
        <v/>
      </c>
      <c r="W307" s="3">
        <v>0</v>
      </c>
      <c r="X307" t="str">
        <f>VLOOKUP(W307,'LibSets constants'!$A$2:$B$16,2,FALSE)</f>
        <v>Included in base game</v>
      </c>
      <c r="Y307" s="7" t="str">
        <f>CONCATENATE("[",A307,"] = {wayshrines={",M307,",",N307,",",O307,"}")&amp;IF(VALUE(P307)&gt;0,CONCATENATE(", traitsNeeded=",P307),"")&amp;CONCATENATE(", dlcId=",W307,)</f>
        <v>[228] = {wayshrines={-1,-1,-1}, dlcId=0</v>
      </c>
      <c r="Z307" s="7" t="str">
        <f>IF(Q307&lt;&gt;"",CONCATENATE(", zoneIds={",Q307),"")&amp;IF(S307&lt;&gt;"",CONCATENATE(",",S307),"")&amp;IF(U307&lt;&gt;"",CONCATENATE(",",U307),"")&amp;IF(Q307&lt;&gt;"",CONCATENATE("}",""),"")&amp;IF(OR(K307="true",K307="false",K307&lt;&gt;""), CONCATENATE(", veteran=", K307), "")</f>
        <v>, veteran=false</v>
      </c>
      <c r="AA307" s="7" t="str">
        <f>IF(I307="Trial",", isTrial=true",IF(I307="Arena",", isArena=true", IF(I307="Monster",", isMonster=true",""))) &amp; IF(L307="true", CONCATENATE(", multiTrialSet=true"), "")</f>
        <v/>
      </c>
      <c r="AB307" s="7" t="str">
        <f>CONCATENATE(" --",C307," / ",B307)</f>
        <v xml:space="preserve"> --Syvarra's Scales / Syvarras Schuppen</v>
      </c>
      <c r="AC307" s="7" t="str">
        <f>IF(VALUE(P307)&gt;0,CONCATENATE("[",A307,"] = true,        --",C307, " / ", B307), "")</f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constants'!$E$3:$J$1001,5,FALSE),"")</f>
        <v/>
      </c>
      <c r="S308" s="3" t="str">
        <f>IF(T308&lt;&gt;"",VLOOKUP(T308,'ESO zone constants'!$E$3:$J$1001,5,FALSE),"")</f>
        <v/>
      </c>
      <c r="U308" s="3" t="str">
        <f>IF(V308&lt;&gt;"",VLOOKUP(V308,'ESO zone constants'!$E$3:$J$1001,5,FALSE),"")</f>
        <v/>
      </c>
      <c r="W308" s="3">
        <v>3</v>
      </c>
      <c r="X308" t="str">
        <f>VLOOKUP(W308,'LibSets constants'!$A$2:$B$16,2,FALSE)</f>
        <v>Thieves Guild</v>
      </c>
      <c r="Y308" s="7" t="str">
        <f>CONCATENATE("[",A308,"] = {wayshrines={",M308,",",N308,",",O308,"}")&amp;IF(VALUE(P308)&gt;0,CONCATENATE(", traitsNeeded=",P308),"")&amp;CONCATENATE(", dlcId=",W308,)</f>
        <v>[224] = {wayshrines={257,257,257}, traitsNeeded=5, dlcId=3</v>
      </c>
      <c r="Z308" s="7" t="str">
        <f>IF(Q308&lt;&gt;"",CONCATENATE(", zoneIds={",Q308),"")&amp;IF(S308&lt;&gt;"",CONCATENATE(",",S308),"")&amp;IF(U308&lt;&gt;"",CONCATENATE(",",U308),"")&amp;IF(Q308&lt;&gt;"",CONCATENATE("}",""),"")&amp;IF(OR(K308="true",K308="false",K308&lt;&gt;""), CONCATENATE(", veteran=", K308), "")</f>
        <v>, veteran=false</v>
      </c>
      <c r="AA308" s="7" t="str">
        <f>IF(I308="Trial",", isTrial=true",IF(I308="Arena",", isArena=true", IF(I308="Monster",", isMonster=true",""))) &amp; IF(L308="true", CONCATENATE(", multiTrialSet=true"), "")</f>
        <v/>
      </c>
      <c r="AB308" s="7" t="str">
        <f>CONCATENATE(" --",C308," / ",B308)</f>
        <v xml:space="preserve"> --Tava's Favor / Tavas Gunst</v>
      </c>
      <c r="AC308" s="7" t="str">
        <f>IF(VALUE(P308)&gt;0,CONCATENATE("[",A308,"] = true,        --",C308, " / ", B308), "")</f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constants'!$E$3:$J$1001,5,FALSE),"")</f>
        <v/>
      </c>
      <c r="S309" s="3" t="str">
        <f>IF(T309&lt;&gt;"",VLOOKUP(T309,'ESO zone constants'!$E$3:$J$1001,5,FALSE),"")</f>
        <v/>
      </c>
      <c r="U309" s="3" t="str">
        <f>IF(V309&lt;&gt;"",VLOOKUP(V309,'ESO zone constants'!$E$3:$J$1001,5,FALSE),"")</f>
        <v/>
      </c>
      <c r="W309" s="3">
        <v>0</v>
      </c>
      <c r="X309" t="str">
        <f>VLOOKUP(W309,'LibSets constants'!$A$2:$B$16,2,FALSE)</f>
        <v>Included in base game</v>
      </c>
      <c r="Y309" s="7" t="str">
        <f>CONCATENATE("[",A309,"] = {wayshrines={",M309,",",N309,",",O309,"}")&amp;IF(VALUE(P309)&gt;0,CONCATENATE(", traitsNeeded=",P309),"")&amp;CONCATENATE(", dlcId=",W309,)</f>
        <v>[97] = {wayshrines={-1,-1,-1}, dlcId=0</v>
      </c>
      <c r="Z309" s="7" t="str">
        <f>IF(Q309&lt;&gt;"",CONCATENATE(", zoneIds={",Q309),"")&amp;IF(S309&lt;&gt;"",CONCATENATE(",",S309),"")&amp;IF(U309&lt;&gt;"",CONCATENATE(",",U309),"")&amp;IF(Q309&lt;&gt;"",CONCATENATE("}",""),"")&amp;IF(OR(K309="true",K309="false",K309&lt;&gt;""), CONCATENATE(", veteran=", K309), "")</f>
        <v>, veteran=false</v>
      </c>
      <c r="AA309" s="7" t="str">
        <f>IF(I309="Trial",", isTrial=true",IF(I309="Arena",", isArena=true", IF(I309="Monster",", isMonster=true",""))) &amp; IF(L309="true", CONCATENATE(", multiTrialSet=true"), "")</f>
        <v/>
      </c>
      <c r="AB309" s="7" t="str">
        <f>CONCATENATE(" --",C309," / ",B309)</f>
        <v xml:space="preserve"> --The Arch-Mage / Erzmagier</v>
      </c>
      <c r="AC309" s="7" t="str">
        <f>IF(VALUE(P309)&gt;0,CONCATENATE("[",A309,"] = true,        --",C309, " / ", B309), "")</f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constants'!$E$3:$J$1001,5,FALSE),"")</f>
        <v/>
      </c>
      <c r="S310" s="3" t="str">
        <f>IF(T310&lt;&gt;"",VLOOKUP(T310,'ESO zone constants'!$E$3:$J$1001,5,FALSE),"")</f>
        <v/>
      </c>
      <c r="U310" s="3" t="str">
        <f>IF(V310&lt;&gt;"",VLOOKUP(V310,'ESO zone constants'!$E$3:$J$1001,5,FALSE),"")</f>
        <v/>
      </c>
      <c r="W310" s="3">
        <v>0</v>
      </c>
      <c r="X310" t="str">
        <f>VLOOKUP(W310,'LibSets constants'!$A$2:$B$16,2,FALSE)</f>
        <v>Included in base game</v>
      </c>
      <c r="Y310" s="7" t="str">
        <f>CONCATENATE("[",A310,"] = {wayshrines={",M310,",",N310,",",O310,"}")&amp;IF(VALUE(P310)&gt;0,CONCATENATE(", traitsNeeded=",P310),"")&amp;CONCATENATE(", dlcId=",W310,)</f>
        <v>[116] = {wayshrines={-1,-1,-1}, dlcId=0</v>
      </c>
      <c r="Z310" s="7" t="str">
        <f>IF(Q310&lt;&gt;"",CONCATENATE(", zoneIds={",Q310),"")&amp;IF(S310&lt;&gt;"",CONCATENATE(",",S310),"")&amp;IF(U310&lt;&gt;"",CONCATENATE(",",U310),"")&amp;IF(Q310&lt;&gt;"",CONCATENATE("}",""),"")&amp;IF(OR(K310="true",K310="false",K310&lt;&gt;""), CONCATENATE(", veteran=", K310), "")</f>
        <v>, veteran=false</v>
      </c>
      <c r="AA310" s="7" t="str">
        <f>IF(I310="Trial",", isTrial=true",IF(I310="Arena",", isArena=true", IF(I310="Monster",", isMonster=true",""))) &amp; IF(L310="true", CONCATENATE(", multiTrialSet=true"), "")</f>
        <v/>
      </c>
      <c r="AB310" s="7" t="str">
        <f>CONCATENATE(" --",C310," / ",B310)</f>
        <v xml:space="preserve"> --The Destruction Suite / Garnitur der Zerstörung</v>
      </c>
      <c r="AC310" s="7" t="str">
        <f>IF(VALUE(P310)&gt;0,CONCATENATE("[",A310,"] = true,        --",C310, " / ", B310), "")</f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constants'!$E$3:$J$1001,5,FALSE),"")</f>
        <v/>
      </c>
      <c r="S311" s="3" t="str">
        <f>IF(T311&lt;&gt;"",VLOOKUP(T311,'ESO zone constants'!$E$3:$J$1001,5,FALSE),"")</f>
        <v/>
      </c>
      <c r="U311" s="3" t="str">
        <f>IF(V311&lt;&gt;"",VLOOKUP(V311,'ESO zone constants'!$E$3:$J$1001,5,FALSE),"")</f>
        <v/>
      </c>
      <c r="W311" s="3">
        <v>0</v>
      </c>
      <c r="X311" t="str">
        <f>VLOOKUP(W311,'LibSets constants'!$A$2:$B$16,2,FALSE)</f>
        <v>Included in base game</v>
      </c>
      <c r="Y311" s="7" t="str">
        <f>CONCATENATE("[",A311,"] = {wayshrines={",M311,",",N311,",",O311,"}")&amp;IF(VALUE(P311)&gt;0,CONCATENATE(", traitsNeeded=",P311),"")&amp;CONCATENATE(", dlcId=",W311,)</f>
        <v>[53] = {wayshrines={-1,-1,-1}, dlcId=0</v>
      </c>
      <c r="Z311" s="7" t="str">
        <f>IF(Q311&lt;&gt;"",CONCATENATE(", zoneIds={",Q311),"")&amp;IF(S311&lt;&gt;"",CONCATENATE(",",S311),"")&amp;IF(U311&lt;&gt;"",CONCATENATE(",",U311),"")&amp;IF(Q311&lt;&gt;"",CONCATENATE("}",""),"")&amp;IF(OR(K311="true",K311="false",K311&lt;&gt;""), CONCATENATE(", veteran=", K311), "")</f>
        <v>, veteran=false</v>
      </c>
      <c r="AA311" s="7" t="str">
        <f>IF(I311="Trial",", isTrial=true",IF(I311="Arena",", isArena=true", IF(I311="Monster",", isMonster=true",""))) &amp; IF(L311="true", CONCATENATE(", multiTrialSet=true"), "")</f>
        <v/>
      </c>
      <c r="AB311" s="7" t="str">
        <f>CONCATENATE(" --",C311," / ",B311)</f>
        <v xml:space="preserve"> --The Ice Furnace / Eisschmiede</v>
      </c>
      <c r="AC311" s="7" t="str">
        <f>IF(VALUE(P311)&gt;0,CONCATENATE("[",A311,"] = true,        --",C311, " / ", B311), "")</f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constants'!$E$3:$J$1001,5,FALSE),"")</f>
        <v/>
      </c>
      <c r="S312" s="3" t="str">
        <f>IF(T312&lt;&gt;"",VLOOKUP(T312,'ESO zone constants'!$E$3:$J$1001,5,FALSE),"")</f>
        <v/>
      </c>
      <c r="U312" s="3" t="str">
        <f>IF(V312&lt;&gt;"",VLOOKUP(V312,'ESO zone constants'!$E$3:$J$1001,5,FALSE),"")</f>
        <v/>
      </c>
      <c r="W312" s="3">
        <v>0</v>
      </c>
      <c r="X312" t="str">
        <f>VLOOKUP(W312,'LibSets constants'!$A$2:$B$16,2,FALSE)</f>
        <v>Included in base game</v>
      </c>
      <c r="Y312" s="7" t="str">
        <f>CONCATENATE("[",A312,"] = {wayshrines={",M312,",",N312,",",O312,"}")&amp;IF(VALUE(P312)&gt;0,CONCATENATE(", traitsNeeded=",P312),"")&amp;CONCATENATE(", dlcId=",W312,)</f>
        <v>[63] = {wayshrines={-1,-1,-1}, dlcId=0</v>
      </c>
      <c r="Z312" s="7" t="str">
        <f>IF(Q312&lt;&gt;"",CONCATENATE(", zoneIds={",Q312),"")&amp;IF(S312&lt;&gt;"",CONCATENATE(",",S312),"")&amp;IF(U312&lt;&gt;"",CONCATENATE(",",U312),"")&amp;IF(Q312&lt;&gt;"",CONCATENATE("}",""),"")&amp;IF(OR(K312="true",K312="false",K312&lt;&gt;""), CONCATENATE(", veteran=", K312), "")</f>
        <v>, veteran=false</v>
      </c>
      <c r="AA312" s="7" t="str">
        <f>IF(I312="Trial",", isTrial=true",IF(I312="Arena",", isArena=true", IF(I312="Monster",", isMonster=true",""))) &amp; IF(L312="true", CONCATENATE(", multiTrialSet=true"), "")</f>
        <v/>
      </c>
      <c r="AB312" s="7" t="str">
        <f>CONCATENATE(" --",C312," / ",B312)</f>
        <v xml:space="preserve"> --The Juggernaut / Koloss</v>
      </c>
      <c r="AC312" s="7" t="str">
        <f>IF(VALUE(P312)&gt;0,CONCATENATE("[",A312,"] = true,        --",C312, " / ", B312), "")</f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 t="str">
        <f>IF(R313&lt;&gt;"",VLOOKUP(R313,'ESO zone constants'!$E$3:$J$1001,5,FALSE),"")</f>
        <v>Wrothgar</v>
      </c>
      <c r="R313" s="3" t="s">
        <v>503</v>
      </c>
      <c r="S313" s="3" t="str">
        <f>IF(T313&lt;&gt;"",VLOOKUP(T313,'ESO zone constants'!$E$3:$J$1001,5,FALSE),"")</f>
        <v/>
      </c>
      <c r="U313" s="3" t="str">
        <f>IF(V313&lt;&gt;"",VLOOKUP(V313,'ESO zone constants'!$E$3:$J$1001,5,FALSE),"")</f>
        <v/>
      </c>
      <c r="Z313" s="7" t="str">
        <f>IF(Q313&lt;&gt;"",CONCATENATE(", zoneIds={",Q313),"")&amp;IF(S313&lt;&gt;"",CONCATENATE(",",S313),"")&amp;IF(U313&lt;&gt;"",CONCATENATE(",",U313),"")&amp;IF(Q313&lt;&gt;"",CONCATENATE("}",""),"")&amp;IF(OR(K313="true",K313="false",K313&lt;&gt;""), CONCATENATE(", veteran=", K313), "")</f>
        <v>, zoneIds={Wrothgar}, veteran=true</v>
      </c>
      <c r="AB313" s="7" t="str">
        <f>CONCATENATE(" --",C313," / ",B313)</f>
        <v xml:space="preserve"> --The Maelstrom's Axe / Axt des Mahlstroms</v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 t="str">
        <f>IF(R314&lt;&gt;"",VLOOKUP(R314,'ESO zone constants'!$E$3:$J$1001,5,FALSE),"")</f>
        <v>Wrothgar</v>
      </c>
      <c r="R314" s="3" t="s">
        <v>503</v>
      </c>
      <c r="S314" s="3" t="str">
        <f>IF(T314&lt;&gt;"",VLOOKUP(T314,'ESO zone constants'!$E$3:$J$1001,5,FALSE),"")</f>
        <v/>
      </c>
      <c r="U314" s="3" t="str">
        <f>IF(V314&lt;&gt;"",VLOOKUP(V314,'ESO zone constants'!$E$3:$J$1001,5,FALSE),"")</f>
        <v/>
      </c>
      <c r="Z314" s="7" t="str">
        <f>IF(Q314&lt;&gt;"",CONCATENATE(", zoneIds={",Q314),"")&amp;IF(S314&lt;&gt;"",CONCATENATE(",",S314),"")&amp;IF(U314&lt;&gt;"",CONCATENATE(",",U314),"")&amp;IF(Q314&lt;&gt;"",CONCATENATE("}",""),"")&amp;IF(OR(K314="true",K314="false",K314&lt;&gt;""), CONCATENATE(", veteran=", K314), "")</f>
        <v>, zoneIds={Wrothgar}, veteran=true</v>
      </c>
      <c r="AB314" s="7" t="str">
        <f>CONCATENATE(" --",C314," / ",B314)</f>
        <v xml:space="preserve"> --The Maelstrom's Battle Axe / Streitaxt des Mahlstroms</v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 t="str">
        <f>IF(R315&lt;&gt;"",VLOOKUP(R315,'ESO zone constants'!$E$3:$J$1001,5,FALSE),"")</f>
        <v>Wrothgar</v>
      </c>
      <c r="R315" s="3" t="s">
        <v>503</v>
      </c>
      <c r="S315" s="3" t="str">
        <f>IF(T315&lt;&gt;"",VLOOKUP(T315,'ESO zone constants'!$E$3:$J$1001,5,FALSE),"")</f>
        <v/>
      </c>
      <c r="U315" s="3" t="str">
        <f>IF(V315&lt;&gt;"",VLOOKUP(V315,'ESO zone constants'!$E$3:$J$1001,5,FALSE),"")</f>
        <v/>
      </c>
      <c r="Z315" s="7" t="str">
        <f>IF(Q315&lt;&gt;"",CONCATENATE(", zoneIds={",Q315),"")&amp;IF(S315&lt;&gt;"",CONCATENATE(",",S315),"")&amp;IF(U315&lt;&gt;"",CONCATENATE(",",U315),"")&amp;IF(Q315&lt;&gt;"",CONCATENATE("}",""),"")&amp;IF(OR(K315="true",K315="false",K315&lt;&gt;""), CONCATENATE(", veteran=", K315), "")</f>
        <v>, zoneIds={Wrothgar}, veteran=true</v>
      </c>
      <c r="AB315" s="7" t="str">
        <f>CONCATENATE(" --",C315," / ",B315)</f>
        <v xml:space="preserve"> --The Maelstrom's Bow / Bogen des Mahlstroms</v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 t="str">
        <f>IF(R316&lt;&gt;"",VLOOKUP(R316,'ESO zone constants'!$E$3:$J$1001,5,FALSE),"")</f>
        <v>Wrothgar</v>
      </c>
      <c r="R316" s="3" t="s">
        <v>503</v>
      </c>
      <c r="S316" s="3" t="str">
        <f>IF(T316&lt;&gt;"",VLOOKUP(T316,'ESO zone constants'!$E$3:$J$1001,5,FALSE),"")</f>
        <v/>
      </c>
      <c r="U316" s="3" t="str">
        <f>IF(V316&lt;&gt;"",VLOOKUP(V316,'ESO zone constants'!$E$3:$J$1001,5,FALSE),"")</f>
        <v/>
      </c>
      <c r="Z316" s="7" t="str">
        <f>IF(Q316&lt;&gt;"",CONCATENATE(", zoneIds={",Q316),"")&amp;IF(S316&lt;&gt;"",CONCATENATE(",",S316),"")&amp;IF(U316&lt;&gt;"",CONCATENATE(",",U316),"")&amp;IF(Q316&lt;&gt;"",CONCATENATE("}",""),"")&amp;IF(OR(K316="true",K316="false",K316&lt;&gt;""), CONCATENATE(", veteran=", K316), "")</f>
        <v>, zoneIds={Wrothgar}, veteran=true</v>
      </c>
      <c r="AB316" s="7" t="str">
        <f>CONCATENATE(" --",C316," / ",B316)</f>
        <v xml:space="preserve"> --The Maelstrom's Dagger / Dolch des Mahlstroms</v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 t="str">
        <f>IF(R317&lt;&gt;"",VLOOKUP(R317,'ESO zone constants'!$E$3:$J$1001,5,FALSE),"")</f>
        <v>Wrothgar</v>
      </c>
      <c r="R317" s="3" t="s">
        <v>503</v>
      </c>
      <c r="S317" s="3" t="str">
        <f>IF(T317&lt;&gt;"",VLOOKUP(T317,'ESO zone constants'!$E$3:$J$1001,5,FALSE),"")</f>
        <v/>
      </c>
      <c r="U317" s="3" t="str">
        <f>IF(V317&lt;&gt;"",VLOOKUP(V317,'ESO zone constants'!$E$3:$J$1001,5,FALSE),"")</f>
        <v/>
      </c>
      <c r="Z317" s="7" t="str">
        <f>IF(Q317&lt;&gt;"",CONCATENATE(", zoneIds={",Q317),"")&amp;IF(S317&lt;&gt;"",CONCATENATE(",",S317),"")&amp;IF(U317&lt;&gt;"",CONCATENATE(",",U317),"")&amp;IF(Q317&lt;&gt;"",CONCATENATE("}",""),"")&amp;IF(OR(K317="true",K317="false",K317&lt;&gt;""), CONCATENATE(", veteran=", K317), "")</f>
        <v>, zoneIds={Wrothgar}, veteran=true</v>
      </c>
      <c r="AB317" s="7" t="str">
        <f>CONCATENATE(" --",C317," / ",B317)</f>
        <v xml:space="preserve"> --The Maelstrom's Greatsword / Bidenhänder des Mahlstroms</v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 t="str">
        <f>IF(R318&lt;&gt;"",VLOOKUP(R318,'ESO zone constants'!$E$3:$J$1001,5,FALSE),"")</f>
        <v>Wrothgar</v>
      </c>
      <c r="R318" s="3" t="s">
        <v>503</v>
      </c>
      <c r="S318" s="3" t="str">
        <f>IF(T318&lt;&gt;"",VLOOKUP(T318,'ESO zone constants'!$E$3:$J$1001,5,FALSE),"")</f>
        <v/>
      </c>
      <c r="U318" s="3" t="str">
        <f>IF(V318&lt;&gt;"",VLOOKUP(V318,'ESO zone constants'!$E$3:$J$1001,5,FALSE),"")</f>
        <v/>
      </c>
      <c r="Z318" s="7" t="str">
        <f>IF(Q318&lt;&gt;"",CONCATENATE(", zoneIds={",Q318),"")&amp;IF(S318&lt;&gt;"",CONCATENATE(",",S318),"")&amp;IF(U318&lt;&gt;"",CONCATENATE(",",U318),"")&amp;IF(Q318&lt;&gt;"",CONCATENATE("}",""),"")&amp;IF(OR(K318="true",K318="false",K318&lt;&gt;""), CONCATENATE(", veteran=", K318), "")</f>
        <v>, zoneIds={Wrothgar}, veteran=true</v>
      </c>
      <c r="AB318" s="7" t="str">
        <f>CONCATENATE(" --",C318," / ",B318)</f>
        <v xml:space="preserve"> --The Maelstrom's Ice Staff / Froststab des Mahlstroms</v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 t="str">
        <f>IF(R319&lt;&gt;"",VLOOKUP(R319,'ESO zone constants'!$E$3:$J$1001,5,FALSE),"")</f>
        <v>Wrothgar</v>
      </c>
      <c r="R319" s="3" t="s">
        <v>503</v>
      </c>
      <c r="S319" s="3" t="str">
        <f>IF(T319&lt;&gt;"",VLOOKUP(T319,'ESO zone constants'!$E$3:$J$1001,5,FALSE),"")</f>
        <v/>
      </c>
      <c r="U319" s="3" t="str">
        <f>IF(V319&lt;&gt;"",VLOOKUP(V319,'ESO zone constants'!$E$3:$J$1001,5,FALSE),"")</f>
        <v/>
      </c>
      <c r="Z319" s="7" t="str">
        <f>IF(Q319&lt;&gt;"",CONCATENATE(", zoneIds={",Q319),"")&amp;IF(S319&lt;&gt;"",CONCATENATE(",",S319),"")&amp;IF(U319&lt;&gt;"",CONCATENATE(",",U319),"")&amp;IF(Q319&lt;&gt;"",CONCATENATE("}",""),"")&amp;IF(OR(K319="true",K319="false",K319&lt;&gt;""), CONCATENATE(", veteran=", K319), "")</f>
        <v>, zoneIds={Wrothgar}, veteran=true</v>
      </c>
      <c r="AB319" s="7" t="str">
        <f>CONCATENATE(" --",C319," / ",B319)</f>
        <v xml:space="preserve"> --The Maelstrom's Inferno Staff / Flammenstab des Mahlstroms</v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 t="str">
        <f>IF(R320&lt;&gt;"",VLOOKUP(R320,'ESO zone constants'!$E$3:$J$1001,5,FALSE),"")</f>
        <v>Wrothgar</v>
      </c>
      <c r="R320" s="3" t="s">
        <v>503</v>
      </c>
      <c r="S320" s="3" t="str">
        <f>IF(T320&lt;&gt;"",VLOOKUP(T320,'ESO zone constants'!$E$3:$J$1001,5,FALSE),"")</f>
        <v/>
      </c>
      <c r="U320" s="3" t="str">
        <f>IF(V320&lt;&gt;"",VLOOKUP(V320,'ESO zone constants'!$E$3:$J$1001,5,FALSE),"")</f>
        <v/>
      </c>
      <c r="Z320" s="7" t="str">
        <f>IF(Q320&lt;&gt;"",CONCATENATE(", zoneIds={",Q320),"")&amp;IF(S320&lt;&gt;"",CONCATENATE(",",S320),"")&amp;IF(U320&lt;&gt;"",CONCATENATE(",",U320),"")&amp;IF(Q320&lt;&gt;"",CONCATENATE("}",""),"")&amp;IF(OR(K320="true",K320="false",K320&lt;&gt;""), CONCATENATE(", veteran=", K320), "")</f>
        <v>, zoneIds={Wrothgar}, veteran=true</v>
      </c>
      <c r="AB320" s="7" t="str">
        <f>CONCATENATE(" --",C320," / ",B320)</f>
        <v xml:space="preserve"> --The Maelstrom's Lightning Staff / Blitzstab des Mahlstroms</v>
      </c>
    </row>
    <row r="321" spans="1:28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 t="str">
        <f>IF(R321&lt;&gt;"",VLOOKUP(R321,'ESO zone constants'!$E$3:$J$1001,5,FALSE),"")</f>
        <v>Wrothgar</v>
      </c>
      <c r="R321" s="3" t="s">
        <v>503</v>
      </c>
      <c r="S321" s="3" t="str">
        <f>IF(T321&lt;&gt;"",VLOOKUP(T321,'ESO zone constants'!$E$3:$J$1001,5,FALSE),"")</f>
        <v/>
      </c>
      <c r="U321" s="3" t="str">
        <f>IF(V321&lt;&gt;"",VLOOKUP(V321,'ESO zone constants'!$E$3:$J$1001,5,FALSE),"")</f>
        <v/>
      </c>
      <c r="Z321" s="7" t="str">
        <f>IF(Q321&lt;&gt;"",CONCATENATE(", zoneIds={",Q321),"")&amp;IF(S321&lt;&gt;"",CONCATENATE(",",S321),"")&amp;IF(U321&lt;&gt;"",CONCATENATE(",",U321),"")&amp;IF(Q321&lt;&gt;"",CONCATENATE("}",""),"")&amp;IF(OR(K321="true",K321="false",K321&lt;&gt;""), CONCATENATE(", veteran=", K321), "")</f>
        <v>, zoneIds={Wrothgar}, veteran=true</v>
      </c>
      <c r="AB321" s="7" t="str">
        <f>CONCATENATE(" --",C321," / ",B321)</f>
        <v xml:space="preserve"> --The Maelstrom's Mace / Keule des Mahlstroms</v>
      </c>
    </row>
    <row r="322" spans="1:28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 t="str">
        <f>IF(R322&lt;&gt;"",VLOOKUP(R322,'ESO zone constants'!$E$3:$J$1001,5,FALSE),"")</f>
        <v>Wrothgar</v>
      </c>
      <c r="R322" s="3" t="s">
        <v>503</v>
      </c>
      <c r="S322" s="3" t="str">
        <f>IF(T322&lt;&gt;"",VLOOKUP(T322,'ESO zone constants'!$E$3:$J$1001,5,FALSE),"")</f>
        <v/>
      </c>
      <c r="U322" s="3" t="str">
        <f>IF(V322&lt;&gt;"",VLOOKUP(V322,'ESO zone constants'!$E$3:$J$1001,5,FALSE),"")</f>
        <v/>
      </c>
      <c r="Z322" s="7" t="str">
        <f>IF(Q322&lt;&gt;"",CONCATENATE(", zoneIds={",Q322),"")&amp;IF(S322&lt;&gt;"",CONCATENATE(",",S322),"")&amp;IF(U322&lt;&gt;"",CONCATENATE(",",U322),"")&amp;IF(Q322&lt;&gt;"",CONCATENATE("}",""),"")&amp;IF(OR(K322="true",K322="false",K322&lt;&gt;""), CONCATENATE(", veteran=", K322), "")</f>
        <v>, zoneIds={Wrothgar}, veteran=true</v>
      </c>
      <c r="AB322" s="7" t="str">
        <f>CONCATENATE(" --",C322," / ",B322)</f>
        <v xml:space="preserve"> --The Maelstrom's Maul / Streitkolben des Mahlstroms</v>
      </c>
    </row>
    <row r="323" spans="1:28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 t="str">
        <f>IF(R323&lt;&gt;"",VLOOKUP(R323,'ESO zone constants'!$E$3:$J$1001,5,FALSE),"")</f>
        <v>Wrothgar</v>
      </c>
      <c r="R323" s="3" t="s">
        <v>503</v>
      </c>
      <c r="S323" s="3" t="str">
        <f>IF(T323&lt;&gt;"",VLOOKUP(T323,'ESO zone constants'!$E$3:$J$1001,5,FALSE),"")</f>
        <v/>
      </c>
      <c r="U323" s="3" t="str">
        <f>IF(V323&lt;&gt;"",VLOOKUP(V323,'ESO zone constants'!$E$3:$J$1001,5,FALSE),"")</f>
        <v/>
      </c>
      <c r="Z323" s="7" t="str">
        <f>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</f>
        <v>, zoneIds={Wrothgar}, veteran=true</v>
      </c>
      <c r="AB323" s="7" t="str">
        <f>CONCATENATE(" --",C323," / ",B323)</f>
        <v xml:space="preserve"> --The Maelstrom's Restoration Staff / Heilungsstab des Mahlstroms</v>
      </c>
    </row>
    <row r="324" spans="1:28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 t="str">
        <f>IF(R324&lt;&gt;"",VLOOKUP(R324,'ESO zone constants'!$E$3:$J$1001,5,FALSE),"")</f>
        <v>Wrothgar</v>
      </c>
      <c r="R324" s="3" t="s">
        <v>503</v>
      </c>
      <c r="S324" s="3" t="str">
        <f>IF(T324&lt;&gt;"",VLOOKUP(T324,'ESO zone constants'!$E$3:$J$1001,5,FALSE),"")</f>
        <v/>
      </c>
      <c r="U324" s="3" t="str">
        <f>IF(V324&lt;&gt;"",VLOOKUP(V324,'ESO zone constants'!$E$3:$J$1001,5,FALSE),"")</f>
        <v/>
      </c>
      <c r="Z324" s="7" t="str">
        <f>IF(Q324&lt;&gt;"",CONCATENATE(", zoneIds={",Q324),"")&amp;IF(S324&lt;&gt;"",CONCATENATE(",",S324),"")&amp;IF(U324&lt;&gt;"",CONCATENATE(",",U324),"")&amp;IF(Q324&lt;&gt;"",CONCATENATE("}",""),"")&amp;IF(OR(K324="true",K324="false",K324&lt;&gt;""), CONCATENATE(", veteran=", K324), "")</f>
        <v>, zoneIds={Wrothgar}, veteran=true</v>
      </c>
      <c r="AB324" s="7" t="str">
        <f>CONCATENATE(" --",C324," / ",B324)</f>
        <v xml:space="preserve"> --The Maelstrom's Shield / Schild des Mahlstroms</v>
      </c>
    </row>
    <row r="325" spans="1:28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 t="str">
        <f>IF(R325&lt;&gt;"",VLOOKUP(R325,'ESO zone constants'!$E$3:$J$1001,5,FALSE),"")</f>
        <v>Wrothgar</v>
      </c>
      <c r="R325" s="3" t="s">
        <v>503</v>
      </c>
      <c r="S325" s="3" t="str">
        <f>IF(T325&lt;&gt;"",VLOOKUP(T325,'ESO zone constants'!$E$3:$J$1001,5,FALSE),"")</f>
        <v/>
      </c>
      <c r="U325" s="3" t="str">
        <f>IF(V325&lt;&gt;"",VLOOKUP(V325,'ESO zone constants'!$E$3:$J$1001,5,FALSE),"")</f>
        <v/>
      </c>
      <c r="Z325" s="7" t="str">
        <f>IF(Q325&lt;&gt;"",CONCATENATE(", zoneIds={",Q325),"")&amp;IF(S325&lt;&gt;"",CONCATENATE(",",S325),"")&amp;IF(U325&lt;&gt;"",CONCATENATE(",",U325),"")&amp;IF(Q325&lt;&gt;"",CONCATENATE("}",""),"")&amp;IF(OR(K325="true",K325="false",K325&lt;&gt;""), CONCATENATE(", veteran=", K325), "")</f>
        <v>, zoneIds={Wrothgar}, veteran=true</v>
      </c>
      <c r="AB325" s="7" t="str">
        <f>CONCATENATE(" --",C325," / ",B325)</f>
        <v xml:space="preserve"> --The Maelstrom's Sword / Schwert des Mahlstroms</v>
      </c>
    </row>
    <row r="326" spans="1:28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 t="str">
        <f>IF(R326&lt;&gt;"",VLOOKUP(R326,'ESO zone constants'!$E$3:$J$1001,5,FALSE),"")</f>
        <v>Craglorn</v>
      </c>
      <c r="R326" s="3" t="s">
        <v>493</v>
      </c>
      <c r="S326" s="3" t="str">
        <f>IF(T326&lt;&gt;"",VLOOKUP(T326,'ESO zone constants'!$E$3:$J$1001,5,FALSE),"")</f>
        <v/>
      </c>
      <c r="U326" s="3" t="str">
        <f>IF(V326&lt;&gt;"",VLOOKUP(V326,'ESO zone constants'!$E$3:$J$1001,5,FALSE),"")</f>
        <v/>
      </c>
      <c r="AB326" s="7" t="str">
        <f>CONCATENATE(" --",C326," / ",B326)</f>
        <v xml:space="preserve"> --The Master's Axe / Axt des Meisters</v>
      </c>
    </row>
    <row r="327" spans="1:28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 t="str">
        <f>IF(R327&lt;&gt;"",VLOOKUP(R327,'ESO zone constants'!$E$3:$J$1001,5,FALSE),"")</f>
        <v>Craglorn</v>
      </c>
      <c r="R327" s="3" t="s">
        <v>493</v>
      </c>
      <c r="S327" s="3" t="str">
        <f>IF(T327&lt;&gt;"",VLOOKUP(T327,'ESO zone constants'!$E$3:$J$1001,5,FALSE),"")</f>
        <v/>
      </c>
      <c r="U327" s="3" t="str">
        <f>IF(V327&lt;&gt;"",VLOOKUP(V327,'ESO zone constants'!$E$3:$J$1001,5,FALSE),"")</f>
        <v/>
      </c>
      <c r="AB327" s="7" t="str">
        <f>CONCATENATE(" --",C327," / ",B327)</f>
        <v xml:space="preserve"> --The Master's Battle Axe / Streitaxt des Meisters</v>
      </c>
    </row>
    <row r="328" spans="1:28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 t="str">
        <f>IF(R328&lt;&gt;"",VLOOKUP(R328,'ESO zone constants'!$E$3:$J$1001,5,FALSE),"")</f>
        <v>Craglorn</v>
      </c>
      <c r="R328" s="3" t="s">
        <v>493</v>
      </c>
      <c r="S328" s="3" t="str">
        <f>IF(T328&lt;&gt;"",VLOOKUP(T328,'ESO zone constants'!$E$3:$J$1001,5,FALSE),"")</f>
        <v/>
      </c>
      <c r="U328" s="3" t="str">
        <f>IF(V328&lt;&gt;"",VLOOKUP(V328,'ESO zone constants'!$E$3:$J$1001,5,FALSE),"")</f>
        <v/>
      </c>
      <c r="AB328" s="7" t="str">
        <f>CONCATENATE(" --",C328," / ",B328)</f>
        <v xml:space="preserve"> --The Master's Bow / Bogen des Meisters</v>
      </c>
    </row>
    <row r="329" spans="1:28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 t="str">
        <f>IF(R329&lt;&gt;"",VLOOKUP(R329,'ESO zone constants'!$E$3:$J$1001,5,FALSE),"")</f>
        <v>Craglorn</v>
      </c>
      <c r="R329" s="3" t="s">
        <v>493</v>
      </c>
      <c r="S329" s="3" t="str">
        <f>IF(T329&lt;&gt;"",VLOOKUP(T329,'ESO zone constants'!$E$3:$J$1001,5,FALSE),"")</f>
        <v/>
      </c>
      <c r="U329" s="3" t="str">
        <f>IF(V329&lt;&gt;"",VLOOKUP(V329,'ESO zone constants'!$E$3:$J$1001,5,FALSE),"")</f>
        <v/>
      </c>
      <c r="AB329" s="7" t="str">
        <f>CONCATENATE(" --",C329," / ",B329)</f>
        <v xml:space="preserve"> --The Master's Dagger / Dolch des Meisters</v>
      </c>
    </row>
    <row r="330" spans="1:28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 t="str">
        <f>IF(R330&lt;&gt;"",VLOOKUP(R330,'ESO zone constants'!$E$3:$J$1001,5,FALSE),"")</f>
        <v>Craglorn</v>
      </c>
      <c r="R330" s="3" t="s">
        <v>493</v>
      </c>
      <c r="S330" s="3" t="str">
        <f>IF(T330&lt;&gt;"",VLOOKUP(T330,'ESO zone constants'!$E$3:$J$1001,5,FALSE),"")</f>
        <v/>
      </c>
      <c r="U330" s="3" t="str">
        <f>IF(V330&lt;&gt;"",VLOOKUP(V330,'ESO zone constants'!$E$3:$J$1001,5,FALSE),"")</f>
        <v/>
      </c>
      <c r="AB330" s="7" t="str">
        <f>CONCATENATE(" --",C330," / ",B330)</f>
        <v xml:space="preserve"> --The Master's Greatsword / Bidenhänder des Meisters</v>
      </c>
    </row>
    <row r="331" spans="1:28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 t="str">
        <f>IF(R331&lt;&gt;"",VLOOKUP(R331,'ESO zone constants'!$E$3:$J$1001,5,FALSE),"")</f>
        <v>Craglorn</v>
      </c>
      <c r="R331" s="3" t="s">
        <v>493</v>
      </c>
      <c r="S331" s="3" t="str">
        <f>IF(T331&lt;&gt;"",VLOOKUP(T331,'ESO zone constants'!$E$3:$J$1001,5,FALSE),"")</f>
        <v/>
      </c>
      <c r="U331" s="3" t="str">
        <f>IF(V331&lt;&gt;"",VLOOKUP(V331,'ESO zone constants'!$E$3:$J$1001,5,FALSE),"")</f>
        <v/>
      </c>
      <c r="AB331" s="7" t="str">
        <f>CONCATENATE(" --",C331," / ",B331)</f>
        <v xml:space="preserve"> --The Master's Ice Staff / Eisstab des Meisters</v>
      </c>
    </row>
    <row r="332" spans="1:28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 t="str">
        <f>IF(R332&lt;&gt;"",VLOOKUP(R332,'ESO zone constants'!$E$3:$J$1001,5,FALSE),"")</f>
        <v>Craglorn</v>
      </c>
      <c r="R332" s="3" t="s">
        <v>493</v>
      </c>
      <c r="S332" s="3" t="str">
        <f>IF(T332&lt;&gt;"",VLOOKUP(T332,'ESO zone constants'!$E$3:$J$1001,5,FALSE),"")</f>
        <v/>
      </c>
      <c r="U332" s="3" t="str">
        <f>IF(V332&lt;&gt;"",VLOOKUP(V332,'ESO zone constants'!$E$3:$J$1001,5,FALSE),"")</f>
        <v/>
      </c>
      <c r="AB332" s="7" t="str">
        <f>CONCATENATE(" --",C332," / ",B332)</f>
        <v xml:space="preserve"> --The Master's Inferno Staff / Flammenstab des Meisters</v>
      </c>
    </row>
    <row r="333" spans="1:28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 t="str">
        <f>IF(R333&lt;&gt;"",VLOOKUP(R333,'ESO zone constants'!$E$3:$J$1001,5,FALSE),"")</f>
        <v>Craglorn</v>
      </c>
      <c r="R333" s="3" t="s">
        <v>493</v>
      </c>
      <c r="S333" s="3" t="str">
        <f>IF(T333&lt;&gt;"",VLOOKUP(T333,'ESO zone constants'!$E$3:$J$1001,5,FALSE),"")</f>
        <v/>
      </c>
      <c r="U333" s="3" t="str">
        <f>IF(V333&lt;&gt;"",VLOOKUP(V333,'ESO zone constants'!$E$3:$J$1001,5,FALSE),"")</f>
        <v/>
      </c>
      <c r="AB333" s="7" t="str">
        <f>CONCATENATE(" --",C333," / ",B333)</f>
        <v xml:space="preserve"> --The Master's Lightning Staff / Blitzstab des Meisters</v>
      </c>
    </row>
    <row r="334" spans="1:28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 t="str">
        <f>IF(R334&lt;&gt;"",VLOOKUP(R334,'ESO zone constants'!$E$3:$J$1001,5,FALSE),"")</f>
        <v>Craglorn</v>
      </c>
      <c r="R334" s="3" t="s">
        <v>493</v>
      </c>
      <c r="S334" s="3" t="str">
        <f>IF(T334&lt;&gt;"",VLOOKUP(T334,'ESO zone constants'!$E$3:$J$1001,5,FALSE),"")</f>
        <v/>
      </c>
      <c r="U334" s="3" t="str">
        <f>IF(V334&lt;&gt;"",VLOOKUP(V334,'ESO zone constants'!$E$3:$J$1001,5,FALSE),"")</f>
        <v/>
      </c>
      <c r="AB334" s="7" t="str">
        <f>CONCATENATE(" --",C334," / ",B334)</f>
        <v xml:space="preserve"> --The Master's Mace / Keule des Meisters</v>
      </c>
    </row>
    <row r="335" spans="1:28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 t="str">
        <f>IF(R335&lt;&gt;"",VLOOKUP(R335,'ESO zone constants'!$E$3:$J$1001,5,FALSE),"")</f>
        <v>Craglorn</v>
      </c>
      <c r="R335" s="3" t="s">
        <v>493</v>
      </c>
      <c r="S335" s="3" t="str">
        <f>IF(T335&lt;&gt;"",VLOOKUP(T335,'ESO zone constants'!$E$3:$J$1001,5,FALSE),"")</f>
        <v/>
      </c>
      <c r="U335" s="3" t="str">
        <f>IF(V335&lt;&gt;"",VLOOKUP(V335,'ESO zone constants'!$E$3:$J$1001,5,FALSE),"")</f>
        <v/>
      </c>
      <c r="AB335" s="7" t="str">
        <f>CONCATENATE(" --",C335," / ",B335)</f>
        <v xml:space="preserve"> --The Master's Maul / Streitkolben des Meisters</v>
      </c>
    </row>
    <row r="336" spans="1:28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 t="str">
        <f>IF(R336&lt;&gt;"",VLOOKUP(R336,'ESO zone constants'!$E$3:$J$1001,5,FALSE),"")</f>
        <v>Craglorn</v>
      </c>
      <c r="R336" s="3" t="s">
        <v>493</v>
      </c>
      <c r="S336" s="3" t="str">
        <f>IF(T336&lt;&gt;"",VLOOKUP(T336,'ESO zone constants'!$E$3:$J$1001,5,FALSE),"")</f>
        <v/>
      </c>
      <c r="U336" s="3" t="str">
        <f>IF(V336&lt;&gt;"",VLOOKUP(V336,'ESO zone constants'!$E$3:$J$1001,5,FALSE),"")</f>
        <v/>
      </c>
      <c r="AB336" s="7" t="str">
        <f>CONCATENATE(" --",C336," / ",B336)</f>
        <v xml:space="preserve"> --The Master's Restoration Staff / Heilungsstab des Meisters</v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 t="str">
        <f>IF(R337&lt;&gt;"",VLOOKUP(R337,'ESO zone constants'!$E$3:$J$1001,5,FALSE),"")</f>
        <v>Craglorn</v>
      </c>
      <c r="R337" s="3" t="s">
        <v>493</v>
      </c>
      <c r="S337" s="3" t="str">
        <f>IF(T337&lt;&gt;"",VLOOKUP(T337,'ESO zone constants'!$E$3:$J$1001,5,FALSE),"")</f>
        <v/>
      </c>
      <c r="U337" s="3" t="str">
        <f>IF(V337&lt;&gt;"",VLOOKUP(V337,'ESO zone constants'!$E$3:$J$1001,5,FALSE),"")</f>
        <v/>
      </c>
      <c r="AB337" s="7" t="str">
        <f>CONCATENATE(" --",C337," / ",B337)</f>
        <v xml:space="preserve"> --The Master's Shield / Schild des Meisters</v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 t="str">
        <f>IF(R338&lt;&gt;"",VLOOKUP(R338,'ESO zone constants'!$E$3:$J$1001,5,FALSE),"")</f>
        <v>Craglorn</v>
      </c>
      <c r="R338" s="3" t="s">
        <v>493</v>
      </c>
      <c r="S338" s="3" t="str">
        <f>IF(T338&lt;&gt;"",VLOOKUP(T338,'ESO zone constants'!$E$3:$J$1001,5,FALSE),"")</f>
        <v/>
      </c>
      <c r="U338" s="3" t="str">
        <f>IF(V338&lt;&gt;"",VLOOKUP(V338,'ESO zone constants'!$E$3:$J$1001,5,FALSE),"")</f>
        <v/>
      </c>
      <c r="AB338" s="7" t="str">
        <f>CONCATENATE(" --",C338," / ",B338)</f>
        <v xml:space="preserve"> --The Master's Sword / Schwert des Meisters</v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constants'!$E$3:$J$1001,5,FALSE),"")</f>
        <v/>
      </c>
      <c r="S339" s="3" t="str">
        <f>IF(T339&lt;&gt;"",VLOOKUP(T339,'ESO zone constants'!$E$3:$J$1001,5,FALSE),"")</f>
        <v/>
      </c>
      <c r="U339" s="3" t="str">
        <f>IF(V339&lt;&gt;"",VLOOKUP(V339,'ESO zone constants'!$E$3:$J$1001,5,FALSE),"")</f>
        <v/>
      </c>
      <c r="W339" s="3">
        <v>0</v>
      </c>
      <c r="X339" t="str">
        <f>VLOOKUP(W339,'LibSets constants'!$A$2:$B$16,2,FALSE)</f>
        <v>Included in base game</v>
      </c>
      <c r="Y339" s="7" t="str">
        <f>CONCATENATE("[",A339,"] = {wayshrines={",M339,",",N339,",",O339,"}")&amp;IF(VALUE(P339)&gt;0,CONCATENATE(", traitsNeeded=",P339),"")&amp;CONCATENATE(", dlcId=",W339,)</f>
        <v>[50] = {wayshrines={-1,-1,-1}, dlcId=0</v>
      </c>
      <c r="Z339" s="7" t="str">
        <f>IF(Q339&lt;&gt;"",CONCATENATE(", zoneIds={",Q339),"")&amp;IF(S339&lt;&gt;"",CONCATENATE(",",S339),"")&amp;IF(U339&lt;&gt;"",CONCATENATE(",",U339),"")&amp;IF(Q339&lt;&gt;"",CONCATENATE("}",""),"")&amp;IF(OR(K339="true",K339="false",K339&lt;&gt;""), CONCATENATE(", veteran=", K339), "")</f>
        <v>, veteran=false</v>
      </c>
      <c r="AA339" s="7" t="str">
        <f>IF(I339="Trial",", isTrial=true",IF(I339="Arena",", isArena=true", IF(I339="Monster",", isMonster=true",""))) &amp; IF(L339="true", CONCATENATE(", multiTrialSet=true"), "")</f>
        <v/>
      </c>
      <c r="AB339" s="7" t="str">
        <f>CONCATENATE(" --",C339," / ",B339)</f>
        <v xml:space="preserve"> --The Morag Tong / Morag Tong</v>
      </c>
      <c r="AC339" s="7" t="str">
        <f>IF(VALUE(P339)&gt;0,CONCATENATE("[",A339,"] = true,        --",C339, " / ", B339), "")</f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constants'!$E$3:$J$1001,5,FALSE),"")</f>
        <v/>
      </c>
      <c r="S340" s="3" t="str">
        <f>IF(T340&lt;&gt;"",VLOOKUP(T340,'ESO zone constants'!$E$3:$J$1001,5,FALSE),"")</f>
        <v/>
      </c>
      <c r="U340" s="3" t="str">
        <f>IF(V340&lt;&gt;"",VLOOKUP(V340,'ESO zone constants'!$E$3:$J$1001,5,FALSE),"")</f>
        <v/>
      </c>
      <c r="W340" s="3">
        <v>0</v>
      </c>
      <c r="X340" t="str">
        <f>VLOOKUP(W340,'LibSets constants'!$A$2:$B$16,2,FALSE)</f>
        <v>Included in base game</v>
      </c>
      <c r="Y340" s="7" t="str">
        <f>CONCATENATE("[",A340,"] = {wayshrines={",M340,",",N340,",",O340,"}")&amp;IF(VALUE(P340)&gt;0,CONCATENATE(", traitsNeeded=",P340),"")&amp;CONCATENATE(", dlcId=",W340,)</f>
        <v>[278] = {wayshrines={-1,-1,-1}, dlcId=0</v>
      </c>
      <c r="Z340" s="7" t="str">
        <f>IF(Q340&lt;&gt;"",CONCATENATE(", zoneIds={",Q340),"")&amp;IF(S340&lt;&gt;"",CONCATENATE(",",S340),"")&amp;IF(U340&lt;&gt;"",CONCATENATE(",",U340),"")&amp;IF(Q340&lt;&gt;"",CONCATENATE("}",""),"")&amp;IF(OR(K340="true",K340="false",K340&lt;&gt;""), CONCATENATE(", veteran=", K340), "")</f>
        <v>, veteran={EQUIP_TYPE_HEAD=true, EQUIP_TYPE_SHOULDERS=false}</v>
      </c>
      <c r="AA340" s="7" t="str">
        <f>IF(I340="Trial",", isTrial=true",IF(I340="Arena",", isArena=true", IF(I340="Monster",", isMonster=true",""))) &amp; IF(L340="true", CONCATENATE(", multiTrialSet=true"), "")</f>
        <v>, isMonster=true</v>
      </c>
      <c r="AB340" s="7" t="str">
        <f>CONCATENATE(" --",C340," / ",B340)</f>
        <v xml:space="preserve"> --The Troll King / Trollkönig</v>
      </c>
      <c r="AC340" s="7" t="str">
        <f>IF(VALUE(P340)&gt;0,CONCATENATE("[",A340,"] = true,        --",C340, " / ", B340), "")</f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constants'!$E$3:$J$1001,5,FALSE),"")</f>
        <v/>
      </c>
      <c r="S341" s="3" t="str">
        <f>IF(T341&lt;&gt;"",VLOOKUP(T341,'ESO zone constants'!$E$3:$J$1001,5,FALSE),"")</f>
        <v/>
      </c>
      <c r="U341" s="3" t="str">
        <f>IF(V341&lt;&gt;"",VLOOKUP(V341,'ESO zone constants'!$E$3:$J$1001,5,FALSE),"")</f>
        <v/>
      </c>
      <c r="W341" s="3">
        <v>0</v>
      </c>
      <c r="X341" t="str">
        <f>VLOOKUP(W341,'LibSets constants'!$A$2:$B$16,2,FALSE)</f>
        <v>Included in base game</v>
      </c>
      <c r="Y341" s="7" t="str">
        <f>CONCATENATE("[",A341,"] = {wayshrines={",M341,",",N341,",",O341,"}")&amp;IF(VALUE(P341)&gt;0,CONCATENATE(", traitsNeeded=",P341),"")&amp;CONCATENATE(", dlcId=",W341,)</f>
        <v>[124] = {wayshrines={-1,-1,-1}, dlcId=0</v>
      </c>
      <c r="Z341" s="7" t="str">
        <f>IF(Q341&lt;&gt;"",CONCATENATE(", zoneIds={",Q341),"")&amp;IF(S341&lt;&gt;"",CONCATENATE(",",S341),"")&amp;IF(U341&lt;&gt;"",CONCATENATE(",",U341),"")&amp;IF(Q341&lt;&gt;"",CONCATENATE("}",""),"")&amp;IF(OR(K341="true",K341="false",K341&lt;&gt;""), CONCATENATE(", veteran=", K341), "")</f>
        <v>, veteran=false</v>
      </c>
      <c r="AA341" s="7" t="str">
        <f>IF(I341="Trial",", isTrial=true",IF(I341="Arena",", isArena=true", IF(I341="Monster",", isMonster=true",""))) &amp; IF(L341="true", CONCATENATE(", multiTrialSet=true"), "")</f>
        <v/>
      </c>
      <c r="AB341" s="7" t="str">
        <f>CONCATENATE(" --",C341," / ",B341)</f>
        <v xml:space="preserve"> --The Worm's Raiment / Garderobe des Wurms</v>
      </c>
      <c r="AC341" s="7" t="str">
        <f>IF(VALUE(P341)&gt;0,CONCATENATE("[",A341,"] = true,        --",C341, " / ", B341), "")</f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constants'!$E$3:$J$1001,5,FALSE),"")</f>
        <v/>
      </c>
      <c r="S342" s="3" t="str">
        <f>IF(T342&lt;&gt;"",VLOOKUP(T342,'ESO zone constants'!$E$3:$J$1001,5,FALSE),"")</f>
        <v/>
      </c>
      <c r="U342" s="3" t="str">
        <f>IF(V342&lt;&gt;"",VLOOKUP(V342,'ESO zone constants'!$E$3:$J$1001,5,FALSE),"")</f>
        <v/>
      </c>
      <c r="W342" s="3">
        <v>0</v>
      </c>
      <c r="X342" t="str">
        <f>VLOOKUP(W342,'LibSets constants'!$A$2:$B$16,2,FALSE)</f>
        <v>Included in base game</v>
      </c>
      <c r="Y342" s="7" t="str">
        <f>CONCATENATE("[",A342,"] = {wayshrines={",M342,",",N342,",",O342,"}")&amp;IF(VALUE(P342)&gt;0,CONCATENATE(", traitsNeeded=",P342),"")&amp;CONCATENATE(", dlcId=",W342,)</f>
        <v>[248] = {wayshrines={-1,-1,-1}, dlcId=0</v>
      </c>
      <c r="Z342" s="7" t="str">
        <f>IF(Q342&lt;&gt;"",CONCATENATE(", zoneIds={",Q342),"")&amp;IF(S342&lt;&gt;"",CONCATENATE(",",S342),"")&amp;IF(U342&lt;&gt;"",CONCATENATE(",",U342),"")&amp;IF(Q342&lt;&gt;"",CONCATENATE("}",""),"")&amp;IF(OR(K342="true",K342="false",K342&lt;&gt;""), CONCATENATE(", veteran=", K342), "")</f>
        <v>, veteran=false</v>
      </c>
      <c r="AA342" s="7" t="str">
        <f>IF(I342="Trial",", isTrial=true",IF(I342="Arena",", isArena=true", IF(I342="Monster",", isMonster=true",""))) &amp; IF(L342="true", CONCATENATE(", multiTrialSet=true"), "")</f>
        <v/>
      </c>
      <c r="AB342" s="7" t="str">
        <f>CONCATENATE(" --",C342," / ",B342)</f>
        <v xml:space="preserve"> --Thews of the Harbinger / Muskeln des Vorboten</v>
      </c>
      <c r="AC342" s="7" t="str">
        <f>IF(VALUE(P342)&gt;0,CONCATENATE("[",A342,"] = true,        --",C342, " / ", B342), "")</f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constants'!$E$3:$J$1001,5,FALSE),"")</f>
        <v/>
      </c>
      <c r="S343" s="3" t="str">
        <f>IF(T343&lt;&gt;"",VLOOKUP(T343,'ESO zone constants'!$E$3:$J$1001,5,FALSE),"")</f>
        <v/>
      </c>
      <c r="U343" s="3" t="str">
        <f>IF(V343&lt;&gt;"",VLOOKUP(V343,'ESO zone constants'!$E$3:$J$1001,5,FALSE),"")</f>
        <v/>
      </c>
      <c r="W343" s="3">
        <v>0</v>
      </c>
      <c r="X343" t="str">
        <f>VLOOKUP(W343,'LibSets constants'!$A$2:$B$16,2,FALSE)</f>
        <v>Included in base game</v>
      </c>
      <c r="Y343" s="7" t="str">
        <f>CONCATENATE("[",A343,"] = {wayshrines={",M343,",",N343,",",O343,"}")&amp;IF(VALUE(P343)&gt;0,CONCATENATE(", traitsNeeded=",P343),"")&amp;CONCATENATE(", dlcId=",W343,)</f>
        <v>[30] = {wayshrines={-1,-1,-1}, dlcId=0</v>
      </c>
      <c r="Z343" s="7" t="str">
        <f>IF(Q343&lt;&gt;"",CONCATENATE(", zoneIds={",Q343),"")&amp;IF(S343&lt;&gt;"",CONCATENATE(",",S343),"")&amp;IF(U343&lt;&gt;"",CONCATENATE(",",U343),"")&amp;IF(Q343&lt;&gt;"",CONCATENATE("}",""),"")&amp;IF(OR(K343="true",K343="false",K343&lt;&gt;""), CONCATENATE(", veteran=", K343), "")</f>
        <v>, veteran=false</v>
      </c>
      <c r="AA343" s="7" t="str">
        <f>IF(I343="Trial",", isTrial=true",IF(I343="Arena",", isArena=true", IF(I343="Monster",", isMonster=true",""))) &amp; IF(L343="true", CONCATENATE(", multiTrialSet=true"), "")</f>
        <v/>
      </c>
      <c r="AB343" s="7" t="str">
        <f>CONCATENATE(" --",C343," / ",B343)</f>
        <v xml:space="preserve"> --Thunderbug's Carapace / Donnerkäferpanzer</v>
      </c>
      <c r="AC343" s="7" t="str">
        <f>IF(VALUE(P343)&gt;0,CONCATENATE("[",A343,"] = true,        --",C343, " / ", B343), "")</f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constants'!$E$3:$J$1001,5,FALSE),"")</f>
        <v/>
      </c>
      <c r="S344" s="3" t="str">
        <f>IF(T344&lt;&gt;"",VLOOKUP(T344,'ESO zone constants'!$E$3:$J$1001,5,FALSE),"")</f>
        <v/>
      </c>
      <c r="U344" s="3" t="str">
        <f>IF(V344&lt;&gt;"",VLOOKUP(V344,'ESO zone constants'!$E$3:$J$1001,5,FALSE),"")</f>
        <v/>
      </c>
      <c r="W344" s="3">
        <v>0</v>
      </c>
      <c r="X344" t="str">
        <f>VLOOKUP(W344,'LibSets constants'!$A$2:$B$16,2,FALSE)</f>
        <v>Included in base game</v>
      </c>
      <c r="Y344" s="7" t="str">
        <f>CONCATENATE("[",A344,"] = {wayshrines={",M344,",",N344,",",O344,"}")&amp;IF(VALUE(P344)&gt;0,CONCATENATE(", traitsNeeded=",P344),"")&amp;CONCATENATE(", dlcId=",W344,)</f>
        <v>[372] = {wayshrines={-1,-1,-1}, dlcId=0</v>
      </c>
      <c r="Z344" s="7" t="str">
        <f>IF(Q344&lt;&gt;"",CONCATENATE(", zoneIds={",Q344),"")&amp;IF(S344&lt;&gt;"",CONCATENATE(",",S344),"")&amp;IF(U344&lt;&gt;"",CONCATENATE(",",U344),"")&amp;IF(Q344&lt;&gt;"",CONCATENATE("}",""),"")&amp;IF(OR(K344="true",K344="false",K344&lt;&gt;""), CONCATENATE(", veteran=", K344), "")</f>
        <v>, veteran=false</v>
      </c>
      <c r="AA344" s="7" t="str">
        <f>IF(I344="Trial",", isTrial=true",IF(I344="Arena",", isArena=true", IF(I344="Monster",", isMonster=true",""))) &amp; IF(L344="true", CONCATENATE(", multiTrialSet=true"), "")</f>
        <v/>
      </c>
      <c r="AB344" s="7" t="str">
        <f>CONCATENATE(" --",C344," / ",B344)</f>
        <v xml:space="preserve"> --Thunderous Volley / Donnernde Salve</v>
      </c>
      <c r="AC344" s="7" t="str">
        <f>IF(VALUE(P344)&gt;0,CONCATENATE("[",A344,"] = true,        --",C344, " / ", B344), "")</f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constants'!$E$3:$J$1001,5,FALSE),"")</f>
        <v/>
      </c>
      <c r="S345" s="3" t="str">
        <f>IF(T345&lt;&gt;"",VLOOKUP(T345,'ESO zone constants'!$E$3:$J$1001,5,FALSE),"")</f>
        <v/>
      </c>
      <c r="U345" s="3" t="str">
        <f>IF(V345&lt;&gt;"",VLOOKUP(V345,'ESO zone constants'!$E$3:$J$1001,5,FALSE),"")</f>
        <v/>
      </c>
      <c r="W345" s="3">
        <v>9</v>
      </c>
      <c r="X345" t="str">
        <f>VLOOKUP(W345,'LibSets constants'!$A$2:$B$16,2,FALSE)</f>
        <v>Dragon Bones</v>
      </c>
      <c r="Y345" s="7" t="str">
        <f>CONCATENATE("[",A345,"] = {wayshrines={",M345,",",N345,",",O345,"}")&amp;IF(VALUE(P345)&gt;0,CONCATENATE(", traitsNeeded=",P345),"")&amp;CONCATENATE(", dlcId=",W345,)</f>
        <v>[349] = {wayshrines={-1,-1,-1}, dlcId=9</v>
      </c>
      <c r="Z345" s="7" t="str">
        <f>IF(Q345&lt;&gt;"",CONCATENATE(", zoneIds={",Q345),"")&amp;IF(S345&lt;&gt;"",CONCATENATE(",",S345),"")&amp;IF(U345&lt;&gt;"",CONCATENATE(",",U345),"")&amp;IF(Q345&lt;&gt;"",CONCATENATE("}",""),"")&amp;IF(OR(K345="true",K345="false",K345&lt;&gt;""), CONCATENATE(", veteran=", K345), "")</f>
        <v>, veteran={EQUIP_TYPE_HEAD=true, EQUIP_TYPE_SHOULDERS=false}</v>
      </c>
      <c r="AA345" s="7" t="str">
        <f>IF(I345="Trial",", isTrial=true",IF(I345="Arena",", isArena=true", IF(I345="Monster",", isMonster=true",""))) &amp; IF(L345="true", CONCATENATE(", multiTrialSet=true"), "")</f>
        <v>, isMonster=true</v>
      </c>
      <c r="AB345" s="7" t="str">
        <f>CONCATENATE(" --",C345," / ",B345)</f>
        <v xml:space="preserve"> --Thurvokun / Thurvokun</v>
      </c>
      <c r="AC345" s="7" t="str">
        <f>IF(VALUE(P345)&gt;0,CONCATENATE("[",A345,"] = true,        --",C345, " / ", B345), "")</f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constants'!$E$3:$J$1001,5,FALSE),"")</f>
        <v/>
      </c>
      <c r="S346" s="3" t="str">
        <f>IF(T346&lt;&gt;"",VLOOKUP(T346,'ESO zone constants'!$E$3:$J$1001,5,FALSE),"")</f>
        <v/>
      </c>
      <c r="U346" s="3" t="str">
        <f>IF(V346&lt;&gt;"",VLOOKUP(V346,'ESO zone constants'!$E$3:$J$1001,5,FALSE),"")</f>
        <v/>
      </c>
      <c r="W346" s="3">
        <v>0</v>
      </c>
      <c r="X346" t="str">
        <f>VLOOKUP(W346,'LibSets constants'!$A$2:$B$16,2,FALSE)</f>
        <v>Included in base game</v>
      </c>
      <c r="Y346" s="7" t="str">
        <f>CONCATENATE("[",A346,"] = {wayshrines={",M346,",",N346,",",O346,"}")&amp;IF(VALUE(P346)&gt;0,CONCATENATE(", traitsNeeded=",P346),"")&amp;CONCATENATE(", dlcId=",W346,)</f>
        <v>[368] = {wayshrines={-1,-1,-1}, dlcId=0</v>
      </c>
      <c r="Z346" s="7" t="str">
        <f>IF(Q346&lt;&gt;"",CONCATENATE(", zoneIds={",Q346),"")&amp;IF(S346&lt;&gt;"",CONCATENATE(",",S346),"")&amp;IF(U346&lt;&gt;"",CONCATENATE(",",U346),"")&amp;IF(Q346&lt;&gt;"",CONCATENATE("}",""),"")&amp;IF(OR(K346="true",K346="false",K346&lt;&gt;""), CONCATENATE(", veteran=", K346), "")</f>
        <v>, veteran=false</v>
      </c>
      <c r="AA346" s="7" t="str">
        <f>IF(I346="Trial",", isTrial=true",IF(I346="Arena",", isArena=true", IF(I346="Monster",", isMonster=true",""))) &amp; IF(L346="true", CONCATENATE(", multiTrialSet=true"), "")</f>
        <v/>
      </c>
      <c r="AB346" s="7" t="str">
        <f>CONCATENATE(" --",C346," / ",B346)</f>
        <v xml:space="preserve"> --Timeless Blessing / Zeitloser Segen</v>
      </c>
      <c r="AC346" s="7" t="str">
        <f>IF(VALUE(P346)&gt;0,CONCATENATE("[",A346,"] = true,        --",C346, " / ", B346), "")</f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constants'!$E$3:$J$1001,5,FALSE),"")</f>
        <v/>
      </c>
      <c r="S347" s="3" t="str">
        <f>IF(T347&lt;&gt;"",VLOOKUP(T347,'ESO zone constants'!$E$3:$J$1001,5,FALSE),"")</f>
        <v/>
      </c>
      <c r="U347" s="3" t="str">
        <f>IF(V347&lt;&gt;"",VLOOKUP(V347,'ESO zone constants'!$E$3:$J$1001,5,FALSE),"")</f>
        <v/>
      </c>
      <c r="W347" s="3">
        <v>0</v>
      </c>
      <c r="X347" t="str">
        <f>VLOOKUP(W347,'LibSets constants'!$A$2:$B$16,2,FALSE)</f>
        <v>Included in base game</v>
      </c>
      <c r="Y347" s="7" t="str">
        <f>CONCATENATE("[",A347,"] = {wayshrines={",M347,",",N347,",",O347,"}")&amp;IF(VALUE(P347)&gt;0,CONCATENATE(", traitsNeeded=",P347),"")&amp;CONCATENATE(", dlcId=",W347,)</f>
        <v>[362] = {wayshrines={-1,-1,-1}, dlcId=0</v>
      </c>
      <c r="Z347" s="7" t="str">
        <f>IF(Q347&lt;&gt;"",CONCATENATE(", zoneIds={",Q347),"")&amp;IF(S347&lt;&gt;"",CONCATENATE(",",S347),"")&amp;IF(U347&lt;&gt;"",CONCATENATE(",",U347),"")&amp;IF(Q347&lt;&gt;"",CONCATENATE("}",""),"")&amp;IF(OR(K347="true",K347="false",K347&lt;&gt;""), CONCATENATE(", veteran=", K347), "")</f>
        <v>, veteran=false</v>
      </c>
      <c r="AA347" s="7" t="str">
        <f>IF(I347="Trial",", isTrial=true",IF(I347="Arena",", isArena=true", IF(I347="Monster",", isMonster=true",""))) &amp; IF(L347="true", CONCATENATE(", multiTrialSet=true"), "")</f>
        <v/>
      </c>
      <c r="AB347" s="7" t="str">
        <f>CONCATENATE(" --",C347," / ",B347)</f>
        <v xml:space="preserve"> --Timeless Blessing (Perfected) / Zeitloser Segen (vollendet)</v>
      </c>
      <c r="AC347" s="7" t="str">
        <f>IF(VALUE(P347)&gt;0,CONCATENATE("[",A347,"] = true,        --",C347, " / ", B347), "")</f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constants'!$E$3:$J$1001,5,FALSE),"")</f>
        <v>Craglorn</v>
      </c>
      <c r="R348" s="3" t="s">
        <v>493</v>
      </c>
      <c r="S348" s="3" t="str">
        <f>IF(T348&lt;&gt;"",VLOOKUP(T348,'ESO zone constants'!$E$3:$J$1001,5,FALSE),"")</f>
        <v/>
      </c>
      <c r="U348" s="3" t="str">
        <f>IF(V348&lt;&gt;"",VLOOKUP(V348,'ESO zone constants'!$E$3:$J$1001,5,FALSE),"")</f>
        <v/>
      </c>
      <c r="W348" s="3">
        <v>0</v>
      </c>
      <c r="X348" t="str">
        <f>VLOOKUP(W348,'LibSets constants'!$A$2:$B$16,2,FALSE)</f>
        <v>Included in base game</v>
      </c>
      <c r="Y348" s="7" t="str">
        <f>CONCATENATE("[",A348,"] = {wayshrines={",M348,",",N348,",",O348,"}")&amp;IF(VALUE(P348)&gt;0,CONCATENATE(", traitsNeeded=",P348),"")&amp;CONCATENATE(", dlcId=",W348,)</f>
        <v>[313] = {wayshrines={-1,-1,-1}, dlcId=0</v>
      </c>
      <c r="Z348" s="7" t="str">
        <f>IF(Q348&lt;&gt;"",CONCATENATE(", zoneIds={",Q348),"")&amp;IF(S348&lt;&gt;"",CONCATENATE(",",S348),"")&amp;IF(U348&lt;&gt;"",CONCATENATE(",",U348),"")&amp;IF(Q348&lt;&gt;"",CONCATENATE("}",""),"")&amp;IF(OR(K348="true",K348="false",K348&lt;&gt;""), CONCATENATE(", veteran=", K348), "")</f>
        <v>, zoneIds={Craglorn}, veteran=true</v>
      </c>
      <c r="AA348" s="7" t="str">
        <f>IF(I348="Trial",", isTrial=true",IF(I348="Arena",", isArena=true", IF(I348="Monster",", isMonster=true",""))) &amp; IF(L348="true", CONCATENATE(", multiTrialSet=true"), "")</f>
        <v>, isArena=true</v>
      </c>
      <c r="AB348" s="7" t="str">
        <f>CONCATENATE(" --",C348," / ",B348)</f>
        <v xml:space="preserve"> --Titanic Cleave / Titanisches Trennen</v>
      </c>
      <c r="AC348" s="7" t="str">
        <f>IF(VALUE(P348)&gt;0,CONCATENATE("[",A348,"] = true,        --",C348, " / ", B348), "")</f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constants'!$E$3:$J$1001,5,FALSE),"")</f>
        <v/>
      </c>
      <c r="S349" s="3" t="str">
        <f>IF(T349&lt;&gt;"",VLOOKUP(T349,'ESO zone constants'!$E$3:$J$1001,5,FALSE),"")</f>
        <v/>
      </c>
      <c r="U349" s="3" t="str">
        <f>IF(V349&lt;&gt;"",VLOOKUP(V349,'ESO zone constants'!$E$3:$J$1001,5,FALSE),"")</f>
        <v/>
      </c>
      <c r="W349" s="3">
        <v>0</v>
      </c>
      <c r="X349" t="str">
        <f>VLOOKUP(W349,'LibSets constants'!$A$2:$B$16,2,FALSE)</f>
        <v>Included in base game</v>
      </c>
      <c r="Y349" s="7" t="str">
        <f>CONCATENATE("[",A349,"] = {wayshrines={",M349,",",N349,",",O349,"}")&amp;IF(VALUE(P349)&gt;0,CONCATENATE(", traitsNeeded=",P349),"")&amp;CONCATENATE(", dlcId=",W349,)</f>
        <v>[299] = {wayshrines={-1,-1,-1}, dlcId=0</v>
      </c>
      <c r="Z349" s="7" t="str">
        <f>IF(Q349&lt;&gt;"",CONCATENATE(", zoneIds={",Q349),"")&amp;IF(S349&lt;&gt;"",CONCATENATE(",",S349),"")&amp;IF(U349&lt;&gt;"",CONCATENATE(",",U349),"")&amp;IF(Q349&lt;&gt;"",CONCATENATE("}",""),"")&amp;IF(OR(K349="true",K349="false",K349&lt;&gt;""), CONCATENATE(", veteran=", K349), "")</f>
        <v>, veteran=false</v>
      </c>
      <c r="AA349" s="7" t="str">
        <f>IF(I349="Trial",", isTrial=true",IF(I349="Arena",", isArena=true", IF(I349="Monster",", isMonster=true",""))) &amp; IF(L349="true", CONCATENATE(", multiTrialSet=true"), "")</f>
        <v/>
      </c>
      <c r="AB349" s="7" t="str">
        <f>CONCATENATE(" --",C349," / ",B349)</f>
        <v xml:space="preserve"> --Toothrow / Zahnreihe</v>
      </c>
      <c r="AC349" s="7" t="str">
        <f>IF(VALUE(P349)&gt;0,CONCATENATE("[",A349,"] = true,        --",C349, " / ", B349), "")</f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constants'!$E$3:$J$1001,5,FALSE),"")</f>
        <v>Craglorn</v>
      </c>
      <c r="R350" s="3" t="s">
        <v>45</v>
      </c>
      <c r="S350" s="3" t="str">
        <f>IF(T350&lt;&gt;"",VLOOKUP(T350,'ESO zone constants'!$E$3:$J$1001,5,FALSE),"")</f>
        <v/>
      </c>
      <c r="U350" s="3" t="str">
        <f>IF(V350&lt;&gt;"",VLOOKUP(V350,'ESO zone constants'!$E$3:$J$1001,5,FALSE),"")</f>
        <v/>
      </c>
      <c r="W350" s="3">
        <v>0</v>
      </c>
      <c r="X350" t="str">
        <f>VLOOKUP(W350,'LibSets constants'!$A$2:$B$16,2,FALSE)</f>
        <v>Included in base game</v>
      </c>
      <c r="Y350" s="7" t="str">
        <f>CONCATENATE("[",A350,"] = {wayshrines={",M350,",",N350,",",O350,"}")&amp;IF(VALUE(P350)&gt;0,CONCATENATE(", traitsNeeded=",P350),"")&amp;CONCATENATE(", dlcId=",W350,)</f>
        <v>[197] = {wayshrines={-1,-1,-1}, dlcId=0</v>
      </c>
      <c r="Z350" s="7" t="str">
        <f>IF(Q350&lt;&gt;"",CONCATENATE(", zoneIds={",Q350),"")&amp;IF(S350&lt;&gt;"",CONCATENATE(",",S350),"")&amp;IF(U350&lt;&gt;"",CONCATENATE(",",U350),"")&amp;IF(Q350&lt;&gt;"",CONCATENATE("}",""),"")&amp;IF(OR(K350="true",K350="false",K350&lt;&gt;""), CONCATENATE(", veteran=", K350), "")</f>
        <v>, zoneIds={Craglorn}, veteran=false</v>
      </c>
      <c r="AA350" s="7" t="str">
        <f>IF(I350="Trial",", isTrial=true",IF(I350="Arena",", isArena=true", IF(I350="Monster",", isMonster=true",""))) &amp; IF(L350="true", CONCATENATE(", multiTrialSet=true"), "")</f>
        <v/>
      </c>
      <c r="AB350" s="7" t="str">
        <f>CONCATENATE(" --",C350," / ",B350)</f>
        <v xml:space="preserve"> --Tormentor / Quälender</v>
      </c>
      <c r="AC350" s="7" t="str">
        <f>IF(VALUE(P350)&gt;0,CONCATENATE("[",A350,"] = true,        --",C350, " / ", B350), "")</f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constants'!$E$3:$J$1001,5,FALSE),"")</f>
        <v/>
      </c>
      <c r="S351" s="3" t="str">
        <f>IF(T351&lt;&gt;"",VLOOKUP(T351,'ESO zone constants'!$E$3:$J$1001,5,FALSE),"")</f>
        <v/>
      </c>
      <c r="U351" s="3" t="str">
        <f>IF(V351&lt;&gt;"",VLOOKUP(V351,'ESO zone constants'!$E$3:$J$1001,5,FALSE),"")</f>
        <v/>
      </c>
      <c r="W351" s="3">
        <v>0</v>
      </c>
      <c r="X351" t="str">
        <f>VLOOKUP(W351,'LibSets constants'!$A$2:$B$16,2,FALSE)</f>
        <v>Included in base game</v>
      </c>
      <c r="Y351" s="7" t="str">
        <f>CONCATENATE("[",A351,"] = {wayshrines={",M351,",",N351,",",O351,"}")&amp;IF(VALUE(P351)&gt;0,CONCATENATE(", traitsNeeded=",P351),"")&amp;CONCATENATE(", dlcId=",W351,)</f>
        <v>[75] = {wayshrines={19,165,24}, traitsNeeded=3, dlcId=0</v>
      </c>
      <c r="Z351" s="7" t="str">
        <f>IF(Q351&lt;&gt;"",CONCATENATE(", zoneIds={",Q351),"")&amp;IF(S351&lt;&gt;"",CONCATENATE(",",S351),"")&amp;IF(U351&lt;&gt;"",CONCATENATE(",",U351),"")&amp;IF(Q351&lt;&gt;"",CONCATENATE("}",""),"")&amp;IF(OR(K351="true",K351="false",K351&lt;&gt;""), CONCATENATE(", veteran=", K351), "")</f>
        <v>, veteran=false</v>
      </c>
      <c r="AA351" s="7" t="str">
        <f>IF(I351="Trial",", isTrial=true",IF(I351="Arena",", isArena=true", IF(I351="Monster",", isMonster=true",""))) &amp; IF(L351="true", CONCATENATE(", multiTrialSet=true"), "")</f>
        <v/>
      </c>
      <c r="AB351" s="7" t="str">
        <f>CONCATENATE(" --",C351," / ",B351)</f>
        <v xml:space="preserve"> --Torug's Pact / Torugs Pakt</v>
      </c>
      <c r="AC351" s="7" t="str">
        <f>IF(VALUE(P351)&gt;0,CONCATENATE("[",A351,"] = true,        --",C351, " / ", B351), "")</f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constants'!$E$3:$J$1001,5,FALSE),"")</f>
        <v/>
      </c>
      <c r="S352" s="3" t="str">
        <f>IF(T352&lt;&gt;"",VLOOKUP(T352,'ESO zone constants'!$E$3:$J$1001,5,FALSE),"")</f>
        <v/>
      </c>
      <c r="U352" s="3" t="str">
        <f>IF(V352&lt;&gt;"",VLOOKUP(V352,'ESO zone constants'!$E$3:$J$1001,5,FALSE),"")</f>
        <v/>
      </c>
      <c r="W352" s="3">
        <v>0</v>
      </c>
      <c r="X352" t="str">
        <f>VLOOKUP(W352,'LibSets constants'!$A$2:$B$16,2,FALSE)</f>
        <v>Included in base game</v>
      </c>
      <c r="Y352" s="7" t="str">
        <f>CONCATENATE("[",A352,"] = {wayshrines={",M352,",",N352,",",O352,"}")&amp;IF(VALUE(P352)&gt;0,CONCATENATE(", traitsNeeded=",P352),"")&amp;CONCATENATE(", dlcId=",W352,)</f>
        <v>[344] = {wayshrines={-1,-1,-1}, dlcId=0</v>
      </c>
      <c r="Z352" s="7" t="str">
        <f>IF(Q352&lt;&gt;"",CONCATENATE(", zoneIds={",Q352),"")&amp;IF(S352&lt;&gt;"",CONCATENATE(",",S352),"")&amp;IF(U352&lt;&gt;"",CONCATENATE(",",U352),"")&amp;IF(Q352&lt;&gt;"",CONCATENATE("}",""),"")&amp;IF(OR(K352="true",K352="false",K352&lt;&gt;""), CONCATENATE(", veteran=", K352), "")</f>
        <v>, veteran=false</v>
      </c>
      <c r="AA352" s="7" t="str">
        <f>IF(I352="Trial",", isTrial=true",IF(I352="Arena",", isArena=true", IF(I352="Monster",", isMonster=true",""))) &amp; IF(L352="true", CONCATENATE(", multiTrialSet=true"), "")</f>
        <v/>
      </c>
      <c r="AB352" s="7" t="str">
        <f>CONCATENATE(" --",C352," / ",B352)</f>
        <v xml:space="preserve"> --Trappings of Invigoration / Stärkungsprunk</v>
      </c>
      <c r="AC352" s="7" t="str">
        <f>IF(VALUE(P352)&gt;0,CONCATENATE("[",A352,"] = true,        --",C352, " / ", B352), "")</f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constants'!$E$3:$J$1001,5,FALSE),"")</f>
        <v/>
      </c>
      <c r="S353" s="3" t="str">
        <f>IF(T353&lt;&gt;"",VLOOKUP(T353,'ESO zone constants'!$E$3:$J$1001,5,FALSE),"")</f>
        <v/>
      </c>
      <c r="U353" s="3" t="str">
        <f>IF(V353&lt;&gt;"",VLOOKUP(V353,'ESO zone constants'!$E$3:$J$1001,5,FALSE),"")</f>
        <v/>
      </c>
      <c r="W353" s="3">
        <v>0</v>
      </c>
      <c r="X353" t="str">
        <f>VLOOKUP(W353,'LibSets constants'!$A$2:$B$16,2,FALSE)</f>
        <v>Included in base game</v>
      </c>
      <c r="Y353" s="7" t="str">
        <f>CONCATENATE("[",A353,"] = {wayshrines={",M353,",",N353,",",O353,"}")&amp;IF(VALUE(P353)&gt;0,CONCATENATE(", traitsNeeded=",P353),"")&amp;CONCATENATE(", dlcId=",W353,)</f>
        <v>[305] = {wayshrines={-1,-1,-1}, dlcId=0</v>
      </c>
      <c r="Z353" s="7" t="str">
        <f>IF(Q353&lt;&gt;"",CONCATENATE(", zoneIds={",Q353),"")&amp;IF(S353&lt;&gt;"",CONCATENATE(",",S353),"")&amp;IF(U353&lt;&gt;"",CONCATENATE(",",U353),"")&amp;IF(Q353&lt;&gt;"",CONCATENATE("}",""),"")&amp;IF(OR(K353="true",K353="false",K353&lt;&gt;""), CONCATENATE(", veteran=", K353), "")</f>
        <v>, veteran=false</v>
      </c>
      <c r="AA353" s="7" t="str">
        <f>IF(I353="Trial",", isTrial=true",IF(I353="Arena",", isArena=true", IF(I353="Monster",", isMonster=true",""))) &amp; IF(L353="true", CONCATENATE(", multiTrialSet=true"), "")</f>
        <v/>
      </c>
      <c r="AB353" s="7" t="str">
        <f>CONCATENATE(" --",C353," / ",B353)</f>
        <v xml:space="preserve"> --Treasure Hunter / Schatzjäger</v>
      </c>
      <c r="AC353" s="7" t="str">
        <f>IF(VALUE(P353)&gt;0,CONCATENATE("[",A353,"] = true,        --",C353, " / ", B353), "")</f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constants'!$E$3:$J$1001,5,FALSE),"")</f>
        <v/>
      </c>
      <c r="S354" s="3" t="str">
        <f>IF(T354&lt;&gt;"",VLOOKUP(T354,'ESO zone constants'!$E$3:$J$1001,5,FALSE),"")</f>
        <v/>
      </c>
      <c r="U354" s="3" t="str">
        <f>IF(V354&lt;&gt;"",VLOOKUP(V354,'ESO zone constants'!$E$3:$J$1001,5,FALSE),"")</f>
        <v/>
      </c>
      <c r="W354" s="3">
        <v>0</v>
      </c>
      <c r="X354" t="str">
        <f>VLOOKUP(W354,'LibSets constants'!$A$2:$B$16,2,FALSE)</f>
        <v>Included in base game</v>
      </c>
      <c r="Y354" s="7" t="str">
        <f>CONCATENATE("[",A354,"] = {wayshrines={",M354,",",N354,",",O354,"}")&amp;IF(VALUE(P354)&gt;0,CONCATENATE(", traitsNeeded=",P354),"")&amp;CONCATENATE(", dlcId=",W354,)</f>
        <v>[118] = {wayshrines={-1,-1,-1}, dlcId=0</v>
      </c>
      <c r="Z354" s="7" t="str">
        <f>IF(Q354&lt;&gt;"",CONCATENATE(", zoneIds={",Q354),"")&amp;IF(S354&lt;&gt;"",CONCATENATE(",",S354),"")&amp;IF(U354&lt;&gt;"",CONCATENATE(",",U354),"")&amp;IF(Q354&lt;&gt;"",CONCATENATE("}",""),"")&amp;IF(OR(K354="true",K354="false",K354&lt;&gt;""), CONCATENATE(", veteran=", K354), "")</f>
        <v>, veteran=false</v>
      </c>
      <c r="AA354" s="7" t="str">
        <f>IF(I354="Trial",", isTrial=true",IF(I354="Arena",", isArena=true", IF(I354="Monster",", isMonster=true",""))) &amp; IF(L354="true", CONCATENATE(", multiTrialSet=true"), "")</f>
        <v/>
      </c>
      <c r="AB354" s="7" t="str">
        <f>CONCATENATE(" --",C354," / ",B354)</f>
        <v xml:space="preserve"> --Treasures of the Earthforge / Schätze der Erdenschmiede</v>
      </c>
      <c r="AC354" s="7" t="str">
        <f>IF(VALUE(P354)&gt;0,CONCATENATE("[",A354,"] = true,        --",C354, " / ", B354), "")</f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constants'!$E$3:$J$1001,5,FALSE),"")</f>
        <v/>
      </c>
      <c r="S355" s="3" t="str">
        <f>IF(T355&lt;&gt;"",VLOOKUP(T355,'ESO zone constants'!$E$3:$J$1001,5,FALSE),"")</f>
        <v/>
      </c>
      <c r="U355" s="3" t="str">
        <f>IF(V355&lt;&gt;"",VLOOKUP(V355,'ESO zone constants'!$E$3:$J$1001,5,FALSE),"")</f>
        <v/>
      </c>
      <c r="W355" s="3">
        <v>0</v>
      </c>
      <c r="X355" t="str">
        <f>VLOOKUP(W355,'LibSets constants'!$A$2:$B$16,2,FALSE)</f>
        <v>Included in base game</v>
      </c>
      <c r="Y355" s="7" t="str">
        <f>CONCATENATE("[",A355,"] = {wayshrines={",M355,",",N355,",",O355,"}")&amp;IF(VALUE(P355)&gt;0,CONCATENATE(", traitsNeeded=",P355),"")&amp;CONCATENATE(", dlcId=",W355,)</f>
        <v>[276] = {wayshrines={-1,-1,-1}, dlcId=0</v>
      </c>
      <c r="Z355" s="7" t="str">
        <f>IF(Q355&lt;&gt;"",CONCATENATE(", zoneIds={",Q355),"")&amp;IF(S355&lt;&gt;"",CONCATENATE(",",S355),"")&amp;IF(U355&lt;&gt;"",CONCATENATE(",",U355),"")&amp;IF(Q355&lt;&gt;"",CONCATENATE("}",""),"")&amp;IF(OR(K355="true",K355="false",K355&lt;&gt;""), CONCATENATE(", veteran=", K355), "")</f>
        <v>, veteran={EQUIP_TYPE_HEAD=true, EQUIP_TYPE_SHOULDERS=false}</v>
      </c>
      <c r="AA355" s="7" t="str">
        <f>IF(I355="Trial",", isTrial=true",IF(I355="Arena",", isArena=true", IF(I355="Monster",", isMonster=true",""))) &amp; IF(L355="true", CONCATENATE(", multiTrialSet=true"), "")</f>
        <v>, isMonster=true</v>
      </c>
      <c r="AB355" s="7" t="str">
        <f>CONCATENATE(" --",C355," / ",B355)</f>
        <v xml:space="preserve"> --Tremorscale / Bebenschuppe</v>
      </c>
      <c r="AC355" s="7" t="str">
        <f>IF(VALUE(P355)&gt;0,CONCATENATE("[",A355,"] = true,        --",C355, " / ", B355), "")</f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constants'!$E$3:$J$1001,5,FALSE),"")</f>
        <v/>
      </c>
      <c r="S356" s="3" t="str">
        <f>IF(T356&lt;&gt;"",VLOOKUP(T356,'ESO zone constants'!$E$3:$J$1001,5,FALSE),"")</f>
        <v/>
      </c>
      <c r="U356" s="3" t="str">
        <f>IF(V356&lt;&gt;"",VLOOKUP(V356,'ESO zone constants'!$E$3:$J$1001,5,FALSE),"")</f>
        <v/>
      </c>
      <c r="W356" s="3">
        <v>2</v>
      </c>
      <c r="X356" t="str">
        <f>VLOOKUP(W356,'LibSets constants'!$A$2:$B$16,2,FALSE)</f>
        <v>Orsinium</v>
      </c>
      <c r="Y356" s="7" t="str">
        <f>CONCATENATE("[",A356,"] = {wayshrines={",M356,",",N356,",",O356,"}")&amp;IF(VALUE(P356)&gt;0,CONCATENATE(", traitsNeeded=",P356),"")&amp;CONCATENATE(", dlcId=",W356,)</f>
        <v>[208] = {wayshrines={237,237,237}, traitsNeeded=3, dlcId=2</v>
      </c>
      <c r="Z356" s="7" t="str">
        <f>IF(Q356&lt;&gt;"",CONCATENATE(", zoneIds={",Q356),"")&amp;IF(S356&lt;&gt;"",CONCATENATE(",",S356),"")&amp;IF(U356&lt;&gt;"",CONCATENATE(",",U356),"")&amp;IF(Q356&lt;&gt;"",CONCATENATE("}",""),"")&amp;IF(OR(K356="true",K356="false",K356&lt;&gt;""), CONCATENATE(", veteran=", K356), "")</f>
        <v>, veteran=false</v>
      </c>
      <c r="AA356" s="7" t="str">
        <f>IF(I356="Trial",", isTrial=true",IF(I356="Arena",", isArena=true", IF(I356="Monster",", isMonster=true",""))) &amp; IF(L356="true", CONCATENATE(", multiTrialSet=true"), "")</f>
        <v/>
      </c>
      <c r="AB356" s="7" t="str">
        <f>CONCATENATE(" --",C356," / ",B356)</f>
        <v xml:space="preserve"> --Trial by Fire / Feuertaufe</v>
      </c>
      <c r="AC356" s="7" t="str">
        <f>IF(VALUE(P356)&gt;0,CONCATENATE("[",A356,"] = true,        --",C356, " / ", B356), "")</f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constants'!$E$3:$J$1001,5,FALSE),"")</f>
        <v/>
      </c>
      <c r="S357" s="3" t="str">
        <f>IF(T357&lt;&gt;"",VLOOKUP(T357,'ESO zone constants'!$E$3:$J$1001,5,FALSE),"")</f>
        <v/>
      </c>
      <c r="U357" s="3" t="str">
        <f>IF(V357&lt;&gt;"",VLOOKUP(V357,'ESO zone constants'!$E$3:$J$1001,5,FALSE),"")</f>
        <v/>
      </c>
      <c r="W357" s="3">
        <v>0</v>
      </c>
      <c r="X357" t="str">
        <f>VLOOKUP(W357,'LibSets constants'!$A$2:$B$16,2,FALSE)</f>
        <v>Included in base game</v>
      </c>
      <c r="Y357" s="7" t="str">
        <f>CONCATENATE("[",A357,"] = {wayshrines={",M357,",",N357,",",O357,"}")&amp;IF(VALUE(P357)&gt;0,CONCATENATE(", traitsNeeded=",P357),"")&amp;CONCATENATE(", dlcId=",W357,)</f>
        <v>[218] = {wayshrines={-1,-1,-1}, dlcId=0</v>
      </c>
      <c r="Z357" s="7" t="str">
        <f>IF(Q357&lt;&gt;"",CONCATENATE(", zoneIds={",Q357),"")&amp;IF(S357&lt;&gt;"",CONCATENATE(",",S357),"")&amp;IF(U357&lt;&gt;"",CONCATENATE(",",U357),"")&amp;IF(Q357&lt;&gt;"",CONCATENATE("}",""),"")&amp;IF(OR(K357="true",K357="false",K357&lt;&gt;""), CONCATENATE(", veteran=", K357), "")</f>
        <v>, veteran=false</v>
      </c>
      <c r="AA357" s="7" t="str">
        <f>IF(I357="Trial",", isTrial=true",IF(I357="Arena",", isArena=true", IF(I357="Monster",", isMonster=true",""))) &amp; IF(L357="true", CONCATENATE(", multiTrialSet=true"), "")</f>
        <v/>
      </c>
      <c r="AB357" s="7" t="str">
        <f>CONCATENATE(" --",C357," / ",B357)</f>
        <v xml:space="preserve"> --Trinimac's Valor / Trinimacs Heldenmut</v>
      </c>
      <c r="AC357" s="7" t="str">
        <f>IF(VALUE(P357)&gt;0,CONCATENATE("[",A357,"] = true,        --",C357, " / ", B357), "")</f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constants'!$E$3:$J$1001,5,FALSE),"")</f>
        <v/>
      </c>
      <c r="S358" s="3" t="str">
        <f>IF(T358&lt;&gt;"",VLOOKUP(T358,'ESO zone constants'!$E$3:$J$1001,5,FALSE),"")</f>
        <v/>
      </c>
      <c r="U358" s="3" t="str">
        <f>IF(V358&lt;&gt;"",VLOOKUP(V358,'ESO zone constants'!$E$3:$J$1001,5,FALSE),"")</f>
        <v/>
      </c>
      <c r="W358" s="3">
        <v>0</v>
      </c>
      <c r="X358" t="str">
        <f>VLOOKUP(W358,'LibSets constants'!$A$2:$B$16,2,FALSE)</f>
        <v>Included in base game</v>
      </c>
      <c r="Y358" s="7" t="str">
        <f>CONCATENATE("[",A358,"] = {wayshrines={",M358,",",N358,",",O358,"}")&amp;IF(VALUE(P358)&gt;0,CONCATENATE(", traitsNeeded=",P358),"")&amp;CONCATENATE(", dlcId=",W358,)</f>
        <v>[161] = {wayshrines={234,234,234}, traitsNeeded=9, dlcId=0</v>
      </c>
      <c r="Z358" s="7" t="str">
        <f>IF(Q358&lt;&gt;"",CONCATENATE(", zoneIds={",Q358),"")&amp;IF(S358&lt;&gt;"",CONCATENATE(",",S358),"")&amp;IF(U358&lt;&gt;"",CONCATENATE(",",U358),"")&amp;IF(Q358&lt;&gt;"",CONCATENATE("}",""),"")&amp;IF(OR(K358="true",K358="false",K358&lt;&gt;""), CONCATENATE(", veteran=", K358), "")</f>
        <v>, veteran=false</v>
      </c>
      <c r="AA358" s="7" t="str">
        <f>IF(I358="Trial",", isTrial=true",IF(I358="Arena",", isArena=true", IF(I358="Monster",", isMonster=true",""))) &amp; IF(L358="true", CONCATENATE(", multiTrialSet=true"), "")</f>
        <v/>
      </c>
      <c r="AB358" s="7" t="str">
        <f>CONCATENATE(" --",C358," / ",B358)</f>
        <v xml:space="preserve"> --Twice-Born Star / Doppelstern</v>
      </c>
      <c r="AC358" s="7" t="str">
        <f>IF(VALUE(P358)&gt;0,CONCATENATE("[",A358,"] = true,        --",C358, " / ", B358), "")</f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constants'!$E$3:$J$1001,5,FALSE),"")</f>
        <v/>
      </c>
      <c r="S359" s="3" t="str">
        <f>IF(T359&lt;&gt;"",VLOOKUP(T359,'ESO zone constants'!$E$3:$J$1001,5,FALSE),"")</f>
        <v/>
      </c>
      <c r="U359" s="3" t="str">
        <f>IF(V359&lt;&gt;"",VLOOKUP(V359,'ESO zone constants'!$E$3:$J$1001,5,FALSE),"")</f>
        <v/>
      </c>
      <c r="W359" s="3">
        <v>0</v>
      </c>
      <c r="X359" t="str">
        <f>VLOOKUP(W359,'LibSets constants'!$A$2:$B$16,2,FALSE)</f>
        <v>Included in base game</v>
      </c>
      <c r="Y359" s="7" t="str">
        <f>CONCATENATE("[",A359,"] = {wayshrines={",M359,",",N359,",",O359,"}")&amp;IF(VALUE(P359)&gt;0,CONCATENATE(", traitsNeeded=",P359),"")&amp;CONCATENATE(", dlcId=",W359,)</f>
        <v>[144] = {wayshrines={-1,-1,-1}, dlcId=0</v>
      </c>
      <c r="Z359" s="7" t="str">
        <f>IF(Q359&lt;&gt;"",CONCATENATE(", zoneIds={",Q359),"")&amp;IF(S359&lt;&gt;"",CONCATENATE(",",S359),"")&amp;IF(U359&lt;&gt;"",CONCATENATE(",",U359),"")&amp;IF(Q359&lt;&gt;"",CONCATENATE("}",""),"")&amp;IF(OR(K359="true",K359="false",K359&lt;&gt;""), CONCATENATE(", veteran=", K359), "")</f>
        <v>, veteran=false</v>
      </c>
      <c r="AA359" s="7" t="str">
        <f>IF(I359="Trial",", isTrial=true",IF(I359="Arena",", isArena=true", IF(I359="Monster",", isMonster=true",""))) &amp; IF(L359="true", CONCATENATE(", multiTrialSet=true"), "")</f>
        <v/>
      </c>
      <c r="AB359" s="7" t="str">
        <f>CONCATENATE(" --",C359," / ",B359)</f>
        <v xml:space="preserve"> --Twice-Fanged Serpent / Doppelzüngige Schlange</v>
      </c>
      <c r="AC359" s="7" t="str">
        <f>IF(VALUE(P359)&gt;0,CONCATENATE("[",A359,"] = true,        --",C359, " / ", B359), "")</f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constants'!$E$3:$J$1001,5,FALSE),"")</f>
        <v/>
      </c>
      <c r="S360" s="3" t="str">
        <f>IF(T360&lt;&gt;"",VLOOKUP(T360,'ESO zone constants'!$E$3:$J$1001,5,FALSE),"")</f>
        <v/>
      </c>
      <c r="U360" s="3" t="str">
        <f>IF(V360&lt;&gt;"",VLOOKUP(V360,'ESO zone constants'!$E$3:$J$1001,5,FALSE),"")</f>
        <v/>
      </c>
      <c r="W360" s="3">
        <v>0</v>
      </c>
      <c r="X360" t="str">
        <f>VLOOKUP(W360,'LibSets constants'!$A$2:$B$16,2,FALSE)</f>
        <v>Included in base game</v>
      </c>
      <c r="Y360" s="7" t="str">
        <f>CONCATENATE("[",A360,"] = {wayshrines={",M360,",",N360,",",O360,"}")&amp;IF(VALUE(P360)&gt;0,CONCATENATE(", traitsNeeded=",P360),"")&amp;CONCATENATE(", dlcId=",W360,)</f>
        <v>[229] = {wayshrines={-1,-1,-1}, dlcId=0</v>
      </c>
      <c r="Z360" s="7" t="str">
        <f>IF(Q360&lt;&gt;"",CONCATENATE(", zoneIds={",Q360),"")&amp;IF(S360&lt;&gt;"",CONCATENATE(",",S360),"")&amp;IF(U360&lt;&gt;"",CONCATENATE(",",U360),"")&amp;IF(Q360&lt;&gt;"",CONCATENATE("}",""),"")&amp;IF(OR(K360="true",K360="false",K360&lt;&gt;""), CONCATENATE(", veteran=", K360), "")</f>
        <v>, veteran=false</v>
      </c>
      <c r="AA360" s="7" t="str">
        <f>IF(I360="Trial",", isTrial=true",IF(I360="Arena",", isArena=true", IF(I360="Monster",", isMonster=true",""))) &amp; IF(L360="true", CONCATENATE(", multiTrialSet=true"), "")</f>
        <v/>
      </c>
      <c r="AB360" s="7" t="str">
        <f>CONCATENATE(" --",C360," / ",B360)</f>
        <v xml:space="preserve"> --Twilight Remedy / Zwielichtgenesung</v>
      </c>
      <c r="AC360" s="7" t="str">
        <f>IF(VALUE(P360)&gt;0,CONCATENATE("[",A360,"] = true,        --",C360, " / ", B360), "")</f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constants'!$E$3:$J$1001,5,FALSE),"")</f>
        <v/>
      </c>
      <c r="S361" s="3" t="str">
        <f>IF(T361&lt;&gt;"",VLOOKUP(T361,'ESO zone constants'!$E$3:$J$1001,5,FALSE),"")</f>
        <v/>
      </c>
      <c r="U361" s="3" t="str">
        <f>IF(V361&lt;&gt;"",VLOOKUP(V361,'ESO zone constants'!$E$3:$J$1001,5,FALSE),"")</f>
        <v/>
      </c>
      <c r="W361" s="3">
        <v>0</v>
      </c>
      <c r="X361" t="str">
        <f>VLOOKUP(W361,'LibSets constants'!$A$2:$B$16,2,FALSE)</f>
        <v>Included in base game</v>
      </c>
      <c r="Y361" s="7" t="str">
        <f>CONCATENATE("[",A361,"] = {wayshrines={",M361,",",N361,",",O361,"}")&amp;IF(VALUE(P361)&gt;0,CONCATENATE(", traitsNeeded=",P361),"")&amp;CONCATENATE(", dlcId=",W361,)</f>
        <v>[38] = {wayshrines={15,169,205}, traitsNeeded=3, dlcId=0</v>
      </c>
      <c r="Z361" s="7" t="str">
        <f>IF(Q361&lt;&gt;"",CONCATENATE(", zoneIds={",Q361),"")&amp;IF(S361&lt;&gt;"",CONCATENATE(",",S361),"")&amp;IF(U361&lt;&gt;"",CONCATENATE(",",U361),"")&amp;IF(Q361&lt;&gt;"",CONCATENATE("}",""),"")&amp;IF(OR(K361="true",K361="false",K361&lt;&gt;""), CONCATENATE(", veteran=", K361), "")</f>
        <v>, veteran=false</v>
      </c>
      <c r="AA361" s="7" t="str">
        <f>IF(I361="Trial",", isTrial=true",IF(I361="Arena",", isArena=true", IF(I361="Monster",", isMonster=true",""))) &amp; IF(L361="true", CONCATENATE(", multiTrialSet=true"), "")</f>
        <v/>
      </c>
      <c r="AB361" s="7" t="str">
        <f>CONCATENATE(" --",C361," / ",B361)</f>
        <v xml:space="preserve"> --Twilight's Embrace / Zwielichtkuss </v>
      </c>
      <c r="AC361" s="7" t="str">
        <f>IF(VALUE(P361)&gt;0,CONCATENATE("[",A361,"] = true,        --",C361, " / ", B361), "")</f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constants'!$E$3:$J$1001,5,FALSE),"")</f>
        <v/>
      </c>
      <c r="S362" s="3" t="str">
        <f>IF(T362&lt;&gt;"",VLOOKUP(T362,'ESO zone constants'!$E$3:$J$1001,5,FALSE),"")</f>
        <v/>
      </c>
      <c r="U362" s="3" t="str">
        <f>IF(V362&lt;&gt;"",VLOOKUP(V362,'ESO zone constants'!$E$3:$J$1001,5,FALSE),"")</f>
        <v/>
      </c>
      <c r="W362" s="3">
        <v>0</v>
      </c>
      <c r="X362" t="str">
        <f>VLOOKUP(W362,'LibSets constants'!$A$2:$B$16,2,FALSE)</f>
        <v>Included in base game</v>
      </c>
      <c r="Y362" s="7" t="str">
        <f>CONCATENATE("[",A362,"] = {wayshrines={",M362,",",N362,",",O362,"}")&amp;IF(VALUE(P362)&gt;0,CONCATENATE(", traitsNeeded=",P362),"")&amp;CONCATENATE(", dlcId=",W362,)</f>
        <v>[105] = {wayshrines={-1,-1,-1}, dlcId=0</v>
      </c>
      <c r="Z362" s="7" t="str">
        <f>IF(Q362&lt;&gt;"",CONCATENATE(", zoneIds={",Q362),"")&amp;IF(S362&lt;&gt;"",CONCATENATE(",",S362),"")&amp;IF(U362&lt;&gt;"",CONCATENATE(",",U362),"")&amp;IF(Q362&lt;&gt;"",CONCATENATE("}",""),"")&amp;IF(OR(K362="true",K362="false",K362&lt;&gt;""), CONCATENATE(", veteran=", K362), "")</f>
        <v>, veteran=false</v>
      </c>
      <c r="AA362" s="7" t="str">
        <f>IF(I362="Trial",", isTrial=true",IF(I362="Arena",", isArena=true", IF(I362="Monster",", isMonster=true",""))) &amp; IF(L362="true", CONCATENATE(", multiTrialSet=true"), "")</f>
        <v/>
      </c>
      <c r="AB362" s="7" t="str">
        <f>CONCATENATE(" --",C362," / ",B362)</f>
        <v xml:space="preserve"> --Twin Sisters / Zwillingsschwestern</v>
      </c>
      <c r="AC362" s="7" t="str">
        <f>IF(VALUE(P362)&gt;0,CONCATENATE("[",A362,"] = true,        --",C362, " / ", B362), "")</f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constants'!$E$3:$J$1001,5,FALSE),"")</f>
        <v/>
      </c>
      <c r="S363" s="3" t="str">
        <f>IF(T363&lt;&gt;"",VLOOKUP(T363,'ESO zone constants'!$E$3:$J$1001,5,FALSE),"")</f>
        <v/>
      </c>
      <c r="U363" s="3" t="str">
        <f>IF(V363&lt;&gt;"",VLOOKUP(V363,'ESO zone constants'!$E$3:$J$1001,5,FALSE),"")</f>
        <v/>
      </c>
      <c r="W363" s="3">
        <v>0</v>
      </c>
      <c r="X363" t="str">
        <f>VLOOKUP(W363,'LibSets constants'!$A$2:$B$16,2,FALSE)</f>
        <v>Included in base game</v>
      </c>
      <c r="Y363" s="7" t="str">
        <f>CONCATENATE("[",A363,"] = {wayshrines={",M363,",",N363,",",O363,"}")&amp;IF(VALUE(P363)&gt;0,CONCATENATE(", traitsNeeded=",P363),"")&amp;CONCATENATE(", dlcId=",W363,)</f>
        <v>[430] = {wayshrines={-1,-1,-1}, dlcId=0</v>
      </c>
      <c r="Z363" s="7" t="str">
        <f>IF(Q363&lt;&gt;"",CONCATENATE(", zoneIds={",Q363),"")&amp;IF(S363&lt;&gt;"",CONCATENATE(",",S363),"")&amp;IF(U363&lt;&gt;"",CONCATENATE(",",U363),"")&amp;IF(Q363&lt;&gt;"",CONCATENATE("}",""),"")&amp;IF(OR(K363="true",K363="false",K363&lt;&gt;""), CONCATENATE(", veteran=", K363), "")</f>
        <v>, veteran=false</v>
      </c>
      <c r="AA363" s="7" t="str">
        <f>IF(I363="Trial",", isTrial=true",IF(I363="Arena",", isArena=true", IF(I363="Monster",", isMonster=true",""))) &amp; IF(L363="true", CONCATENATE(", multiTrialSet=true"), "")</f>
        <v/>
      </c>
      <c r="AB363" s="7" t="str">
        <f>CONCATENATE(" --",C363," / ",B363)</f>
        <v xml:space="preserve"> --Tzogvin's Warband / Tzogvins Kriegstrupp</v>
      </c>
      <c r="AC363" s="7" t="str">
        <f>IF(VALUE(P363)&gt;0,CONCATENATE("[",A363,"] = true,        --",C363, " / ", B363), "")</f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constants'!$E$3:$J$1001,5,FALSE),"")</f>
        <v/>
      </c>
      <c r="S364" s="3" t="str">
        <f>IF(T364&lt;&gt;"",VLOOKUP(T364,'ESO zone constants'!$E$3:$J$1001,5,FALSE),"")</f>
        <v/>
      </c>
      <c r="U364" s="3" t="str">
        <f>IF(V364&lt;&gt;"",VLOOKUP(V364,'ESO zone constants'!$E$3:$J$1001,5,FALSE),"")</f>
        <v/>
      </c>
      <c r="W364" s="3">
        <v>0</v>
      </c>
      <c r="X364" t="str">
        <f>VLOOKUP(W364,'LibSets constants'!$A$2:$B$16,2,FALSE)</f>
        <v>Included in base game</v>
      </c>
      <c r="Y364" s="7" t="str">
        <f>CONCATENATE("[",A364,"] = {wayshrines={",M364,",",N364,",",O364,"}")&amp;IF(VALUE(P364)&gt;0,CONCATENATE(", traitsNeeded=",P364),"")&amp;CONCATENATE(", dlcId=",W364,)</f>
        <v>[345] = {wayshrines={-1,-1,-1}, dlcId=0</v>
      </c>
      <c r="Z364" s="7" t="str">
        <f>IF(Q364&lt;&gt;"",CONCATENATE(", zoneIds={",Q364),"")&amp;IF(S364&lt;&gt;"",CONCATENATE(",",S364),"")&amp;IF(U364&lt;&gt;"",CONCATENATE(",",U364),"")&amp;IF(Q364&lt;&gt;"",CONCATENATE("}",""),"")&amp;IF(OR(K364="true",K364="false",K364&lt;&gt;""), CONCATENATE(", veteran=", K364), "")</f>
        <v>, veteran=false</v>
      </c>
      <c r="AA364" s="7" t="str">
        <f>IF(I364="Trial",", isTrial=true",IF(I364="Arena",", isArena=true", IF(I364="Monster",", isMonster=true",""))) &amp; IF(L364="true", CONCATENATE(", multiTrialSet=true"), "")</f>
        <v/>
      </c>
      <c r="AB364" s="7" t="str">
        <f>CONCATENATE(" --",C364," / ",B364)</f>
        <v xml:space="preserve"> --Ulfnor's Favor / Ulfnors Gunst</v>
      </c>
      <c r="AC364" s="7" t="str">
        <f>IF(VALUE(P364)&gt;0,CONCATENATE("[",A364,"] = true,        --",C364, " / ", B364), "")</f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constants'!$E$3:$J$1001,5,FALSE),"")</f>
        <v/>
      </c>
      <c r="S365" s="3" t="str">
        <f>IF(T365&lt;&gt;"",VLOOKUP(T365,'ESO zone constants'!$E$3:$J$1001,5,FALSE),"")</f>
        <v/>
      </c>
      <c r="U365" s="3" t="str">
        <f>IF(V365&lt;&gt;"",VLOOKUP(V365,'ESO zone constants'!$E$3:$J$1001,5,FALSE),"")</f>
        <v/>
      </c>
      <c r="W365" s="3">
        <v>0</v>
      </c>
      <c r="X365" t="str">
        <f>VLOOKUP(W365,'LibSets constants'!$A$2:$B$16,2,FALSE)</f>
        <v>Included in base game</v>
      </c>
      <c r="Y365" s="7" t="str">
        <f>CONCATENATE("[",A365,"] = {wayshrines={",M365,",",N365,",",O365,"}")&amp;IF(VALUE(P365)&gt;0,CONCATENATE(", traitsNeeded=",P365),"")&amp;CONCATENATE(", dlcId=",W365,)</f>
        <v>[155] = {wayshrines={-1,-1,-1}, dlcId=0</v>
      </c>
      <c r="Z365" s="7" t="str">
        <f>IF(Q365&lt;&gt;"",CONCATENATE(", zoneIds={",Q365),"")&amp;IF(S365&lt;&gt;"",CONCATENATE(",",S365),"")&amp;IF(U365&lt;&gt;"",CONCATENATE(",",U365),"")&amp;IF(Q365&lt;&gt;"",CONCATENATE("}",""),"")&amp;IF(OR(K365="true",K365="false",K365&lt;&gt;""), CONCATENATE(", veteran=", K365), "")</f>
        <v>, veteran=false</v>
      </c>
      <c r="AA365" s="7" t="str">
        <f>IF(I365="Trial",", isTrial=true",IF(I365="Arena",", isArena=true", IF(I365="Monster",", isMonster=true",""))) &amp; IF(L365="true", CONCATENATE(", multiTrialSet=true"), "")</f>
        <v/>
      </c>
      <c r="AB365" s="7" t="str">
        <f>CONCATENATE(" --",C365," / ",B365)</f>
        <v xml:space="preserve"> --Undaunted Bastion / Unerschrockenen-Bastion</v>
      </c>
      <c r="AC365" s="7" t="str">
        <f>IF(VALUE(P365)&gt;0,CONCATENATE("[",A365,"] = true,        --",C365, " / ", B365), "")</f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constants'!$E$3:$J$1001,5,FALSE),"")</f>
        <v/>
      </c>
      <c r="S366" s="3" t="str">
        <f>IF(T366&lt;&gt;"",VLOOKUP(T366,'ESO zone constants'!$E$3:$J$1001,5,FALSE),"")</f>
        <v/>
      </c>
      <c r="U366" s="3" t="str">
        <f>IF(V366&lt;&gt;"",VLOOKUP(V366,'ESO zone constants'!$E$3:$J$1001,5,FALSE),"")</f>
        <v/>
      </c>
      <c r="W366" s="3">
        <v>0</v>
      </c>
      <c r="X366" t="str">
        <f>VLOOKUP(W366,'LibSets constants'!$A$2:$B$16,2,FALSE)</f>
        <v>Included in base game</v>
      </c>
      <c r="Y366" s="7" t="str">
        <f>CONCATENATE("[",A366,"] = {wayshrines={",M366,",",N366,",",O366,"}")&amp;IF(VALUE(P366)&gt;0,CONCATENATE(", traitsNeeded=",P366),"")&amp;CONCATENATE(", dlcId=",W366,)</f>
        <v>[156] = {wayshrines={-1,-1,-1}, dlcId=0</v>
      </c>
      <c r="Z366" s="7" t="str">
        <f>IF(Q366&lt;&gt;"",CONCATENATE(", zoneIds={",Q366),"")&amp;IF(S366&lt;&gt;"",CONCATENATE(",",S366),"")&amp;IF(U366&lt;&gt;"",CONCATENATE(",",U366),"")&amp;IF(Q366&lt;&gt;"",CONCATENATE("}",""),"")&amp;IF(OR(K366="true",K366="false",K366&lt;&gt;""), CONCATENATE(", veteran=", K366), "")</f>
        <v>, veteran=false</v>
      </c>
      <c r="AA366" s="7" t="str">
        <f>IF(I366="Trial",", isTrial=true",IF(I366="Arena",", isArena=true", IF(I366="Monster",", isMonster=true",""))) &amp; IF(L366="true", CONCATENATE(", multiTrialSet=true"), "")</f>
        <v/>
      </c>
      <c r="AB366" s="7" t="str">
        <f>CONCATENATE(" --",C366," / ",B366)</f>
        <v xml:space="preserve"> --Undaunted Infiltrator / Unerschrockener Infiltrator</v>
      </c>
      <c r="AC366" s="7" t="str">
        <f>IF(VALUE(P366)&gt;0,CONCATENATE("[",A366,"] = true,        --",C366, " / ", B366), "")</f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constants'!$E$3:$J$1001,5,FALSE),"")</f>
        <v/>
      </c>
      <c r="S367" s="3" t="str">
        <f>IF(T367&lt;&gt;"",VLOOKUP(T367,'ESO zone constants'!$E$3:$J$1001,5,FALSE),"")</f>
        <v/>
      </c>
      <c r="U367" s="3" t="str">
        <f>IF(V367&lt;&gt;"",VLOOKUP(V367,'ESO zone constants'!$E$3:$J$1001,5,FALSE),"")</f>
        <v/>
      </c>
      <c r="W367" s="3">
        <v>0</v>
      </c>
      <c r="X367" t="str">
        <f>VLOOKUP(W367,'LibSets constants'!$A$2:$B$16,2,FALSE)</f>
        <v>Included in base game</v>
      </c>
      <c r="Y367" s="7" t="str">
        <f>CONCATENATE("[",A367,"] = {wayshrines={",M367,",",N367,",",O367,"}")&amp;IF(VALUE(P367)&gt;0,CONCATENATE(", traitsNeeded=",P367),"")&amp;CONCATENATE(", dlcId=",W367,)</f>
        <v>[157] = {wayshrines={-1,-1,-1}, dlcId=0</v>
      </c>
      <c r="Z367" s="7" t="str">
        <f>IF(Q367&lt;&gt;"",CONCATENATE(", zoneIds={",Q367),"")&amp;IF(S367&lt;&gt;"",CONCATENATE(",",S367),"")&amp;IF(U367&lt;&gt;"",CONCATENATE(",",U367),"")&amp;IF(Q367&lt;&gt;"",CONCATENATE("}",""),"")&amp;IF(OR(K367="true",K367="false",K367&lt;&gt;""), CONCATENATE(", veteran=", K367), "")</f>
        <v>, veteran=false</v>
      </c>
      <c r="AA367" s="7" t="str">
        <f>IF(I367="Trial",", isTrial=true",IF(I367="Arena",", isArena=true", IF(I367="Monster",", isMonster=true",""))) &amp; IF(L367="true", CONCATENATE(", multiTrialSet=true"), "")</f>
        <v/>
      </c>
      <c r="AB367" s="7" t="str">
        <f>CONCATENATE(" --",C367," / ",B367)</f>
        <v xml:space="preserve"> --Undaunted Unweaver / Unerschrockener Entflechter</v>
      </c>
      <c r="AC367" s="7" t="str">
        <f>IF(VALUE(P367)&gt;0,CONCATENATE("[",A367,"] = true,        --",C367, " / ", B367), "")</f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constants'!$E$3:$J$1001,5,FALSE),"")</f>
        <v/>
      </c>
      <c r="S368" s="3" t="str">
        <f>IF(T368&lt;&gt;"",VLOOKUP(T368,'ESO zone constants'!$E$3:$J$1001,5,FALSE),"")</f>
        <v/>
      </c>
      <c r="U368" s="3" t="str">
        <f>IF(V368&lt;&gt;"",VLOOKUP(V368,'ESO zone constants'!$E$3:$J$1001,5,FALSE),"")</f>
        <v/>
      </c>
      <c r="W368" s="3">
        <v>0</v>
      </c>
      <c r="X368" t="str">
        <f>VLOOKUP(W368,'LibSets constants'!$A$2:$B$16,2,FALSE)</f>
        <v>Included in base game</v>
      </c>
      <c r="Y368" s="7" t="str">
        <f>CONCATENATE("[",A368,"] = {wayshrines={",M368,",",N368,",",O368,"}")&amp;IF(VALUE(P368)&gt;0,CONCATENATE(", traitsNeeded=",P368),"")&amp;CONCATENATE(", dlcId=",W368,)</f>
        <v>[355] = {wayshrines={-1,-1,-1}, dlcId=0</v>
      </c>
      <c r="Z368" s="7" t="str">
        <f>IF(Q368&lt;&gt;"",CONCATENATE(", zoneIds={",Q368),"")&amp;IF(S368&lt;&gt;"",CONCATENATE(",",S368),"")&amp;IF(U368&lt;&gt;"",CONCATENATE(",",U368),"")&amp;IF(Q368&lt;&gt;"",CONCATENATE("}",""),"")&amp;IF(OR(K368="true",K368="false",K368&lt;&gt;""), CONCATENATE(", veteran=", K368), "")</f>
        <v>, veteran=false</v>
      </c>
      <c r="AA368" s="7" t="str">
        <f>IF(I368="Trial",", isTrial=true",IF(I368="Arena",", isArena=true", IF(I368="Monster",", isMonster=true",""))) &amp; IF(L368="true", CONCATENATE(", multiTrialSet=true"), "")</f>
        <v/>
      </c>
      <c r="AB368" s="7" t="str">
        <f>CONCATENATE(" --",C368," / ",B368)</f>
        <v xml:space="preserve"> --Unfathomable Darkness / Unermessliche Dunkelheit</v>
      </c>
      <c r="AC368" s="7" t="str">
        <f>IF(VALUE(P368)&gt;0,CONCATENATE("[",A368,"] = true,        --",C368, " / ", B368), "")</f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constants'!$E$3:$J$1001,5,FALSE),"")</f>
        <v/>
      </c>
      <c r="S369" s="3" t="str">
        <f>IF(T369&lt;&gt;"",VLOOKUP(T369,'ESO zone constants'!$E$3:$J$1001,5,FALSE),"")</f>
        <v/>
      </c>
      <c r="U369" s="3" t="str">
        <f>IF(V369&lt;&gt;"",VLOOKUP(V369,'ESO zone constants'!$E$3:$J$1001,5,FALSE),"")</f>
        <v/>
      </c>
      <c r="W369" s="3">
        <v>0</v>
      </c>
      <c r="X369" t="str">
        <f>VLOOKUP(W369,'LibSets constants'!$A$2:$B$16,2,FALSE)</f>
        <v>Included in base game</v>
      </c>
      <c r="Y369" s="7" t="str">
        <f>CONCATENATE("[",A369,"] = {wayshrines={",M369,",",N369,",",O369,"}")&amp;IF(VALUE(P369)&gt;0,CONCATENATE(", traitsNeeded=",P369),"")&amp;CONCATENATE(", dlcId=",W369,)</f>
        <v>[169] = {wayshrines={-1,-1,-1}, dlcId=0</v>
      </c>
      <c r="Z369" s="7" t="str">
        <f>IF(Q369&lt;&gt;"",CONCATENATE(", zoneIds={",Q369),"")&amp;IF(S369&lt;&gt;"",CONCATENATE(",",S369),"")&amp;IF(U369&lt;&gt;"",CONCATENATE(",",U369),"")&amp;IF(Q369&lt;&gt;"",CONCATENATE("}",""),"")&amp;IF(OR(K369="true",K369="false",K369&lt;&gt;""), CONCATENATE(", veteran=", K369), "")</f>
        <v>, veteran={EQUIP_TYPE_HEAD=true, EQUIP_TYPE_SHOULDERS=false}</v>
      </c>
      <c r="AA369" s="7" t="str">
        <f>IF(I369="Trial",", isTrial=true",IF(I369="Arena",", isArena=true", IF(I369="Monster",", isMonster=true",""))) &amp; IF(L369="true", CONCATENATE(", multiTrialSet=true"), "")</f>
        <v>, isMonster=true</v>
      </c>
      <c r="AB369" s="7" t="str">
        <f>CONCATENATE(" --",C369," / ",B369)</f>
        <v xml:space="preserve"> --Valkyn Skoria / Valkyn Skoria</v>
      </c>
      <c r="AC369" s="7" t="str">
        <f>IF(VALUE(P369)&gt;0,CONCATENATE("[",A369,"] = true,        --",C369, " / ", B369), "")</f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constants'!$E$3:$J$1001,5,FALSE),"")</f>
        <v/>
      </c>
      <c r="S370" s="3" t="str">
        <f>IF(T370&lt;&gt;"",VLOOKUP(T370,'ESO zone constants'!$E$3:$J$1001,5,FALSE),"")</f>
        <v/>
      </c>
      <c r="U370" s="3" t="str">
        <f>IF(V370&lt;&gt;"",VLOOKUP(V370,'ESO zone constants'!$E$3:$J$1001,5,FALSE),"")</f>
        <v/>
      </c>
      <c r="W370" s="3">
        <v>0</v>
      </c>
      <c r="X370" t="str">
        <f>VLOOKUP(W370,'LibSets constants'!$A$2:$B$16,2,FALSE)</f>
        <v>Included in base game</v>
      </c>
      <c r="Y370" s="7" t="str">
        <f>CONCATENATE("[",A370,"] = {wayshrines={",M370,",",N370,",",O370,"}")&amp;IF(VALUE(P370)&gt;0,CONCATENATE(", traitsNeeded=",P370),"")&amp;CONCATENATE(", dlcId=",W370,)</f>
        <v>[282] = {wayshrines={-1,-1,-1}, dlcId=0</v>
      </c>
      <c r="Z370" s="7" t="str">
        <f>IF(Q370&lt;&gt;"",CONCATENATE(", zoneIds={",Q370),"")&amp;IF(S370&lt;&gt;"",CONCATENATE(",",S370),"")&amp;IF(U370&lt;&gt;"",CONCATENATE(",",U370),"")&amp;IF(Q370&lt;&gt;"",CONCATENATE("}",""),"")&amp;IF(OR(K370="true",K370="false",K370&lt;&gt;""), CONCATENATE(", veteran=", K370), "")</f>
        <v>, veteran=false</v>
      </c>
      <c r="AA370" s="7" t="str">
        <f>IF(I370="Trial",", isTrial=true",IF(I370="Arena",", isArena=true", IF(I370="Monster",", isMonster=true",""))) &amp; IF(L370="true", CONCATENATE(", multiTrialSet=true"), "")</f>
        <v/>
      </c>
      <c r="AB370" s="7" t="str">
        <f>CONCATENATE(" --",C370," / ",B370)</f>
        <v xml:space="preserve"> --Vampire Cloak / Vampirumhang</v>
      </c>
      <c r="AC370" s="7" t="str">
        <f>IF(VALUE(P370)&gt;0,CONCATENATE("[",A370,"] = true,        --",C370, " / ", B370), "")</f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constants'!$E$3:$J$1001,5,FALSE),"")</f>
        <v/>
      </c>
      <c r="S371" s="3" t="str">
        <f>IF(T371&lt;&gt;"",VLOOKUP(T371,'ESO zone constants'!$E$3:$J$1001,5,FALSE),"")</f>
        <v/>
      </c>
      <c r="U371" s="3" t="str">
        <f>IF(V371&lt;&gt;"",VLOOKUP(V371,'ESO zone constants'!$E$3:$J$1001,5,FALSE),"")</f>
        <v/>
      </c>
      <c r="W371" s="3">
        <v>0</v>
      </c>
      <c r="X371" t="str">
        <f>VLOOKUP(W371,'LibSets constants'!$A$2:$B$16,2,FALSE)</f>
        <v>Included in base game</v>
      </c>
      <c r="Y371" s="7" t="str">
        <f>CONCATENATE("[",A371,"] = {wayshrines={",M371,",",N371,",",O371,"}")&amp;IF(VALUE(P371)&gt;0,CONCATENATE(", traitsNeeded=",P371),"")&amp;CONCATENATE(", dlcId=",W371,)</f>
        <v>[285] = {wayshrines={-1,-1,-1}, dlcId=0</v>
      </c>
      <c r="Z371" s="7" t="str">
        <f>IF(Q371&lt;&gt;"",CONCATENATE(", zoneIds={",Q371),"")&amp;IF(S371&lt;&gt;"",CONCATENATE(",",S371),"")&amp;IF(U371&lt;&gt;"",CONCATENATE(",",U371),"")&amp;IF(Q371&lt;&gt;"",CONCATENATE("}",""),"")&amp;IF(OR(K371="true",K371="false",K371&lt;&gt;""), CONCATENATE(", veteran=", K371), "")</f>
        <v>, veteran=false</v>
      </c>
      <c r="AA371" s="7" t="str">
        <f>IF(I371="Trial",", isTrial=true",IF(I371="Arena",", isArena=true", IF(I371="Monster",", isMonster=true",""))) &amp; IF(L371="true", CONCATENATE(", multiTrialSet=true"), "")</f>
        <v/>
      </c>
      <c r="AB371" s="7" t="str">
        <f>CONCATENATE(" --",C371," / ",B371)</f>
        <v xml:space="preserve"> --Vampire Lord / Vampirfürst</v>
      </c>
      <c r="AC371" s="7" t="str">
        <f>IF(VALUE(P371)&gt;0,CONCATENATE("[",A371,"] = true,        --",C371, " / ", B371), "")</f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constants'!$E$3:$J$1001,5,FALSE),"")</f>
        <v/>
      </c>
      <c r="S372" s="3" t="str">
        <f>IF(T372&lt;&gt;"",VLOOKUP(T372,'ESO zone constants'!$E$3:$J$1001,5,FALSE),"")</f>
        <v/>
      </c>
      <c r="U372" s="3" t="str">
        <f>IF(V372&lt;&gt;"",VLOOKUP(V372,'ESO zone constants'!$E$3:$J$1001,5,FALSE),"")</f>
        <v/>
      </c>
      <c r="W372" s="3">
        <v>0</v>
      </c>
      <c r="X372" t="str">
        <f>VLOOKUP(W372,'LibSets constants'!$A$2:$B$16,2,FALSE)</f>
        <v>Included in base game</v>
      </c>
      <c r="Y372" s="7" t="str">
        <f>CONCATENATE("[",A372,"] = {wayshrines={",M372,",",N372,",",O372,"}")&amp;IF(VALUE(P372)&gt;0,CONCATENATE(", traitsNeeded=",P372),"")&amp;CONCATENATE(", dlcId=",W372,)</f>
        <v>[44] = {wayshrines={58,101,93}, traitsNeeded=5, dlcId=0</v>
      </c>
      <c r="Z372" s="7" t="str">
        <f>IF(Q372&lt;&gt;"",CONCATENATE(", zoneIds={",Q372),"")&amp;IF(S372&lt;&gt;"",CONCATENATE(",",S372),"")&amp;IF(U372&lt;&gt;"",CONCATENATE(",",U372),"")&amp;IF(Q372&lt;&gt;"",CONCATENATE("}",""),"")&amp;IF(OR(K372="true",K372="false",K372&lt;&gt;""), CONCATENATE(", veteran=", K372), "")</f>
        <v>, veteran=false</v>
      </c>
      <c r="AA372" s="7" t="str">
        <f>IF(I372="Trial",", isTrial=true",IF(I372="Arena",", isArena=true", IF(I372="Monster",", isMonster=true",""))) &amp; IF(L372="true", CONCATENATE(", multiTrialSet=true"), "")</f>
        <v/>
      </c>
      <c r="AB372" s="7" t="str">
        <f>CONCATENATE(" --",C372," / ",B372)</f>
        <v xml:space="preserve"> --Vampire's Kiss / Kuss des Vampirs </v>
      </c>
      <c r="AC372" s="7" t="str">
        <f>IF(VALUE(P372)&gt;0,CONCATENATE("[",A372,"] = true,        --",C372, " / ", B372), "")</f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constants'!$E$3:$J$1001,5,FALSE),"")</f>
        <v/>
      </c>
      <c r="S373" s="3" t="str">
        <f>IF(T373&lt;&gt;"",VLOOKUP(T373,'ESO zone constants'!$E$3:$J$1001,5,FALSE),"")</f>
        <v/>
      </c>
      <c r="U373" s="3" t="str">
        <f>IF(V373&lt;&gt;"",VLOOKUP(V373,'ESO zone constants'!$E$3:$J$1001,5,FALSE),"")</f>
        <v/>
      </c>
      <c r="W373" s="3">
        <v>0</v>
      </c>
      <c r="X373" t="str">
        <f>VLOOKUP(W373,'LibSets constants'!$A$2:$B$16,2,FALSE)</f>
        <v>Included in base game</v>
      </c>
      <c r="Y373" s="7" t="str">
        <f>CONCATENATE("[",A373,"] = {wayshrines={",M373,",",N373,",",O373,"}")&amp;IF(VALUE(P373)&gt;0,CONCATENATE(", traitsNeeded=",P373),"")&amp;CONCATENATE(", dlcId=",W373,)</f>
        <v>[326] = {wayshrines={-1,-1,-1}, dlcId=0</v>
      </c>
      <c r="Z373" s="7" t="str">
        <f>IF(Q373&lt;&gt;"",CONCATENATE(", zoneIds={",Q373),"")&amp;IF(S373&lt;&gt;"",CONCATENATE(",",S373),"")&amp;IF(U373&lt;&gt;"",CONCATENATE(",",U373),"")&amp;IF(Q373&lt;&gt;"",CONCATENATE("}",""),"")&amp;IF(OR(K373="true",K373="false",K373&lt;&gt;""), CONCATENATE(", veteran=", K373), "")</f>
        <v>, veteran=false</v>
      </c>
      <c r="AA373" s="7" t="str">
        <f>IF(I373="Trial",", isTrial=true",IF(I373="Arena",", isArena=true", IF(I373="Monster",", isMonster=true",""))) &amp; IF(L373="true", CONCATENATE(", multiTrialSet=true"), "")</f>
        <v/>
      </c>
      <c r="AB373" s="7" t="str">
        <f>CONCATENATE(" --",C373," / ",B373)</f>
        <v xml:space="preserve"> --Vanguard's Challenge / Vorhutdisput</v>
      </c>
      <c r="AC373" s="7" t="str">
        <f>IF(VALUE(P373)&gt;0,CONCATENATE("[",A373,"] = true,        --",C373, " / ", B373), "")</f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constants'!$E$3:$J$1001,5,FALSE),"")</f>
        <v/>
      </c>
      <c r="S374" s="3" t="str">
        <f>IF(T374&lt;&gt;"",VLOOKUP(T374,'ESO zone constants'!$E$3:$J$1001,5,FALSE),"")</f>
        <v/>
      </c>
      <c r="U374" s="3" t="str">
        <f>IF(V374&lt;&gt;"",VLOOKUP(V374,'ESO zone constants'!$E$3:$J$1001,5,FALSE),"")</f>
        <v/>
      </c>
      <c r="W374" s="3">
        <v>4</v>
      </c>
      <c r="X374" t="str">
        <f>VLOOKUP(W374,'LibSets constants'!$A$2:$B$16,2,FALSE)</f>
        <v>Dark Brotherhood</v>
      </c>
      <c r="Y374" s="7" t="str">
        <f>CONCATENATE("[",A374,"] = {wayshrines={",M374,",",N374,",",O374,"}")&amp;IF(VALUE(P374)&gt;0,CONCATENATE(", traitsNeeded=",P374),"")&amp;CONCATENATE(", dlcId=",W374,)</f>
        <v>[241] = {wayshrines={251,251,251}, traitsNeeded=7, dlcId=4</v>
      </c>
      <c r="Z374" s="7" t="str">
        <f>IF(Q374&lt;&gt;"",CONCATENATE(", zoneIds={",Q374),"")&amp;IF(S374&lt;&gt;"",CONCATENATE(",",S374),"")&amp;IF(U374&lt;&gt;"",CONCATENATE(",",U374),"")&amp;IF(Q374&lt;&gt;"",CONCATENATE("}",""),"")&amp;IF(OR(K374="true",K374="false",K374&lt;&gt;""), CONCATENATE(", veteran=", K374), "")</f>
        <v>, veteran=false</v>
      </c>
      <c r="AA374" s="7" t="str">
        <f>IF(I374="Trial",", isTrial=true",IF(I374="Arena",", isArena=true", IF(I374="Monster",", isMonster=true",""))) &amp; IF(L374="true", CONCATENATE(", multiTrialSet=true"), "")</f>
        <v/>
      </c>
      <c r="AB374" s="7" t="str">
        <f>CONCATENATE(" --",C374," / ",B374)</f>
        <v xml:space="preserve"> --Varen's Legacy / Varens Erbe</v>
      </c>
      <c r="AC374" s="7" t="str">
        <f>IF(VALUE(P374)&gt;0,CONCATENATE("[",A374,"] = true,        --",C374, " / ", B374), "")</f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constants'!$E$3:$J$1001,5,FALSE),"")</f>
        <v/>
      </c>
      <c r="S375" s="3" t="str">
        <f>IF(T375&lt;&gt;"",VLOOKUP(T375,'ESO zone constants'!$E$3:$J$1001,5,FALSE),"")</f>
        <v/>
      </c>
      <c r="U375" s="3" t="str">
        <f>IF(V375&lt;&gt;"",VLOOKUP(V375,'ESO zone constants'!$E$3:$J$1001,5,FALSE),"")</f>
        <v/>
      </c>
      <c r="W375" s="3">
        <v>5</v>
      </c>
      <c r="X375" t="str">
        <f>VLOOKUP(W375,'LibSets constants'!$A$2:$B$16,2,FALSE)</f>
        <v>Shadows of the Hist</v>
      </c>
      <c r="Y375" s="7" t="str">
        <f>CONCATENATE("[",A375,"] = {wayshrines={",M375,",",N375,",",O375,"}")&amp;IF(VALUE(P375)&gt;0,CONCATENATE(", traitsNeeded=",P375),"")&amp;CONCATENATE(", dlcId=",W375,)</f>
        <v>[257] = {wayshrines={-1,-1,-1}, dlcId=5</v>
      </c>
      <c r="Z375" s="7" t="str">
        <f>IF(Q375&lt;&gt;"",CONCATENATE(", zoneIds={",Q375),"")&amp;IF(S375&lt;&gt;"",CONCATENATE(",",S375),"")&amp;IF(U375&lt;&gt;"",CONCATENATE(",",U375),"")&amp;IF(Q375&lt;&gt;"",CONCATENATE("}",""),"")&amp;IF(OR(K375="true",K375="false",K375&lt;&gt;""), CONCATENATE(", veteran=", K375), "")</f>
        <v>, veteran={EQUIP_TYPE_HEAD=true, EQUIP_TYPE_SHOULDERS=false}</v>
      </c>
      <c r="AA375" s="7" t="str">
        <f>IF(I375="Trial",", isTrial=true",IF(I375="Arena",", isArena=true", IF(I375="Monster",", isMonster=true",""))) &amp; IF(L375="true", CONCATENATE(", multiTrialSet=true"), "")</f>
        <v>, isMonster=true</v>
      </c>
      <c r="AB375" s="7" t="str">
        <f>CONCATENATE(" --",C375," / ",B375)</f>
        <v xml:space="preserve"> --Velidreth / Velidreth</v>
      </c>
      <c r="AC375" s="7" t="str">
        <f>IF(VALUE(P375)&gt;0,CONCATENATE("[",A375,"] = true,        --",C375, " / ", B375), "")</f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constants'!$E$3:$J$1001,5,FALSE),"")</f>
        <v/>
      </c>
      <c r="S376" s="3" t="str">
        <f>IF(T376&lt;&gt;"",VLOOKUP(T376,'ESO zone constants'!$E$3:$J$1001,5,FALSE),"")</f>
        <v/>
      </c>
      <c r="U376" s="3" t="str">
        <f>IF(V376&lt;&gt;"",VLOOKUP(V376,'ESO zone constants'!$E$3:$J$1001,5,FALSE),"")</f>
        <v/>
      </c>
      <c r="W376" s="3">
        <v>0</v>
      </c>
      <c r="X376" t="str">
        <f>VLOOKUP(W376,'LibSets constants'!$A$2:$B$16,2,FALSE)</f>
        <v>Included in base game</v>
      </c>
      <c r="Y376" s="7" t="str">
        <f>CONCATENATE("[",A376,"] = {wayshrines={",M376,",",N376,",",O376,"}")&amp;IF(VALUE(P376)&gt;0,CONCATENATE(", traitsNeeded=",P376),"")&amp;CONCATENATE(", dlcId=",W376,)</f>
        <v>[129] = {wayshrines={-1,-1,-1}, dlcId=0</v>
      </c>
      <c r="Z376" s="7" t="str">
        <f>IF(Q376&lt;&gt;"",CONCATENATE(", zoneIds={",Q376),"")&amp;IF(S376&lt;&gt;"",CONCATENATE(",",S376),"")&amp;IF(U376&lt;&gt;"",CONCATENATE(",",U376),"")&amp;IF(Q376&lt;&gt;"",CONCATENATE("}",""),"")&amp;IF(OR(K376="true",K376="false",K376&lt;&gt;""), CONCATENATE(", veteran=", K376), "")</f>
        <v>, veteran=false</v>
      </c>
      <c r="AA376" s="7" t="str">
        <f>IF(I376="Trial",", isTrial=true",IF(I376="Arena",", isArena=true", IF(I376="Monster",", isMonster=true",""))) &amp; IF(L376="true", CONCATENATE(", multiTrialSet=true"), "")</f>
        <v/>
      </c>
      <c r="AB376" s="7" t="str">
        <f>CONCATENATE(" --",C376," / ",B376)</f>
        <v xml:space="preserve"> --Vengeance Leech / Saugende Vergeltung</v>
      </c>
      <c r="AC376" s="7" t="str">
        <f>IF(VALUE(P376)&gt;0,CONCATENATE("[",A376,"] = true,        --",C376, " / ", B376), "")</f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constants'!$E$3:$J$1001,5,FALSE),"")</f>
        <v/>
      </c>
      <c r="S377" s="3" t="str">
        <f>IF(T377&lt;&gt;"",VLOOKUP(T377,'ESO zone constants'!$E$3:$J$1001,5,FALSE),"")</f>
        <v/>
      </c>
      <c r="U377" s="3" t="str">
        <f>IF(V377&lt;&gt;"",VLOOKUP(V377,'ESO zone constants'!$E$3:$J$1001,5,FALSE),"")</f>
        <v/>
      </c>
      <c r="W377" s="3">
        <v>0</v>
      </c>
      <c r="X377" t="str">
        <f>VLOOKUP(W377,'LibSets constants'!$A$2:$B$16,2,FALSE)</f>
        <v>Included in base game</v>
      </c>
      <c r="Y377" s="7" t="str">
        <f>CONCATENATE("[",A377,"] = {wayshrines={",M377,",",N377,",",O377,"}")&amp;IF(VALUE(P377)&gt;0,CONCATENATE(", traitsNeeded=",P377),"")&amp;CONCATENATE(", dlcId=",W377,)</f>
        <v>[391] = {wayshrines={-1,-1,-1}, dlcId=0</v>
      </c>
      <c r="Z377" s="7" t="str">
        <f>IF(Q377&lt;&gt;"",CONCATENATE(", zoneIds={",Q377),"")&amp;IF(S377&lt;&gt;"",CONCATENATE(",",S377),"")&amp;IF(U377&lt;&gt;"",CONCATENATE(",",U377),"")&amp;IF(Q377&lt;&gt;"",CONCATENATE("}",""),"")&amp;IF(OR(K377="true",K377="false",K377&lt;&gt;""), CONCATENATE(", veteran=", K377), "")</f>
        <v>, veteran=false</v>
      </c>
      <c r="AA377" s="7" t="str">
        <f>IF(I377="Trial",", isTrial=true",IF(I377="Arena",", isArena=true", IF(I377="Monster",", isMonster=true",""))) &amp; IF(L377="true", CONCATENATE(", multiTrialSet=true"), "")</f>
        <v/>
      </c>
      <c r="AB377" s="7" t="str">
        <f>CONCATENATE(" --",C377," / ",B377)</f>
        <v xml:space="preserve"> --Vestment of Olorime / Gewandung von Olorime</v>
      </c>
      <c r="AC377" s="7" t="str">
        <f>IF(VALUE(P377)&gt;0,CONCATENATE("[",A377,"] = true,        --",C377, " / ", B377), "")</f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constants'!$E$3:$J$1001,5,FALSE),"")</f>
        <v/>
      </c>
      <c r="S378" s="3" t="str">
        <f>IF(T378&lt;&gt;"",VLOOKUP(T378,'ESO zone constants'!$E$3:$J$1001,5,FALSE),"")</f>
        <v/>
      </c>
      <c r="U378" s="3" t="str">
        <f>IF(V378&lt;&gt;"",VLOOKUP(V378,'ESO zone constants'!$E$3:$J$1001,5,FALSE),"")</f>
        <v/>
      </c>
      <c r="W378" s="3">
        <v>0</v>
      </c>
      <c r="X378" t="str">
        <f>VLOOKUP(W378,'LibSets constants'!$A$2:$B$16,2,FALSE)</f>
        <v>Included in base game</v>
      </c>
      <c r="Y378" s="7" t="str">
        <f>CONCATENATE("[",A378,"] = {wayshrines={",M378,",",N378,",",O378,"}")&amp;IF(VALUE(P378)&gt;0,CONCATENATE(", traitsNeeded=",P378),"")&amp;CONCATENATE(", dlcId=",W378,)</f>
        <v>[19] = {wayshrines={-1,-1,-1}, dlcId=0</v>
      </c>
      <c r="Z378" s="7" t="str">
        <f>IF(Q378&lt;&gt;"",CONCATENATE(", zoneIds={",Q378),"")&amp;IF(S378&lt;&gt;"",CONCATENATE(",",S378),"")&amp;IF(U378&lt;&gt;"",CONCATENATE(",",U378),"")&amp;IF(Q378&lt;&gt;"",CONCATENATE("}",""),"")&amp;IF(OR(K378="true",K378="false",K378&lt;&gt;""), CONCATENATE(", veteran=", K378), "")</f>
        <v>, veteran=false</v>
      </c>
      <c r="AA378" s="7" t="str">
        <f>IF(I378="Trial",", isTrial=true",IF(I378="Arena",", isArena=true", IF(I378="Monster",", isMonster=true",""))) &amp; IF(L378="true", CONCATENATE(", multiTrialSet=true"), "")</f>
        <v/>
      </c>
      <c r="AB378" s="7" t="str">
        <f>CONCATENATE(" --",C378," / ",B378)</f>
        <v xml:space="preserve"> --Vestments of the Warlock / Gewänder des Hexers</v>
      </c>
      <c r="AC378" s="7" t="str">
        <f>IF(VALUE(P378)&gt;0,CONCATENATE("[",A378,"] = true,        --",C378, " / ", B378), "")</f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constants'!$E$3:$J$1001,5,FALSE),"")</f>
        <v/>
      </c>
      <c r="S379" s="3" t="str">
        <f>IF(T379&lt;&gt;"",VLOOKUP(T379,'ESO zone constants'!$E$3:$J$1001,5,FALSE),"")</f>
        <v/>
      </c>
      <c r="U379" s="3" t="str">
        <f>IF(V379&lt;&gt;"",VLOOKUP(V379,'ESO zone constants'!$E$3:$J$1001,5,FALSE),"")</f>
        <v/>
      </c>
      <c r="W379" s="3">
        <v>0</v>
      </c>
      <c r="X379" t="str">
        <f>VLOOKUP(W379,'LibSets constants'!$A$2:$B$16,2,FALSE)</f>
        <v>Included in base game</v>
      </c>
      <c r="Y379" s="7" t="str">
        <f>CONCATENATE("[",A379,"] = {wayshrines={",M379,",",N379,",",O379,"}")&amp;IF(VALUE(P379)&gt;0,CONCATENATE(", traitsNeeded=",P379),"")&amp;CONCATENATE(", dlcId=",W379,)</f>
        <v>[247] = {wayshrines={-1,-1,-1}, dlcId=0</v>
      </c>
      <c r="Z379" s="7" t="str">
        <f>IF(Q379&lt;&gt;"",CONCATENATE(", zoneIds={",Q379),"")&amp;IF(S379&lt;&gt;"",CONCATENATE(",",S379),"")&amp;IF(U379&lt;&gt;"",CONCATENATE(",",U379),"")&amp;IF(Q379&lt;&gt;"",CONCATENATE("}",""),"")&amp;IF(OR(K379="true",K379="false",K379&lt;&gt;""), CONCATENATE(", veteran=", K379), "")</f>
        <v>, veteran=false</v>
      </c>
      <c r="AA379" s="7" t="str">
        <f>IF(I379="Trial",", isTrial=true",IF(I379="Arena",", isArena=true", IF(I379="Monster",", isMonster=true",""))) &amp; IF(L379="true", CONCATENATE(", multiTrialSet=true"), "")</f>
        <v/>
      </c>
      <c r="AB379" s="7" t="str">
        <f>CONCATENATE(" --",C379," / ",B379)</f>
        <v xml:space="preserve"> --Vicecanon of Venom / Vizekanoniker des Gifts</v>
      </c>
      <c r="AC379" s="7" t="str">
        <f>IF(VALUE(P379)&gt;0,CONCATENATE("[",A379,"] = true,        --",C379, " / ", B379), "")</f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constants'!$E$3:$J$1001,5,FALSE),"")</f>
        <v/>
      </c>
      <c r="S380" s="3" t="str">
        <f>IF(T380&lt;&gt;"",VLOOKUP(T380,'ESO zone constants'!$E$3:$J$1001,5,FALSE),"")</f>
        <v/>
      </c>
      <c r="U380" s="3" t="str">
        <f>IF(V380&lt;&gt;"",VLOOKUP(V380,'ESO zone constants'!$E$3:$J$1001,5,FALSE),"")</f>
        <v/>
      </c>
      <c r="W380" s="3">
        <v>0</v>
      </c>
      <c r="X380" t="str">
        <f>VLOOKUP(W380,'LibSets constants'!$A$2:$B$16,2,FALSE)</f>
        <v>Included in base game</v>
      </c>
      <c r="Y380" s="7" t="str">
        <f>CONCATENATE("[",A380,"] = {wayshrines={",M380,",",N380,",",O380,"}")&amp;IF(VALUE(P380)&gt;0,CONCATENATE(", traitsNeeded=",P380),"")&amp;CONCATENATE(", dlcId=",W380,)</f>
        <v>[236] = {wayshrines={-1,-1,-1}, dlcId=0</v>
      </c>
      <c r="Z380" s="7" t="str">
        <f>IF(Q380&lt;&gt;"",CONCATENATE(", zoneIds={",Q380),"")&amp;IF(S380&lt;&gt;"",CONCATENATE(",",S380),"")&amp;IF(U380&lt;&gt;"",CONCATENATE(",",U380),"")&amp;IF(Q380&lt;&gt;"",CONCATENATE("}",""),"")&amp;IF(OR(K380="true",K380="false",K380&lt;&gt;""), CONCATENATE(", veteran=", K380), "")</f>
        <v>, veteran=false</v>
      </c>
      <c r="AA380" s="7" t="str">
        <f>IF(I380="Trial",", isTrial=true",IF(I380="Arena",", isArena=true", IF(I380="Monster",", isMonster=true",""))) &amp; IF(L380="true", CONCATENATE(", multiTrialSet=true"), "")</f>
        <v/>
      </c>
      <c r="AB380" s="7" t="str">
        <f>CONCATENATE(" --",C380," / ",B380)</f>
        <v xml:space="preserve"> --Vicious Death / Grausamer Tod</v>
      </c>
      <c r="AC380" s="7" t="str">
        <f>IF(VALUE(P380)&gt;0,CONCATENATE("[",A380,"] = true,        --",C380, " / ", B380), "")</f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constants'!$E$3:$J$1001,5,FALSE),"")</f>
        <v>Shadowfen</v>
      </c>
      <c r="R381" s="3" t="s">
        <v>72</v>
      </c>
      <c r="S381" s="3" t="str">
        <f>IF(T381&lt;&gt;"",VLOOKUP(T381,'ESO zone constants'!$E$3:$J$1001,5,FALSE),"")</f>
        <v/>
      </c>
      <c r="U381" s="3" t="str">
        <f>IF(V381&lt;&gt;"",VLOOKUP(V381,'ESO zone constants'!$E$3:$J$1001,5,FALSE),"")</f>
        <v/>
      </c>
      <c r="W381" s="3">
        <v>0</v>
      </c>
      <c r="X381" t="str">
        <f>VLOOKUP(W381,'LibSets constants'!$A$2:$B$16,2,FALSE)</f>
        <v>Included in base game</v>
      </c>
      <c r="Y381" s="7" t="str">
        <f>CONCATENATE("[",A381,"] = {wayshrines={",M381,",",N381,",",O381,"}")&amp;IF(VALUE(P381)&gt;0,CONCATENATE(", traitsNeeded=",P381),"")&amp;CONCATENATE(", dlcId=",W381,)</f>
        <v>[173] = {wayshrines={-1,-1,-1}, dlcId=0</v>
      </c>
      <c r="Z381" s="7" t="str">
        <f>IF(Q381&lt;&gt;"",CONCATENATE(", zoneIds={",Q381),"")&amp;IF(S381&lt;&gt;"",CONCATENATE(",",S381),"")&amp;IF(U381&lt;&gt;"",CONCATENATE(",",U381),"")&amp;IF(Q381&lt;&gt;"",CONCATENATE("}",""),"")&amp;IF(OR(K381="true",K381="false",K381&lt;&gt;""), CONCATENATE(", veteran=", K381), "")</f>
        <v>, zoneIds={Shadowfen}, veteran=false</v>
      </c>
      <c r="AA381" s="7" t="str">
        <f>IF(I381="Trial",", isTrial=true",IF(I381="Arena",", isArena=true", IF(I381="Monster",", isMonster=true",""))) &amp; IF(L381="true", CONCATENATE(", multiTrialSet=true"), "")</f>
        <v/>
      </c>
      <c r="AB381" s="7" t="str">
        <f>CONCATENATE(" --",C381," / ",B381)</f>
        <v xml:space="preserve"> --Vicious Serpent / Boshafte Schlange</v>
      </c>
      <c r="AC381" s="7" t="str">
        <f>IF(VALUE(P381)&gt;0,CONCATENATE("[",A381,"] = true,        --",C381, " / ", B381), "")</f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constants'!$E$3:$J$1001,5,FALSE),"")</f>
        <v/>
      </c>
      <c r="S382" s="3" t="str">
        <f>IF(T382&lt;&gt;"",VLOOKUP(T382,'ESO zone constants'!$E$3:$J$1001,5,FALSE),"")</f>
        <v/>
      </c>
      <c r="U382" s="3" t="str">
        <f>IF(V382&lt;&gt;"",VLOOKUP(V382,'ESO zone constants'!$E$3:$J$1001,5,FALSE),"")</f>
        <v/>
      </c>
      <c r="W382" s="3">
        <v>0</v>
      </c>
      <c r="X382" t="str">
        <f>VLOOKUP(W382,'LibSets constants'!$A$2:$B$16,2,FALSE)</f>
        <v>Included in base game</v>
      </c>
      <c r="Y382" s="7" t="str">
        <f>CONCATENATE("[",A382,"] = {wayshrines={",M382,",",N382,",",O382,"}")&amp;IF(VALUE(P382)&gt;0,CONCATENATE(", traitsNeeded=",P382),"")&amp;CONCATENATE(", dlcId=",W382,)</f>
        <v>[33] = {wayshrines={-1,-1,-1}, dlcId=0</v>
      </c>
      <c r="Z382" s="7" t="str">
        <f>IF(Q382&lt;&gt;"",CONCATENATE(", zoneIds={",Q382),"")&amp;IF(S382&lt;&gt;"",CONCATENATE(",",S382),"")&amp;IF(U382&lt;&gt;"",CONCATENATE(",",U382),"")&amp;IF(Q382&lt;&gt;"",CONCATENATE("}",""),"")&amp;IF(OR(K382="true",K382="false",K382&lt;&gt;""), CONCATENATE(", veteran=", K382), "")</f>
        <v>, veteran=false</v>
      </c>
      <c r="AA382" s="7" t="str">
        <f>IF(I382="Trial",", isTrial=true",IF(I382="Arena",", isArena=true", IF(I382="Monster",", isMonster=true",""))) &amp; IF(L382="true", CONCATENATE(", multiTrialSet=true"), "")</f>
        <v/>
      </c>
      <c r="AB382" s="7" t="str">
        <f>CONCATENATE(" --",C382," / ",B382)</f>
        <v xml:space="preserve"> --Viper's Sting / Vipernbiss</v>
      </c>
      <c r="AC382" s="7" t="str">
        <f>IF(VALUE(P382)&gt;0,CONCATENATE("[",A382,"] = true,        --",C382, " / ", B382), "")</f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constants'!$E$3:$J$1001,5,FALSE),"")</f>
        <v>Murkmire</v>
      </c>
      <c r="R383" s="3" t="s">
        <v>808</v>
      </c>
      <c r="S383" s="3" t="str">
        <f>IF(T383&lt;&gt;"",VLOOKUP(T383,'ESO zone constants'!$E$3:$J$1001,5,FALSE),"")</f>
        <v/>
      </c>
      <c r="U383" s="3" t="str">
        <f>IF(V383&lt;&gt;"",VLOOKUP(V383,'ESO zone constants'!$E$3:$J$1001,5,FALSE),"")</f>
        <v/>
      </c>
      <c r="W383" s="3">
        <v>0</v>
      </c>
      <c r="X383" t="str">
        <f>VLOOKUP(W383,'LibSets constants'!$A$2:$B$16,2,FALSE)</f>
        <v>Included in base game</v>
      </c>
      <c r="Y383" s="7" t="str">
        <f>CONCATENATE("[",A383,"] = {wayshrines={",M383,",",N383,",",O383,"}")&amp;IF(VALUE(P383)&gt;0,CONCATENATE(", traitsNeeded=",P383),"")&amp;CONCATENATE(", dlcId=",W383,)</f>
        <v>[414] = {wayshrines={-1,-1,-1}, dlcId=0</v>
      </c>
      <c r="Z383" s="7" t="str">
        <f>IF(Q383&lt;&gt;"",CONCATENATE(", zoneIds={",Q383),"")&amp;IF(S383&lt;&gt;"",CONCATENATE(",",S383),"")&amp;IF(U383&lt;&gt;"",CONCATENATE(",",U383),"")&amp;IF(Q383&lt;&gt;"",CONCATENATE("}",""),"")&amp;IF(OR(K383="true",K383="false",K383&lt;&gt;""), CONCATENATE(", veteran=", K383), "")</f>
        <v>, zoneIds={Murkmire}, veteran=false</v>
      </c>
      <c r="AA383" s="7" t="str">
        <f>IF(I383="Trial",", isTrial=true",IF(I383="Arena",", isArena=true", IF(I383="Monster",", isMonster=true",""))) &amp; IF(L383="true", CONCATENATE(", multiTrialSet=true"), "")</f>
        <v>, isArena=true</v>
      </c>
      <c r="AB383" s="7" t="str">
        <f>CONCATENATE(" --",C383," / ",B383)</f>
        <v xml:space="preserve"> --Virulent Shot / Virulenter Schuss</v>
      </c>
      <c r="AC383" s="7" t="str">
        <f>IF(VALUE(P383)&gt;0,CONCATENATE("[",A383,"] = true,        --",C383, " / ", B383), "")</f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constants'!$E$3:$J$1001,5,FALSE),"")</f>
        <v/>
      </c>
      <c r="S384" s="3" t="str">
        <f>IF(T384&lt;&gt;"",VLOOKUP(T384,'ESO zone constants'!$E$3:$J$1001,5,FALSE),"")</f>
        <v/>
      </c>
      <c r="U384" s="3" t="str">
        <f>IF(V384&lt;&gt;"",VLOOKUP(V384,'ESO zone constants'!$E$3:$J$1001,5,FALSE),"")</f>
        <v/>
      </c>
      <c r="W384" s="3">
        <v>11</v>
      </c>
      <c r="X384" t="str">
        <f>VLOOKUP(W384,'LibSets constants'!$A$2:$B$16,2,FALSE)</f>
        <v>Wolfhunter</v>
      </c>
      <c r="Y384" s="7" t="str">
        <f>CONCATENATE("[",A384,"] = {wayshrines={",M384,",",N384,",",O384,"}")&amp;IF(VALUE(P384)&gt;0,CONCATENATE(", traitsNeeded=",P384),"")&amp;CONCATENATE(", dlcId=",W384,)</f>
        <v>[398] = {wayshrines={-1,-1,-1}, dlcId=11</v>
      </c>
      <c r="Z384" s="7" t="str">
        <f>IF(Q384&lt;&gt;"",CONCATENATE(", zoneIds={",Q384),"")&amp;IF(S384&lt;&gt;"",CONCATENATE(",",S384),"")&amp;IF(U384&lt;&gt;"",CONCATENATE(",",U384),"")&amp;IF(Q384&lt;&gt;"",CONCATENATE("}",""),"")&amp;IF(OR(K384="true",K384="false",K384&lt;&gt;""), CONCATENATE(", veteran=", K384), "")</f>
        <v>, veteran={EQUIP_TYPE_HEAD=true, EQUIP_TYPE_SHOULDERS=false}</v>
      </c>
      <c r="AA384" s="7" t="str">
        <f>IF(I384="Trial",", isTrial=true",IF(I384="Arena",", isArena=true", IF(I384="Monster",", isMonster=true",""))) &amp; IF(L384="true", CONCATENATE(", multiTrialSet=true"), "")</f>
        <v>, isMonster=true</v>
      </c>
      <c r="AB384" s="7" t="str">
        <f>CONCATENATE(" --",C384," / ",B384)</f>
        <v xml:space="preserve"> --Vykosa / Vykosa</v>
      </c>
      <c r="AC384" s="7" t="str">
        <f>IF(VALUE(P384)&gt;0,CONCATENATE("[",A384,"] = true,        --",C384, " / ", B384), "")</f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constants'!$E$3:$J$1001,5,FALSE),"")</f>
        <v/>
      </c>
      <c r="S385" s="3" t="str">
        <f>IF(T385&lt;&gt;"",VLOOKUP(T385,'ESO zone constants'!$E$3:$J$1001,5,FALSE),"")</f>
        <v/>
      </c>
      <c r="U385" s="3" t="str">
        <f>IF(V385&lt;&gt;"",VLOOKUP(V385,'ESO zone constants'!$E$3:$J$1001,5,FALSE),"")</f>
        <v/>
      </c>
      <c r="W385" s="3">
        <v>0</v>
      </c>
      <c r="X385" t="str">
        <f>VLOOKUP(W385,'LibSets constants'!$A$2:$B$16,2,FALSE)</f>
        <v>Included in base game</v>
      </c>
      <c r="Y385" s="7" t="str">
        <f>CONCATENATE("[",A385,"] = {wayshrines={",M385,",",N385,",",O385,"}")&amp;IF(VALUE(P385)&gt;0,CONCATENATE(", traitsNeeded=",P385),"")&amp;CONCATENATE(", dlcId=",W385,)</f>
        <v>[331] = {wayshrines={-1,-1,-1}, dlcId=0</v>
      </c>
      <c r="Z385" s="7" t="str">
        <f>IF(Q385&lt;&gt;"",CONCATENATE(", zoneIds={",Q385),"")&amp;IF(S385&lt;&gt;"",CONCATENATE(",",S385),"")&amp;IF(U385&lt;&gt;"",CONCATENATE(",",U385),"")&amp;IF(Q385&lt;&gt;"",CONCATENATE("}",""),"")&amp;IF(OR(K385="true",K385="false",K385&lt;&gt;""), CONCATENATE(", veteran=", K385), "")</f>
        <v>, veteran=false</v>
      </c>
      <c r="AA385" s="7" t="str">
        <f>IF(I385="Trial",", isTrial=true",IF(I385="Arena",", isArena=true", IF(I385="Monster",", isMonster=true",""))) &amp; IF(L385="true", CONCATENATE(", multiTrialSet=true"), "")</f>
        <v/>
      </c>
      <c r="AB385" s="7" t="str">
        <f>CONCATENATE(" --",C385," / ",B385)</f>
        <v xml:space="preserve"> --War Machine / Kriegsmaschine</v>
      </c>
      <c r="AC385" s="7" t="str">
        <f>IF(VALUE(P385)&gt;0,CONCATENATE("[",A385,"] = true,        --",C385, " / ", B385), "")</f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constants'!$E$3:$J$1001,5,FALSE),"")</f>
        <v/>
      </c>
      <c r="S386" s="3" t="str">
        <f>IF(T386&lt;&gt;"",VLOOKUP(T386,'ESO zone constants'!$E$3:$J$1001,5,FALSE),"")</f>
        <v/>
      </c>
      <c r="U386" s="3" t="str">
        <f>IF(V386&lt;&gt;"",VLOOKUP(V386,'ESO zone constants'!$E$3:$J$1001,5,FALSE),"")</f>
        <v/>
      </c>
      <c r="W386" s="3">
        <v>0</v>
      </c>
      <c r="X386" t="str">
        <f>VLOOKUP(W386,'LibSets constants'!$A$2:$B$16,2,FALSE)</f>
        <v>Included in base game</v>
      </c>
      <c r="Y386" s="7" t="str">
        <f>CONCATENATE("[",A386,"] = {wayshrines={",M386,",",N386,",",O386,"}")&amp;IF(VALUE(P386)&gt;0,CONCATENATE(", traitsNeeded=",P386),"")&amp;CONCATENATE(", dlcId=",W386,)</f>
        <v>[320] = {wayshrines={-1,-1,-1}, dlcId=0</v>
      </c>
      <c r="Z386" s="7" t="str">
        <f>IF(Q386&lt;&gt;"",CONCATENATE(", zoneIds={",Q386),"")&amp;IF(S386&lt;&gt;"",CONCATENATE(",",S386),"")&amp;IF(U386&lt;&gt;"",CONCATENATE(",",U386),"")&amp;IF(Q386&lt;&gt;"",CONCATENATE("}",""),"")&amp;IF(OR(K386="true",K386="false",K386&lt;&gt;""), CONCATENATE(", veteran=", K386), "")</f>
        <v>, veteran=false</v>
      </c>
      <c r="AA386" s="7" t="str">
        <f>IF(I386="Trial",", isTrial=true",IF(I386="Arena",", isArena=true", IF(I386="Monster",", isMonster=true",""))) &amp; IF(L386="true", CONCATENATE(", multiTrialSet=true"), "")</f>
        <v/>
      </c>
      <c r="AB386" s="7" t="str">
        <f>CONCATENATE(" --",C386," / ",B386)</f>
        <v xml:space="preserve"> --War Maiden / Kriegsjungfer</v>
      </c>
      <c r="AC386" s="7" t="str">
        <f>IF(VALUE(P386)&gt;0,CONCATENATE("[",A386,"] = true,        --",C386, " / ", B386), "")</f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constants'!$E$3:$J$1001,5,FALSE),"")</f>
        <v/>
      </c>
      <c r="S387" s="3" t="str">
        <f>IF(T387&lt;&gt;"",VLOOKUP(T387,'ESO zone constants'!$E$3:$J$1001,5,FALSE),"")</f>
        <v/>
      </c>
      <c r="U387" s="3" t="str">
        <f>IF(V387&lt;&gt;"",VLOOKUP(V387,'ESO zone constants'!$E$3:$J$1001,5,FALSE),"")</f>
        <v/>
      </c>
      <c r="W387" s="3">
        <v>0</v>
      </c>
      <c r="X387" t="str">
        <f>VLOOKUP(W387,'LibSets constants'!$A$2:$B$16,2,FALSE)</f>
        <v>Included in base game</v>
      </c>
      <c r="Y387" s="7" t="str">
        <f>CONCATENATE("[",A387,"] = {wayshrines={",M387,",",N387,",",O387,"}")&amp;IF(VALUE(P387)&gt;0,CONCATENATE(", traitsNeeded=",P387),"")&amp;CONCATENATE(", dlcId=",W387,)</f>
        <v>[111] = {wayshrines={-1,-1,-1}, dlcId=0</v>
      </c>
      <c r="Z387" s="7" t="str">
        <f>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</f>
        <v>, veteran=false</v>
      </c>
      <c r="AA387" s="7" t="str">
        <f>IF(I387="Trial",", isTrial=true",IF(I387="Arena",", isArena=true", IF(I387="Monster",", isMonster=true",""))) &amp; IF(L387="true", CONCATENATE(", multiTrialSet=true"), "")</f>
        <v/>
      </c>
      <c r="AB387" s="7" t="str">
        <f>CONCATENATE(" --",C387," / ",B387)</f>
        <v xml:space="preserve"> --Ward of Cyrodiil / Schutz von Cyrodiil</v>
      </c>
      <c r="AC387" s="7" t="str">
        <f>IF(VALUE(P387)&gt;0,CONCATENATE("[",A387,"] = true,        --",C387, " / ", B387), 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constants'!$E$3:$J$1001,5,FALSE),"")</f>
        <v/>
      </c>
      <c r="S388" s="3" t="str">
        <f>IF(T388&lt;&gt;"",VLOOKUP(T388,'ESO zone constants'!$E$3:$J$1001,5,FALSE),"")</f>
        <v/>
      </c>
      <c r="U388" s="3" t="str">
        <f>IF(V388&lt;&gt;"",VLOOKUP(V388,'ESO zone constants'!$E$3:$J$1001,5,FALSE),"")</f>
        <v/>
      </c>
      <c r="W388" s="3">
        <v>0</v>
      </c>
      <c r="X388" t="str">
        <f>VLOOKUP(W388,'LibSets constants'!$A$2:$B$16,2,FALSE)</f>
        <v>Included in base game</v>
      </c>
      <c r="Y388" s="7" t="str">
        <f>CONCATENATE("[",A388,"] = {wayshrines={",M388,",",N388,",",O388,"}")&amp;IF(VALUE(P388)&gt;0,CONCATENATE(", traitsNeeded=",P388),"")&amp;CONCATENATE(", dlcId=",W388,)</f>
        <v>[322] = {wayshrines={-1,-1,-1}, dlcId=0</v>
      </c>
      <c r="Z388" s="7" t="str">
        <f>IF(Q388&lt;&gt;"",CONCATENATE(", zoneIds={",Q388),"")&amp;IF(S388&lt;&gt;"",CONCATENATE(",",S388),"")&amp;IF(U388&lt;&gt;"",CONCATENATE(",",U388),"")&amp;IF(Q388&lt;&gt;"",CONCATENATE("}",""),"")&amp;IF(OR(K388="true",K388="false",K388&lt;&gt;""), CONCATENATE(", veteran=", K388), "")</f>
        <v>, veteran=false</v>
      </c>
      <c r="AA388" s="7" t="str">
        <f>IF(I388="Trial",", isTrial=true",IF(I388="Arena",", isArena=true", IF(I388="Monster",", isMonster=true",""))) &amp; IF(L388="true", CONCATENATE(", multiTrialSet=true"), "")</f>
        <v/>
      </c>
      <c r="AB388" s="7" t="str">
        <f>CONCATENATE(" --",C388," / ",B388)</f>
        <v xml:space="preserve"> --Warrior-Poet / Kriegerpoet</v>
      </c>
      <c r="AC388" s="7" t="str">
        <f>IF(VALUE(P388)&gt;0,CONCATENATE("[",A388,"] = true,        --",C388, " / ", B388), "")</f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constants'!$E$3:$J$1001,5,FALSE),"")</f>
        <v/>
      </c>
      <c r="S389" s="3" t="str">
        <f>IF(T389&lt;&gt;"",VLOOKUP(T389,'ESO zone constants'!$E$3:$J$1001,5,FALSE),"")</f>
        <v/>
      </c>
      <c r="U389" s="3" t="str">
        <f>IF(V389&lt;&gt;"",VLOOKUP(V389,'ESO zone constants'!$E$3:$J$1001,5,FALSE),"")</f>
        <v/>
      </c>
      <c r="W389" s="3">
        <v>0</v>
      </c>
      <c r="X389" t="str">
        <f>VLOOKUP(W389,'LibSets constants'!$A$2:$B$16,2,FALSE)</f>
        <v>Included in base game</v>
      </c>
      <c r="Y389" s="7" t="str">
        <f>CONCATENATE("[",A389,"] = {wayshrines={",M389,",",N389,",",O389,"}")&amp;IF(VALUE(P389)&gt;0,CONCATENATE(", traitsNeeded=",P389),"")&amp;CONCATENATE(", dlcId=",W389,)</f>
        <v>[239] = {wayshrines={-1,-1,-1}, dlcId=0</v>
      </c>
      <c r="Z389" s="7" t="str">
        <f>IF(Q389&lt;&gt;"",CONCATENATE(", zoneIds={",Q389),"")&amp;IF(S389&lt;&gt;"",CONCATENATE(",",S389),"")&amp;IF(U389&lt;&gt;"",CONCATENATE(",",U389),"")&amp;IF(Q389&lt;&gt;"",CONCATENATE("}",""),"")&amp;IF(OR(K389="true",K389="false",K389&lt;&gt;""), CONCATENATE(", veteran=", K389), "")</f>
        <v>, veteran=false</v>
      </c>
      <c r="AA389" s="7" t="str">
        <f>IF(I389="Trial",", isTrial=true",IF(I389="Arena",", isArena=true", IF(I389="Monster",", isMonster=true",""))) &amp; IF(L389="true", CONCATENATE(", multiTrialSet=true"), "")</f>
        <v/>
      </c>
      <c r="AB389" s="7" t="str">
        <f>CONCATENATE(" --",C389," / ",B389)</f>
        <v xml:space="preserve"> --Warrior's Fury / Raserei des Kriegers</v>
      </c>
      <c r="AC389" s="7" t="str">
        <f>IF(VALUE(P389)&gt;0,CONCATENATE("[",A389,"] = true,        --",C389, " / ", B389), "")</f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constants'!$E$3:$J$1001,5,FALSE),"")</f>
        <v/>
      </c>
      <c r="S390" s="3" t="str">
        <f>IF(T390&lt;&gt;"",VLOOKUP(T390,'ESO zone constants'!$E$3:$J$1001,5,FALSE),"")</f>
        <v/>
      </c>
      <c r="U390" s="3" t="str">
        <f>IF(V390&lt;&gt;"",VLOOKUP(V390,'ESO zone constants'!$E$3:$J$1001,5,FALSE),"")</f>
        <v/>
      </c>
      <c r="W390" s="3">
        <v>0</v>
      </c>
      <c r="X390" t="str">
        <f>VLOOKUP(W390,'LibSets constants'!$A$2:$B$16,2,FALSE)</f>
        <v>Included in base game</v>
      </c>
      <c r="Y390" s="7" t="str">
        <f>CONCATENATE("[",A390,"] = {wayshrines={",M390,",",N390,",",O390,"}")&amp;IF(VALUE(P390)&gt;0,CONCATENATE(", traitsNeeded=",P390),"")&amp;CONCATENATE(", dlcId=",W390,)</f>
        <v>[146] = {wayshrines={-1,-1,-1}, dlcId=0</v>
      </c>
      <c r="Z390" s="7" t="str">
        <f>IF(Q390&lt;&gt;"",CONCATENATE(", zoneIds={",Q390),"")&amp;IF(S390&lt;&gt;"",CONCATENATE(",",S390),"")&amp;IF(U390&lt;&gt;"",CONCATENATE(",",U390),"")&amp;IF(Q390&lt;&gt;"",CONCATENATE("}",""),"")&amp;IF(OR(K390="true",K390="false",K390&lt;&gt;""), CONCATENATE(", veteran=", K390), "")</f>
        <v>, veteran=false</v>
      </c>
      <c r="AA390" s="7" t="str">
        <f>IF(I390="Trial",", isTrial=true",IF(I390="Arena",", isArena=true", IF(I390="Monster",", isMonster=true",""))) &amp; IF(L390="true", CONCATENATE(", multiTrialSet=true"), "")</f>
        <v/>
      </c>
      <c r="AB390" s="7" t="str">
        <f>CONCATENATE(" --",C390," / ",B390)</f>
        <v xml:space="preserve"> --Way of Air / Weg der Luft</v>
      </c>
      <c r="AC390" s="7" t="str">
        <f>IF(VALUE(P390)&gt;0,CONCATENATE("[",A390,"] = true,        --",C390, " / ", B390), "")</f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constants'!$E$3:$J$1001,5,FALSE),"")</f>
        <v/>
      </c>
      <c r="S391" s="3" t="str">
        <f>IF(T391&lt;&gt;"",VLOOKUP(T391,'ESO zone constants'!$E$3:$J$1001,5,FALSE),"")</f>
        <v/>
      </c>
      <c r="U391" s="3" t="str">
        <f>IF(V391&lt;&gt;"",VLOOKUP(V391,'ESO zone constants'!$E$3:$J$1001,5,FALSE),"")</f>
        <v/>
      </c>
      <c r="W391" s="3">
        <v>0</v>
      </c>
      <c r="X391" t="str">
        <f>VLOOKUP(W391,'LibSets constants'!$A$2:$B$16,2,FALSE)</f>
        <v>Included in base game</v>
      </c>
      <c r="Y391" s="7" t="str">
        <f>CONCATENATE("[",A391,"] = {wayshrines={",M391,",",N391,",",O391,"}")&amp;IF(VALUE(P391)&gt;0,CONCATENATE(", traitsNeeded=",P391),"")&amp;CONCATENATE(", dlcId=",W391,)</f>
        <v>[145] = {wayshrines={-1,-1,-1}, dlcId=0</v>
      </c>
      <c r="Z391" s="7" t="str">
        <f>IF(Q391&lt;&gt;"",CONCATENATE(", zoneIds={",Q391),"")&amp;IF(S391&lt;&gt;"",CONCATENATE(",",S391),"")&amp;IF(U391&lt;&gt;"",CONCATENATE(",",U391),"")&amp;IF(Q391&lt;&gt;"",CONCATENATE("}",""),"")&amp;IF(OR(K391="true",K391="false",K391&lt;&gt;""), CONCATENATE(", veteran=", K391), "")</f>
        <v>, veteran=false</v>
      </c>
      <c r="AA391" s="7" t="str">
        <f>IF(I391="Trial",", isTrial=true",IF(I391="Arena",", isArena=true", IF(I391="Monster",", isMonster=true",""))) &amp; IF(L391="true", CONCATENATE(", multiTrialSet=true"), "")</f>
        <v/>
      </c>
      <c r="AB391" s="7" t="str">
        <f>CONCATENATE(" --",C391," / ",B391)</f>
        <v xml:space="preserve"> --Way of Fire / Weg des Feuers</v>
      </c>
      <c r="AC391" s="7" t="str">
        <f>IF(VALUE(P391)&gt;0,CONCATENATE("[",A391,"] = true,        --",C391, " / ", B391), "")</f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constants'!$E$3:$J$1001,5,FALSE),"")</f>
        <v/>
      </c>
      <c r="S392" s="3" t="str">
        <f>IF(T392&lt;&gt;"",VLOOKUP(T392,'ESO zone constants'!$E$3:$J$1001,5,FALSE),"")</f>
        <v/>
      </c>
      <c r="U392" s="3" t="str">
        <f>IF(V392&lt;&gt;"",VLOOKUP(V392,'ESO zone constants'!$E$3:$J$1001,5,FALSE),"")</f>
        <v/>
      </c>
      <c r="W392" s="3">
        <v>0</v>
      </c>
      <c r="X392" t="str">
        <f>VLOOKUP(W392,'LibSets constants'!$A$2:$B$16,2,FALSE)</f>
        <v>Included in base game</v>
      </c>
      <c r="Y392" s="7" t="str">
        <f>CONCATENATE("[",A392,"] = {wayshrines={",M392,",",N392,",",O392,"}")&amp;IF(VALUE(P392)&gt;0,CONCATENATE(", traitsNeeded=",P392),"")&amp;CONCATENATE(", dlcId=",W392,)</f>
        <v>[147] = {wayshrines={-1,-1,-1}, dlcId=0</v>
      </c>
      <c r="Z392" s="7" t="str">
        <f>IF(Q392&lt;&gt;"",CONCATENATE(", zoneIds={",Q392),"")&amp;IF(S392&lt;&gt;"",CONCATENATE(",",S392),"")&amp;IF(U392&lt;&gt;"",CONCATENATE(",",U392),"")&amp;IF(Q392&lt;&gt;"",CONCATENATE("}",""),"")&amp;IF(OR(K392="true",K392="false",K392&lt;&gt;""), CONCATENATE(", veteran=", K392), "")</f>
        <v>, veteran=false</v>
      </c>
      <c r="AA392" s="7" t="str">
        <f>IF(I392="Trial",", isTrial=true",IF(I392="Arena",", isArena=true", IF(I392="Monster",", isMonster=true",""))) &amp; IF(L392="true", CONCATENATE(", multiTrialSet=true"), "")</f>
        <v/>
      </c>
      <c r="AB392" s="7" t="str">
        <f>CONCATENATE(" --",C392," / ",B392)</f>
        <v xml:space="preserve"> --Way of Martial Knowledge / Weg der Kampfkunst</v>
      </c>
      <c r="AC392" s="7" t="str">
        <f>IF(VALUE(P392)&gt;0,CONCATENATE("[",A392,"] = true,        --",C392, " / ", B392), "")</f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constants'!$E$3:$J$1001,5,FALSE),"")</f>
        <v/>
      </c>
      <c r="S393" s="3" t="str">
        <f>IF(T393&lt;&gt;"",VLOOKUP(T393,'ESO zone constants'!$E$3:$J$1001,5,FALSE),"")</f>
        <v/>
      </c>
      <c r="U393" s="3" t="str">
        <f>IF(V393&lt;&gt;"",VLOOKUP(V393,'ESO zone constants'!$E$3:$J$1001,5,FALSE),"")</f>
        <v/>
      </c>
      <c r="W393" s="3">
        <v>0</v>
      </c>
      <c r="X393" t="str">
        <f>VLOOKUP(W393,'LibSets constants'!$A$2:$B$16,2,FALSE)</f>
        <v>Included in base game</v>
      </c>
      <c r="Y393" s="7" t="str">
        <f>CONCATENATE("[",A393,"] = {wayshrines={",M393,",",N393,",",O393,"}")&amp;IF(VALUE(P393)&gt;0,CONCATENATE(", traitsNeeded=",P393),"")&amp;CONCATENATE(", dlcId=",W393,)</f>
        <v>[148] = {wayshrines={217,217,217}, traitsNeeded=8, dlcId=0</v>
      </c>
      <c r="Z393" s="7" t="str">
        <f>IF(Q393&lt;&gt;"",CONCATENATE(", zoneIds={",Q393),"")&amp;IF(S393&lt;&gt;"",CONCATENATE(",",S393),"")&amp;IF(U393&lt;&gt;"",CONCATENATE(",",U393),"")&amp;IF(Q393&lt;&gt;"",CONCATENATE("}",""),"")&amp;IF(OR(K393="true",K393="false",K393&lt;&gt;""), CONCATENATE(", veteran=", K393), "")</f>
        <v>, veteran=false</v>
      </c>
      <c r="AA393" s="7" t="str">
        <f>IF(I393="Trial",", isTrial=true",IF(I393="Arena",", isArena=true", IF(I393="Monster",", isMonster=true",""))) &amp; IF(L393="true", CONCATENATE(", multiTrialSet=true"), "")</f>
        <v/>
      </c>
      <c r="AB393" s="7" t="str">
        <f>CONCATENATE(" --",C393," / ",B393)</f>
        <v xml:space="preserve"> --Way of the Arena / Weg der Arena</v>
      </c>
      <c r="AC393" s="7" t="str">
        <f>IF(VALUE(P393)&gt;0,CONCATENATE("[",A393,"] = true,        --",C393, " / ", B393), "")</f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constants'!$E$3:$J$1001,5,FALSE),"")</f>
        <v/>
      </c>
      <c r="S394" s="3" t="str">
        <f>IF(T394&lt;&gt;"",VLOOKUP(T394,'ESO zone constants'!$E$3:$J$1001,5,FALSE),"")</f>
        <v/>
      </c>
      <c r="U394" s="3" t="str">
        <f>IF(V394&lt;&gt;"",VLOOKUP(V394,'ESO zone constants'!$E$3:$J$1001,5,FALSE),"")</f>
        <v/>
      </c>
      <c r="W394" s="3">
        <v>0</v>
      </c>
      <c r="X394" t="str">
        <f>VLOOKUP(W394,'LibSets constants'!$A$2:$B$16,2,FALSE)</f>
        <v>Included in base game</v>
      </c>
      <c r="Y394" s="7" t="str">
        <f>CONCATENATE("[",A394,"] = {wayshrines={",M394,",",N394,",",O394,"}")&amp;IF(VALUE(P394)&gt;0,CONCATENATE(", traitsNeeded=",P394),"")&amp;CONCATENATE(", dlcId=",W394,)</f>
        <v>[41] = {wayshrines={82,151,78}, traitsNeeded=4, dlcId=0</v>
      </c>
      <c r="Z394" s="7" t="str">
        <f>IF(Q394&lt;&gt;"",CONCATENATE(", zoneIds={",Q394),"")&amp;IF(S394&lt;&gt;"",CONCATENATE(",",S394),"")&amp;IF(U394&lt;&gt;"",CONCATENATE(",",U394),"")&amp;IF(Q394&lt;&gt;"",CONCATENATE("}",""),"")&amp;IF(OR(K394="true",K394="false",K394&lt;&gt;""), CONCATENATE(", veteran=", K394), "")</f>
        <v>, veteran=false</v>
      </c>
      <c r="AA394" s="7" t="str">
        <f>IF(I394="Trial",", isTrial=true",IF(I394="Arena",", isArena=true", IF(I394="Monster",", isMonster=true",""))) &amp; IF(L394="true", CONCATENATE(", multiTrialSet=true"), "")</f>
        <v/>
      </c>
      <c r="AB394" s="7" t="str">
        <f>CONCATENATE(" --",C394," / ",B394)</f>
        <v xml:space="preserve"> --Whitestrake's Retribution / Weißplankes Vergeltung </v>
      </c>
      <c r="AC394" s="7" t="str">
        <f>IF(VALUE(P394)&gt;0,CONCATENATE("[",A394,"] = true,        --",C394, " / ", B394), "")</f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constants'!$E$3:$J$1001,5,FALSE),"")</f>
        <v/>
      </c>
      <c r="S395" s="3" t="str">
        <f>IF(T395&lt;&gt;"",VLOOKUP(T395,'ESO zone constants'!$E$3:$J$1001,5,FALSE),"")</f>
        <v/>
      </c>
      <c r="U395" s="3" t="str">
        <f>IF(V395&lt;&gt;"",VLOOKUP(V395,'ESO zone constants'!$E$3:$J$1001,5,FALSE),"")</f>
        <v/>
      </c>
      <c r="W395" s="3">
        <v>0</v>
      </c>
      <c r="X395" t="str">
        <f>VLOOKUP(W395,'LibSets constants'!$A$2:$B$16,2,FALSE)</f>
        <v>Included in base game</v>
      </c>
      <c r="Y395" s="7" t="str">
        <f>CONCATENATE("[",A395,"] = {wayshrines={",M395,",",N395,",",O395,"}")&amp;IF(VALUE(P395)&gt;0,CONCATENATE(", traitsNeeded=",P395),"")&amp;CONCATENATE(", dlcId=",W395,)</f>
        <v>[262] = {wayshrines={-1,-1,-1}, dlcId=0</v>
      </c>
      <c r="Z395" s="7" t="str">
        <f>IF(Q395&lt;&gt;"",CONCATENATE(", zoneIds={",Q395),"")&amp;IF(S395&lt;&gt;"",CONCATENATE(",",S395),"")&amp;IF(U395&lt;&gt;"",CONCATENATE(",",U395),"")&amp;IF(Q395&lt;&gt;"",CONCATENATE("}",""),"")&amp;IF(OR(K395="true",K395="false",K395&lt;&gt;""), CONCATENATE(", veteran=", K395), "")</f>
        <v>, veteran=false</v>
      </c>
      <c r="AA395" s="7" t="str">
        <f>IF(I395="Trial",", isTrial=true",IF(I395="Arena",", isArena=true", IF(I395="Monster",", isMonster=true",""))) &amp; IF(L395="true", CONCATENATE(", multiTrialSet=true"), "")</f>
        <v/>
      </c>
      <c r="AB395" s="7" t="str">
        <f>CONCATENATE(" --",C395," / ",B395)</f>
        <v xml:space="preserve"> --Widowmaker / Witwenmacher</v>
      </c>
      <c r="AC395" s="7" t="str">
        <f>IF(VALUE(P395)&gt;0,CONCATENATE("[",A395,"] = true,        --",C395, " / ", B395), "")</f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constants'!$E$3:$J$1001,5,FALSE),"")</f>
        <v>Murkmire</v>
      </c>
      <c r="R396" s="3" t="s">
        <v>808</v>
      </c>
      <c r="S396" s="3" t="str">
        <f>IF(T396&lt;&gt;"",VLOOKUP(T396,'ESO zone constants'!$E$3:$J$1001,5,FALSE),"")</f>
        <v/>
      </c>
      <c r="U396" s="3" t="str">
        <f>IF(V396&lt;&gt;"",VLOOKUP(V396,'ESO zone constants'!$E$3:$J$1001,5,FALSE),"")</f>
        <v/>
      </c>
      <c r="W396" s="3">
        <v>0</v>
      </c>
      <c r="X396" t="str">
        <f>VLOOKUP(W396,'LibSets constants'!$A$2:$B$16,2,FALSE)</f>
        <v>Included in base game</v>
      </c>
      <c r="Y396" s="7" t="str">
        <f>CONCATENATE("[",A396,"] = {wayshrines={",M396,",",N396,",",O396,"}")&amp;IF(VALUE(P396)&gt;0,CONCATENATE(", traitsNeeded=",P396),"")&amp;CONCATENATE(", dlcId=",W396,)</f>
        <v>[415] = {wayshrines={-1,-1,-1}, dlcId=0</v>
      </c>
      <c r="Z396" s="7" t="str">
        <f>IF(Q396&lt;&gt;"",CONCATENATE(", zoneIds={",Q396),"")&amp;IF(S396&lt;&gt;"",CONCATENATE(",",S396),"")&amp;IF(U396&lt;&gt;"",CONCATENATE(",",U396),"")&amp;IF(Q396&lt;&gt;"",CONCATENATE("}",""),"")&amp;IF(OR(K396="true",K396="false",K396&lt;&gt;""), CONCATENATE(", veteran=", K396), "")</f>
        <v>, zoneIds={Murkmire}, veteran=false</v>
      </c>
      <c r="AA396" s="7" t="str">
        <f>IF(I396="Trial",", isTrial=true",IF(I396="Arena",", isArena=true", IF(I396="Monster",", isMonster=true",""))) &amp; IF(L396="true", CONCATENATE(", multiTrialSet=true"), "")</f>
        <v>, isArena=true</v>
      </c>
      <c r="AB396" s="7" t="str">
        <f>CONCATENATE(" --",C396," / ",B396)</f>
        <v xml:space="preserve"> --Wild Impulse / Wilder Impuls</v>
      </c>
      <c r="AC396" s="7" t="str">
        <f>IF(VALUE(P396)&gt;0,CONCATENATE("[",A396,"] = true,        --",C396, " / ", B396), "")</f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constants'!$E$3:$J$1001,5,FALSE),"")</f>
        <v/>
      </c>
      <c r="S397" s="3" t="str">
        <f>IF(T397&lt;&gt;"",VLOOKUP(T397,'ESO zone constants'!$E$3:$J$1001,5,FALSE),"")</f>
        <v/>
      </c>
      <c r="U397" s="3" t="str">
        <f>IF(V397&lt;&gt;"",VLOOKUP(V397,'ESO zone constants'!$E$3:$J$1001,5,FALSE),"")</f>
        <v/>
      </c>
      <c r="W397" s="3">
        <v>0</v>
      </c>
      <c r="X397" t="str">
        <f>VLOOKUP(W397,'LibSets constants'!$A$2:$B$16,2,FALSE)</f>
        <v>Included in base game</v>
      </c>
      <c r="Y397" s="7" t="str">
        <f>CONCATENATE("[",A397,"] = {wayshrines={",M397,",",N397,",",O397,"}")&amp;IF(VALUE(P397)&gt;0,CONCATENATE(", traitsNeeded=",P397),"")&amp;CONCATENATE(", dlcId=",W397,)</f>
        <v>[106] = {wayshrines={-1,-1,-1}, dlcId=0</v>
      </c>
      <c r="Z397" s="7" t="str">
        <f>IF(Q397&lt;&gt;"",CONCATENATE(", zoneIds={",Q397),"")&amp;IF(S397&lt;&gt;"",CONCATENATE(",",S397),"")&amp;IF(U397&lt;&gt;"",CONCATENATE(",",U397),"")&amp;IF(Q397&lt;&gt;"",CONCATENATE("}",""),"")&amp;IF(OR(K397="true",K397="false",K397&lt;&gt;""), CONCATENATE(", veteran=", K397), "")</f>
        <v>, veteran=false</v>
      </c>
      <c r="AA397" s="7" t="str">
        <f>IF(I397="Trial",", isTrial=true",IF(I397="Arena",", isArena=true", IF(I397="Monster",", isMonster=true",""))) &amp; IF(L397="true", CONCATENATE(", multiTrialSet=true"), "")</f>
        <v/>
      </c>
      <c r="AB397" s="7" t="str">
        <f>CONCATENATE(" --",C397," / ",B397)</f>
        <v xml:space="preserve"> --Wilderqueen's Arch / Bogen der Wildkönigin</v>
      </c>
      <c r="AC397" s="7" t="str">
        <f>IF(VALUE(P397)&gt;0,CONCATENATE("[",A397,"] = true,        --",C397, " / ", B397), "")</f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constants'!$E$3:$J$1001,5,FALSE),"")</f>
        <v/>
      </c>
      <c r="S398" s="3" t="str">
        <f>IF(T398&lt;&gt;"",VLOOKUP(T398,'ESO zone constants'!$E$3:$J$1001,5,FALSE),"")</f>
        <v/>
      </c>
      <c r="U398" s="3" t="str">
        <f>IF(V398&lt;&gt;"",VLOOKUP(V398,'ESO zone constants'!$E$3:$J$1001,5,FALSE),"")</f>
        <v/>
      </c>
      <c r="W398" s="3">
        <v>0</v>
      </c>
      <c r="X398" t="str">
        <f>VLOOKUP(W398,'LibSets constants'!$A$2:$B$16,2,FALSE)</f>
        <v>Included in base game</v>
      </c>
      <c r="Y398" s="7" t="str">
        <f>CONCATENATE("[",A398,"] = {wayshrines={",M398,",",N398,",",O398,"}")&amp;IF(VALUE(P398)&gt;0,CONCATENATE(", traitsNeeded=",P398),"")&amp;CONCATENATE(", dlcId=",W398,)</f>
        <v>[79] = {wayshrines={35,144,111}, traitsNeeded=6, dlcId=0</v>
      </c>
      <c r="Z398" s="7" t="str">
        <f>IF(Q398&lt;&gt;"",CONCATENATE(", zoneIds={",Q398),"")&amp;IF(S398&lt;&gt;"",CONCATENATE(",",S398),"")&amp;IF(U398&lt;&gt;"",CONCATENATE(",",U398),"")&amp;IF(Q398&lt;&gt;"",CONCATENATE("}",""),"")&amp;IF(OR(K398="true",K398="false",K398&lt;&gt;""), CONCATENATE(", veteran=", K398), "")</f>
        <v>, veteran=false</v>
      </c>
      <c r="AA398" s="7" t="str">
        <f>IF(I398="Trial",", isTrial=true",IF(I398="Arena",", isArena=true", IF(I398="Monster",", isMonster=true",""))) &amp; IF(L398="true", CONCATENATE(", multiTrialSet=true"), "")</f>
        <v/>
      </c>
      <c r="AB398" s="7" t="str">
        <f>CONCATENATE(" --",C398," / ",B398)</f>
        <v xml:space="preserve"> --Willow's Path / Weidenpfad</v>
      </c>
      <c r="AC398" s="7" t="str">
        <f>IF(VALUE(P398)&gt;0,CONCATENATE("[",A398,"] = true,        --",C398, " / ", B398), "")</f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constants'!$E$3:$J$1001,5,FALSE),"")</f>
        <v>Eastmarch</v>
      </c>
      <c r="R399" s="3" t="s">
        <v>64</v>
      </c>
      <c r="S399" s="3" t="str">
        <f>IF(T399&lt;&gt;"",VLOOKUP(T399,'ESO zone constants'!$E$3:$J$1001,5,FALSE),"")</f>
        <v/>
      </c>
      <c r="U399" s="3" t="str">
        <f>IF(V399&lt;&gt;"",VLOOKUP(V399,'ESO zone constants'!$E$3:$J$1001,5,FALSE),"")</f>
        <v/>
      </c>
      <c r="W399" s="3">
        <v>0</v>
      </c>
      <c r="X399" t="str">
        <f>VLOOKUP(W399,'LibSets constants'!$A$2:$B$16,2,FALSE)</f>
        <v>Included in base game</v>
      </c>
      <c r="Y399" s="7" t="str">
        <f>CONCATENATE("[",A399,"] = {wayshrines={",M399,",",N399,",",O399,"}")&amp;IF(VALUE(P399)&gt;0,CONCATENATE(", traitsNeeded=",P399),"")&amp;CONCATENATE(", dlcId=",W399,)</f>
        <v>[205] = {wayshrines={-1,-1,-1}, dlcId=0</v>
      </c>
      <c r="Z399" s="7" t="str">
        <f>IF(Q399&lt;&gt;"",CONCATENATE(", zoneIds={",Q399),"")&amp;IF(S399&lt;&gt;"",CONCATENATE(",",S399),"")&amp;IF(U399&lt;&gt;"",CONCATENATE(",",U399),"")&amp;IF(Q399&lt;&gt;"",CONCATENATE("}",""),"")&amp;IF(OR(K399="true",K399="false",K399&lt;&gt;""), CONCATENATE(", veteran=", K399), "")</f>
        <v>, zoneIds={Eastmarch}, veteran=false</v>
      </c>
      <c r="AA399" s="7" t="str">
        <f>IF(I399="Trial",", isTrial=true",IF(I399="Arena",", isArena=true", IF(I399="Monster",", isMonster=true",""))) &amp; IF(L399="true", CONCATENATE(", multiTrialSet=true"), "")</f>
        <v/>
      </c>
      <c r="AB399" s="7" t="str">
        <f>CONCATENATE(" --",C399," / ",B399)</f>
        <v xml:space="preserve"> --Willpower / Willenskraft</v>
      </c>
      <c r="AC399" s="7" t="str">
        <f>IF(VALUE(P399)&gt;0,CONCATENATE("[",A399,"] = true,        --",C399, " / ", B399), "")</f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constants'!$E$3:$J$1001,5,FALSE),"")</f>
        <v>Wrothgar</v>
      </c>
      <c r="R400" s="3" t="s">
        <v>503</v>
      </c>
      <c r="S400" s="3" t="str">
        <f>IF(T400&lt;&gt;"",VLOOKUP(T400,'ESO zone constants'!$E$3:$J$1001,5,FALSE),"")</f>
        <v/>
      </c>
      <c r="U400" s="3" t="str">
        <f>IF(V400&lt;&gt;"",VLOOKUP(V400,'ESO zone constants'!$E$3:$J$1001,5,FALSE),"")</f>
        <v/>
      </c>
      <c r="W400" s="3">
        <v>0</v>
      </c>
      <c r="X400" t="str">
        <f>VLOOKUP(W400,'LibSets constants'!$A$2:$B$16,2,FALSE)</f>
        <v>Included in base game</v>
      </c>
      <c r="Y400" s="7" t="str">
        <f>CONCATENATE("[",A400,"] = {wayshrines={",M400,",",N400,",",O400,"}")&amp;IF(VALUE(P400)&gt;0,CONCATENATE(", traitsNeeded=",P400),"")&amp;CONCATENATE(", dlcId=",W400,)</f>
        <v>[217] = {wayshrines={-1,-1,-1}, dlcId=0</v>
      </c>
      <c r="Z400" s="7" t="str">
        <f>IF(Q400&lt;&gt;"",CONCATENATE(", zoneIds={",Q400),"")&amp;IF(S400&lt;&gt;"",CONCATENATE(",",S400),"")&amp;IF(U400&lt;&gt;"",CONCATENATE(",",U400),"")&amp;IF(Q400&lt;&gt;"",CONCATENATE("}",""),"")&amp;IF(OR(K400="true",K400="false",K400&lt;&gt;""), CONCATENATE(", veteran=", K400), "")</f>
        <v>, zoneIds={Wrothgar}, veteran=false</v>
      </c>
      <c r="AA400" s="7" t="str">
        <f>IF(I400="Trial",", isTrial=true",IF(I400="Arena",", isArena=true", IF(I400="Monster",", isMonster=true",""))) &amp; IF(L400="true", CONCATENATE(", multiTrialSet=true"), "")</f>
        <v>, isArena=true</v>
      </c>
      <c r="AB400" s="7" t="str">
        <f>CONCATENATE(" --",C400," / ",B400)</f>
        <v xml:space="preserve"> --Winterborn / Winterkind</v>
      </c>
      <c r="AC400" s="7" t="str">
        <f>IF(VALUE(P400)&gt;0,CONCATENATE("[",A400,"] = true,        --",C400, " / ", B400), "")</f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constants'!$E$3:$J$1001,5,FALSE),"")</f>
        <v/>
      </c>
      <c r="S401" s="3" t="str">
        <f>IF(T401&lt;&gt;"",VLOOKUP(T401,'ESO zone constants'!$E$3:$J$1001,5,FALSE),"")</f>
        <v/>
      </c>
      <c r="U401" s="3" t="str">
        <f>IF(V401&lt;&gt;"",VLOOKUP(V401,'ESO zone constants'!$E$3:$J$1001,5,FALSE),"")</f>
        <v/>
      </c>
      <c r="W401" s="3">
        <v>0</v>
      </c>
      <c r="X401" t="str">
        <f>VLOOKUP(W401,'LibSets constants'!$A$2:$B$16,2,FALSE)</f>
        <v>Included in base game</v>
      </c>
      <c r="Y401" s="7" t="str">
        <f>CONCATENATE("[",A401,"] = {wayshrines={",M401,",",N401,",",O401,"}")&amp;IF(VALUE(P401)&gt;0,CONCATENATE(", traitsNeeded=",P401),"")&amp;CONCATENATE(", dlcId=",W401,)</f>
        <v>[384] = {wayshrines={-1,-1,-1}, dlcId=0</v>
      </c>
      <c r="Z401" s="7" t="str">
        <f>IF(Q401&lt;&gt;"",CONCATENATE(", zoneIds={",Q401),"")&amp;IF(S401&lt;&gt;"",CONCATENATE(",",S401),"")&amp;IF(U401&lt;&gt;"",CONCATENATE(",",U401),"")&amp;IF(Q401&lt;&gt;"",CONCATENATE("}",""),"")&amp;IF(OR(K401="true",K401="false",K401&lt;&gt;""), CONCATENATE(", veteran=", K401), "")</f>
        <v>, veteran=false</v>
      </c>
      <c r="AA401" s="7" t="str">
        <f>IF(I401="Trial",", isTrial=true",IF(I401="Arena",", isArena=true", IF(I401="Monster",", isMonster=true",""))) &amp; IF(L401="true", CONCATENATE(", multiTrialSet=true"), "")</f>
        <v/>
      </c>
      <c r="AB401" s="7" t="str">
        <f>CONCATENATE(" --",C401," / ",B401)</f>
        <v xml:space="preserve"> --Wisdom of Vanus / Weisheit von Vanus</v>
      </c>
      <c r="AC401" s="7" t="str">
        <f>IF(VALUE(P401)&gt;0,CONCATENATE("[",A401,"] = true,        --",C401, " / ", B401), "")</f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constants'!$E$3:$J$1001,5,FALSE),"")</f>
        <v/>
      </c>
      <c r="S402" s="3" t="str">
        <f>IF(T402&lt;&gt;"",VLOOKUP(T402,'ESO zone constants'!$E$3:$J$1001,5,FALSE),"")</f>
        <v/>
      </c>
      <c r="U402" s="3" t="str">
        <f>IF(V402&lt;&gt;"",VLOOKUP(V402,'ESO zone constants'!$E$3:$J$1001,5,FALSE),"")</f>
        <v/>
      </c>
      <c r="W402" s="3">
        <v>0</v>
      </c>
      <c r="X402" t="str">
        <f>VLOOKUP(W402,'LibSets constants'!$A$2:$B$16,2,FALSE)</f>
        <v>Included in base game</v>
      </c>
      <c r="Y402" s="7" t="str">
        <f>CONCATENATE("[",A402,"] = {wayshrines={",M402,",",N402,",",O402,"}")&amp;IF(VALUE(P402)&gt;0,CONCATENATE(", traitsNeeded=",P402),"")&amp;CONCATENATE(", dlcId=",W402,)</f>
        <v>[139] = {wayshrines={-1,-1,-1}, dlcId=0</v>
      </c>
      <c r="Z402" s="7" t="str">
        <f>IF(Q402&lt;&gt;"",CONCATENATE(", zoneIds={",Q402),"")&amp;IF(S402&lt;&gt;"",CONCATENATE(",",S402),"")&amp;IF(U402&lt;&gt;"",CONCATENATE(",",U402),"")&amp;IF(Q402&lt;&gt;"",CONCATENATE("}",""),"")&amp;IF(OR(K402="true",K402="false",K402&lt;&gt;""), CONCATENATE(", veteran=", K402), "")</f>
        <v>, veteran=false</v>
      </c>
      <c r="AA402" s="7" t="str">
        <f>IF(I402="Trial",", isTrial=true",IF(I402="Arena",", isArena=true", IF(I402="Monster",", isMonster=true",""))) &amp; IF(L402="true", CONCATENATE(", multiTrialSet=true"), "")</f>
        <v/>
      </c>
      <c r="AB402" s="7" t="str">
        <f>CONCATENATE(" --",C402," / ",B402)</f>
        <v xml:space="preserve"> --Wise Mage / Weiser Magier</v>
      </c>
      <c r="AC402" s="7" t="str">
        <f>IF(VALUE(P402)&gt;0,CONCATENATE("[",A402,"] = true,        --",C402, " / ", B402), "")</f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constants'!$E$3:$J$1001,5,FALSE),"")</f>
        <v/>
      </c>
      <c r="S403" s="3" t="str">
        <f>IF(T403&lt;&gt;"",VLOOKUP(T403,'ESO zone constants'!$E$3:$J$1001,5,FALSE),"")</f>
        <v/>
      </c>
      <c r="U403" s="3" t="str">
        <f>IF(V403&lt;&gt;"",VLOOKUP(V403,'ESO zone constants'!$E$3:$J$1001,5,FALSE),"")</f>
        <v/>
      </c>
      <c r="W403" s="3">
        <v>0</v>
      </c>
      <c r="X403" t="str">
        <f>VLOOKUP(W403,'LibSets constants'!$A$2:$B$16,2,FALSE)</f>
        <v>Included in base game</v>
      </c>
      <c r="Y403" s="7" t="str">
        <f>CONCATENATE("[",A403,"] = {wayshrines={",M403,",",N403,",",O403,"}")&amp;IF(VALUE(P403)&gt;0,CONCATENATE(", traitsNeeded=",P403),"")&amp;CONCATENATE(", dlcId=",W403,)</f>
        <v>[20] = {wayshrines={-1,-1,-1}, dlcId=0</v>
      </c>
      <c r="Z403" s="7" t="str">
        <f>IF(Q403&lt;&gt;"",CONCATENATE(", zoneIds={",Q403),"")&amp;IF(S403&lt;&gt;"",CONCATENATE(",",S403),"")&amp;IF(U403&lt;&gt;"",CONCATENATE(",",U403),"")&amp;IF(Q403&lt;&gt;"",CONCATENATE("}",""),"")&amp;IF(OR(K403="true",K403="false",K403&lt;&gt;""), CONCATENATE(", veteran=", K403), "")</f>
        <v>, veteran=false</v>
      </c>
      <c r="AA403" s="7" t="str">
        <f>IF(I403="Trial",", isTrial=true",IF(I403="Arena",", isArena=true", IF(I403="Monster",", isMonster=true",""))) &amp; IF(L403="true", CONCATENATE(", multiTrialSet=true"), "")</f>
        <v/>
      </c>
      <c r="AB403" s="7" t="str">
        <f>CONCATENATE(" --",C403," / ",B403)</f>
        <v xml:space="preserve"> --Witchman Armor / Hexenwerk</v>
      </c>
      <c r="AC403" s="7" t="str">
        <f>IF(VALUE(P403)&gt;0,CONCATENATE("[",A403,"] = true,        --",C403, " / ", B403), "")</f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constants'!$E$3:$J$1001,5,FALSE),"")</f>
        <v/>
      </c>
      <c r="S404" s="3" t="str">
        <f>IF(T404&lt;&gt;"",VLOOKUP(T404,'ESO zone constants'!$E$3:$J$1001,5,FALSE),"")</f>
        <v/>
      </c>
      <c r="U404" s="3" t="str">
        <f>IF(V404&lt;&gt;"",VLOOKUP(V404,'ESO zone constants'!$E$3:$J$1001,5,FALSE),"")</f>
        <v/>
      </c>
      <c r="W404" s="3">
        <v>0</v>
      </c>
      <c r="X404" t="str">
        <f>VLOOKUP(W404,'LibSets constants'!$A$2:$B$16,2,FALSE)</f>
        <v>Included in base game</v>
      </c>
      <c r="Y404" s="7" t="str">
        <f>CONCATENATE("[",A404,"] = {wayshrines={",M404,",",N404,",",O404,"}")&amp;IF(VALUE(P404)&gt;0,CONCATENATE(", traitsNeeded=",P404),"")&amp;CONCATENATE(", dlcId=",W404,)</f>
        <v>[329] = {wayshrines={-1,-1,-1}, dlcId=0</v>
      </c>
      <c r="Z404" s="7" t="str">
        <f>IF(Q404&lt;&gt;"",CONCATENATE(", zoneIds={",Q404),"")&amp;IF(S404&lt;&gt;"",CONCATENATE(",",S404),"")&amp;IF(U404&lt;&gt;"",CONCATENATE(",",U404),"")&amp;IF(Q404&lt;&gt;"",CONCATENATE("}",""),"")&amp;IF(OR(K404="true",K404="false",K404&lt;&gt;""), CONCATENATE(", veteran=", K404), "")</f>
        <v>, veteran=false</v>
      </c>
      <c r="AA404" s="7" t="str">
        <f>IF(I404="Trial",", isTrial=true",IF(I404="Arena",", isArena=true", IF(I404="Monster",", isMonster=true",""))) &amp; IF(L404="true", CONCATENATE(", multiTrialSet=true"), "")</f>
        <v/>
      </c>
      <c r="AB404" s="7" t="str">
        <f>CONCATENATE(" --",C404," / ",B404)</f>
        <v xml:space="preserve"> --Wizard's Riposte / Zaubererreplik</v>
      </c>
      <c r="AC404" s="7" t="str">
        <f>IF(VALUE(P404)&gt;0,CONCATENATE("[",A404,"] = true,        --",C404, " / ", B404), "")</f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constants'!$E$3:$J$1001,5,FALSE),"")</f>
        <v/>
      </c>
      <c r="S405" s="3" t="str">
        <f>IF(T405&lt;&gt;"",VLOOKUP(T405,'ESO zone constants'!$E$3:$J$1001,5,FALSE),"")</f>
        <v/>
      </c>
      <c r="U405" s="3" t="str">
        <f>IF(V405&lt;&gt;"",VLOOKUP(V405,'ESO zone constants'!$E$3:$J$1001,5,FALSE),"")</f>
        <v/>
      </c>
      <c r="W405" s="3">
        <v>0</v>
      </c>
      <c r="X405" t="str">
        <f>VLOOKUP(W405,'LibSets constants'!$A$2:$B$16,2,FALSE)</f>
        <v>Included in base game</v>
      </c>
      <c r="Y405" s="7" t="str">
        <f>CONCATENATE("[",A405,"] = {wayshrines={",M405,",",N405,",",O405,"}")&amp;IF(VALUE(P405)&gt;0,CONCATENATE(", traitsNeeded=",P405),"")&amp;CONCATENATE(", dlcId=",W405,)</f>
        <v>[125] = {wayshrines={-1,-1,-1}, dlcId=0</v>
      </c>
      <c r="Z405" s="7" t="str">
        <f>IF(Q405&lt;&gt;"",CONCATENATE(", zoneIds={",Q405),"")&amp;IF(S405&lt;&gt;"",CONCATENATE(",",S405),"")&amp;IF(U405&lt;&gt;"",CONCATENATE(",",U405),"")&amp;IF(Q405&lt;&gt;"",CONCATENATE("}",""),"")&amp;IF(OR(K405="true",K405="false",K405&lt;&gt;""), CONCATENATE(", veteran=", K405), "")</f>
        <v>, veteran=false</v>
      </c>
      <c r="AA405" s="7" t="str">
        <f>IF(I405="Trial",", isTrial=true",IF(I405="Arena",", isArena=true", IF(I405="Monster",", isMonster=true",""))) &amp; IF(L405="true", CONCATENATE(", multiTrialSet=true"), "")</f>
        <v/>
      </c>
      <c r="AB405" s="7" t="str">
        <f>CONCATENATE(" --",C405," / ",B405)</f>
        <v xml:space="preserve"> --Wrath of the Imperium / Zorn des Kaiserreichs</v>
      </c>
      <c r="AC405" s="7" t="str">
        <f>IF(VALUE(P405)&gt;0,CONCATENATE("[",A405,"] = true,        --",C405, " / ", B405), "")</f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constants'!$E$3:$J$1001,5,FALSE),"")</f>
        <v/>
      </c>
      <c r="S406" s="3" t="str">
        <f>IF(T406&lt;&gt;"",VLOOKUP(T406,'ESO zone constants'!$E$3:$J$1001,5,FALSE),"")</f>
        <v/>
      </c>
      <c r="U406" s="3" t="str">
        <f>IF(V406&lt;&gt;"",VLOOKUP(V406,'ESO zone constants'!$E$3:$J$1001,5,FALSE),"")</f>
        <v/>
      </c>
      <c r="W406" s="3">
        <v>0</v>
      </c>
      <c r="X406" t="str">
        <f>VLOOKUP(W406,'LibSets constants'!$A$2:$B$16,2,FALSE)</f>
        <v>Included in base game</v>
      </c>
      <c r="Y406" s="7" t="str">
        <f>CONCATENATE("[",A406,"] = {wayshrines={",M406,",",N406,",",O406,"}")&amp;IF(VALUE(P406)&gt;0,CONCATENATE(", traitsNeeded=",P406),"")&amp;CONCATENATE(", dlcId=",W406,)</f>
        <v>[107] = {wayshrines={-1,-1,-1}, dlcId=0</v>
      </c>
      <c r="Z406" s="7" t="str">
        <f>IF(Q406&lt;&gt;"",CONCATENATE(", zoneIds={",Q406),"")&amp;IF(S406&lt;&gt;"",CONCATENATE(",",S406),"")&amp;IF(U406&lt;&gt;"",CONCATENATE(",",U406),"")&amp;IF(Q406&lt;&gt;"",CONCATENATE("}",""),"")&amp;IF(OR(K406="true",K406="false",K406&lt;&gt;""), CONCATENATE(", veteran=", K406), "")</f>
        <v>, veteran=false</v>
      </c>
      <c r="AA406" s="7" t="str">
        <f>IF(I406="Trial",", isTrial=true",IF(I406="Arena",", isArena=true", IF(I406="Monster",", isMonster=true",""))) &amp; IF(L406="true", CONCATENATE(", multiTrialSet=true"), "")</f>
        <v/>
      </c>
      <c r="AB406" s="7" t="str">
        <f>CONCATENATE(" --",C406," / ",B406)</f>
        <v xml:space="preserve"> --Wyrd Tree's Blessing / Segen des Wyrdbaums</v>
      </c>
      <c r="AC406" s="7" t="str">
        <f>IF(VALUE(P406)&gt;0,CONCATENATE("[",A406,"] = true,        --",C406, " / ", B406), "")</f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constants'!$E$3:$J$1001,5,FALSE),"")</f>
        <v/>
      </c>
      <c r="S407" s="3" t="str">
        <f>IF(T407&lt;&gt;"",VLOOKUP(T407,'ESO zone constants'!$E$3:$J$1001,5,FALSE),"")</f>
        <v/>
      </c>
      <c r="U407" s="3" t="str">
        <f>IF(V407&lt;&gt;"",VLOOKUP(V407,'ESO zone constants'!$E$3:$J$1001,5,FALSE),"")</f>
        <v/>
      </c>
      <c r="W407" s="3">
        <v>0</v>
      </c>
      <c r="X407" t="str">
        <f>VLOOKUP(W407,'LibSets constants'!$A$2:$B$16,2,FALSE)</f>
        <v>Included in base game</v>
      </c>
      <c r="Y407" s="7" t="str">
        <f>CONCATENATE("[",A407,"] = {wayshrines={",M407,",",N407,",",O407,"}")&amp;IF(VALUE(P407)&gt;0,CONCATENATE(", traitsNeeded=",P407),"")&amp;CONCATENATE(", dlcId=",W407,)</f>
        <v>[294] = {wayshrines={-1,-1,-1}, dlcId=0</v>
      </c>
      <c r="Z407" s="7" t="str">
        <f>IF(Q407&lt;&gt;"",CONCATENATE(", zoneIds={",Q407),"")&amp;IF(S407&lt;&gt;"",CONCATENATE(",",S407),"")&amp;IF(U407&lt;&gt;"",CONCATENATE(",",U407),"")&amp;IF(Q407&lt;&gt;"",CONCATENATE("}",""),"")&amp;IF(OR(K407="true",K407="false",K407&lt;&gt;""), CONCATENATE(", veteran=", K407), "")</f>
        <v>, veteran=false</v>
      </c>
      <c r="AA407" s="7" t="str">
        <f>IF(I407="Trial",", isTrial=true",IF(I407="Arena",", isArena=true", IF(I407="Monster",", isMonster=true",""))) &amp; IF(L407="true", CONCATENATE(", multiTrialSet=true"), "")</f>
        <v/>
      </c>
      <c r="AB407" s="7" t="str">
        <f>CONCATENATE(" --",C407," / ",B407)</f>
        <v xml:space="preserve"> --Ysgramor's Birthright / Ysgramors Geburtsrecht</v>
      </c>
      <c r="AC407" s="7" t="str">
        <f>IF(VALUE(P407)&gt;0,CONCATENATE("[",A407,"] = true,        --",C407, " / ", B407), "")</f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constants'!$E$3:$J$1001,5,FALSE),"")</f>
        <v/>
      </c>
      <c r="S408" s="3" t="str">
        <f>IF(T408&lt;&gt;"",VLOOKUP(T408,'ESO zone constants'!$E$3:$J$1001,5,FALSE),"")</f>
        <v/>
      </c>
      <c r="U408" s="3" t="str">
        <f>IF(V408&lt;&gt;"",VLOOKUP(V408,'ESO zone constants'!$E$3:$J$1001,5,FALSE),"")</f>
        <v/>
      </c>
      <c r="W408" s="3">
        <v>9</v>
      </c>
      <c r="X408" t="str">
        <f>VLOOKUP(W408,'LibSets constants'!$A$2:$B$16,2,FALSE)</f>
        <v>Dragon Bones</v>
      </c>
      <c r="Y408" s="7" t="str">
        <f>CONCATENATE("[",A408,"] = {wayshrines={",M408,",",N408,",",O408,"}")&amp;IF(VALUE(P408)&gt;0,CONCATENATE(", traitsNeeded=",P408),"")&amp;CONCATENATE(", dlcId=",W408,)</f>
        <v>[350] = {wayshrines={-1,-1,-1}, dlcId=9</v>
      </c>
      <c r="Z408" s="7" t="str">
        <f>IF(Q408&lt;&gt;"",CONCATENATE(", zoneIds={",Q408),"")&amp;IF(S408&lt;&gt;"",CONCATENATE(",",S408),"")&amp;IF(U408&lt;&gt;"",CONCATENATE(",",U408),"")&amp;IF(Q408&lt;&gt;"",CONCATENATE("}",""),"")&amp;IF(OR(K408="true",K408="false",K408&lt;&gt;""), CONCATENATE(", veteran=", K408), "")</f>
        <v>, veteran={EQUIP_TYPE_HEAD=true, EQUIP_TYPE_SHOULDERS=false}</v>
      </c>
      <c r="AA408" s="7" t="str">
        <f>IF(I408="Trial",", isTrial=true",IF(I408="Arena",", isArena=true", IF(I408="Monster",", isMonster=true",""))) &amp; IF(L408="true", CONCATENATE(", multiTrialSet=true"), "")</f>
        <v>, isMonster=true</v>
      </c>
      <c r="AB408" s="7" t="str">
        <f>CONCATENATE(" --",C408," / ",B408)</f>
        <v xml:space="preserve"> --Zaan / Zaan</v>
      </c>
      <c r="AC408" s="7" t="str">
        <f>IF(VALUE(P408)&gt;0,CONCATENATE("[",A408,"] = true,        --",C408, " / ", B408), "")</f>
        <v/>
      </c>
    </row>
    <row r="409" spans="1:29" x14ac:dyDescent="0.25">
      <c r="AB409" s="7" t="str">
        <f>CONCATENATE(" --",C409," / ",B409)</f>
        <v xml:space="preserve"> -- / </v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workbookViewId="0">
      <selection sqref="A1:XFD1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4" t="s">
        <v>2553</v>
      </c>
      <c r="B1" s="25"/>
      <c r="C1" s="25"/>
      <c r="D1" s="25"/>
      <c r="E1" s="25"/>
      <c r="F1" s="25"/>
      <c r="G1" s="25"/>
      <c r="H1" s="25"/>
    </row>
    <row r="2" spans="1:8" ht="30" x14ac:dyDescent="0.25">
      <c r="A2" s="9" t="s">
        <v>142</v>
      </c>
      <c r="B2" s="14" t="s">
        <v>144</v>
      </c>
      <c r="C2" s="14" t="s">
        <v>145</v>
      </c>
      <c r="D2" s="27" t="s">
        <v>2545</v>
      </c>
      <c r="E2" s="26" t="s">
        <v>2544</v>
      </c>
      <c r="F2" s="1" t="s">
        <v>141</v>
      </c>
      <c r="G2" s="1" t="s">
        <v>2546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constants'!$E$3:$K$1001,6,FALSE)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constants'!$E$3:$K$1001,6,FALSE)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constants'!$E$3:$K$1001,6,FALSE)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constants'!$E$3:$K$1001,6,FALSE)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constants'!$E$3:$K$1001,6,FALSE)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constants'!$E$3:$K$1001,6,FALSE)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constants'!$E$3:$K$1001,6,FALSE)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constants'!$E$3:$K$1001,6,FALSE)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constants'!$E$3:$K$1001,6,FALSE)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constants'!$E$3:$K$1001,6,FALSE)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constants'!$E$3:$K$1001,6,FALSE)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constants'!$E$3:$K$1001,6,FALSE)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constants'!$E$3:$K$1001,6,FALSE)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constants'!$E$3:$K$1001,6,FALSE)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constants'!$E$3:$K$1001,6,FALSE)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constants'!$E$3:$K$1001,6,FALSE)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constants'!$E$3:$K$1001,6,FALSE)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constants'!$E$3:$K$1001,6,FALSE)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constants'!$E$3:$K$1001,6,FALSE)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constants'!$E$3:$K$1001,6,FALSE)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constants'!$E$3:$K$1001,6,FALSE)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constants'!$E$3:$K$1001,6,FALSE)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constants'!$E$3:$K$1001,6,FALSE)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constants'!$E$3:$K$1001,6,FALSE)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constants'!$E$3:$K$1001,6,FALSE)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constants'!$E$3:$K$1001,6,FALSE)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constants'!$E$3:$K$1001,6,FALSE)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constants'!$E$3:$K$1001,6,FALSE)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constants'!$E$3:$K$1001,6,FALSE)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constants'!$E$3:$K$1001,6,FALSE)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constants'!$E$3:$K$1001,6,FALSE)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constants'!$E$3:$K$1001,6,FALSE)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constants'!$E$3:$K$1001,6,FALSE)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constants'!$E$3:$K$1001,6,FALSE)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constants'!$E$3:$K$1001,6,FALSE)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constants'!$E$3:$K$1001,6,FALSE)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constants'!$E$3:$K$1001,6,FALSE)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constants'!$E$3:$K$1001,6,FALSE)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constants'!$E$3:$K$1001,6,FALSE)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constants'!$E$3:$K$1001,6,FALSE)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constants'!$E$3:$K$1001,6,FALSE)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constants'!$E$3:$K$1001,6,FALSE)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constants'!$E$3:$K$1001,6,FALSE)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constants'!$E$3:$K$1001,6,FALSE)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constants'!$E$3:$K$1001,6,FALSE)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constants'!$E$3:$K$1001,6,FALSE)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constants'!$E$3:$K$1001,6,FALSE)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constants'!$E$3:$K$1001,6,FALSE)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constants'!$E$3:$K$1001,6,FALSE)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constants'!$E$3:$K$1001,6,FALSE)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constants'!$E$3:$K$1001,6,FALSE)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constants'!$E$3:$K$1001,6,FALSE)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constants'!$E$3:$K$1001,6,FALSE)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constants'!$E$3:$K$1001,6,FALSE)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constants'!$E$3:$K$1001,6,FALSE)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constants'!$E$3:$K$1001,6,FALSE)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constants'!$E$3:$K$1001,6,FALSE)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constants'!$E$3:$K$1001,6,FALSE)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constants'!$E$3:$K$1001,6,FALSE)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constants'!$E$3:$K$1001,6,FALSE)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constants'!$E$3:$K$1001,6,FALSE)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constants'!$E$3:$K$1001,6,FALSE)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constants'!$E$3:$K$1001,6,FALSE)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constants'!$E$3:$K$1001,6,FALSE)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constants'!$E$3:$K$1001,6,FALSE)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constants'!$E$3:$K$1001,6,FALSE)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constants'!$E$3:$K$1001,6,FALSE)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constants'!$E$3:$K$1001,6,FALSE)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constants'!$E$3:$K$1001,6,FALSE)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constants'!$E$3:$K$1001,6,FALSE)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constants'!$E$3:$K$1001,6,FALSE)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constants'!$E$3:$K$1001,6,FALSE)</f>
        <v>688</v>
      </c>
    </row>
    <row r="75" spans="1:8" x14ac:dyDescent="0.25">
      <c r="A75" s="3" t="s">
        <v>2554</v>
      </c>
      <c r="B75" s="2" t="s">
        <v>2547</v>
      </c>
      <c r="C75" s="2" t="s">
        <v>496</v>
      </c>
      <c r="D75" s="5">
        <v>0</v>
      </c>
      <c r="E75" s="5" t="str">
        <f>VLOOKUP(D75,'LibSets constants'!$A$2:$B$90,2,FALSE)</f>
        <v>Included in base game</v>
      </c>
      <c r="F75" s="13" t="s">
        <v>105</v>
      </c>
      <c r="G75" t="s">
        <v>106</v>
      </c>
      <c r="H75" s="6">
        <f>VLOOKUP(C75,'ESO zone constants'!$E$3:$K$1001,6,FALSE)</f>
        <v>638</v>
      </c>
    </row>
    <row r="76" spans="1:8" x14ac:dyDescent="0.25">
      <c r="A76" s="3" t="s">
        <v>2554</v>
      </c>
      <c r="B76" s="2" t="s">
        <v>2548</v>
      </c>
      <c r="C76" s="2" t="s">
        <v>494</v>
      </c>
      <c r="D76" s="5">
        <v>0</v>
      </c>
      <c r="E76" s="5" t="str">
        <f>VLOOKUP(D76,'LibSets constants'!$A$2:$B$90,2,FALSE)</f>
        <v>Included in base game</v>
      </c>
      <c r="F76" s="13" t="s">
        <v>105</v>
      </c>
      <c r="G76" t="s">
        <v>106</v>
      </c>
      <c r="H76" s="6">
        <f>VLOOKUP(C76,'ESO zone constants'!$E$3:$K$1001,6,FALSE)</f>
        <v>636</v>
      </c>
    </row>
    <row r="77" spans="1:8" x14ac:dyDescent="0.25">
      <c r="A77" s="3" t="s">
        <v>2554</v>
      </c>
      <c r="B77" s="2" t="s">
        <v>497</v>
      </c>
      <c r="C77" s="2" t="s">
        <v>497</v>
      </c>
      <c r="D77" s="5">
        <v>0</v>
      </c>
      <c r="E77" s="5" t="str">
        <f>VLOOKUP(D77,'LibSets constants'!$A$2:$B$90,2,FALSE)</f>
        <v>Included in base game</v>
      </c>
      <c r="F77" s="13" t="s">
        <v>105</v>
      </c>
      <c r="G77" t="s">
        <v>106</v>
      </c>
      <c r="H77" s="6">
        <f>VLOOKUP(C77,'ESO zone constants'!$E$3:$K$1001,6,FALSE)</f>
        <v>639</v>
      </c>
    </row>
    <row r="78" spans="1:8" x14ac:dyDescent="0.25">
      <c r="A78" s="3" t="s">
        <v>2554</v>
      </c>
      <c r="B78" s="2" t="s">
        <v>747</v>
      </c>
      <c r="C78" s="2" t="s">
        <v>747</v>
      </c>
      <c r="D78" s="5">
        <v>8</v>
      </c>
      <c r="E78" s="5" t="str">
        <f>VLOOKUP(D78,'LibSets constants'!$A$2:$B$90,2,FALSE)</f>
        <v>Clockwork City</v>
      </c>
      <c r="F78" s="13" t="s">
        <v>105</v>
      </c>
      <c r="G78" t="s">
        <v>106</v>
      </c>
      <c r="H78" s="6">
        <f>VLOOKUP(C78,'ESO zone constants'!$E$3:$K$1001,6,FALSE)</f>
        <v>1000</v>
      </c>
    </row>
    <row r="79" spans="1:8" x14ac:dyDescent="0.25">
      <c r="A79" s="3" t="s">
        <v>2554</v>
      </c>
      <c r="B79" s="2" t="s">
        <v>835</v>
      </c>
      <c r="C79" s="2" t="s">
        <v>787</v>
      </c>
      <c r="D79" s="5">
        <v>10</v>
      </c>
      <c r="E79" s="5" t="str">
        <f>VLOOKUP(D79,'LibSets constants'!$A$2:$B$90,2,FALSE)</f>
        <v>Summerset</v>
      </c>
      <c r="F79" s="13" t="s">
        <v>105</v>
      </c>
      <c r="G79" t="s">
        <v>106</v>
      </c>
      <c r="H79" s="6">
        <f>VLOOKUP(C79,'ESO zone constants'!$E$3:$K$1001,6,FALSE)</f>
        <v>1051</v>
      </c>
    </row>
    <row r="80" spans="1:8" x14ac:dyDescent="0.25">
      <c r="A80" s="3" t="s">
        <v>2554</v>
      </c>
      <c r="B80" s="2" t="s">
        <v>2549</v>
      </c>
      <c r="C80" s="2" t="s">
        <v>727</v>
      </c>
      <c r="D80" s="5">
        <v>8</v>
      </c>
      <c r="E80" s="5" t="str">
        <f>VLOOKUP(D80,'LibSets constants'!$A$2:$B$90,2,FALSE)</f>
        <v>Clockwork City</v>
      </c>
      <c r="F80" s="13" t="s">
        <v>105</v>
      </c>
      <c r="G80" t="s">
        <v>106</v>
      </c>
      <c r="H80" s="6">
        <f>VLOOKUP(C80,'ESO zone constants'!$E$3:$K$1001,6,FALSE)</f>
        <v>975</v>
      </c>
    </row>
    <row r="81" spans="1:8" x14ac:dyDescent="0.25">
      <c r="A81" s="3" t="s">
        <v>2554</v>
      </c>
      <c r="B81" s="2" t="s">
        <v>1194</v>
      </c>
      <c r="C81" s="2" t="s">
        <v>529</v>
      </c>
      <c r="D81" s="5">
        <v>3</v>
      </c>
      <c r="E81" s="5" t="str">
        <f>VLOOKUP(D81,'LibSets constants'!$A$2:$B$90,2,FALSE)</f>
        <v>Thieves Guild</v>
      </c>
      <c r="F81" s="13" t="s">
        <v>105</v>
      </c>
      <c r="G81" t="s">
        <v>106</v>
      </c>
      <c r="H81" s="6">
        <f>VLOOKUP(C81,'ESO zone constants'!$E$3:$K$1001,6,FALSE)</f>
        <v>725</v>
      </c>
    </row>
    <row r="82" spans="1:8" x14ac:dyDescent="0.25">
      <c r="A82" s="3" t="s">
        <v>2554</v>
      </c>
      <c r="B82" s="2" t="s">
        <v>2551</v>
      </c>
      <c r="C82" s="2" t="s">
        <v>2550</v>
      </c>
      <c r="D82" s="5">
        <v>14</v>
      </c>
      <c r="E82" s="5" t="str">
        <f>VLOOKUP(D82,'LibSets constants'!$A$2:$B$90,2,FALSE)</f>
        <v>Elsweyr</v>
      </c>
      <c r="F82" s="13" t="s">
        <v>105</v>
      </c>
      <c r="G82" t="s">
        <v>106</v>
      </c>
      <c r="H82" s="6">
        <f>VLOOKUP(C82,'ESO zone constants'!$E$3:$K$1001,6,FALSE)</f>
        <v>0</v>
      </c>
    </row>
    <row r="83" spans="1:8" x14ac:dyDescent="0.25">
      <c r="A83" s="3" t="s">
        <v>2554</v>
      </c>
      <c r="B83" s="2" t="s">
        <v>2547</v>
      </c>
      <c r="C83" s="2" t="s">
        <v>496</v>
      </c>
      <c r="D83" s="5">
        <v>0</v>
      </c>
      <c r="E83" s="5" t="str">
        <f>VLOOKUP(D83,'LibSets constants'!$A$2:$B$90,2,FALSE)</f>
        <v>Included in base game</v>
      </c>
      <c r="F83" s="13" t="s">
        <v>106</v>
      </c>
      <c r="G83" t="s">
        <v>106</v>
      </c>
      <c r="H83" s="6">
        <f>VLOOKUP(C83,'ESO zone constants'!$E$3:$K$1001,6,FALSE)</f>
        <v>638</v>
      </c>
    </row>
    <row r="84" spans="1:8" x14ac:dyDescent="0.25">
      <c r="A84" s="3" t="s">
        <v>2554</v>
      </c>
      <c r="B84" s="2" t="s">
        <v>2548</v>
      </c>
      <c r="C84" s="2" t="s">
        <v>494</v>
      </c>
      <c r="D84" s="5">
        <v>0</v>
      </c>
      <c r="E84" s="5" t="str">
        <f>VLOOKUP(D84,'LibSets constants'!$A$2:$B$90,2,FALSE)</f>
        <v>Included in base game</v>
      </c>
      <c r="F84" s="13" t="s">
        <v>106</v>
      </c>
      <c r="G84" t="s">
        <v>106</v>
      </c>
      <c r="H84" s="6">
        <f>VLOOKUP(C84,'ESO zone constants'!$E$3:$K$1001,6,FALSE)</f>
        <v>636</v>
      </c>
    </row>
    <row r="85" spans="1:8" x14ac:dyDescent="0.25">
      <c r="A85" s="3" t="s">
        <v>2554</v>
      </c>
      <c r="B85" s="2" t="s">
        <v>497</v>
      </c>
      <c r="C85" s="2" t="s">
        <v>497</v>
      </c>
      <c r="D85" s="5">
        <v>0</v>
      </c>
      <c r="E85" s="5" t="str">
        <f>VLOOKUP(D85,'LibSets constants'!$A$2:$B$90,2,FALSE)</f>
        <v>Included in base game</v>
      </c>
      <c r="F85" s="13" t="s">
        <v>106</v>
      </c>
      <c r="G85" t="s">
        <v>106</v>
      </c>
      <c r="H85" s="6">
        <f>VLOOKUP(C85,'ESO zone constants'!$E$3:$K$1001,6,FALSE)</f>
        <v>639</v>
      </c>
    </row>
    <row r="86" spans="1:8" x14ac:dyDescent="0.25">
      <c r="A86" s="3" t="s">
        <v>2554</v>
      </c>
      <c r="B86" s="2" t="s">
        <v>747</v>
      </c>
      <c r="C86" s="2" t="s">
        <v>747</v>
      </c>
      <c r="D86" s="5">
        <v>8</v>
      </c>
      <c r="E86" s="5" t="str">
        <f>VLOOKUP(D86,'LibSets constants'!$A$2:$B$90,2,FALSE)</f>
        <v>Clockwork City</v>
      </c>
      <c r="F86" s="13" t="s">
        <v>106</v>
      </c>
      <c r="G86" t="s">
        <v>106</v>
      </c>
      <c r="H86" s="6">
        <f>VLOOKUP(C86,'ESO zone constants'!$E$3:$K$1001,6,FALSE)</f>
        <v>1000</v>
      </c>
    </row>
    <row r="87" spans="1:8" x14ac:dyDescent="0.25">
      <c r="A87" s="3" t="s">
        <v>2554</v>
      </c>
      <c r="B87" s="2" t="s">
        <v>835</v>
      </c>
      <c r="C87" s="2" t="s">
        <v>787</v>
      </c>
      <c r="D87" s="5">
        <v>10</v>
      </c>
      <c r="E87" s="5" t="str">
        <f>VLOOKUP(D87,'LibSets constants'!$A$2:$B$90,2,FALSE)</f>
        <v>Summerset</v>
      </c>
      <c r="F87" s="13" t="s">
        <v>106</v>
      </c>
      <c r="G87" t="s">
        <v>106</v>
      </c>
      <c r="H87" s="6">
        <f>VLOOKUP(C87,'ESO zone constants'!$E$3:$K$1001,6,FALSE)</f>
        <v>1051</v>
      </c>
    </row>
    <row r="88" spans="1:8" x14ac:dyDescent="0.25">
      <c r="A88" s="3" t="s">
        <v>2554</v>
      </c>
      <c r="B88" s="2" t="s">
        <v>2549</v>
      </c>
      <c r="C88" s="2" t="s">
        <v>727</v>
      </c>
      <c r="D88" s="5">
        <v>8</v>
      </c>
      <c r="E88" s="5" t="str">
        <f>VLOOKUP(D88,'LibSets constants'!$A$2:$B$90,2,FALSE)</f>
        <v>Clockwork City</v>
      </c>
      <c r="F88" s="13" t="s">
        <v>106</v>
      </c>
      <c r="G88" t="s">
        <v>106</v>
      </c>
      <c r="H88" s="6">
        <f>VLOOKUP(C88,'ESO zone constants'!$E$3:$K$1001,6,FALSE)</f>
        <v>975</v>
      </c>
    </row>
    <row r="89" spans="1:8" x14ac:dyDescent="0.25">
      <c r="A89" s="3" t="s">
        <v>2554</v>
      </c>
      <c r="B89" s="2" t="s">
        <v>1194</v>
      </c>
      <c r="C89" s="2" t="s">
        <v>529</v>
      </c>
      <c r="D89" s="5">
        <v>3</v>
      </c>
      <c r="E89" s="5" t="str">
        <f>VLOOKUP(D89,'LibSets constants'!$A$2:$B$90,2,FALSE)</f>
        <v>Thieves Guild</v>
      </c>
      <c r="F89" s="13" t="s">
        <v>106</v>
      </c>
      <c r="G89" t="s">
        <v>106</v>
      </c>
      <c r="H89" s="6">
        <f>VLOOKUP(C89,'ESO zone constants'!$E$3:$K$1001,6,FALSE)</f>
        <v>725</v>
      </c>
    </row>
    <row r="90" spans="1:8" x14ac:dyDescent="0.25">
      <c r="A90" s="3" t="s">
        <v>2554</v>
      </c>
      <c r="B90" s="2" t="s">
        <v>2551</v>
      </c>
      <c r="C90" s="2" t="s">
        <v>2550</v>
      </c>
      <c r="D90" s="5">
        <v>14</v>
      </c>
      <c r="E90" s="5" t="str">
        <f>VLOOKUP(D90,'LibSets constants'!$A$2:$B$90,2,FALSE)</f>
        <v>Elsweyr</v>
      </c>
      <c r="F90" s="13" t="s">
        <v>106</v>
      </c>
      <c r="G90" t="s">
        <v>106</v>
      </c>
      <c r="H90" s="6">
        <f>VLOOKUP(C90,'ESO zone constants'!$E$3:$K$1001,6,FALSE)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7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sqref="A1:L1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1" t="s">
        <v>2555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8" t="s">
        <v>143</v>
      </c>
      <c r="B2" s="8" t="s">
        <v>152</v>
      </c>
      <c r="C2" s="8" t="s">
        <v>148</v>
      </c>
      <c r="D2" s="14" t="s">
        <v>149</v>
      </c>
      <c r="E2" s="14" t="s">
        <v>150</v>
      </c>
      <c r="F2" s="1" t="s">
        <v>151</v>
      </c>
      <c r="G2" s="1" t="s">
        <v>2543</v>
      </c>
      <c r="H2" s="1" t="s">
        <v>1389</v>
      </c>
      <c r="I2" s="1" t="s">
        <v>1390</v>
      </c>
      <c r="J2" s="8" t="s">
        <v>1391</v>
      </c>
      <c r="K2" s="11" t="s">
        <v>1392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486</v>
      </c>
      <c r="E3" s="2" t="s">
        <v>486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IF(A3&lt;&gt;C3,VLOOKUP(C3,$A$3:$E$902,4,FALSE),"")</f>
        <v>Die Erdschmiede</v>
      </c>
      <c r="I3" t="str">
        <f>IF(A3&lt;&gt;C3,VLOOKUP(C3,$A$3:$E$902,5,FALSE),"")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349</v>
      </c>
      <c r="E4" s="2" t="s">
        <v>349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IF(A4&lt;&gt;C4,VLOOKUP(C4,$A$3:$E$902,4,FALSE),"")</f>
        <v>Kalthafen</v>
      </c>
      <c r="I4" t="str">
        <f>IF(A4&lt;&gt;C4,VLOOKUP(C4,$A$3:$E$902,5,FALSE),"")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936</v>
      </c>
      <c r="E5" s="2" t="s">
        <v>240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IF(A5&lt;&gt;C5,VLOOKUP(C5,$A$3:$E$902,4,FALSE),"")</f>
        <v>Malabal Tor</v>
      </c>
      <c r="I5" t="str">
        <f>IF(A5&lt;&gt;C5,VLOOKUP(C5,$A$3:$E$902,5,FALSE),"")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1122</v>
      </c>
      <c r="E6" s="2" t="s">
        <v>454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IF(A6&lt;&gt;C6,VLOOKUP(C6,$A$3:$E$902,4,FALSE),"")</f>
        <v>Grünschatten</v>
      </c>
      <c r="I6" t="str">
        <f>IF(A6&lt;&gt;C6,VLOOKUP(C6,$A$3:$E$902,5,FALSE),"")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1161</v>
      </c>
      <c r="E7" s="2" t="s">
        <v>496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IF(A7&lt;&gt;C7,VLOOKUP(C7,$A$3:$E$902,4,FALSE),"")</f>
        <v>Kargstein</v>
      </c>
      <c r="I7" t="str">
        <f>IF(A7&lt;&gt;C7,VLOOKUP(C7,$A$3:$E$902,5,FALSE),"")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1115</v>
      </c>
      <c r="E8" s="2" t="s">
        <v>445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IF(A8&lt;&gt;C8,VLOOKUP(C8,$A$3:$E$902,4,FALSE),"")</f>
        <v>Sturmhafen</v>
      </c>
      <c r="I8" t="str">
        <f>IF(A8&lt;&gt;C8,VLOOKUP(C8,$A$3:$E$902,5,FALSE),"")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422</v>
      </c>
      <c r="E9" s="2" t="s">
        <v>422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IF(A9&lt;&gt;C9,VLOOKUP(C9,$A$3:$E$902,4,FALSE),"")</f>
        <v>Vvardenfell</v>
      </c>
      <c r="I9" t="str">
        <f>IF(A9&lt;&gt;C9,VLOOKUP(C9,$A$3:$E$902,5,FALSE),"")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1368</v>
      </c>
      <c r="E10" s="2" t="s">
        <v>744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IF(A10&lt;&gt;C10,VLOOKUP(C10,$A$3:$E$902,4,FALSE),"")</f>
        <v>Vvardenfell</v>
      </c>
      <c r="I10" t="str">
        <f>IF(A10&lt;&gt;C10,VLOOKUP(C10,$A$3:$E$902,5,FALSE),"")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1229</v>
      </c>
      <c r="E11" s="2" t="s">
        <v>597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IF(A11&lt;&gt;C11,VLOOKUP(C11,$A$3:$E$902,4,FALSE),"")</f>
        <v>Hews Fluch</v>
      </c>
      <c r="I11" t="str">
        <f>IF(A11&lt;&gt;C11,VLOOKUP(C11,$A$3:$E$902,5,FALSE),"")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279</v>
      </c>
      <c r="E12" s="2" t="s">
        <v>279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IF(A12&lt;&gt;C12,VLOOKUP(C12,$A$3:$E$902,4,FALSE),"")</f>
        <v>Die Alik'r-Wüste</v>
      </c>
      <c r="I12" t="str">
        <f>IF(A12&lt;&gt;C12,VLOOKUP(C12,$A$3:$E$902,5,FALSE),"")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864</v>
      </c>
      <c r="E13" s="2" t="s">
        <v>163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IF(A13&lt;&gt;C13,VLOOKUP(C13,$A$3:$E$902,4,FALSE),"")</f>
        <v/>
      </c>
      <c r="I13" t="str">
        <f>IF(A13&lt;&gt;C13,VLOOKUP(C13,$A$3:$E$902,5,FALSE),"")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838</v>
      </c>
      <c r="E14" s="2" t="s">
        <v>790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IF(A14&lt;&gt;C14,VLOOKUP(C14,$A$3:$E$902,4,FALSE),"")</f>
        <v>Sommersend</v>
      </c>
      <c r="I14" t="str">
        <f>IF(A14&lt;&gt;C14,VLOOKUP(C14,$A$3:$E$902,5,FALSE),"")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816</v>
      </c>
      <c r="E15" s="2" t="s">
        <v>769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IF(A15&lt;&gt;C15,VLOOKUP(C15,$A$3:$E$902,4,FALSE),"")</f>
        <v>Sommersend</v>
      </c>
      <c r="I15" t="str">
        <f>IF(A15&lt;&gt;C15,VLOOKUP(C15,$A$3:$E$902,5,FALSE),"")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834</v>
      </c>
      <c r="E16" s="2" t="s">
        <v>786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IF(A16&lt;&gt;C16,VLOOKUP(C16,$A$3:$E$902,4,FALSE),"")</f>
        <v>Sommersend</v>
      </c>
      <c r="I16" t="str">
        <f>IF(A16&lt;&gt;C16,VLOOKUP(C16,$A$3:$E$902,5,FALSE),"")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1367</v>
      </c>
      <c r="E17" s="2" t="s">
        <v>742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IF(A17&lt;&gt;C17,VLOOKUP(C17,$A$3:$E$902,4,FALSE),"")</f>
        <v>Vvardenfell</v>
      </c>
      <c r="I17" t="str">
        <f>IF(A17&lt;&gt;C17,VLOOKUP(C17,$A$3:$E$902,5,FALSE),"")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1111</v>
      </c>
      <c r="E18" s="2" t="s">
        <v>591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IF(A18&lt;&gt;C18,VLOOKUP(C18,$A$3:$E$902,4,FALSE),"")</f>
        <v>Betnikh</v>
      </c>
      <c r="I18" t="str">
        <f>IF(A18&lt;&gt;C18,VLOOKUP(C18,$A$3:$E$902,5,FALSE),"")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1338</v>
      </c>
      <c r="E19" s="2" t="s">
        <v>713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IF(A19&lt;&gt;C19,VLOOKUP(C19,$A$3:$E$902,4,FALSE),"")</f>
        <v>Vvardenfell</v>
      </c>
      <c r="I19" t="str">
        <f>IF(A19&lt;&gt;C19,VLOOKUP(C19,$A$3:$E$902,5,FALSE),"")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1039</v>
      </c>
      <c r="E20" s="2" t="s">
        <v>357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IF(A20&lt;&gt;C20,VLOOKUP(C20,$A$3:$E$902,4,FALSE),"")</f>
        <v>Glenumbra</v>
      </c>
      <c r="I20" t="str">
        <f>IF(A20&lt;&gt;C20,VLOOKUP(C20,$A$3:$E$902,5,FALSE),"")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1238</v>
      </c>
      <c r="E21" s="2" t="s">
        <v>607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IF(A21&lt;&gt;C21,VLOOKUP(C21,$A$3:$E$902,4,FALSE),"")</f>
        <v>Die Goldküste</v>
      </c>
      <c r="I21" t="str">
        <f>IF(A21&lt;&gt;C21,VLOOKUP(C21,$A$3:$E$902,5,FALSE),"")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1243</v>
      </c>
      <c r="E22" s="2" t="s">
        <v>612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IF(A22&lt;&gt;C22,VLOOKUP(C22,$A$3:$E$902,4,FALSE),"")</f>
        <v>Die Goldküste</v>
      </c>
      <c r="I22" t="str">
        <f>IF(A22&lt;&gt;C22,VLOOKUP(C22,$A$3:$E$902,5,FALSE),"")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1041</v>
      </c>
      <c r="E23" s="2" t="s">
        <v>359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IF(A23&lt;&gt;C23,VLOOKUP(C23,$A$3:$E$902,4,FALSE),"")</f>
        <v>Sturmhafen</v>
      </c>
      <c r="I23" t="str">
        <f>IF(A23&lt;&gt;C23,VLOOKUP(C23,$A$3:$E$902,5,FALSE),"")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1102</v>
      </c>
      <c r="E24" s="2" t="s">
        <v>424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IF(A24&lt;&gt;C24,VLOOKUP(C24,$A$3:$E$902,4,FALSE),"")</f>
        <v/>
      </c>
      <c r="I24" t="str">
        <f>IF(A24&lt;&gt;C24,VLOOKUP(C24,$A$3:$E$902,5,FALSE),"")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1383</v>
      </c>
      <c r="E25" s="2" t="s">
        <v>758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IF(A25&lt;&gt;C25,VLOOKUP(C25,$A$3:$E$902,4,FALSE),"")</f>
        <v>Sommersend</v>
      </c>
      <c r="I25" t="str">
        <f>IF(A25&lt;&gt;C25,VLOOKUP(C25,$A$3:$E$902,5,FALSE),"")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927</v>
      </c>
      <c r="E26" s="2" t="s">
        <v>229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IF(A26&lt;&gt;C26,VLOOKUP(C26,$A$3:$E$902,4,FALSE),"")</f>
        <v>Rift</v>
      </c>
      <c r="I26" t="str">
        <f>IF(A26&lt;&gt;C26,VLOOKUP(C26,$A$3:$E$902,5,FALSE),"")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1176</v>
      </c>
      <c r="E27" s="2" t="s">
        <v>509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IF(A27&lt;&gt;C27,VLOOKUP(C27,$A$3:$E$902,4,FALSE),"")</f>
        <v>Wrothgar</v>
      </c>
      <c r="I27" t="str">
        <f>IF(A27&lt;&gt;C27,VLOOKUP(C27,$A$3:$E$902,5,FALSE),"")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707</v>
      </c>
      <c r="E28" s="2" t="s">
        <v>707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IF(A28&lt;&gt;C28,VLOOKUP(C28,$A$3:$E$902,4,FALSE),"")</f>
        <v>Vvardenfell</v>
      </c>
      <c r="I28" t="str">
        <f>IF(A28&lt;&gt;C28,VLOOKUP(C28,$A$3:$E$902,5,FALSE),"")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768</v>
      </c>
      <c r="E29" s="2" t="s">
        <v>768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IF(A29&lt;&gt;C29,VLOOKUP(C29,$A$3:$E$902,4,FALSE),"")</f>
        <v>Sommersend</v>
      </c>
      <c r="I29" t="str">
        <f>IF(A29&lt;&gt;C29,VLOOKUP(C29,$A$3:$E$902,5,FALSE),"")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IF(A30&lt;&gt;C30,VLOOKUP(C30,$A$3:$E$902,4,FALSE),"")</f>
        <v>Schattenfenn</v>
      </c>
      <c r="I30" t="str">
        <f>IF(A30&lt;&gt;C30,VLOOKUP(C30,$A$3:$E$902,5,FALSE),"")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884</v>
      </c>
      <c r="E31" s="2" t="s">
        <v>181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IF(A31&lt;&gt;C31,VLOOKUP(C31,$A$3:$E$902,4,FALSE),"")</f>
        <v>Steinfälle</v>
      </c>
      <c r="I31" t="str">
        <f>IF(A31&lt;&gt;C31,VLOOKUP(C31,$A$3:$E$902,5,FALSE),"")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1131</v>
      </c>
      <c r="E32" s="2" t="s">
        <v>463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IF(A32&lt;&gt;C32,VLOOKUP(C32,$A$3:$E$902,4,FALSE),"")</f>
        <v>Die Alik'r-Wüste</v>
      </c>
      <c r="I32" t="str">
        <f>IF(A32&lt;&gt;C32,VLOOKUP(C32,$A$3:$E$902,5,FALSE),"")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715</v>
      </c>
      <c r="E33" s="2" t="s">
        <v>715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IF(A33&lt;&gt;C33,VLOOKUP(C33,$A$3:$E$902,4,FALSE),"")</f>
        <v>Vvardenfell</v>
      </c>
      <c r="I33" t="str">
        <f>IF(A33&lt;&gt;C33,VLOOKUP(C33,$A$3:$E$902,5,FALSE),"")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1342</v>
      </c>
      <c r="E34" s="2" t="s">
        <v>718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IF(A34&lt;&gt;C34,VLOOKUP(C34,$A$3:$E$902,4,FALSE),"")</f>
        <v>Vvardenfell</v>
      </c>
      <c r="I34" t="str">
        <f>IF(A34&lt;&gt;C34,VLOOKUP(C34,$A$3:$E$902,5,FALSE),"")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723</v>
      </c>
      <c r="E35" s="2" t="s">
        <v>723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IF(A35&lt;&gt;C35,VLOOKUP(C35,$A$3:$E$902,4,FALSE),"")</f>
        <v>Vvardenfell</v>
      </c>
      <c r="I35" t="str">
        <f>IF(A35&lt;&gt;C35,VLOOKUP(C35,$A$3:$E$902,5,FALSE),"")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1369</v>
      </c>
      <c r="E36" s="2" t="s">
        <v>747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IF(A36&lt;&gt;C36,VLOOKUP(C36,$A$3:$E$902,4,FALSE),"")</f>
        <v>Die Stadt der Uhrwerke</v>
      </c>
      <c r="I36" t="str">
        <f>IF(A36&lt;&gt;C36,VLOOKUP(C36,$A$3:$E$902,5,FALSE),"")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939</v>
      </c>
      <c r="E37" s="2" t="s">
        <v>243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IF(A37&lt;&gt;C37,VLOOKUP(C37,$A$3:$E$902,4,FALSE),"")</f>
        <v>Schattenfenn</v>
      </c>
      <c r="I37" t="str">
        <f>IF(A37&lt;&gt;C37,VLOOKUP(C37,$A$3:$E$902,5,FALSE),"")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1236</v>
      </c>
      <c r="E38" s="2" t="s">
        <v>605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IF(A38&lt;&gt;C38,VLOOKUP(C38,$A$3:$E$902,4,FALSE),"")</f>
        <v>Die Goldküste</v>
      </c>
      <c r="I38" t="str">
        <f>IF(A38&lt;&gt;C38,VLOOKUP(C38,$A$3:$E$902,5,FALSE),"")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315</v>
      </c>
      <c r="E39" s="2" t="s">
        <v>315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IF(A39&lt;&gt;C39,VLOOKUP(C39,$A$3:$E$902,4,FALSE),"")</f>
        <v/>
      </c>
      <c r="I39" t="str">
        <f>IF(A39&lt;&gt;C39,VLOOKUP(C39,$A$3:$E$902,5,FALSE),"")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1262</v>
      </c>
      <c r="E40" s="2" t="s">
        <v>630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IF(A40&lt;&gt;C40,VLOOKUP(C40,$A$3:$E$902,4,FALSE),"")</f>
        <v>Rift</v>
      </c>
      <c r="I40" t="str">
        <f>IF(A40&lt;&gt;C40,VLOOKUP(C40,$A$3:$E$902,5,FALSE),"")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1028</v>
      </c>
      <c r="E41" s="2" t="s">
        <v>345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IF(A41&lt;&gt;C41,VLOOKUP(C41,$A$3:$E$902,4,FALSE),"")</f>
        <v>Rift</v>
      </c>
      <c r="I41" t="str">
        <f>IF(A41&lt;&gt;C41,VLOOKUP(C41,$A$3:$E$902,5,FALSE),"")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945</v>
      </c>
      <c r="E42" s="2" t="s">
        <v>250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IF(A42&lt;&gt;C42,VLOOKUP(C42,$A$3:$E$902,4,FALSE),"")</f>
        <v>Glenumbra</v>
      </c>
      <c r="I42" t="str">
        <f>IF(A42&lt;&gt;C42,VLOOKUP(C42,$A$3:$E$902,5,FALSE),"")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1227</v>
      </c>
      <c r="E43" s="2" t="s">
        <v>595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IF(A43&lt;&gt;C43,VLOOKUP(C43,$A$3:$E$902,4,FALSE),"")</f>
        <v>Hews Fluch</v>
      </c>
      <c r="I43" t="str">
        <f>IF(A43&lt;&gt;C43,VLOOKUP(C43,$A$3:$E$902,5,FALSE),"")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249</v>
      </c>
      <c r="E44" s="2" t="s">
        <v>249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IF(A44&lt;&gt;C44,VLOOKUP(C44,$A$3:$E$902,4,FALSE),"")</f>
        <v/>
      </c>
      <c r="I44" t="str">
        <f>IF(A44&lt;&gt;C44,VLOOKUP(C44,$A$3:$E$902,5,FALSE),"")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700</v>
      </c>
      <c r="E45" s="2" t="s">
        <v>700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IF(A45&lt;&gt;C45,VLOOKUP(C45,$A$3:$E$902,4,FALSE),"")</f>
        <v>Vvardenfell</v>
      </c>
      <c r="I45" t="str">
        <f>IF(A45&lt;&gt;C45,VLOOKUP(C45,$A$3:$E$902,5,FALSE),"")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663</v>
      </c>
      <c r="E46" s="2" t="s">
        <v>663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IF(A46&lt;&gt;C46,VLOOKUP(C46,$A$3:$E$902,4,FALSE),"")</f>
        <v>Kargstein</v>
      </c>
      <c r="I46" t="str">
        <f>IF(A46&lt;&gt;C46,VLOOKUP(C46,$A$3:$E$902,5,FALSE),"")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556</v>
      </c>
      <c r="E47" s="2" t="s">
        <v>556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IF(A47&lt;&gt;C47,VLOOKUP(C47,$A$3:$E$902,4,FALSE),"")</f>
        <v/>
      </c>
      <c r="I47" t="str">
        <f>IF(A47&lt;&gt;C47,VLOOKUP(C47,$A$3:$E$902,5,FALSE),"")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557</v>
      </c>
      <c r="E48" s="2" t="s">
        <v>557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IF(A48&lt;&gt;C48,VLOOKUP(C48,$A$3:$E$902,4,FALSE),"")</f>
        <v/>
      </c>
      <c r="I48" t="str">
        <f>IF(A48&lt;&gt;C48,VLOOKUP(C48,$A$3:$E$902,5,FALSE),"")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558</v>
      </c>
      <c r="E49" s="2" t="s">
        <v>558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IF(A49&lt;&gt;C49,VLOOKUP(C49,$A$3:$E$902,4,FALSE),"")</f>
        <v/>
      </c>
      <c r="I49" t="str">
        <f>IF(A49&lt;&gt;C49,VLOOKUP(C49,$A$3:$E$902,5,FALSE),"")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559</v>
      </c>
      <c r="E50" s="2" t="s">
        <v>559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IF(A50&lt;&gt;C50,VLOOKUP(C50,$A$3:$E$902,4,FALSE),"")</f>
        <v/>
      </c>
      <c r="I50" t="str">
        <f>IF(A50&lt;&gt;C50,VLOOKUP(C50,$A$3:$E$902,5,FALSE),"")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560</v>
      </c>
      <c r="E51" s="2" t="s">
        <v>560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IF(A51&lt;&gt;C51,VLOOKUP(C51,$A$3:$E$902,4,FALSE),"")</f>
        <v/>
      </c>
      <c r="I51" t="str">
        <f>IF(A51&lt;&gt;C51,VLOOKUP(C51,$A$3:$E$902,5,FALSE),"")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562</v>
      </c>
      <c r="E52" s="2" t="s">
        <v>562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IF(A52&lt;&gt;C52,VLOOKUP(C52,$A$3:$E$902,4,FALSE),"")</f>
        <v/>
      </c>
      <c r="I52" t="str">
        <f>IF(A52&lt;&gt;C52,VLOOKUP(C52,$A$3:$E$902,5,FALSE),"")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563</v>
      </c>
      <c r="E53" s="2" t="s">
        <v>563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IF(A53&lt;&gt;C53,VLOOKUP(C53,$A$3:$E$902,4,FALSE),"")</f>
        <v/>
      </c>
      <c r="I53" t="str">
        <f>IF(A53&lt;&gt;C53,VLOOKUP(C53,$A$3:$E$902,5,FALSE),"")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564</v>
      </c>
      <c r="E54" s="2" t="s">
        <v>564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IF(A54&lt;&gt;C54,VLOOKUP(C54,$A$3:$E$902,4,FALSE),"")</f>
        <v/>
      </c>
      <c r="I54" t="str">
        <f>IF(A54&lt;&gt;C54,VLOOKUP(C54,$A$3:$E$902,5,FALSE),"")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565</v>
      </c>
      <c r="E55" s="2" t="s">
        <v>565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IF(A55&lt;&gt;C55,VLOOKUP(C55,$A$3:$E$902,4,FALSE),"")</f>
        <v/>
      </c>
      <c r="I55" t="str">
        <f>IF(A55&lt;&gt;C55,VLOOKUP(C55,$A$3:$E$902,5,FALSE),"")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566</v>
      </c>
      <c r="E56" s="2" t="s">
        <v>566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IF(A56&lt;&gt;C56,VLOOKUP(C56,$A$3:$E$902,4,FALSE),"")</f>
        <v/>
      </c>
      <c r="I56" t="str">
        <f>IF(A56&lt;&gt;C56,VLOOKUP(C56,$A$3:$E$902,5,FALSE),"")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567</v>
      </c>
      <c r="E57" s="2" t="s">
        <v>567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IF(A57&lt;&gt;C57,VLOOKUP(C57,$A$3:$E$902,4,FALSE),"")</f>
        <v/>
      </c>
      <c r="I57" t="str">
        <f>IF(A57&lt;&gt;C57,VLOOKUP(C57,$A$3:$E$902,5,FALSE),"")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568</v>
      </c>
      <c r="E58" s="2" t="s">
        <v>568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IF(A58&lt;&gt;C58,VLOOKUP(C58,$A$3:$E$902,4,FALSE),"")</f>
        <v/>
      </c>
      <c r="I58" t="str">
        <f>IF(A58&lt;&gt;C58,VLOOKUP(C58,$A$3:$E$902,5,FALSE),"")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569</v>
      </c>
      <c r="E59" s="2" t="s">
        <v>569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IF(A59&lt;&gt;C59,VLOOKUP(C59,$A$3:$E$902,4,FALSE),"")</f>
        <v/>
      </c>
      <c r="I59" t="str">
        <f>IF(A59&lt;&gt;C59,VLOOKUP(C59,$A$3:$E$902,5,FALSE),"")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570</v>
      </c>
      <c r="E60" s="2" t="s">
        <v>570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IF(A60&lt;&gt;C60,VLOOKUP(C60,$A$3:$E$902,4,FALSE),"")</f>
        <v/>
      </c>
      <c r="I60" t="str">
        <f>IF(A60&lt;&gt;C60,VLOOKUP(C60,$A$3:$E$902,5,FALSE),"")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571</v>
      </c>
      <c r="E61" s="2" t="s">
        <v>571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IF(A61&lt;&gt;C61,VLOOKUP(C61,$A$3:$E$902,4,FALSE),"")</f>
        <v/>
      </c>
      <c r="I61" t="str">
        <f>IF(A61&lt;&gt;C61,VLOOKUP(C61,$A$3:$E$902,5,FALSE),"")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572</v>
      </c>
      <c r="E62" s="2" t="s">
        <v>572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IF(A62&lt;&gt;C62,VLOOKUP(C62,$A$3:$E$902,4,FALSE),"")</f>
        <v/>
      </c>
      <c r="I62" t="str">
        <f>IF(A62&lt;&gt;C62,VLOOKUP(C62,$A$3:$E$902,5,FALSE),"")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573</v>
      </c>
      <c r="E63" s="2" t="s">
        <v>573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IF(A63&lt;&gt;C63,VLOOKUP(C63,$A$3:$E$902,4,FALSE),"")</f>
        <v/>
      </c>
      <c r="I63" t="str">
        <f>IF(A63&lt;&gt;C63,VLOOKUP(C63,$A$3:$E$902,5,FALSE),"")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574</v>
      </c>
      <c r="E64" s="2" t="s">
        <v>574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IF(A64&lt;&gt;C64,VLOOKUP(C64,$A$3:$E$902,4,FALSE),"")</f>
        <v/>
      </c>
      <c r="I64" t="str">
        <f>IF(A64&lt;&gt;C64,VLOOKUP(C64,$A$3:$E$902,5,FALSE),"")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575</v>
      </c>
      <c r="E65" s="2" t="s">
        <v>575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IF(A65&lt;&gt;C65,VLOOKUP(C65,$A$3:$E$902,4,FALSE),"")</f>
        <v/>
      </c>
      <c r="I65" t="str">
        <f>IF(A65&lt;&gt;C65,VLOOKUP(C65,$A$3:$E$902,5,FALSE),"")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576</v>
      </c>
      <c r="E66" s="2" t="s">
        <v>576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IF(A66&lt;&gt;C66,VLOOKUP(C66,$A$3:$E$902,4,FALSE),"")</f>
        <v/>
      </c>
      <c r="I66" t="str">
        <f>IF(A66&lt;&gt;C66,VLOOKUP(C66,$A$3:$E$902,5,FALSE),"")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577</v>
      </c>
      <c r="E67" s="2" t="s">
        <v>577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IF(A67&lt;&gt;C67,VLOOKUP(C67,$A$3:$E$902,4,FALSE),"")</f>
        <v/>
      </c>
      <c r="I67" t="str">
        <f>IF(A67&lt;&gt;C67,VLOOKUP(C67,$A$3:$E$902,5,FALSE),"")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578</v>
      </c>
      <c r="E68" s="2" t="s">
        <v>578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IF(A68&lt;&gt;C68,VLOOKUP(C68,$A$3:$E$902,4,FALSE),"")</f>
        <v/>
      </c>
      <c r="I68" t="str">
        <f>IF(A68&lt;&gt;C68,VLOOKUP(C68,$A$3:$E$902,5,FALSE),"")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579</v>
      </c>
      <c r="E69" s="2" t="s">
        <v>579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IF(A69&lt;&gt;C69,VLOOKUP(C69,$A$3:$E$902,4,FALSE),"")</f>
        <v/>
      </c>
      <c r="I69" t="str">
        <f>IF(A69&lt;&gt;C69,VLOOKUP(C69,$A$3:$E$902,5,FALSE),"")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580</v>
      </c>
      <c r="E70" s="2" t="s">
        <v>580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IF(A70&lt;&gt;C70,VLOOKUP(C70,$A$3:$E$902,4,FALSE),"")</f>
        <v/>
      </c>
      <c r="I70" t="str">
        <f>IF(A70&lt;&gt;C70,VLOOKUP(C70,$A$3:$E$902,5,FALSE),"")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581</v>
      </c>
      <c r="E71" s="2" t="s">
        <v>581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IF(A71&lt;&gt;C71,VLOOKUP(C71,$A$3:$E$902,4,FALSE),"")</f>
        <v/>
      </c>
      <c r="I71" t="str">
        <f>IF(A71&lt;&gt;C71,VLOOKUP(C71,$A$3:$E$902,5,FALSE),"")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582</v>
      </c>
      <c r="E72" s="2" t="s">
        <v>582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IF(A72&lt;&gt;C72,VLOOKUP(C72,$A$3:$E$902,4,FALSE),"")</f>
        <v/>
      </c>
      <c r="I72" t="str">
        <f>IF(A72&lt;&gt;C72,VLOOKUP(C72,$A$3:$E$902,5,FALSE),"")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583</v>
      </c>
      <c r="E73" s="2" t="s">
        <v>583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IF(A73&lt;&gt;C73,VLOOKUP(C73,$A$3:$E$902,4,FALSE),"")</f>
        <v/>
      </c>
      <c r="I73" t="str">
        <f>IF(A73&lt;&gt;C73,VLOOKUP(C73,$A$3:$E$902,5,FALSE),"")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584</v>
      </c>
      <c r="E74" s="2" t="s">
        <v>584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IF(A74&lt;&gt;C74,VLOOKUP(C74,$A$3:$E$902,4,FALSE),"")</f>
        <v/>
      </c>
      <c r="I74" t="str">
        <f>IF(A74&lt;&gt;C74,VLOOKUP(C74,$A$3:$E$902,5,FALSE),"")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585</v>
      </c>
      <c r="E75" s="2" t="s">
        <v>585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IF(A75&lt;&gt;C75,VLOOKUP(C75,$A$3:$E$902,4,FALSE),"")</f>
        <v/>
      </c>
      <c r="I75" t="str">
        <f>IF(A75&lt;&gt;C75,VLOOKUP(C75,$A$3:$E$902,5,FALSE),"")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586</v>
      </c>
      <c r="E76" s="2" t="s">
        <v>586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IF(A76&lt;&gt;C76,VLOOKUP(C76,$A$3:$E$902,4,FALSE),"")</f>
        <v/>
      </c>
      <c r="I76" t="str">
        <f>IF(A76&lt;&gt;C76,VLOOKUP(C76,$A$3:$E$902,5,FALSE),"")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587</v>
      </c>
      <c r="E77" s="2" t="s">
        <v>587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IF(A77&lt;&gt;C77,VLOOKUP(C77,$A$3:$E$902,4,FALSE),"")</f>
        <v/>
      </c>
      <c r="I77" t="str">
        <f>IF(A77&lt;&gt;C77,VLOOKUP(C77,$A$3:$E$902,5,FALSE),"")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588</v>
      </c>
      <c r="E78" s="2" t="s">
        <v>588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IF(A78&lt;&gt;C78,VLOOKUP(C78,$A$3:$E$902,4,FALSE),"")</f>
        <v/>
      </c>
      <c r="I78" t="str">
        <f>IF(A78&lt;&gt;C78,VLOOKUP(C78,$A$3:$E$902,5,FALSE),"")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589</v>
      </c>
      <c r="E79" s="2" t="s">
        <v>589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IF(A79&lt;&gt;C79,VLOOKUP(C79,$A$3:$E$902,4,FALSE),"")</f>
        <v/>
      </c>
      <c r="I79" t="str">
        <f>IF(A79&lt;&gt;C79,VLOOKUP(C79,$A$3:$E$902,5,FALSE),"")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160</v>
      </c>
      <c r="E80" s="2" t="s">
        <v>160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IF(A80&lt;&gt;C80,VLOOKUP(C80,$A$3:$E$902,4,FALSE),"")</f>
        <v/>
      </c>
      <c r="I80" t="str">
        <f>IF(A80&lt;&gt;C80,VLOOKUP(C80,$A$3:$E$902,5,FALSE),"")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IF(A81&lt;&gt;C81,VLOOKUP(C81,$A$3:$E$902,4,FALSE),"")</f>
        <v>Bangkorai</v>
      </c>
      <c r="I81" t="str">
        <f>IF(A81&lt;&gt;C81,VLOOKUP(C81,$A$3:$E$902,5,FALSE),"")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904</v>
      </c>
      <c r="E82" s="2" t="s">
        <v>203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IF(A82&lt;&gt;C82,VLOOKUP(C82,$A$3:$E$902,4,FALSE),"")</f>
        <v>Bangkorai</v>
      </c>
      <c r="I82" t="str">
        <f>IF(A82&lt;&gt;C82,VLOOKUP(C82,$A$3:$E$902,5,FALSE),"")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1325</v>
      </c>
      <c r="E83" s="2" t="s">
        <v>693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IF(A83&lt;&gt;C83,VLOOKUP(C83,$A$3:$E$902,4,FALSE),"")</f>
        <v>Auridon</v>
      </c>
      <c r="I83" t="str">
        <f>IF(A83&lt;&gt;C83,VLOOKUP(C83,$A$3:$E$902,5,FALSE),"")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1341</v>
      </c>
      <c r="E84" s="2" t="s">
        <v>717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IF(A84&lt;&gt;C84,VLOOKUP(C84,$A$3:$E$902,4,FALSE),"")</f>
        <v>Vvardenfell</v>
      </c>
      <c r="I84" t="str">
        <f>IF(A84&lt;&gt;C84,VLOOKUP(C84,$A$3:$E$902,5,FALSE),"")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1139</v>
      </c>
      <c r="E85" s="2" t="s">
        <v>474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IF(A85&lt;&gt;C85,VLOOKUP(C85,$A$3:$E$902,4,FALSE),"")</f>
        <v>Grünschatten</v>
      </c>
      <c r="I85" t="str">
        <f>IF(A85&lt;&gt;C85,VLOOKUP(C85,$A$3:$E$902,5,FALSE),"")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962</v>
      </c>
      <c r="E86" s="2" t="s">
        <v>269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IF(A86&lt;&gt;C86,VLOOKUP(C86,$A$3:$E$902,4,FALSE),"")</f>
        <v>Sturmhafen</v>
      </c>
      <c r="I86" t="str">
        <f>IF(A86&lt;&gt;C86,VLOOKUP(C86,$A$3:$E$902,5,FALSE),"")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1202</v>
      </c>
      <c r="E87" s="2" t="s">
        <v>536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IF(A87&lt;&gt;C87,VLOOKUP(C87,$A$3:$E$902,4,FALSE),"")</f>
        <v>Kargstein</v>
      </c>
      <c r="I87" t="str">
        <f>IF(A87&lt;&gt;C87,VLOOKUP(C87,$A$3:$E$902,5,FALSE),"")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438</v>
      </c>
      <c r="E88" s="2" t="s">
        <v>438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IF(A88&lt;&gt;C88,VLOOKUP(C88,$A$3:$E$902,4,FALSE),"")</f>
        <v/>
      </c>
      <c r="I88" t="str">
        <f>IF(A88&lt;&gt;C88,VLOOKUP(C88,$A$3:$E$902,5,FALSE),"")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333</v>
      </c>
      <c r="E89" s="2" t="s">
        <v>333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IF(A89&lt;&gt;C89,VLOOKUP(C89,$A$3:$E$902,4,FALSE),"")</f>
        <v>Auridon</v>
      </c>
      <c r="I89" t="str">
        <f>IF(A89&lt;&gt;C89,VLOOKUP(C89,$A$3:$E$902,5,FALSE),"")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174</v>
      </c>
      <c r="E90" s="2" t="s">
        <v>174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IF(A90&lt;&gt;C90,VLOOKUP(C90,$A$3:$E$902,4,FALSE),"")</f>
        <v>Bangkorai</v>
      </c>
      <c r="I90" t="str">
        <f>IF(A90&lt;&gt;C90,VLOOKUP(C90,$A$3:$E$902,5,FALSE),"")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1075</v>
      </c>
      <c r="E91" s="2" t="s">
        <v>394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IF(A91&lt;&gt;C91,VLOOKUP(C91,$A$3:$E$902,4,FALSE),"")</f>
        <v>Malabal Tor</v>
      </c>
      <c r="I91" t="str">
        <f>IF(A91&lt;&gt;C91,VLOOKUP(C91,$A$3:$E$902,5,FALSE),"")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1257</v>
      </c>
      <c r="E92" s="2" t="s">
        <v>625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IF(A92&lt;&gt;C92,VLOOKUP(C92,$A$3:$E$902,4,FALSE),"")</f>
        <v>Malabal Tor</v>
      </c>
      <c r="I92" t="str">
        <f>IF(A92&lt;&gt;C92,VLOOKUP(C92,$A$3:$E$902,5,FALSE),"")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840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IF(A93&lt;&gt;C93,VLOOKUP(C93,$A$3:$E$902,4,FALSE),"")</f>
        <v>Bangkorai</v>
      </c>
      <c r="I93" t="str">
        <f>IF(A93&lt;&gt;C93,VLOOKUP(C93,$A$3:$E$902,5,FALSE),"")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1280</v>
      </c>
      <c r="E94" s="2" t="s">
        <v>808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IF(A94&lt;&gt;C94,VLOOKUP(C94,$A$3:$E$902,4,FALSE),"")</f>
        <v>Trübmoor</v>
      </c>
      <c r="I94" t="str">
        <f>IF(A94&lt;&gt;C94,VLOOKUP(C94,$A$3:$E$902,5,FALSE),"")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1245</v>
      </c>
      <c r="E95" s="2" t="s">
        <v>614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IF(A95&lt;&gt;C95,VLOOKUP(C95,$A$3:$E$902,4,FALSE),"")</f>
        <v>Die Goldküste</v>
      </c>
      <c r="I95" t="str">
        <f>IF(A95&lt;&gt;C95,VLOOKUP(C95,$A$3:$E$902,5,FALSE),"")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943</v>
      </c>
      <c r="E96" s="2" t="s">
        <v>248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IF(A96&lt;&gt;C96,VLOOKUP(C96,$A$3:$E$902,4,FALSE),"")</f>
        <v/>
      </c>
      <c r="I96" t="str">
        <f>IF(A96&lt;&gt;C96,VLOOKUP(C96,$A$3:$E$902,5,FALSE),"")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858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IF(A97&lt;&gt;C97,VLOOKUP(C97,$A$3:$E$902,4,FALSE),"")</f>
        <v>Rift</v>
      </c>
      <c r="I97" t="str">
        <f>IF(A97&lt;&gt;C97,VLOOKUP(C97,$A$3:$E$902,5,FALSE),"")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1282</v>
      </c>
      <c r="E98" s="2" t="s">
        <v>795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IF(A98&lt;&gt;C98,VLOOKUP(C98,$A$3:$E$902,4,FALSE),"")</f>
        <v>Trübmoor</v>
      </c>
      <c r="I98" t="str">
        <f>IF(A98&lt;&gt;C98,VLOOKUP(C98,$A$3:$E$902,5,FALSE),"")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1152</v>
      </c>
      <c r="E99" s="2" t="s">
        <v>487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IF(A99&lt;&gt;C99,VLOOKUP(C99,$A$3:$E$902,4,FALSE),"")</f>
        <v>Rift</v>
      </c>
      <c r="I99" t="str">
        <f>IF(A99&lt;&gt;C99,VLOOKUP(C99,$A$3:$E$902,5,FALSE),"")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1100</v>
      </c>
      <c r="E100" s="2" t="s">
        <v>420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IF(A100&lt;&gt;C100,VLOOKUP(C100,$A$3:$E$902,4,FALSE),"")</f>
        <v>Cyrodiil</v>
      </c>
      <c r="I100" t="str">
        <f>IF(A100&lt;&gt;C100,VLOOKUP(C100,$A$3:$E$902,5,FALSE),"")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1349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IF(A101&lt;&gt;C101,VLOOKUP(C101,$A$3:$E$902,4,FALSE),"")</f>
        <v>Kargstein</v>
      </c>
      <c r="I101" t="str">
        <f>IF(A101&lt;&gt;C101,VLOOKUP(C101,$A$3:$E$902,5,FALSE),"")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1184</v>
      </c>
      <c r="E102" s="2" t="s">
        <v>518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IF(A102&lt;&gt;C102,VLOOKUP(C102,$A$3:$E$902,4,FALSE),"")</f>
        <v>Wrothgar</v>
      </c>
      <c r="I102" t="str">
        <f>IF(A102&lt;&gt;C102,VLOOKUP(C102,$A$3:$E$902,5,FALSE),"")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874</v>
      </c>
      <c r="E103" s="2" t="s">
        <v>170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IF(A103&lt;&gt;C103,VLOOKUP(C103,$A$3:$E$902,4,FALSE),"")</f>
        <v>Sturmhafen</v>
      </c>
      <c r="I103" t="str">
        <f>IF(A103&lt;&gt;C103,VLOOKUP(C103,$A$3:$E$902,5,FALSE),"")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929</v>
      </c>
      <c r="E104" s="2" t="s">
        <v>232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IF(A104&lt;&gt;C104,VLOOKUP(C104,$A$3:$E$902,4,FALSE),"")</f>
        <v>Ostmarsch</v>
      </c>
      <c r="I104" t="str">
        <f>IF(A104&lt;&gt;C104,VLOOKUP(C104,$A$3:$E$902,5,FALSE),"")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1259</v>
      </c>
      <c r="E105" s="2" t="s">
        <v>627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IF(A105&lt;&gt;C105,VLOOKUP(C105,$A$3:$E$902,4,FALSE),"")</f>
        <v>Grünschatten</v>
      </c>
      <c r="I105" t="str">
        <f>IF(A105&lt;&gt;C105,VLOOKUP(C105,$A$3:$E$902,5,FALSE),"")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201</v>
      </c>
      <c r="E106" s="2" t="s">
        <v>201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IF(A106&lt;&gt;C106,VLOOKUP(C106,$A$3:$E$902,4,FALSE),"")</f>
        <v>Kluftspitze</v>
      </c>
      <c r="I106" t="str">
        <f>IF(A106&lt;&gt;C106,VLOOKUP(C106,$A$3:$E$902,5,FALSE),"")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1087</v>
      </c>
      <c r="E107" s="2" t="s">
        <v>406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IF(A107&lt;&gt;C107,VLOOKUP(C107,$A$3:$E$902,4,FALSE),"")</f>
        <v>Cyrodiil</v>
      </c>
      <c r="I107" t="str">
        <f>IF(A107&lt;&gt;C107,VLOOKUP(C107,$A$3:$E$902,5,FALSE),"")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1083</v>
      </c>
      <c r="E108" s="2" t="s">
        <v>402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IF(A108&lt;&gt;C108,VLOOKUP(C108,$A$3:$E$902,4,FALSE),"")</f>
        <v>Rift</v>
      </c>
      <c r="I108" t="str">
        <f>IF(A108&lt;&gt;C108,VLOOKUP(C108,$A$3:$E$902,5,FALSE),"")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938</v>
      </c>
      <c r="E109" s="2" t="s">
        <v>242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IF(A109&lt;&gt;C109,VLOOKUP(C109,$A$3:$E$902,4,FALSE),"")</f>
        <v>Schattenfenn</v>
      </c>
      <c r="I109" t="str">
        <f>IF(A109&lt;&gt;C109,VLOOKUP(C109,$A$3:$E$902,5,FALSE),"")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226</v>
      </c>
      <c r="E110" s="2" t="s">
        <v>226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IF(A110&lt;&gt;C110,VLOOKUP(C110,$A$3:$E$902,4,FALSE),"")</f>
        <v>Deshaan</v>
      </c>
      <c r="I110" t="str">
        <f>IF(A110&lt;&gt;C110,VLOOKUP(C110,$A$3:$E$902,5,FALSE),"")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442</v>
      </c>
      <c r="E111" s="2" t="s">
        <v>442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IF(A111&lt;&gt;C111,VLOOKUP(C111,$A$3:$E$902,4,FALSE),"")</f>
        <v>Die Erdschmiede</v>
      </c>
      <c r="I111" t="str">
        <f>IF(A111&lt;&gt;C111,VLOOKUP(C111,$A$3:$E$902,5,FALSE),"")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1292</v>
      </c>
      <c r="E112" s="2" t="s">
        <v>660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IF(A112&lt;&gt;C112,VLOOKUP(C112,$A$3:$E$902,4,FALSE),"")</f>
        <v>Kargstein</v>
      </c>
      <c r="I112" t="str">
        <f>IF(A112&lt;&gt;C112,VLOOKUP(C112,$A$3:$E$902,5,FALSE),"")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1051</v>
      </c>
      <c r="E113" s="2" t="s">
        <v>370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IF(A113&lt;&gt;C113,VLOOKUP(C113,$A$3:$E$902,4,FALSE),"")</f>
        <v>Grahtwald</v>
      </c>
      <c r="I113" t="str">
        <f>IF(A113&lt;&gt;C113,VLOOKUP(C113,$A$3:$E$902,5,FALSE),"")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1037</v>
      </c>
      <c r="E114" s="2" t="s">
        <v>355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IF(A114&lt;&gt;C114,VLOOKUP(C114,$A$3:$E$902,4,FALSE),"")</f>
        <v>Glenumbra</v>
      </c>
      <c r="I114" t="str">
        <f>IF(A114&lt;&gt;C114,VLOOKUP(C114,$A$3:$E$902,5,FALSE),"")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1088</v>
      </c>
      <c r="E115" s="2" t="s">
        <v>407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IF(A115&lt;&gt;C115,VLOOKUP(C115,$A$3:$E$902,4,FALSE),"")</f>
        <v>Cyrodiil</v>
      </c>
      <c r="I115" t="str">
        <f>IF(A115&lt;&gt;C115,VLOOKUP(C115,$A$3:$E$902,5,FALSE),"")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1250</v>
      </c>
      <c r="E116" s="2" t="s">
        <v>618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IF(A116&lt;&gt;C116,VLOOKUP(C116,$A$3:$E$902,4,FALSE),"")</f>
        <v>Glenumbra</v>
      </c>
      <c r="I116" t="str">
        <f>IF(A116&lt;&gt;C116,VLOOKUP(C116,$A$3:$E$902,5,FALSE),"")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469</v>
      </c>
      <c r="E117" s="2" t="s">
        <v>469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IF(A117&lt;&gt;C117,VLOOKUP(C117,$A$3:$E$902,4,FALSE),"")</f>
        <v>Grünschatten</v>
      </c>
      <c r="I117" t="str">
        <f>IF(A117&lt;&gt;C117,VLOOKUP(C117,$A$3:$E$902,5,FALSE),"")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1111</v>
      </c>
      <c r="E118" s="2" t="s">
        <v>440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IF(A118&lt;&gt;C118,VLOOKUP(C118,$A$3:$E$902,4,FALSE),"")</f>
        <v>Betnikh</v>
      </c>
      <c r="I118" t="str">
        <f>IF(A118&lt;&gt;C118,VLOOKUP(C118,$A$3:$E$902,5,FALSE),"")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1239</v>
      </c>
      <c r="E119" s="2" t="s">
        <v>608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IF(A119&lt;&gt;C119,VLOOKUP(C119,$A$3:$E$902,4,FALSE),"")</f>
        <v>Die Goldküste</v>
      </c>
      <c r="I119" t="str">
        <f>IF(A119&lt;&gt;C119,VLOOKUP(C119,$A$3:$E$902,5,FALSE),"")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889</v>
      </c>
      <c r="E120" s="2" t="s">
        <v>186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IF(A120&lt;&gt;C120,VLOOKUP(C120,$A$3:$E$902,4,FALSE),"")</f>
        <v>Die Zuflucht</v>
      </c>
      <c r="I120" t="str">
        <f>IF(A120&lt;&gt;C120,VLOOKUP(C120,$A$3:$E$902,5,FALSE),"")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173</v>
      </c>
      <c r="E121" s="2" t="s">
        <v>173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IF(A121&lt;&gt;C121,VLOOKUP(C121,$A$3:$E$902,4,FALSE),"")</f>
        <v>Glenumbra</v>
      </c>
      <c r="I121" t="str">
        <f>IF(A121&lt;&gt;C121,VLOOKUP(C121,$A$3:$E$902,5,FALSE),"")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1242</v>
      </c>
      <c r="E122" s="2" t="s">
        <v>611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IF(A122&lt;&gt;C122,VLOOKUP(C122,$A$3:$E$902,4,FALSE),"")</f>
        <v>Die Goldküste</v>
      </c>
      <c r="I122" t="str">
        <f>IF(A122&lt;&gt;C122,VLOOKUP(C122,$A$3:$E$902,5,FALSE),"")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1045</v>
      </c>
      <c r="E123" s="2" t="s">
        <v>363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IF(A123&lt;&gt;C123,VLOOKUP(C123,$A$3:$E$902,4,FALSE),"")</f>
        <v>Grahtwald</v>
      </c>
      <c r="I123" t="str">
        <f>IF(A123&lt;&gt;C123,VLOOKUP(C123,$A$3:$E$902,5,FALSE),"")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824</v>
      </c>
      <c r="E124" s="2" t="s">
        <v>776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IF(A124&lt;&gt;C124,VLOOKUP(C124,$A$3:$E$902,4,FALSE),"")</f>
        <v>Sommersend</v>
      </c>
      <c r="I124" t="str">
        <f>IF(A124&lt;&gt;C124,VLOOKUP(C124,$A$3:$E$902,5,FALSE),"")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1048</v>
      </c>
      <c r="E125" s="2" t="s">
        <v>366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IF(A125&lt;&gt;C125,VLOOKUP(C125,$A$3:$E$902,4,FALSE),"")</f>
        <v>Grahtwald</v>
      </c>
      <c r="I125" t="str">
        <f>IF(A125&lt;&gt;C125,VLOOKUP(C125,$A$3:$E$902,5,FALSE),"")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1034</v>
      </c>
      <c r="E126" s="2" t="s">
        <v>352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IF(A126&lt;&gt;C126,VLOOKUP(C126,$A$3:$E$902,4,FALSE),"")</f>
        <v>Kalthafen</v>
      </c>
      <c r="I126" t="str">
        <f>IF(A126&lt;&gt;C126,VLOOKUP(C126,$A$3:$E$902,5,FALSE),"")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1343</v>
      </c>
      <c r="E127" s="2" t="s">
        <v>720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IF(A127&lt;&gt;C127,VLOOKUP(C127,$A$3:$E$902,4,FALSE),"")</f>
        <v>Vvardenfell</v>
      </c>
      <c r="I127" t="str">
        <f>IF(A127&lt;&gt;C127,VLOOKUP(C127,$A$3:$E$902,5,FALSE),"")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815</v>
      </c>
      <c r="E128" s="2" t="s">
        <v>766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IF(A128&lt;&gt;C128,VLOOKUP(C128,$A$3:$E$902,4,FALSE),"")</f>
        <v>Sommersend</v>
      </c>
      <c r="I128" t="str">
        <f>IF(A128&lt;&gt;C128,VLOOKUP(C128,$A$3:$E$902,5,FALSE),"")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1190</v>
      </c>
      <c r="E129" s="2" t="s">
        <v>525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IF(A129&lt;&gt;C129,VLOOKUP(C129,$A$3:$E$902,4,FALSE),"")</f>
        <v>Wrothgar</v>
      </c>
      <c r="I129" t="str">
        <f>IF(A129&lt;&gt;C129,VLOOKUP(C129,$A$3:$E$902,5,FALSE),"")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998</v>
      </c>
      <c r="E130" s="2" t="s">
        <v>310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IF(A130&lt;&gt;C130,VLOOKUP(C130,$A$3:$E$902,4,FALSE),"")</f>
        <v>Kalthafen</v>
      </c>
      <c r="I130" t="str">
        <f>IF(A130&lt;&gt;C130,VLOOKUP(C130,$A$3:$E$902,5,FALSE),"")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1196</v>
      </c>
      <c r="E131" s="2" t="s">
        <v>530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IF(A131&lt;&gt;C131,VLOOKUP(C131,$A$3:$E$902,4,FALSE),"")</f>
        <v>Steinfälle</v>
      </c>
      <c r="I131" t="str">
        <f>IF(A131&lt;&gt;C131,VLOOKUP(C131,$A$3:$E$902,5,FALSE),"")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900</v>
      </c>
      <c r="E132" s="2" t="s">
        <v>198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IF(A132&lt;&gt;C132,VLOOKUP(C132,$A$3:$E$902,4,FALSE),"")</f>
        <v>Augvea</v>
      </c>
      <c r="I132" t="str">
        <f>IF(A132&lt;&gt;C132,VLOOKUP(C132,$A$3:$E$902,5,FALSE),"")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890</v>
      </c>
      <c r="E133" s="2" t="s">
        <v>187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IF(A133&lt;&gt;C133,VLOOKUP(C133,$A$3:$E$902,4,FALSE),"")</f>
        <v>Augvea</v>
      </c>
      <c r="I133" t="str">
        <f>IF(A133&lt;&gt;C133,VLOOKUP(C133,$A$3:$E$902,5,FALSE),"")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940</v>
      </c>
      <c r="E134" s="2" t="s">
        <v>244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IF(A134&lt;&gt;C134,VLOOKUP(C134,$A$3:$E$902,4,FALSE),"")</f>
        <v>Schattenfenn</v>
      </c>
      <c r="I134" t="str">
        <f>IF(A134&lt;&gt;C134,VLOOKUP(C134,$A$3:$E$902,5,FALSE),"")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1291</v>
      </c>
      <c r="E135" s="2" t="s">
        <v>659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IF(A135&lt;&gt;C135,VLOOKUP(C135,$A$3:$E$902,4,FALSE),"")</f>
        <v>Kargstein</v>
      </c>
      <c r="I135" t="str">
        <f>IF(A135&lt;&gt;C135,VLOOKUP(C135,$A$3:$E$902,5,FALSE),"")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899</v>
      </c>
      <c r="E136" s="2" t="s">
        <v>197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IF(A136&lt;&gt;C136,VLOOKUP(C136,$A$3:$E$902,4,FALSE),"")</f>
        <v>Augvea</v>
      </c>
      <c r="I136" t="str">
        <f>IF(A136&lt;&gt;C136,VLOOKUP(C136,$A$3:$E$902,5,FALSE),"")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880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IF(A137&lt;&gt;C137,VLOOKUP(C137,$A$3:$E$902,4,FALSE),"")</f>
        <v>Grünschatten</v>
      </c>
      <c r="I137" t="str">
        <f>IF(A137&lt;&gt;C137,VLOOKUP(C137,$A$3:$E$902,5,FALSE),"")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1170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IF(A138&lt;&gt;C138,VLOOKUP(C138,$A$3:$E$902,4,FALSE),"")</f>
        <v>Grünschatten</v>
      </c>
      <c r="I138" t="str">
        <f>IF(A138&lt;&gt;C138,VLOOKUP(C138,$A$3:$E$902,5,FALSE),"")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1067</v>
      </c>
      <c r="E139" s="2" t="s">
        <v>386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IF(A139&lt;&gt;C139,VLOOKUP(C139,$A$3:$E$902,4,FALSE),"")</f>
        <v>Schnittermark</v>
      </c>
      <c r="I139" t="str">
        <f>IF(A139&lt;&gt;C139,VLOOKUP(C139,$A$3:$E$902,5,FALSE),"")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153</v>
      </c>
      <c r="E140" s="2" t="s">
        <v>153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IF(A140&lt;&gt;C140,VLOOKUP(C140,$A$3:$E$902,4,FALSE),"")</f>
        <v/>
      </c>
      <c r="I140" t="str">
        <f>IF(A140&lt;&gt;C140,VLOOKUP(C140,$A$3:$E$902,5,FALSE),"")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1256</v>
      </c>
      <c r="E141" s="2" t="s">
        <v>624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IF(A141&lt;&gt;C141,VLOOKUP(C141,$A$3:$E$902,4,FALSE),"")</f>
        <v>Grünschatten</v>
      </c>
      <c r="I141" t="str">
        <f>IF(A141&lt;&gt;C141,VLOOKUP(C141,$A$3:$E$902,5,FALSE),"")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1354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IF(A142&lt;&gt;C142,VLOOKUP(C142,$A$3:$E$902,4,FALSE),"")</f>
        <v/>
      </c>
      <c r="I142" t="str">
        <f>IF(A142&lt;&gt;C142,VLOOKUP(C142,$A$3:$E$902,5,FALSE),"")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IF(A143&lt;&gt;C143,VLOOKUP(C143,$A$3:$E$902,4,FALSE),"")</f>
        <v>Vvardenfell</v>
      </c>
      <c r="I143" t="str">
        <f>IF(A143&lt;&gt;C143,VLOOKUP(C143,$A$3:$E$902,5,FALSE),"")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1344</v>
      </c>
      <c r="E144" s="2" t="s">
        <v>721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IF(A144&lt;&gt;C144,VLOOKUP(C144,$A$3:$E$902,4,FALSE),"")</f>
        <v>Vvardenfell</v>
      </c>
      <c r="I144" t="str">
        <f>IF(A144&lt;&gt;C144,VLOOKUP(C144,$A$3:$E$902,5,FALSE),"")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1344</v>
      </c>
      <c r="E145" s="2" t="s">
        <v>735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IF(A145&lt;&gt;C145,VLOOKUP(C145,$A$3:$E$902,4,FALSE),"")</f>
        <v>Die Stadt der Uhrwerke</v>
      </c>
      <c r="I145" t="str">
        <f>IF(A145&lt;&gt;C145,VLOOKUP(C145,$A$3:$E$902,5,FALSE),"")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835</v>
      </c>
      <c r="E146" s="2" t="s">
        <v>787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IF(A146&lt;&gt;C146,VLOOKUP(C146,$A$3:$E$902,4,FALSE),"")</f>
        <v>Sommersend</v>
      </c>
      <c r="I146" t="str">
        <f>IF(A146&lt;&gt;C146,VLOOKUP(C146,$A$3:$E$902,5,FALSE),"")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738</v>
      </c>
      <c r="E147" s="2" t="s">
        <v>738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IF(A147&lt;&gt;C147,VLOOKUP(C147,$A$3:$E$902,4,FALSE),"")</f>
        <v>Die Stadt der Uhrwerke</v>
      </c>
      <c r="I147" t="str">
        <f>IF(A147&lt;&gt;C147,VLOOKUP(C147,$A$3:$E$902,5,FALSE),"")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1221</v>
      </c>
      <c r="E148" s="2" t="s">
        <v>555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IF(A148&lt;&gt;C148,VLOOKUP(C148,$A$3:$E$902,4,FALSE),"")</f>
        <v>Schattenfenn</v>
      </c>
      <c r="I148" t="str">
        <f>IF(A148&lt;&gt;C148,VLOOKUP(C148,$A$3:$E$902,5,FALSE),"")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980</v>
      </c>
      <c r="E149" s="2" t="s">
        <v>292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IF(A149&lt;&gt;C149,VLOOKUP(C149,$A$3:$E$902,4,FALSE),"")</f>
        <v/>
      </c>
      <c r="I149" t="str">
        <f>IF(A149&lt;&gt;C149,VLOOKUP(C149,$A$3:$E$902,5,FALSE),"")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IF(A150&lt;&gt;C150,VLOOKUP(C150,$A$3:$E$902,4,FALSE),"")</f>
        <v>Kalthafen</v>
      </c>
      <c r="I150" t="str">
        <f>IF(A150&lt;&gt;C150,VLOOKUP(C150,$A$3:$E$902,5,FALSE),"")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1175</v>
      </c>
      <c r="E151" s="2" t="s">
        <v>508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IF(A151&lt;&gt;C151,VLOOKUP(C151,$A$3:$E$902,4,FALSE),"")</f>
        <v>Wrothgar</v>
      </c>
      <c r="I151" t="str">
        <f>IF(A151&lt;&gt;C151,VLOOKUP(C151,$A$3:$E$902,5,FALSE),"")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971</v>
      </c>
      <c r="E152" s="2" t="s">
        <v>280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IF(A152&lt;&gt;C152,VLOOKUP(C152,$A$3:$E$902,4,FALSE),"")</f>
        <v>Die Alik'r-Wüste</v>
      </c>
      <c r="I152" t="str">
        <f>IF(A152&lt;&gt;C152,VLOOKUP(C152,$A$3:$E$902,5,FALSE),"")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1177</v>
      </c>
      <c r="E153" s="2" t="s">
        <v>510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IF(A153&lt;&gt;C153,VLOOKUP(C153,$A$3:$E$902,4,FALSE),"")</f>
        <v>Wrothgar</v>
      </c>
      <c r="I153" t="str">
        <f>IF(A153&lt;&gt;C153,VLOOKUP(C153,$A$3:$E$902,5,FALSE),"")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822</v>
      </c>
      <c r="E154" s="2" t="s">
        <v>775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IF(A154&lt;&gt;C154,VLOOKUP(C154,$A$3:$E$902,4,FALSE),"")</f>
        <v>Sommersend</v>
      </c>
      <c r="I154" t="str">
        <f>IF(A154&lt;&gt;C154,VLOOKUP(C154,$A$3:$E$902,5,FALSE),"")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839</v>
      </c>
      <c r="E155" s="2" t="s">
        <v>791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IF(A155&lt;&gt;C155,VLOOKUP(C155,$A$3:$E$902,4,FALSE),"")</f>
        <v>Sommersend</v>
      </c>
      <c r="I155" t="str">
        <f>IF(A155&lt;&gt;C155,VLOOKUP(C155,$A$3:$E$902,5,FALSE),"")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916</v>
      </c>
      <c r="E156" s="2" t="s">
        <v>216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IF(A156&lt;&gt;C156,VLOOKUP(C156,$A$3:$E$902,4,FALSE),"")</f>
        <v>Steinfälle</v>
      </c>
      <c r="I156" t="str">
        <f>IF(A156&lt;&gt;C156,VLOOKUP(C156,$A$3:$E$902,5,FALSE),"")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818</v>
      </c>
      <c r="E157" s="2" t="s">
        <v>771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IF(A157&lt;&gt;C157,VLOOKUP(C157,$A$3:$E$902,4,FALSE),"")</f>
        <v>Sommersend</v>
      </c>
      <c r="I157" t="str">
        <f>IF(A157&lt;&gt;C157,VLOOKUP(C157,$A$3:$E$902,5,FALSE),"")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1089</v>
      </c>
      <c r="E158" s="2" t="s">
        <v>408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IF(A158&lt;&gt;C158,VLOOKUP(C158,$A$3:$E$902,4,FALSE),"")</f>
        <v>Cyrodiil</v>
      </c>
      <c r="I158" t="str">
        <f>IF(A158&lt;&gt;C158,VLOOKUP(C158,$A$3:$E$902,5,FALSE),"")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1249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IF(A159&lt;&gt;C159,VLOOKUP(C159,$A$3:$E$902,4,FALSE),"")</f>
        <v>Schattenfenn</v>
      </c>
      <c r="I159" t="str">
        <f>IF(A159&lt;&gt;C159,VLOOKUP(C159,$A$3:$E$902,5,FALSE),"")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982</v>
      </c>
      <c r="E160" s="2" t="s">
        <v>294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IF(A160&lt;&gt;C160,VLOOKUP(C160,$A$3:$E$902,4,FALSE),"")</f>
        <v>Ostmarsch</v>
      </c>
      <c r="I160" t="str">
        <f>IF(A160&lt;&gt;C160,VLOOKUP(C160,$A$3:$E$902,5,FALSE),"")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1284</v>
      </c>
      <c r="E161" s="2" t="s">
        <v>650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IF(A161&lt;&gt;C161,VLOOKUP(C161,$A$3:$E$902,4,FALSE),"")</f>
        <v/>
      </c>
      <c r="I161" t="str">
        <f>IF(A161&lt;&gt;C161,VLOOKUP(C161,$A$3:$E$902,5,FALSE),"")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933</v>
      </c>
      <c r="E162" s="2" t="s">
        <v>237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IF(A162&lt;&gt;C162,VLOOKUP(C162,$A$3:$E$902,4,FALSE),"")</f>
        <v>Ostmarsch</v>
      </c>
      <c r="I162" t="str">
        <f>IF(A162&lt;&gt;C162,VLOOKUP(C162,$A$3:$E$902,5,FALSE),"")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964</v>
      </c>
      <c r="E163" s="2" t="s">
        <v>271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IF(A163&lt;&gt;C163,VLOOKUP(C163,$A$3:$E$902,4,FALSE),"")</f>
        <v>Kluftspitze</v>
      </c>
      <c r="I163" t="str">
        <f>IF(A163&lt;&gt;C163,VLOOKUP(C163,$A$3:$E$902,5,FALSE),"")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873</v>
      </c>
      <c r="E164" s="2" t="s">
        <v>169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IF(A164&lt;&gt;C164,VLOOKUP(C164,$A$3:$E$902,4,FALSE),"")</f>
        <v>Malabal Tor</v>
      </c>
      <c r="I164" t="str">
        <f>IF(A164&lt;&gt;C164,VLOOKUP(C164,$A$3:$E$902,5,FALSE),"")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925</v>
      </c>
      <c r="E165" s="2" t="s">
        <v>227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IF(A165&lt;&gt;C165,VLOOKUP(C165,$A$3:$E$902,4,FALSE),"")</f>
        <v>Glenumbra</v>
      </c>
      <c r="I165" t="str">
        <f>IF(A165&lt;&gt;C165,VLOOKUP(C165,$A$3:$E$902,5,FALSE),"")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897</v>
      </c>
      <c r="E166" s="2" t="s">
        <v>195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IF(A166&lt;&gt;C166,VLOOKUP(C166,$A$3:$E$902,4,FALSE),"")</f>
        <v>Steinfälle</v>
      </c>
      <c r="I166" t="str">
        <f>IF(A166&lt;&gt;C166,VLOOKUP(C166,$A$3:$E$902,5,FALSE),"")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869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IF(A167&lt;&gt;C167,VLOOKUP(C167,$A$3:$E$902,4,FALSE),"")</f>
        <v>Kluftspitze</v>
      </c>
      <c r="I167" t="str">
        <f>IF(A167&lt;&gt;C167,VLOOKUP(C167,$A$3:$E$902,5,FALSE),"")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1318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IF(A168&lt;&gt;C168,VLOOKUP(C168,$A$3:$E$902,4,FALSE),"")</f>
        <v>Kluftspitze</v>
      </c>
      <c r="I168" t="str">
        <f>IF(A168&lt;&gt;C168,VLOOKUP(C168,$A$3:$E$902,5,FALSE),"")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976</v>
      </c>
      <c r="E169" s="2" t="s">
        <v>286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IF(A169&lt;&gt;C169,VLOOKUP(C169,$A$3:$E$902,4,FALSE),"")</f>
        <v>Bangkorai</v>
      </c>
      <c r="I169" t="str">
        <f>IF(A169&lt;&gt;C169,VLOOKUP(C169,$A$3:$E$902,5,FALSE),"")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957</v>
      </c>
      <c r="E170" s="2" t="s">
        <v>264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IF(A170&lt;&gt;C170,VLOOKUP(C170,$A$3:$E$902,4,FALSE),"")</f>
        <v>Glenumbra</v>
      </c>
      <c r="I170" t="str">
        <f>IF(A170&lt;&gt;C170,VLOOKUP(C170,$A$3:$E$902,5,FALSE),"")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176</v>
      </c>
      <c r="E171" s="2" t="s">
        <v>176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IF(A171&lt;&gt;C171,VLOOKUP(C171,$A$3:$E$902,4,FALSE),"")</f>
        <v/>
      </c>
      <c r="I171" t="str">
        <f>IF(A171&lt;&gt;C171,VLOOKUP(C171,$A$3:$E$902,5,FALSE),"")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1268</v>
      </c>
      <c r="E172" s="2" t="s">
        <v>637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IF(A172&lt;&gt;C172,VLOOKUP(C172,$A$3:$E$902,4,FALSE),"")</f>
        <v>Malabal Tor</v>
      </c>
      <c r="I172" t="str">
        <f>IF(A172&lt;&gt;C172,VLOOKUP(C172,$A$3:$E$902,5,FALSE),"")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1038</v>
      </c>
      <c r="E173" s="2" t="s">
        <v>356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IF(A173&lt;&gt;C173,VLOOKUP(C173,$A$3:$E$902,4,FALSE),"")</f>
        <v>Glenumbra</v>
      </c>
      <c r="I173" t="str">
        <f>IF(A173&lt;&gt;C173,VLOOKUP(C173,$A$3:$E$902,5,FALSE),"")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IF(A174&lt;&gt;C174,VLOOKUP(C174,$A$3:$E$902,4,FALSE),"")</f>
        <v>Glenumbra</v>
      </c>
      <c r="I174" t="str">
        <f>IF(A174&lt;&gt;C174,VLOOKUP(C174,$A$3:$E$902,5,FALSE),"")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1329</v>
      </c>
      <c r="E175" s="2" t="s">
        <v>697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IF(A175&lt;&gt;C175,VLOOKUP(C175,$A$3:$E$902,4,FALSE),"")</f>
        <v>Glenumbra</v>
      </c>
      <c r="I175" t="str">
        <f>IF(A175&lt;&gt;C175,VLOOKUP(C175,$A$3:$E$902,5,FALSE),"")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1234</v>
      </c>
      <c r="E176" s="2" t="s">
        <v>603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IF(A176&lt;&gt;C176,VLOOKUP(C176,$A$3:$E$902,4,FALSE),"")</f>
        <v>Die Goldküste</v>
      </c>
      <c r="I176" t="str">
        <f>IF(A176&lt;&gt;C176,VLOOKUP(C176,$A$3:$E$902,5,FALSE),"")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857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IF(A177&lt;&gt;C177,VLOOKUP(C177,$A$3:$E$902,4,FALSE),"")</f>
        <v>Deshaan</v>
      </c>
      <c r="I177" t="str">
        <f>IF(A177&lt;&gt;C177,VLOOKUP(C177,$A$3:$E$902,5,FALSE),"")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1316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IF(A178&lt;&gt;C178,VLOOKUP(C178,$A$3:$E$902,4,FALSE),"")</f>
        <v>Deshaan</v>
      </c>
      <c r="I178" t="str">
        <f>IF(A178&lt;&gt;C178,VLOOKUP(C178,$A$3:$E$902,5,FALSE),"")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1208</v>
      </c>
      <c r="E179" s="2" t="s">
        <v>542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IF(A179&lt;&gt;C179,VLOOKUP(C179,$A$3:$E$902,4,FALSE),"")</f>
        <v>Steinfälle</v>
      </c>
      <c r="I179" t="str">
        <f>IF(A179&lt;&gt;C179,VLOOKUP(C179,$A$3:$E$902,5,FALSE),"")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1272</v>
      </c>
      <c r="E180" s="2" t="s">
        <v>642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IF(A180&lt;&gt;C180,VLOOKUP(C180,$A$3:$E$902,4,FALSE),"")</f>
        <v>Schnittermark</v>
      </c>
      <c r="I180" t="str">
        <f>IF(A180&lt;&gt;C180,VLOOKUP(C180,$A$3:$E$902,5,FALSE),"")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1070</v>
      </c>
      <c r="E181" s="2" t="s">
        <v>389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IF(A181&lt;&gt;C181,VLOOKUP(C181,$A$3:$E$902,4,FALSE),"")</f>
        <v>Malabal Tor</v>
      </c>
      <c r="I181" t="str">
        <f>IF(A181&lt;&gt;C181,VLOOKUP(C181,$A$3:$E$902,5,FALSE),"")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1217</v>
      </c>
      <c r="E182" s="2" t="s">
        <v>551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IF(A182&lt;&gt;C182,VLOOKUP(C182,$A$3:$E$902,4,FALSE),"")</f>
        <v>Hews Fluch</v>
      </c>
      <c r="I182" t="str">
        <f>IF(A182&lt;&gt;C182,VLOOKUP(C182,$A$3:$E$902,5,FALSE),"")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924</v>
      </c>
      <c r="E183" s="2" t="s">
        <v>225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IF(A183&lt;&gt;C183,VLOOKUP(C183,$A$3:$E$902,4,FALSE),"")</f>
        <v>Deshaan</v>
      </c>
      <c r="I183" t="str">
        <f>IF(A183&lt;&gt;C183,VLOOKUP(C183,$A$3:$E$902,5,FALSE),"")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1103</v>
      </c>
      <c r="E184" s="2" t="s">
        <v>425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IF(A184&lt;&gt;C184,VLOOKUP(C184,$A$3:$E$902,4,FALSE),"")</f>
        <v/>
      </c>
      <c r="I184" t="str">
        <f>IF(A184&lt;&gt;C184,VLOOKUP(C184,$A$3:$E$902,5,FALSE),"")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855</v>
      </c>
      <c r="E185" s="2" t="s">
        <v>809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IF(A185&lt;&gt;C185,VLOOKUP(C185,$A$3:$E$902,4,FALSE),"")</f>
        <v>Trübmoor</v>
      </c>
      <c r="I185" t="str">
        <f>IF(A185&lt;&gt;C185,VLOOKUP(C185,$A$3:$E$902,5,FALSE),"")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1014</v>
      </c>
      <c r="E186" s="2" t="s">
        <v>329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IF(A186&lt;&gt;C186,VLOOKUP(C186,$A$3:$E$902,4,FALSE),"")</f>
        <v>Auridon</v>
      </c>
      <c r="I186" t="str">
        <f>IF(A186&lt;&gt;C186,VLOOKUP(C186,$A$3:$E$902,5,FALSE),"")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1063</v>
      </c>
      <c r="E187" s="2" t="s">
        <v>382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IF(A187&lt;&gt;C187,VLOOKUP(C187,$A$3:$E$902,4,FALSE),"")</f>
        <v>Schnittermark</v>
      </c>
      <c r="I187" t="str">
        <f>IF(A187&lt;&gt;C187,VLOOKUP(C187,$A$3:$E$902,5,FALSE),"")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1281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IF(A188&lt;&gt;C188,VLOOKUP(C188,$A$3:$E$902,4,FALSE),"")</f>
        <v>Die Goldküste</v>
      </c>
      <c r="I188" t="str">
        <f>IF(A188&lt;&gt;C188,VLOOKUP(C188,$A$3:$E$902,5,FALSE),"")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158</v>
      </c>
      <c r="E189" s="2" t="s">
        <v>158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IF(A189&lt;&gt;C189,VLOOKUP(C189,$A$3:$E$902,4,FALSE),"")</f>
        <v/>
      </c>
      <c r="I189" t="str">
        <f>IF(A189&lt;&gt;C189,VLOOKUP(C189,$A$3:$E$902,5,FALSE),"")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1053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IF(A190&lt;&gt;C190,VLOOKUP(C190,$A$3:$E$902,4,FALSE),"")</f>
        <v>Ostmarsch</v>
      </c>
      <c r="I190" t="str">
        <f>IF(A190&lt;&gt;C190,VLOOKUP(C190,$A$3:$E$902,5,FALSE),"")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1387</v>
      </c>
      <c r="E191" s="2" t="s">
        <v>763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IF(A191&lt;&gt;C191,VLOOKUP(C191,$A$3:$E$902,4,FALSE),"")</f>
        <v>Sommersend</v>
      </c>
      <c r="I191" t="str">
        <f>IF(A191&lt;&gt;C191,VLOOKUP(C191,$A$3:$E$902,5,FALSE),"")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970</v>
      </c>
      <c r="E192" s="2" t="s">
        <v>278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IF(A192&lt;&gt;C192,VLOOKUP(C192,$A$3:$E$902,4,FALSE),"")</f>
        <v>Die Alik'r-Wüste</v>
      </c>
      <c r="I192" t="str">
        <f>IF(A192&lt;&gt;C192,VLOOKUP(C192,$A$3:$E$902,5,FALSE),"")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1056</v>
      </c>
      <c r="E193" s="2" t="s">
        <v>375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IF(A193&lt;&gt;C193,VLOOKUP(C193,$A$3:$E$902,4,FALSE),"")</f>
        <v>Schnittermark</v>
      </c>
      <c r="I193" t="str">
        <f>IF(A193&lt;&gt;C193,VLOOKUP(C193,$A$3:$E$902,5,FALSE),"")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636</v>
      </c>
      <c r="E194" s="2" t="s">
        <v>636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IF(A194&lt;&gt;C194,VLOOKUP(C194,$A$3:$E$902,4,FALSE),"")</f>
        <v>Kargstein</v>
      </c>
      <c r="I194" t="str">
        <f>IF(A194&lt;&gt;C194,VLOOKUP(C194,$A$3:$E$902,5,FALSE),"")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IF(A195&lt;&gt;C195,VLOOKUP(C195,$A$3:$E$902,4,FALSE),"")</f>
        <v>Kluftspitze</v>
      </c>
      <c r="I195" t="str">
        <f>IF(A195&lt;&gt;C195,VLOOKUP(C195,$A$3:$E$902,5,FALSE),"")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1146</v>
      </c>
      <c r="E196" s="2" t="s">
        <v>480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IF(A196&lt;&gt;C196,VLOOKUP(C196,$A$3:$E$902,4,FALSE),"")</f>
        <v>Kluftspitze</v>
      </c>
      <c r="I196" t="str">
        <f>IF(A196&lt;&gt;C196,VLOOKUP(C196,$A$3:$E$902,5,FALSE),"")</f>
        <v>Rivenspire</v>
      </c>
      <c r="J196" s="4">
        <f t="shared" ref="J196:J259" si="10">A196</f>
        <v>628</v>
      </c>
      <c r="K196" s="4">
        <f t="shared" ref="K196:K259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1113</v>
      </c>
      <c r="E197" s="2" t="s">
        <v>443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IF(A197&lt;&gt;C197,VLOOKUP(C197,$A$3:$E$902,4,FALSE),"")</f>
        <v>Die Erdschmiede</v>
      </c>
      <c r="I197" t="str">
        <f>IF(A197&lt;&gt;C197,VLOOKUP(C197,$A$3:$E$902,5,FALSE),"")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312</v>
      </c>
      <c r="E198" s="2" t="s">
        <v>312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IF(A198&lt;&gt;C198,VLOOKUP(C198,$A$3:$E$902,4,FALSE),"")</f>
        <v>Malabal Tor</v>
      </c>
      <c r="I198" t="str">
        <f>IF(A198&lt;&gt;C198,VLOOKUP(C198,$A$3:$E$902,5,FALSE),"")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1158</v>
      </c>
      <c r="E199" s="2" t="s">
        <v>493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IF(A199&lt;&gt;C199,VLOOKUP(C199,$A$3:$E$902,4,FALSE),"")</f>
        <v>Kargstein</v>
      </c>
      <c r="I199" t="str">
        <f>IF(A199&lt;&gt;C199,VLOOKUP(C199,$A$3:$E$902,5,FALSE),"")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745</v>
      </c>
      <c r="E200" s="2" t="s">
        <v>745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IF(A200&lt;&gt;C200,VLOOKUP(C200,$A$3:$E$902,4,FALSE),"")</f>
        <v>Auridon</v>
      </c>
      <c r="I200" t="str">
        <f>IF(A200&lt;&gt;C200,VLOOKUP(C200,$A$3:$E$902,5,FALSE),"")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1336</v>
      </c>
      <c r="E201" s="2" t="s">
        <v>711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IF(A201&lt;&gt;C201,VLOOKUP(C201,$A$3:$E$902,4,FALSE),"")</f>
        <v>Vvardenfell</v>
      </c>
      <c r="I201" t="str">
        <f>IF(A201&lt;&gt;C201,VLOOKUP(C201,$A$3:$E$902,5,FALSE),"")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901</v>
      </c>
      <c r="E202" s="2" t="s">
        <v>199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IF(A202&lt;&gt;C202,VLOOKUP(C202,$A$3:$E$902,4,FALSE),"")</f>
        <v>Glenumbra</v>
      </c>
      <c r="I202" t="str">
        <f>IF(A202&lt;&gt;C202,VLOOKUP(C202,$A$3:$E$902,5,FALSE),"")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1332</v>
      </c>
      <c r="E203" s="2" t="s">
        <v>703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IF(A203&lt;&gt;C203,VLOOKUP(C203,$A$3:$E$902,4,FALSE),"")</f>
        <v>Vvardenfell</v>
      </c>
      <c r="I203" t="str">
        <f>IF(A203&lt;&gt;C203,VLOOKUP(C203,$A$3:$E$902,5,FALSE),"")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1279</v>
      </c>
      <c r="E204" s="2" t="s">
        <v>649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IF(A204&lt;&gt;C204,VLOOKUP(C204,$A$3:$E$902,4,FALSE),"")</f>
        <v>Kargstein</v>
      </c>
      <c r="I204" t="str">
        <f>IF(A204&lt;&gt;C204,VLOOKUP(C204,$A$3:$E$902,5,FALSE),"")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861</v>
      </c>
      <c r="E205" s="2" t="s">
        <v>161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IF(A205&lt;&gt;C205,VLOOKUP(C205,$A$3:$E$902,4,FALSE),"")</f>
        <v/>
      </c>
      <c r="I205" t="str">
        <f>IF(A205&lt;&gt;C205,VLOOKUP(C205,$A$3:$E$902,5,FALSE),"")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956</v>
      </c>
      <c r="E206" s="2" t="s">
        <v>263</v>
      </c>
      <c r="F206" t="str">
        <f t="array" ref="F206">IF(OR(EXACT(A206,VALUE('ESO Dungeon constants'!$H$3:$H$1000))),"X","")</f>
        <v/>
      </c>
      <c r="G206" t="str">
        <f t="shared" ref="G206:G269" si="12">IF(EXACT(A206,C206),"X","")</f>
        <v/>
      </c>
      <c r="H206" t="str">
        <f>IF(A206&lt;&gt;C206,VLOOKUP(C206,$A$3:$E$902,4,FALSE),"")</f>
        <v>Glenumbra</v>
      </c>
      <c r="I206" t="str">
        <f>IF(A206&lt;&gt;C206,VLOOKUP(C206,$A$3:$E$902,5,FALSE),"")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817</v>
      </c>
      <c r="E207" s="2" t="s">
        <v>770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IF(A207&lt;&gt;C207,VLOOKUP(C207,$A$3:$E$902,4,FALSE),"")</f>
        <v>Sommersend</v>
      </c>
      <c r="I207" t="str">
        <f>IF(A207&lt;&gt;C207,VLOOKUP(C207,$A$3:$E$902,5,FALSE),"")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1331</v>
      </c>
      <c r="E208" s="2" t="s">
        <v>699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IF(A208&lt;&gt;C208,VLOOKUP(C208,$A$3:$E$902,4,FALSE),"")</f>
        <v>Steinfälle</v>
      </c>
      <c r="I208" t="str">
        <f>IF(A208&lt;&gt;C208,VLOOKUP(C208,$A$3:$E$902,5,FALSE),"")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1090</v>
      </c>
      <c r="E209" s="2" t="s">
        <v>409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IF(A209&lt;&gt;C209,VLOOKUP(C209,$A$3:$E$902,4,FALSE),"")</f>
        <v>Cyrodiil</v>
      </c>
      <c r="I209" t="str">
        <f>IF(A209&lt;&gt;C209,VLOOKUP(C209,$A$3:$E$902,5,FALSE),"")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1148</v>
      </c>
      <c r="E210" s="2" t="s">
        <v>482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IF(A210&lt;&gt;C210,VLOOKUP(C210,$A$3:$E$902,4,FALSE),"")</f>
        <v>Kluftspitze</v>
      </c>
      <c r="I210" t="str">
        <f>IF(A210&lt;&gt;C210,VLOOKUP(C210,$A$3:$E$902,5,FALSE),"")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429</v>
      </c>
      <c r="E211" s="2" t="s">
        <v>429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IF(A211&lt;&gt;C211,VLOOKUP(C211,$A$3:$E$902,4,FALSE),"")</f>
        <v/>
      </c>
      <c r="I211" t="str">
        <f>IF(A211&lt;&gt;C211,VLOOKUP(C211,$A$3:$E$902,5,FALSE),"")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429</v>
      </c>
      <c r="E212" s="2" t="s">
        <v>429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IF(A212&lt;&gt;C212,VLOOKUP(C212,$A$3:$E$902,4,FALSE),"")</f>
        <v/>
      </c>
      <c r="I212" t="str">
        <f>IF(A212&lt;&gt;C212,VLOOKUP(C212,$A$3:$E$902,5,FALSE),"")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814</v>
      </c>
      <c r="E213" s="2" t="s">
        <v>765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IF(A213&lt;&gt;C213,VLOOKUP(C213,$A$3:$E$902,4,FALSE),"")</f>
        <v>Sommersend</v>
      </c>
      <c r="I213" t="str">
        <f>IF(A213&lt;&gt;C213,VLOOKUP(C213,$A$3:$E$902,5,FALSE),"")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1380</v>
      </c>
      <c r="E214" s="2" t="s">
        <v>754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IF(A214&lt;&gt;C214,VLOOKUP(C214,$A$3:$E$902,4,FALSE),"")</f>
        <v>Sommersend</v>
      </c>
      <c r="I214" t="str">
        <f>IF(A214&lt;&gt;C214,VLOOKUP(C214,$A$3:$E$902,5,FALSE),"")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868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IF(A215&lt;&gt;C215,VLOOKUP(C215,$A$3:$E$902,4,FALSE),"")</f>
        <v>Grahtwald</v>
      </c>
      <c r="I215" t="str">
        <f>IF(A215&lt;&gt;C215,VLOOKUP(C215,$A$3:$E$902,5,FALSE),"")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1317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IF(A216&lt;&gt;C216,VLOOKUP(C216,$A$3:$E$902,4,FALSE),"")</f>
        <v>Grahtwald</v>
      </c>
      <c r="I216" t="str">
        <f>IF(A216&lt;&gt;C216,VLOOKUP(C216,$A$3:$E$902,5,FALSE),"")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1154</v>
      </c>
      <c r="E217" s="2" t="s">
        <v>489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IF(A217&lt;&gt;C217,VLOOKUP(C217,$A$3:$E$902,4,FALSE),"")</f>
        <v>Stirk</v>
      </c>
      <c r="I217" t="str">
        <f>IF(A217&lt;&gt;C217,VLOOKUP(C217,$A$3:$E$902,5,FALSE),"")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1198</v>
      </c>
      <c r="E218" s="2" t="s">
        <v>532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IF(A218&lt;&gt;C218,VLOOKUP(C218,$A$3:$E$902,4,FALSE),"")</f>
        <v>Grahtwald</v>
      </c>
      <c r="I218" t="str">
        <f>IF(A218&lt;&gt;C218,VLOOKUP(C218,$A$3:$E$902,5,FALSE),"")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862</v>
      </c>
      <c r="E219" s="2" t="s">
        <v>792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IF(A219&lt;&gt;C219,VLOOKUP(C219,$A$3:$E$902,4,FALSE),"")</f>
        <v>Kargstein</v>
      </c>
      <c r="I219" t="str">
        <f>IF(A219&lt;&gt;C219,VLOOKUP(C219,$A$3:$E$902,5,FALSE),"")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1302</v>
      </c>
      <c r="E220" s="2" t="s">
        <v>672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IF(A220&lt;&gt;C220,VLOOKUP(C220,$A$3:$E$902,4,FALSE),"")</f>
        <v>Kargstein</v>
      </c>
      <c r="I220" t="str">
        <f>IF(A220&lt;&gt;C220,VLOOKUP(C220,$A$3:$E$902,5,FALSE),"")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>
        <v>296</v>
      </c>
      <c r="B221" s="6">
        <v>118</v>
      </c>
      <c r="C221" s="6">
        <v>41</v>
      </c>
      <c r="D221" s="2" t="s">
        <v>951</v>
      </c>
      <c r="E221" s="2" t="s">
        <v>256</v>
      </c>
      <c r="F221" t="str">
        <f t="array" ref="F221">IF(OR(EXACT(A221,VALUE('ESO Dungeon constants'!$H$3:$H$1000))),"X","")</f>
        <v/>
      </c>
      <c r="G221" t="str">
        <f t="shared" si="12"/>
        <v/>
      </c>
      <c r="H221" t="str">
        <f>IF(A221&lt;&gt;C221,VLOOKUP(C221,$A$3:$E$902,4,FALSE),"")</f>
        <v>Steinfälle</v>
      </c>
      <c r="I221" t="str">
        <f>IF(A221&lt;&gt;C221,VLOOKUP(C221,$A$3:$E$902,5,FALSE),"")</f>
        <v>Stonefalls</v>
      </c>
      <c r="J221" s="4">
        <f t="shared" si="10"/>
        <v>296</v>
      </c>
      <c r="K221" s="4">
        <f t="shared" si="11"/>
        <v>41</v>
      </c>
    </row>
    <row r="222" spans="1:11" x14ac:dyDescent="0.25">
      <c r="A222" s="6">
        <v>159</v>
      </c>
      <c r="B222" s="6">
        <v>31</v>
      </c>
      <c r="C222" s="6">
        <v>19</v>
      </c>
      <c r="D222" s="2" t="s">
        <v>877</v>
      </c>
      <c r="E222" s="2" t="s">
        <v>171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IF(A222&lt;&gt;C222,VLOOKUP(C222,$A$3:$E$902,4,FALSE),"")</f>
        <v>Sturmhafen</v>
      </c>
      <c r="I222" t="str">
        <f>IF(A222&lt;&gt;C222,VLOOKUP(C222,$A$3:$E$902,5,FALSE),"")</f>
        <v>Stormhaven</v>
      </c>
      <c r="J222" s="4">
        <f t="shared" si="10"/>
        <v>159</v>
      </c>
      <c r="K222" s="4">
        <f t="shared" si="11"/>
        <v>19</v>
      </c>
    </row>
    <row r="223" spans="1:11" x14ac:dyDescent="0.25">
      <c r="A223" s="6">
        <v>1109</v>
      </c>
      <c r="B223" s="6">
        <v>712</v>
      </c>
      <c r="C223" s="6">
        <v>1109</v>
      </c>
      <c r="D223" s="2" t="s">
        <v>860</v>
      </c>
      <c r="E223" s="2" t="s">
        <v>810</v>
      </c>
      <c r="F223" t="str">
        <f t="array" ref="F223">IF(OR(EXACT(A223,VALUE('ESO Dungeon constants'!$H$3:$H$1000))),"X","")</f>
        <v/>
      </c>
      <c r="G223" t="str">
        <f t="shared" si="12"/>
        <v>X</v>
      </c>
      <c r="H223" t="str">
        <f>IF(A223&lt;&gt;C223,VLOOKUP(C223,$A$3:$E$902,4,FALSE),"")</f>
        <v/>
      </c>
      <c r="I223" t="str">
        <f>IF(A223&lt;&gt;C223,VLOOKUP(C223,$A$3:$E$902,5,FALSE),"")</f>
        <v/>
      </c>
      <c r="J223" s="4">
        <f t="shared" si="10"/>
        <v>1109</v>
      </c>
      <c r="K223" s="4">
        <f t="shared" si="11"/>
        <v>1109</v>
      </c>
    </row>
    <row r="224" spans="1:11" x14ac:dyDescent="0.25">
      <c r="A224" s="6">
        <v>833</v>
      </c>
      <c r="B224" s="6">
        <v>486</v>
      </c>
      <c r="C224" s="6">
        <v>823</v>
      </c>
      <c r="D224" s="2" t="s">
        <v>1240</v>
      </c>
      <c r="E224" s="2" t="s">
        <v>609</v>
      </c>
      <c r="F224" t="str">
        <f t="array" ref="F224">IF(OR(EXACT(A224,VALUE('ESO Dungeon constants'!$H$3:$H$1000))),"X","")</f>
        <v/>
      </c>
      <c r="G224" t="str">
        <f t="shared" si="12"/>
        <v/>
      </c>
      <c r="H224" t="str">
        <f>IF(A224&lt;&gt;C224,VLOOKUP(C224,$A$3:$E$902,4,FALSE),"")</f>
        <v>Die Goldküste</v>
      </c>
      <c r="I224" t="str">
        <f>IF(A224&lt;&gt;C224,VLOOKUP(C224,$A$3:$E$902,5,FALSE),"")</f>
        <v>Gold Coast</v>
      </c>
      <c r="J224" s="4">
        <f t="shared" si="10"/>
        <v>833</v>
      </c>
      <c r="K224" s="4">
        <f t="shared" si="11"/>
        <v>823</v>
      </c>
    </row>
    <row r="225" spans="1:11" x14ac:dyDescent="0.25">
      <c r="A225" s="6">
        <v>312</v>
      </c>
      <c r="B225" s="6">
        <v>124</v>
      </c>
      <c r="C225" s="6">
        <v>3</v>
      </c>
      <c r="D225" s="2" t="s">
        <v>262</v>
      </c>
      <c r="E225" s="2" t="s">
        <v>262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IF(A225&lt;&gt;C225,VLOOKUP(C225,$A$3:$E$902,4,FALSE),"")</f>
        <v>Glenumbra</v>
      </c>
      <c r="I225" t="str">
        <f>IF(A225&lt;&gt;C225,VLOOKUP(C225,$A$3:$E$902,5,FALSE),"")</f>
        <v>Glenumbra</v>
      </c>
      <c r="J225" s="4">
        <f t="shared" si="10"/>
        <v>312</v>
      </c>
      <c r="K225" s="4">
        <f t="shared" si="11"/>
        <v>3</v>
      </c>
    </row>
    <row r="226" spans="1:11" x14ac:dyDescent="0.25">
      <c r="A226" s="6">
        <v>398</v>
      </c>
      <c r="B226" s="6">
        <v>193</v>
      </c>
      <c r="C226" s="6">
        <v>381</v>
      </c>
      <c r="D226" s="2" t="s">
        <v>1015</v>
      </c>
      <c r="E226" s="2" t="s">
        <v>330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IF(A226&lt;&gt;C226,VLOOKUP(C226,$A$3:$E$902,4,FALSE),"")</f>
        <v>Auridon</v>
      </c>
      <c r="I226" t="str">
        <f>IF(A226&lt;&gt;C226,VLOOKUP(C226,$A$3:$E$902,5,FALSE),"")</f>
        <v>Auridon</v>
      </c>
      <c r="J226" s="4">
        <f t="shared" si="10"/>
        <v>398</v>
      </c>
      <c r="K226" s="4">
        <f t="shared" si="11"/>
        <v>381</v>
      </c>
    </row>
    <row r="227" spans="1:11" x14ac:dyDescent="0.25">
      <c r="A227" s="6">
        <v>325</v>
      </c>
      <c r="B227" s="6">
        <v>137</v>
      </c>
      <c r="C227" s="6">
        <v>20</v>
      </c>
      <c r="D227" s="2" t="s">
        <v>968</v>
      </c>
      <c r="E227" s="2" t="s">
        <v>275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IF(A227&lt;&gt;C227,VLOOKUP(C227,$A$3:$E$902,4,FALSE),"")</f>
        <v>Kluftspitze</v>
      </c>
      <c r="I227" t="str">
        <f>IF(A227&lt;&gt;C227,VLOOKUP(C227,$A$3:$E$902,5,FALSE),"")</f>
        <v>Rivenspire</v>
      </c>
      <c r="J227" s="4">
        <f t="shared" si="10"/>
        <v>325</v>
      </c>
      <c r="K227" s="4">
        <f t="shared" si="11"/>
        <v>20</v>
      </c>
    </row>
    <row r="228" spans="1:11" x14ac:dyDescent="0.25">
      <c r="A228" s="6">
        <v>1015</v>
      </c>
      <c r="B228" s="6">
        <v>649</v>
      </c>
      <c r="C228" s="6">
        <v>1011</v>
      </c>
      <c r="D228" s="2" t="s">
        <v>1381</v>
      </c>
      <c r="E228" s="2" t="s">
        <v>756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IF(A228&lt;&gt;C228,VLOOKUP(C228,$A$3:$E$902,4,FALSE),"")</f>
        <v>Sommersend</v>
      </c>
      <c r="I228" t="str">
        <f>IF(A228&lt;&gt;C228,VLOOKUP(C228,$A$3:$E$902,5,FALSE),"")</f>
        <v>Summerset</v>
      </c>
      <c r="J228" s="4">
        <f t="shared" si="10"/>
        <v>1015</v>
      </c>
      <c r="K228" s="4">
        <f t="shared" si="11"/>
        <v>1011</v>
      </c>
    </row>
    <row r="229" spans="1:11" x14ac:dyDescent="0.25">
      <c r="A229" s="6">
        <v>1040</v>
      </c>
      <c r="B229" s="6">
        <v>674</v>
      </c>
      <c r="C229" s="6">
        <v>1011</v>
      </c>
      <c r="D229" s="2" t="s">
        <v>828</v>
      </c>
      <c r="E229" s="2" t="s">
        <v>746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IF(A229&lt;&gt;C229,VLOOKUP(C229,$A$3:$E$902,4,FALSE),"")</f>
        <v>Sommersend</v>
      </c>
      <c r="I229" t="str">
        <f>IF(A229&lt;&gt;C229,VLOOKUP(C229,$A$3:$E$902,5,FALSE),"")</f>
        <v>Summerset</v>
      </c>
      <c r="J229" s="4">
        <f t="shared" si="10"/>
        <v>1040</v>
      </c>
      <c r="K229" s="4">
        <f t="shared" si="11"/>
        <v>1011</v>
      </c>
    </row>
    <row r="230" spans="1:11" x14ac:dyDescent="0.25">
      <c r="A230" s="6">
        <v>999</v>
      </c>
      <c r="B230" s="6">
        <v>636</v>
      </c>
      <c r="C230" s="6">
        <v>980</v>
      </c>
      <c r="D230" s="2" t="s">
        <v>828</v>
      </c>
      <c r="E230" s="2" t="s">
        <v>746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IF(A230&lt;&gt;C230,VLOOKUP(C230,$A$3:$E$902,4,FALSE),"")</f>
        <v>Die Stadt der Uhrwerke</v>
      </c>
      <c r="I230" t="str">
        <f>IF(A230&lt;&gt;C230,VLOOKUP(C230,$A$3:$E$902,5,FALSE),"")</f>
        <v>Clockwork City</v>
      </c>
      <c r="J230" s="4">
        <f t="shared" si="10"/>
        <v>999</v>
      </c>
      <c r="K230" s="4">
        <f t="shared" si="11"/>
        <v>980</v>
      </c>
    </row>
    <row r="231" spans="1:11" x14ac:dyDescent="0.25">
      <c r="A231" s="6">
        <v>754</v>
      </c>
      <c r="B231" s="6">
        <v>415</v>
      </c>
      <c r="C231" s="6">
        <v>92</v>
      </c>
      <c r="D231" s="2" t="s">
        <v>1205</v>
      </c>
      <c r="E231" s="2" t="s">
        <v>539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IF(A231&lt;&gt;C231,VLOOKUP(C231,$A$3:$E$902,4,FALSE),"")</f>
        <v>Bangkorai</v>
      </c>
      <c r="I231" t="str">
        <f>IF(A231&lt;&gt;C231,VLOOKUP(C231,$A$3:$E$902,5,FALSE),"")</f>
        <v>Bangkorai</v>
      </c>
      <c r="J231" s="4">
        <f t="shared" si="10"/>
        <v>754</v>
      </c>
      <c r="K231" s="4">
        <f t="shared" si="11"/>
        <v>92</v>
      </c>
    </row>
    <row r="232" spans="1:11" x14ac:dyDescent="0.25">
      <c r="A232" s="6">
        <v>992</v>
      </c>
      <c r="B232" s="6">
        <v>629</v>
      </c>
      <c r="C232" s="6">
        <v>980</v>
      </c>
      <c r="D232" s="2" t="s">
        <v>1364</v>
      </c>
      <c r="E232" s="2" t="s">
        <v>739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IF(A232&lt;&gt;C232,VLOOKUP(C232,$A$3:$E$902,4,FALSE),"")</f>
        <v>Die Stadt der Uhrwerke</v>
      </c>
      <c r="I232" t="str">
        <f>IF(A232&lt;&gt;C232,VLOOKUP(C232,$A$3:$E$902,5,FALSE),"")</f>
        <v>Clockwork City</v>
      </c>
      <c r="J232" s="4">
        <f t="shared" si="10"/>
        <v>992</v>
      </c>
      <c r="K232" s="4">
        <f t="shared" si="11"/>
        <v>980</v>
      </c>
    </row>
    <row r="233" spans="1:11" x14ac:dyDescent="0.25">
      <c r="A233" s="6">
        <v>903</v>
      </c>
      <c r="B233" s="6">
        <v>544</v>
      </c>
      <c r="C233" s="6">
        <v>888</v>
      </c>
      <c r="D233" s="2" t="s">
        <v>1295</v>
      </c>
      <c r="E233" s="2" t="s">
        <v>665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IF(A233&lt;&gt;C233,VLOOKUP(C233,$A$3:$E$902,4,FALSE),"")</f>
        <v>Kargstein</v>
      </c>
      <c r="I233" t="str">
        <f>IF(A233&lt;&gt;C233,VLOOKUP(C233,$A$3:$E$902,5,FALSE),"")</f>
        <v>Craglorn</v>
      </c>
      <c r="J233" s="4">
        <f t="shared" si="10"/>
        <v>903</v>
      </c>
      <c r="K233" s="4">
        <f t="shared" si="11"/>
        <v>888</v>
      </c>
    </row>
    <row r="234" spans="1:11" x14ac:dyDescent="0.25">
      <c r="A234" s="6">
        <v>700</v>
      </c>
      <c r="B234" s="6">
        <v>388</v>
      </c>
      <c r="C234" s="6">
        <v>684</v>
      </c>
      <c r="D234" s="2" t="s">
        <v>1180</v>
      </c>
      <c r="E234" s="2" t="s">
        <v>514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IF(A234&lt;&gt;C234,VLOOKUP(C234,$A$3:$E$902,4,FALSE),"")</f>
        <v>Wrothgar</v>
      </c>
      <c r="I234" t="str">
        <f>IF(A234&lt;&gt;C234,VLOOKUP(C234,$A$3:$E$902,5,FALSE),"")</f>
        <v>Wrothgar</v>
      </c>
      <c r="J234" s="4">
        <f t="shared" si="10"/>
        <v>700</v>
      </c>
      <c r="K234" s="4">
        <f t="shared" si="11"/>
        <v>684</v>
      </c>
    </row>
    <row r="235" spans="1:11" x14ac:dyDescent="0.25">
      <c r="A235" s="6">
        <v>1006</v>
      </c>
      <c r="B235" s="6">
        <v>640</v>
      </c>
      <c r="C235" s="6">
        <v>3</v>
      </c>
      <c r="D235" s="2" t="s">
        <v>1374</v>
      </c>
      <c r="E235" s="2" t="s">
        <v>750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IF(A235&lt;&gt;C235,VLOOKUP(C235,$A$3:$E$902,4,FALSE),"")</f>
        <v>Glenumbra</v>
      </c>
      <c r="I235" t="str">
        <f>IF(A235&lt;&gt;C235,VLOOKUP(C235,$A$3:$E$902,5,FALSE),"")</f>
        <v>Glenumbra</v>
      </c>
      <c r="J235" s="4">
        <f t="shared" si="10"/>
        <v>1006</v>
      </c>
      <c r="K235" s="4">
        <f t="shared" si="11"/>
        <v>3</v>
      </c>
    </row>
    <row r="236" spans="1:11" x14ac:dyDescent="0.25">
      <c r="A236" s="6">
        <v>267</v>
      </c>
      <c r="B236" s="6">
        <v>99</v>
      </c>
      <c r="C236" s="6">
        <v>267</v>
      </c>
      <c r="D236" s="2" t="s">
        <v>934</v>
      </c>
      <c r="E236" s="2" t="s">
        <v>238</v>
      </c>
      <c r="F236" t="str">
        <f t="array" ref="F236">IF(OR(EXACT(A236,VALUE('ESO Dungeon constants'!$H$3:$H$1000))),"X","")</f>
        <v/>
      </c>
      <c r="G236" t="str">
        <f t="shared" si="12"/>
        <v>X</v>
      </c>
      <c r="H236" t="str">
        <f>IF(A236&lt;&gt;C236,VLOOKUP(C236,$A$3:$E$902,4,FALSE),"")</f>
        <v/>
      </c>
      <c r="I236" t="str">
        <f>IF(A236&lt;&gt;C236,VLOOKUP(C236,$A$3:$E$902,5,FALSE),"")</f>
        <v/>
      </c>
      <c r="J236" s="4">
        <f t="shared" si="10"/>
        <v>267</v>
      </c>
      <c r="K236" s="4">
        <f t="shared" si="11"/>
        <v>267</v>
      </c>
    </row>
    <row r="237" spans="1:11" x14ac:dyDescent="0.25">
      <c r="A237" s="6">
        <v>529</v>
      </c>
      <c r="B237" s="6">
        <v>297</v>
      </c>
      <c r="C237" s="6">
        <v>267</v>
      </c>
      <c r="D237" s="2" t="s">
        <v>1106</v>
      </c>
      <c r="E237" s="2" t="s">
        <v>432</v>
      </c>
      <c r="F237" t="str">
        <f t="array" ref="F237">IF(OR(EXACT(A237,VALUE('ESO Dungeon constants'!$H$3:$H$1000))),"X","")</f>
        <v/>
      </c>
      <c r="G237" t="str">
        <f t="shared" si="12"/>
        <v/>
      </c>
      <c r="H237" t="str">
        <f>IF(A237&lt;&gt;C237,VLOOKUP(C237,$A$3:$E$902,4,FALSE),"")</f>
        <v>Augvea</v>
      </c>
      <c r="I237" t="str">
        <f>IF(A237&lt;&gt;C237,VLOOKUP(C237,$A$3:$E$902,5,FALSE),"")</f>
        <v>Eyevea</v>
      </c>
      <c r="J237" s="4">
        <f t="shared" si="10"/>
        <v>529</v>
      </c>
      <c r="K237" s="4">
        <f t="shared" si="11"/>
        <v>267</v>
      </c>
    </row>
    <row r="238" spans="1:11" x14ac:dyDescent="0.25">
      <c r="A238" s="6">
        <v>394</v>
      </c>
      <c r="B238" s="6">
        <v>189</v>
      </c>
      <c r="C238" s="6">
        <v>381</v>
      </c>
      <c r="D238" s="2" t="s">
        <v>1012</v>
      </c>
      <c r="E238" s="2" t="s">
        <v>326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IF(A238&lt;&gt;C238,VLOOKUP(C238,$A$3:$E$902,4,FALSE),"")</f>
        <v>Auridon</v>
      </c>
      <c r="I238" t="str">
        <f>IF(A238&lt;&gt;C238,VLOOKUP(C238,$A$3:$E$902,5,FALSE),"")</f>
        <v>Auridon</v>
      </c>
      <c r="J238" s="4">
        <f t="shared" si="10"/>
        <v>394</v>
      </c>
      <c r="K238" s="4">
        <f t="shared" si="11"/>
        <v>381</v>
      </c>
    </row>
    <row r="239" spans="1:11" x14ac:dyDescent="0.25">
      <c r="A239" s="6">
        <v>484</v>
      </c>
      <c r="B239" s="6">
        <v>265</v>
      </c>
      <c r="C239" s="6">
        <v>103</v>
      </c>
      <c r="D239" s="2" t="s">
        <v>1082</v>
      </c>
      <c r="E239" s="2" t="s">
        <v>401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IF(A239&lt;&gt;C239,VLOOKUP(C239,$A$3:$E$902,4,FALSE),"")</f>
        <v>Rift</v>
      </c>
      <c r="I239" t="str">
        <f>IF(A239&lt;&gt;C239,VLOOKUP(C239,$A$3:$E$902,5,FALSE),"")</f>
        <v>The Rift</v>
      </c>
      <c r="J239" s="4">
        <f t="shared" si="10"/>
        <v>484</v>
      </c>
      <c r="K239" s="4">
        <f t="shared" si="11"/>
        <v>103</v>
      </c>
    </row>
    <row r="240" spans="1:11" x14ac:dyDescent="0.25">
      <c r="A240" s="6">
        <v>974</v>
      </c>
      <c r="B240" s="6">
        <v>614</v>
      </c>
      <c r="C240" s="6">
        <v>888</v>
      </c>
      <c r="D240" s="2" t="s">
        <v>130</v>
      </c>
      <c r="E240" s="2" t="s">
        <v>44</v>
      </c>
      <c r="F240" t="str">
        <f t="array" ref="F240">IF(OR(EXACT(A240,VALUE('ESO Dungeon constants'!$H$3:$H$1000))),"X","")</f>
        <v>X</v>
      </c>
      <c r="G240" t="str">
        <f t="shared" si="12"/>
        <v/>
      </c>
      <c r="H240" t="str">
        <f>IF(A240&lt;&gt;C240,VLOOKUP(C240,$A$3:$E$902,4,FALSE),"")</f>
        <v>Kargstein</v>
      </c>
      <c r="I240" t="str">
        <f>IF(A240&lt;&gt;C240,VLOOKUP(C240,$A$3:$E$902,5,FALSE),"")</f>
        <v>Craglorn</v>
      </c>
      <c r="J240" s="4">
        <f t="shared" si="10"/>
        <v>974</v>
      </c>
      <c r="K240" s="4">
        <f t="shared" si="11"/>
        <v>888</v>
      </c>
    </row>
    <row r="241" spans="1:11" x14ac:dyDescent="0.25">
      <c r="A241" s="6">
        <v>404</v>
      </c>
      <c r="B241" s="6">
        <v>199</v>
      </c>
      <c r="C241" s="6">
        <v>103</v>
      </c>
      <c r="D241" s="2" t="s">
        <v>1019</v>
      </c>
      <c r="E241" s="2" t="s">
        <v>336</v>
      </c>
      <c r="F241" t="str">
        <f t="array" ref="F241">IF(OR(EXACT(A241,VALUE('ESO Dungeon constants'!$H$3:$H$1000))),"X","")</f>
        <v/>
      </c>
      <c r="G241" t="str">
        <f t="shared" si="12"/>
        <v/>
      </c>
      <c r="H241" t="str">
        <f>IF(A241&lt;&gt;C241,VLOOKUP(C241,$A$3:$E$902,4,FALSE),"")</f>
        <v>Rift</v>
      </c>
      <c r="I241" t="str">
        <f>IF(A241&lt;&gt;C241,VLOOKUP(C241,$A$3:$E$902,5,FALSE),"")</f>
        <v>The Rift</v>
      </c>
      <c r="J241" s="4">
        <f t="shared" si="10"/>
        <v>404</v>
      </c>
      <c r="K241" s="4">
        <f t="shared" si="11"/>
        <v>103</v>
      </c>
    </row>
    <row r="242" spans="1:11" x14ac:dyDescent="0.25">
      <c r="A242" s="6">
        <v>1009</v>
      </c>
      <c r="B242" s="6">
        <v>643</v>
      </c>
      <c r="C242" s="6">
        <v>92</v>
      </c>
      <c r="D242" s="2" t="s">
        <v>1377</v>
      </c>
      <c r="E242" s="2" t="s">
        <v>69</v>
      </c>
      <c r="F242" t="str">
        <f t="array" ref="F242">IF(OR(EXACT(A242,VALUE('ESO Dungeon constants'!$H$3:$H$1000))),"X","")</f>
        <v>X</v>
      </c>
      <c r="G242" t="str">
        <f t="shared" si="12"/>
        <v/>
      </c>
      <c r="H242" t="str">
        <f>IF(A242&lt;&gt;C242,VLOOKUP(C242,$A$3:$E$902,4,FALSE),"")</f>
        <v>Bangkorai</v>
      </c>
      <c r="I242" t="str">
        <f>IF(A242&lt;&gt;C242,VLOOKUP(C242,$A$3:$E$902,5,FALSE),"")</f>
        <v>Bangkorai</v>
      </c>
      <c r="J242" s="4">
        <f t="shared" si="10"/>
        <v>1009</v>
      </c>
      <c r="K242" s="4">
        <f t="shared" si="11"/>
        <v>92</v>
      </c>
    </row>
    <row r="243" spans="1:11" x14ac:dyDescent="0.25">
      <c r="A243" s="6">
        <v>318</v>
      </c>
      <c r="B243" s="6">
        <v>130</v>
      </c>
      <c r="C243" s="6">
        <v>19</v>
      </c>
      <c r="D243" s="2" t="s">
        <v>961</v>
      </c>
      <c r="E243" s="2" t="s">
        <v>268</v>
      </c>
      <c r="F243" t="str">
        <f t="array" ref="F243">IF(OR(EXACT(A243,VALUE('ESO Dungeon constants'!$H$3:$H$1000))),"X","")</f>
        <v/>
      </c>
      <c r="G243" t="str">
        <f t="shared" si="12"/>
        <v/>
      </c>
      <c r="H243" t="str">
        <f>IF(A243&lt;&gt;C243,VLOOKUP(C243,$A$3:$E$902,4,FALSE),"")</f>
        <v>Sturmhafen</v>
      </c>
      <c r="I243" t="str">
        <f>IF(A243&lt;&gt;C243,VLOOKUP(C243,$A$3:$E$902,5,FALSE),"")</f>
        <v>Stormhaven</v>
      </c>
      <c r="J243" s="4">
        <f t="shared" si="10"/>
        <v>318</v>
      </c>
      <c r="K243" s="4">
        <f t="shared" si="11"/>
        <v>19</v>
      </c>
    </row>
    <row r="244" spans="1:11" x14ac:dyDescent="0.25">
      <c r="A244" s="6">
        <v>464</v>
      </c>
      <c r="B244" s="6">
        <v>249</v>
      </c>
      <c r="C244" s="6">
        <v>382</v>
      </c>
      <c r="D244" s="2" t="s">
        <v>1066</v>
      </c>
      <c r="E244" s="2" t="s">
        <v>385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IF(A244&lt;&gt;C244,VLOOKUP(C244,$A$3:$E$902,4,FALSE),"")</f>
        <v>Schnittermark</v>
      </c>
      <c r="I244" t="str">
        <f>IF(A244&lt;&gt;C244,VLOOKUP(C244,$A$3:$E$902,5,FALSE),"")</f>
        <v>Reaper's March</v>
      </c>
      <c r="J244" s="4">
        <f t="shared" si="10"/>
        <v>464</v>
      </c>
      <c r="K244" s="4">
        <f t="shared" si="11"/>
        <v>382</v>
      </c>
    </row>
    <row r="245" spans="1:11" x14ac:dyDescent="0.25">
      <c r="A245" s="6">
        <v>902</v>
      </c>
      <c r="B245" s="6">
        <v>543</v>
      </c>
      <c r="C245" s="6">
        <v>888</v>
      </c>
      <c r="D245" s="2" t="s">
        <v>1294</v>
      </c>
      <c r="E245" s="2" t="s">
        <v>664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IF(A245&lt;&gt;C245,VLOOKUP(C245,$A$3:$E$902,4,FALSE),"")</f>
        <v>Kargstein</v>
      </c>
      <c r="I245" t="str">
        <f>IF(A245&lt;&gt;C245,VLOOKUP(C245,$A$3:$E$902,5,FALSE),"")</f>
        <v>Craglorn</v>
      </c>
      <c r="J245" s="4">
        <f t="shared" si="10"/>
        <v>902</v>
      </c>
      <c r="K245" s="4">
        <f t="shared" si="11"/>
        <v>888</v>
      </c>
    </row>
    <row r="246" spans="1:11" x14ac:dyDescent="0.25">
      <c r="A246" s="6">
        <v>587</v>
      </c>
      <c r="B246" s="6">
        <v>347</v>
      </c>
      <c r="C246" s="6">
        <v>20</v>
      </c>
      <c r="D246" s="2" t="s">
        <v>1145</v>
      </c>
      <c r="E246" s="2" t="s">
        <v>479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IF(A246&lt;&gt;C246,VLOOKUP(C246,$A$3:$E$902,4,FALSE),"")</f>
        <v>Kluftspitze</v>
      </c>
      <c r="I246" t="str">
        <f>IF(A246&lt;&gt;C246,VLOOKUP(C246,$A$3:$E$902,5,FALSE),"")</f>
        <v>Rivenspire</v>
      </c>
      <c r="J246" s="4">
        <f t="shared" si="10"/>
        <v>587</v>
      </c>
      <c r="K246" s="4">
        <f t="shared" si="11"/>
        <v>20</v>
      </c>
    </row>
    <row r="247" spans="1:11" x14ac:dyDescent="0.25">
      <c r="A247" s="6">
        <v>710</v>
      </c>
      <c r="B247" s="6">
        <v>397</v>
      </c>
      <c r="C247" s="6">
        <v>684</v>
      </c>
      <c r="D247" s="2" t="s">
        <v>1188</v>
      </c>
      <c r="E247" s="2" t="s">
        <v>523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IF(A247&lt;&gt;C247,VLOOKUP(C247,$A$3:$E$902,4,FALSE),"")</f>
        <v>Wrothgar</v>
      </c>
      <c r="I247" t="str">
        <f>IF(A247&lt;&gt;C247,VLOOKUP(C247,$A$3:$E$902,5,FALSE),"")</f>
        <v>Wrothgar</v>
      </c>
      <c r="J247" s="4">
        <f t="shared" si="10"/>
        <v>710</v>
      </c>
      <c r="K247" s="4">
        <f t="shared" si="11"/>
        <v>684</v>
      </c>
    </row>
    <row r="248" spans="1:11" x14ac:dyDescent="0.25">
      <c r="A248" s="6">
        <v>968</v>
      </c>
      <c r="B248" s="6">
        <v>608</v>
      </c>
      <c r="C248" s="6">
        <v>849</v>
      </c>
      <c r="D248" s="2" t="s">
        <v>1345</v>
      </c>
      <c r="E248" s="2" t="s">
        <v>722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IF(A248&lt;&gt;C248,VLOOKUP(C248,$A$3:$E$902,4,FALSE),"")</f>
        <v>Vvardenfell</v>
      </c>
      <c r="I248" t="str">
        <f>IF(A248&lt;&gt;C248,VLOOKUP(C248,$A$3:$E$902,5,FALSE),"")</f>
        <v>Vvardenfell</v>
      </c>
      <c r="J248" s="4">
        <f t="shared" si="10"/>
        <v>968</v>
      </c>
      <c r="K248" s="4">
        <f t="shared" si="11"/>
        <v>849</v>
      </c>
    </row>
    <row r="249" spans="1:11" x14ac:dyDescent="0.25">
      <c r="A249" s="6">
        <v>456</v>
      </c>
      <c r="B249" s="6">
        <v>241</v>
      </c>
      <c r="C249" s="6">
        <v>382</v>
      </c>
      <c r="D249" s="2" t="s">
        <v>1058</v>
      </c>
      <c r="E249" s="2" t="s">
        <v>377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IF(A249&lt;&gt;C249,VLOOKUP(C249,$A$3:$E$902,4,FALSE),"")</f>
        <v>Schnittermark</v>
      </c>
      <c r="I249" t="str">
        <f>IF(A249&lt;&gt;C249,VLOOKUP(C249,$A$3:$E$902,5,FALSE),"")</f>
        <v>Reaper's March</v>
      </c>
      <c r="J249" s="4">
        <f t="shared" si="10"/>
        <v>456</v>
      </c>
      <c r="K249" s="4">
        <f t="shared" si="11"/>
        <v>382</v>
      </c>
    </row>
    <row r="250" spans="1:11" x14ac:dyDescent="0.25">
      <c r="A250" s="6">
        <v>937</v>
      </c>
      <c r="B250" s="6">
        <v>577</v>
      </c>
      <c r="C250" s="6">
        <v>57</v>
      </c>
      <c r="D250" s="2" t="s">
        <v>1323</v>
      </c>
      <c r="E250" s="2" t="s">
        <v>691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IF(A250&lt;&gt;C250,VLOOKUP(C250,$A$3:$E$902,4,FALSE),"")</f>
        <v>Deshaan</v>
      </c>
      <c r="I250" t="str">
        <f>IF(A250&lt;&gt;C250,VLOOKUP(C250,$A$3:$E$902,5,FALSE),"")</f>
        <v>Deshaan</v>
      </c>
      <c r="J250" s="4">
        <f t="shared" si="10"/>
        <v>937</v>
      </c>
      <c r="K250" s="4">
        <f t="shared" si="11"/>
        <v>57</v>
      </c>
    </row>
    <row r="251" spans="1:11" x14ac:dyDescent="0.25">
      <c r="A251" s="6">
        <v>322</v>
      </c>
      <c r="B251" s="6">
        <v>134</v>
      </c>
      <c r="C251" s="6">
        <v>20</v>
      </c>
      <c r="D251" s="2" t="s">
        <v>965</v>
      </c>
      <c r="E251" s="2" t="s">
        <v>272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IF(A251&lt;&gt;C251,VLOOKUP(C251,$A$3:$E$902,4,FALSE),"")</f>
        <v>Kluftspitze</v>
      </c>
      <c r="I251" t="str">
        <f>IF(A251&lt;&gt;C251,VLOOKUP(C251,$A$3:$E$902,5,FALSE),"")</f>
        <v>Rivenspire</v>
      </c>
      <c r="J251" s="4">
        <f t="shared" si="10"/>
        <v>322</v>
      </c>
      <c r="K251" s="4">
        <f t="shared" si="11"/>
        <v>20</v>
      </c>
    </row>
    <row r="252" spans="1:11" x14ac:dyDescent="0.25">
      <c r="A252" s="6">
        <v>306</v>
      </c>
      <c r="B252" s="6">
        <v>119</v>
      </c>
      <c r="C252" s="6">
        <v>57</v>
      </c>
      <c r="D252" s="2" t="s">
        <v>952</v>
      </c>
      <c r="E252" s="2" t="s">
        <v>257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IF(A252&lt;&gt;C252,VLOOKUP(C252,$A$3:$E$902,4,FALSE),"")</f>
        <v>Deshaan</v>
      </c>
      <c r="I252" t="str">
        <f>IF(A252&lt;&gt;C252,VLOOKUP(C252,$A$3:$E$902,5,FALSE),"")</f>
        <v>Deshaan</v>
      </c>
      <c r="J252" s="4">
        <f t="shared" si="10"/>
        <v>306</v>
      </c>
      <c r="K252" s="4">
        <f t="shared" si="11"/>
        <v>57</v>
      </c>
    </row>
    <row r="253" spans="1:11" x14ac:dyDescent="0.25">
      <c r="A253" s="6">
        <v>919</v>
      </c>
      <c r="B253" s="6">
        <v>559</v>
      </c>
      <c r="C253" s="6">
        <v>849</v>
      </c>
      <c r="D253" s="2" t="s">
        <v>1309</v>
      </c>
      <c r="E253" s="2" t="s">
        <v>680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IF(A253&lt;&gt;C253,VLOOKUP(C253,$A$3:$E$902,4,FALSE),"")</f>
        <v>Vvardenfell</v>
      </c>
      <c r="I253" t="str">
        <f>IF(A253&lt;&gt;C253,VLOOKUP(C253,$A$3:$E$902,5,FALSE),"")</f>
        <v>Vvardenfell</v>
      </c>
      <c r="J253" s="4">
        <f t="shared" si="10"/>
        <v>919</v>
      </c>
      <c r="K253" s="4">
        <f t="shared" si="11"/>
        <v>849</v>
      </c>
    </row>
    <row r="254" spans="1:11" x14ac:dyDescent="0.25">
      <c r="A254" s="6">
        <v>880</v>
      </c>
      <c r="B254" s="6">
        <v>525</v>
      </c>
      <c r="C254" s="6">
        <v>92</v>
      </c>
      <c r="D254" s="2" t="s">
        <v>1276</v>
      </c>
      <c r="E254" s="2" t="s">
        <v>646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IF(A254&lt;&gt;C254,VLOOKUP(C254,$A$3:$E$902,4,FALSE),"")</f>
        <v>Bangkorai</v>
      </c>
      <c r="I254" t="str">
        <f>IF(A254&lt;&gt;C254,VLOOKUP(C254,$A$3:$E$902,5,FALSE),"")</f>
        <v>Bangkorai</v>
      </c>
      <c r="J254" s="4">
        <f t="shared" si="10"/>
        <v>880</v>
      </c>
      <c r="K254" s="4">
        <f t="shared" si="11"/>
        <v>92</v>
      </c>
    </row>
    <row r="255" spans="1:11" x14ac:dyDescent="0.25">
      <c r="A255" s="6">
        <v>242</v>
      </c>
      <c r="B255" s="6">
        <v>76</v>
      </c>
      <c r="C255" s="6">
        <v>41</v>
      </c>
      <c r="D255" s="2" t="s">
        <v>915</v>
      </c>
      <c r="E255" s="2" t="s">
        <v>215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IF(A255&lt;&gt;C255,VLOOKUP(C255,$A$3:$E$902,4,FALSE),"")</f>
        <v>Steinfälle</v>
      </c>
      <c r="I255" t="str">
        <f>IF(A255&lt;&gt;C255,VLOOKUP(C255,$A$3:$E$902,5,FALSE),"")</f>
        <v>Stonefalls</v>
      </c>
      <c r="J255" s="4">
        <f t="shared" si="10"/>
        <v>242</v>
      </c>
      <c r="K255" s="4">
        <f t="shared" si="11"/>
        <v>41</v>
      </c>
    </row>
    <row r="256" spans="1:11" x14ac:dyDescent="0.25">
      <c r="A256" s="6">
        <v>481</v>
      </c>
      <c r="B256" s="6">
        <v>263</v>
      </c>
      <c r="C256" s="6">
        <v>103</v>
      </c>
      <c r="D256" s="2" t="s">
        <v>1080</v>
      </c>
      <c r="E256" s="2" t="s">
        <v>399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IF(A256&lt;&gt;C256,VLOOKUP(C256,$A$3:$E$902,4,FALSE),"")</f>
        <v>Rift</v>
      </c>
      <c r="I256" t="str">
        <f>IF(A256&lt;&gt;C256,VLOOKUP(C256,$A$3:$E$902,5,FALSE),"")</f>
        <v>The Rift</v>
      </c>
      <c r="J256" s="4">
        <f t="shared" si="10"/>
        <v>481</v>
      </c>
      <c r="K256" s="4">
        <f t="shared" si="11"/>
        <v>103</v>
      </c>
    </row>
    <row r="257" spans="1:11" x14ac:dyDescent="0.25">
      <c r="A257" s="6">
        <v>264</v>
      </c>
      <c r="B257" s="6">
        <v>96</v>
      </c>
      <c r="C257" s="6">
        <v>101</v>
      </c>
      <c r="D257" s="2" t="s">
        <v>932</v>
      </c>
      <c r="E257" s="2" t="s">
        <v>235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IF(A257&lt;&gt;C257,VLOOKUP(C257,$A$3:$E$902,4,FALSE),"")</f>
        <v>Ostmarsch</v>
      </c>
      <c r="I257" t="str">
        <f>IF(A257&lt;&gt;C257,VLOOKUP(C257,$A$3:$E$902,5,FALSE),"")</f>
        <v>Eastmarch</v>
      </c>
      <c r="J257" s="4">
        <f t="shared" si="10"/>
        <v>264</v>
      </c>
      <c r="K257" s="4">
        <f t="shared" si="11"/>
        <v>101</v>
      </c>
    </row>
    <row r="258" spans="1:11" x14ac:dyDescent="0.25">
      <c r="A258" s="6">
        <v>458</v>
      </c>
      <c r="B258" s="6">
        <v>243</v>
      </c>
      <c r="C258" s="6">
        <v>382</v>
      </c>
      <c r="D258" s="2" t="s">
        <v>1060</v>
      </c>
      <c r="E258" s="2" t="s">
        <v>379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IF(A258&lt;&gt;C258,VLOOKUP(C258,$A$3:$E$902,4,FALSE),"")</f>
        <v>Schnittermark</v>
      </c>
      <c r="I258" t="str">
        <f>IF(A258&lt;&gt;C258,VLOOKUP(C258,$A$3:$E$902,5,FALSE),"")</f>
        <v>Reaper's March</v>
      </c>
      <c r="J258" s="4">
        <f t="shared" si="10"/>
        <v>458</v>
      </c>
      <c r="K258" s="4">
        <f t="shared" si="11"/>
        <v>382</v>
      </c>
    </row>
    <row r="259" spans="1:11" x14ac:dyDescent="0.25">
      <c r="A259" s="6">
        <v>386</v>
      </c>
      <c r="B259" s="6">
        <v>182</v>
      </c>
      <c r="C259" s="6">
        <v>41</v>
      </c>
      <c r="D259" s="2" t="s">
        <v>1005</v>
      </c>
      <c r="E259" s="2" t="s">
        <v>319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IF(A259&lt;&gt;C259,VLOOKUP(C259,$A$3:$E$902,4,FALSE),"")</f>
        <v>Steinfälle</v>
      </c>
      <c r="I259" t="str">
        <f>IF(A259&lt;&gt;C259,VLOOKUP(C259,$A$3:$E$902,5,FALSE),"")</f>
        <v>Stonefalls</v>
      </c>
      <c r="J259" s="4">
        <f t="shared" si="10"/>
        <v>386</v>
      </c>
      <c r="K259" s="4">
        <f t="shared" si="11"/>
        <v>41</v>
      </c>
    </row>
    <row r="260" spans="1:11" x14ac:dyDescent="0.25">
      <c r="A260" s="6">
        <v>508</v>
      </c>
      <c r="B260" s="6">
        <v>285</v>
      </c>
      <c r="C260" s="6">
        <v>849</v>
      </c>
      <c r="D260" s="2" t="s">
        <v>1101</v>
      </c>
      <c r="E260" s="2" t="s">
        <v>421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IF(A260&lt;&gt;C260,VLOOKUP(C260,$A$3:$E$902,4,FALSE),"")</f>
        <v>Vvardenfell</v>
      </c>
      <c r="I260" t="str">
        <f>IF(A260&lt;&gt;C260,VLOOKUP(C260,$A$3:$E$902,5,FALSE),"")</f>
        <v>Vvardenfell</v>
      </c>
      <c r="J260" s="4">
        <f t="shared" ref="J260:J323" si="13">A260</f>
        <v>508</v>
      </c>
      <c r="K260" s="4">
        <f t="shared" ref="K260:K323" si="14">C260</f>
        <v>849</v>
      </c>
    </row>
    <row r="261" spans="1:11" x14ac:dyDescent="0.25">
      <c r="A261" s="6">
        <v>702</v>
      </c>
      <c r="B261" s="6">
        <v>390</v>
      </c>
      <c r="C261" s="6">
        <v>684</v>
      </c>
      <c r="D261" s="2" t="s">
        <v>1182</v>
      </c>
      <c r="E261" s="2" t="s">
        <v>516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IF(A261&lt;&gt;C261,VLOOKUP(C261,$A$3:$E$902,4,FALSE),"")</f>
        <v>Wrothgar</v>
      </c>
      <c r="I261" t="str">
        <f>IF(A261&lt;&gt;C261,VLOOKUP(C261,$A$3:$E$902,5,FALSE),"")</f>
        <v>Wrothgar</v>
      </c>
      <c r="J261" s="4">
        <f t="shared" si="13"/>
        <v>702</v>
      </c>
      <c r="K261" s="4">
        <f t="shared" si="14"/>
        <v>684</v>
      </c>
    </row>
    <row r="262" spans="1:11" x14ac:dyDescent="0.25">
      <c r="A262" s="6">
        <v>1080</v>
      </c>
      <c r="B262" s="6">
        <v>705</v>
      </c>
      <c r="C262" s="6">
        <v>101</v>
      </c>
      <c r="D262" s="2" t="s">
        <v>854</v>
      </c>
      <c r="E262" s="2" t="s">
        <v>64</v>
      </c>
      <c r="F262" t="str">
        <f t="array" ref="F262">IF(OR(EXACT(A262,VALUE('ESO Dungeon constants'!$H$3:$H$1000))),"X","")</f>
        <v>X</v>
      </c>
      <c r="G262" t="str">
        <f t="shared" si="12"/>
        <v/>
      </c>
      <c r="H262" t="str">
        <f>IF(A262&lt;&gt;C262,VLOOKUP(C262,$A$3:$E$902,4,FALSE),"")</f>
        <v>Ostmarsch</v>
      </c>
      <c r="I262" t="str">
        <f>IF(A262&lt;&gt;C262,VLOOKUP(C262,$A$3:$E$902,5,FALSE),"")</f>
        <v>Eastmarch</v>
      </c>
      <c r="J262" s="4">
        <f t="shared" si="13"/>
        <v>1080</v>
      </c>
      <c r="K262" s="4">
        <f t="shared" si="14"/>
        <v>101</v>
      </c>
    </row>
    <row r="263" spans="1:11" x14ac:dyDescent="0.25">
      <c r="A263" s="6">
        <v>1125</v>
      </c>
      <c r="B263" s="6">
        <v>713</v>
      </c>
      <c r="C263" s="6">
        <v>101</v>
      </c>
      <c r="D263" s="2" t="s">
        <v>1283</v>
      </c>
      <c r="E263" s="2" t="s">
        <v>788</v>
      </c>
      <c r="F263" t="str">
        <f t="array" ref="F263">IF(OR(EXACT(A263,VALUE('ESO Dungeon constants'!$H$3:$H$1000))),"X","")</f>
        <v/>
      </c>
      <c r="G263" t="str">
        <f t="shared" si="12"/>
        <v/>
      </c>
      <c r="H263" t="str">
        <f>IF(A263&lt;&gt;C263,VLOOKUP(C263,$A$3:$E$902,4,FALSE),"")</f>
        <v>Ostmarsch</v>
      </c>
      <c r="I263" t="str">
        <f>IF(A263&lt;&gt;C263,VLOOKUP(C263,$A$3:$E$902,5,FALSE),"")</f>
        <v>Eastmarch</v>
      </c>
      <c r="J263" s="4">
        <f t="shared" si="13"/>
        <v>1125</v>
      </c>
      <c r="K263" s="4">
        <f t="shared" si="14"/>
        <v>101</v>
      </c>
    </row>
    <row r="264" spans="1:11" x14ac:dyDescent="0.25">
      <c r="A264" s="6">
        <v>834</v>
      </c>
      <c r="B264" s="6">
        <v>487</v>
      </c>
      <c r="C264" s="6">
        <v>816</v>
      </c>
      <c r="D264" s="2" t="s">
        <v>1241</v>
      </c>
      <c r="E264" s="2" t="s">
        <v>610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IF(A264&lt;&gt;C264,VLOOKUP(C264,$A$3:$E$902,4,FALSE),"")</f>
        <v>Hews Fluch</v>
      </c>
      <c r="I264" t="str">
        <f>IF(A264&lt;&gt;C264,VLOOKUP(C264,$A$3:$E$902,5,FALSE),"")</f>
        <v>Hew's Bane</v>
      </c>
      <c r="J264" s="4">
        <f t="shared" si="13"/>
        <v>834</v>
      </c>
      <c r="K264" s="4">
        <f t="shared" si="14"/>
        <v>816</v>
      </c>
    </row>
    <row r="265" spans="1:11" x14ac:dyDescent="0.25">
      <c r="A265" s="6">
        <v>283</v>
      </c>
      <c r="B265" s="6">
        <v>111</v>
      </c>
      <c r="C265" s="6">
        <v>41</v>
      </c>
      <c r="D265" s="2" t="s">
        <v>944</v>
      </c>
      <c r="E265" s="2" t="s">
        <v>51</v>
      </c>
      <c r="F265" t="str">
        <f t="array" ref="F265">IF(OR(EXACT(A265,VALUE('ESO Dungeon constants'!$H$3:$H$1000))),"X","")</f>
        <v>X</v>
      </c>
      <c r="G265" t="str">
        <f t="shared" si="12"/>
        <v/>
      </c>
      <c r="H265" t="str">
        <f>IF(A265&lt;&gt;C265,VLOOKUP(C265,$A$3:$E$902,4,FALSE),"")</f>
        <v>Steinfälle</v>
      </c>
      <c r="I265" t="str">
        <f>IF(A265&lt;&gt;C265,VLOOKUP(C265,$A$3:$E$902,5,FALSE),"")</f>
        <v>Stonefalls</v>
      </c>
      <c r="J265" s="4">
        <f t="shared" si="13"/>
        <v>283</v>
      </c>
      <c r="K265" s="4">
        <f t="shared" si="14"/>
        <v>41</v>
      </c>
    </row>
    <row r="266" spans="1:11" x14ac:dyDescent="0.25">
      <c r="A266" s="6">
        <v>934</v>
      </c>
      <c r="B266" s="6">
        <v>574</v>
      </c>
      <c r="C266" s="6">
        <v>41</v>
      </c>
      <c r="D266" s="2" t="s">
        <v>1320</v>
      </c>
      <c r="E266" s="2" t="s">
        <v>63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IF(A266&lt;&gt;C266,VLOOKUP(C266,$A$3:$E$902,4,FALSE),"")</f>
        <v>Steinfälle</v>
      </c>
      <c r="I266" t="str">
        <f>IF(A266&lt;&gt;C266,VLOOKUP(C266,$A$3:$E$902,5,FALSE),"")</f>
        <v>Stonefalls</v>
      </c>
      <c r="J266" s="4">
        <f t="shared" si="13"/>
        <v>934</v>
      </c>
      <c r="K266" s="4">
        <f t="shared" si="14"/>
        <v>41</v>
      </c>
    </row>
    <row r="267" spans="1:11" x14ac:dyDescent="0.25">
      <c r="A267" s="6">
        <v>954</v>
      </c>
      <c r="B267" s="6">
        <v>594</v>
      </c>
      <c r="C267" s="6">
        <v>849</v>
      </c>
      <c r="D267" s="2" t="s">
        <v>708</v>
      </c>
      <c r="E267" s="2" t="s">
        <v>708</v>
      </c>
      <c r="F267" t="str">
        <f t="array" ref="F267">IF(OR(EXACT(A267,VALUE('ESO Dungeon constants'!$H$3:$H$1000))),"X","")</f>
        <v/>
      </c>
      <c r="G267" t="str">
        <f t="shared" si="12"/>
        <v/>
      </c>
      <c r="H267" t="str">
        <f>IF(A267&lt;&gt;C267,VLOOKUP(C267,$A$3:$E$902,4,FALSE),"")</f>
        <v>Vvardenfell</v>
      </c>
      <c r="I267" t="str">
        <f>IF(A267&lt;&gt;C267,VLOOKUP(C267,$A$3:$E$902,5,FALSE),"")</f>
        <v>Vvardenfell</v>
      </c>
      <c r="J267" s="4">
        <f t="shared" si="13"/>
        <v>954</v>
      </c>
      <c r="K267" s="4">
        <f t="shared" si="14"/>
        <v>849</v>
      </c>
    </row>
    <row r="268" spans="1:11" x14ac:dyDescent="0.25">
      <c r="A268" s="6">
        <v>275</v>
      </c>
      <c r="B268" s="6">
        <v>107</v>
      </c>
      <c r="C268" s="6">
        <v>117</v>
      </c>
      <c r="D268" s="2" t="s">
        <v>942</v>
      </c>
      <c r="E268" s="2" t="s">
        <v>246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IF(A268&lt;&gt;C268,VLOOKUP(C268,$A$3:$E$902,4,FALSE),"")</f>
        <v>Schattenfenn</v>
      </c>
      <c r="I268" t="str">
        <f>IF(A268&lt;&gt;C268,VLOOKUP(C268,$A$3:$E$902,5,FALSE),"")</f>
        <v>Shadowfen</v>
      </c>
      <c r="J268" s="4">
        <f t="shared" si="13"/>
        <v>275</v>
      </c>
      <c r="K268" s="4">
        <f t="shared" si="14"/>
        <v>117</v>
      </c>
    </row>
    <row r="269" spans="1:11" x14ac:dyDescent="0.25">
      <c r="A269" s="6">
        <v>881</v>
      </c>
      <c r="B269" s="6">
        <v>526</v>
      </c>
      <c r="C269" s="6">
        <v>19</v>
      </c>
      <c r="D269" s="2" t="s">
        <v>1277</v>
      </c>
      <c r="E269" s="2" t="s">
        <v>647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IF(A269&lt;&gt;C269,VLOOKUP(C269,$A$3:$E$902,4,FALSE),"")</f>
        <v>Sturmhafen</v>
      </c>
      <c r="I269" t="str">
        <f>IF(A269&lt;&gt;C269,VLOOKUP(C269,$A$3:$E$902,5,FALSE),"")</f>
        <v>Stormhaven</v>
      </c>
      <c r="J269" s="4">
        <f t="shared" si="13"/>
        <v>881</v>
      </c>
      <c r="K269" s="4">
        <f t="shared" si="14"/>
        <v>19</v>
      </c>
    </row>
    <row r="270" spans="1:11" x14ac:dyDescent="0.25">
      <c r="A270" s="6">
        <v>825</v>
      </c>
      <c r="B270" s="6">
        <v>479</v>
      </c>
      <c r="C270" s="6">
        <v>823</v>
      </c>
      <c r="D270" s="2" t="s">
        <v>602</v>
      </c>
      <c r="E270" s="2" t="s">
        <v>602</v>
      </c>
      <c r="F270" t="str">
        <f t="array" ref="F270">IF(OR(EXACT(A270,VALUE('ESO Dungeon constants'!$H$3:$H$1000))),"X","")</f>
        <v/>
      </c>
      <c r="G270" t="str">
        <f t="shared" ref="G270:G333" si="15">IF(EXACT(A270,C270),"X","")</f>
        <v/>
      </c>
      <c r="H270" t="str">
        <f>IF(A270&lt;&gt;C270,VLOOKUP(C270,$A$3:$E$902,4,FALSE),"")</f>
        <v>Die Goldküste</v>
      </c>
      <c r="I270" t="str">
        <f>IF(A270&lt;&gt;C270,VLOOKUP(C270,$A$3:$E$902,5,FALSE),"")</f>
        <v>Gold Coast</v>
      </c>
      <c r="J270" s="4">
        <f t="shared" si="13"/>
        <v>825</v>
      </c>
      <c r="K270" s="4">
        <f t="shared" si="14"/>
        <v>823</v>
      </c>
    </row>
    <row r="271" spans="1:11" x14ac:dyDescent="0.25">
      <c r="A271" s="6">
        <v>541</v>
      </c>
      <c r="B271" s="6">
        <v>306</v>
      </c>
      <c r="C271" s="6">
        <v>267</v>
      </c>
      <c r="D271" s="2" t="s">
        <v>1112</v>
      </c>
      <c r="E271" s="2" t="s">
        <v>441</v>
      </c>
      <c r="F271" t="str">
        <f t="array" ref="F271">IF(OR(EXACT(A271,VALUE('ESO Dungeon constants'!$H$3:$H$1000))),"X","")</f>
        <v/>
      </c>
      <c r="G271" t="str">
        <f t="shared" si="15"/>
        <v/>
      </c>
      <c r="H271" t="str">
        <f>IF(A271&lt;&gt;C271,VLOOKUP(C271,$A$3:$E$902,4,FALSE),"")</f>
        <v>Augvea</v>
      </c>
      <c r="I271" t="str">
        <f>IF(A271&lt;&gt;C271,VLOOKUP(C271,$A$3:$E$902,5,FALSE),"")</f>
        <v>Eyevea</v>
      </c>
      <c r="J271" s="4">
        <f t="shared" si="13"/>
        <v>541</v>
      </c>
      <c r="K271" s="4">
        <f t="shared" si="14"/>
        <v>267</v>
      </c>
    </row>
    <row r="272" spans="1:11" x14ac:dyDescent="0.25">
      <c r="A272" s="6">
        <v>3</v>
      </c>
      <c r="B272" s="6">
        <v>2</v>
      </c>
      <c r="C272" s="6">
        <v>3</v>
      </c>
      <c r="D272" s="2" t="s">
        <v>154</v>
      </c>
      <c r="E272" s="2" t="s">
        <v>154</v>
      </c>
      <c r="F272" t="str">
        <f t="array" ref="F272">IF(OR(EXACT(A272,VALUE('ESO Dungeon constants'!$H$3:$H$1000))),"X","")</f>
        <v/>
      </c>
      <c r="G272" t="str">
        <f t="shared" si="15"/>
        <v>X</v>
      </c>
      <c r="H272" t="str">
        <f>IF(A272&lt;&gt;C272,VLOOKUP(C272,$A$3:$E$902,4,FALSE),"")</f>
        <v/>
      </c>
      <c r="I272" t="str">
        <f>IF(A272&lt;&gt;C272,VLOOKUP(C272,$A$3:$E$902,5,FALSE),"")</f>
        <v/>
      </c>
      <c r="J272" s="4">
        <f t="shared" si="13"/>
        <v>3</v>
      </c>
      <c r="K272" s="4">
        <f t="shared" si="14"/>
        <v>3</v>
      </c>
    </row>
    <row r="273" spans="1:11" x14ac:dyDescent="0.25">
      <c r="A273" s="6">
        <v>429</v>
      </c>
      <c r="B273" s="6">
        <v>221</v>
      </c>
      <c r="C273" s="6">
        <v>3</v>
      </c>
      <c r="D273" s="2" t="s">
        <v>1040</v>
      </c>
      <c r="E273" s="2" t="s">
        <v>358</v>
      </c>
      <c r="F273" t="str">
        <f t="array" ref="F273">IF(OR(EXACT(A273,VALUE('ESO Dungeon constants'!$H$3:$H$1000))),"X","")</f>
        <v/>
      </c>
      <c r="G273" t="str">
        <f t="shared" si="15"/>
        <v/>
      </c>
      <c r="H273" t="str">
        <f>IF(A273&lt;&gt;C273,VLOOKUP(C273,$A$3:$E$902,4,FALSE),"")</f>
        <v>Glenumbra</v>
      </c>
      <c r="I273" t="str">
        <f>IF(A273&lt;&gt;C273,VLOOKUP(C273,$A$3:$E$902,5,FALSE),"")</f>
        <v>Glenumbra</v>
      </c>
      <c r="J273" s="4">
        <f t="shared" si="13"/>
        <v>429</v>
      </c>
      <c r="K273" s="4">
        <f t="shared" si="14"/>
        <v>3</v>
      </c>
    </row>
    <row r="274" spans="1:11" x14ac:dyDescent="0.25">
      <c r="A274" s="6">
        <v>771</v>
      </c>
      <c r="B274" s="6">
        <v>430</v>
      </c>
      <c r="C274" s="6">
        <v>816</v>
      </c>
      <c r="D274" s="2" t="s">
        <v>1220</v>
      </c>
      <c r="E274" s="2" t="s">
        <v>554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IF(A274&lt;&gt;C274,VLOOKUP(C274,$A$3:$E$902,4,FALSE),"")</f>
        <v>Hews Fluch</v>
      </c>
      <c r="I274" t="str">
        <f>IF(A274&lt;&gt;C274,VLOOKUP(C274,$A$3:$E$902,5,FALSE),"")</f>
        <v>Hew's Bane</v>
      </c>
      <c r="J274" s="4">
        <f t="shared" si="13"/>
        <v>771</v>
      </c>
      <c r="K274" s="4">
        <f t="shared" si="14"/>
        <v>816</v>
      </c>
    </row>
    <row r="275" spans="1:11" x14ac:dyDescent="0.25">
      <c r="A275" s="6">
        <v>929</v>
      </c>
      <c r="B275" s="6">
        <v>569</v>
      </c>
      <c r="C275" s="6">
        <v>849</v>
      </c>
      <c r="D275" s="2" t="s">
        <v>1315</v>
      </c>
      <c r="E275" s="2" t="s">
        <v>690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IF(A275&lt;&gt;C275,VLOOKUP(C275,$A$3:$E$902,4,FALSE),"")</f>
        <v>Vvardenfell</v>
      </c>
      <c r="I275" t="str">
        <f>IF(A275&lt;&gt;C275,VLOOKUP(C275,$A$3:$E$902,5,FALSE),"")</f>
        <v>Vvardenfell</v>
      </c>
      <c r="J275" s="4">
        <f t="shared" si="13"/>
        <v>929</v>
      </c>
      <c r="K275" s="4">
        <f t="shared" si="14"/>
        <v>849</v>
      </c>
    </row>
    <row r="276" spans="1:11" x14ac:dyDescent="0.25">
      <c r="A276" s="6">
        <v>640</v>
      </c>
      <c r="B276" s="6">
        <v>368</v>
      </c>
      <c r="C276" s="6">
        <v>19</v>
      </c>
      <c r="D276" s="2" t="s">
        <v>1163</v>
      </c>
      <c r="E276" s="2" t="s">
        <v>498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IF(A276&lt;&gt;C276,VLOOKUP(C276,$A$3:$E$902,4,FALSE),"")</f>
        <v>Sturmhafen</v>
      </c>
      <c r="I276" t="str">
        <f>IF(A276&lt;&gt;C276,VLOOKUP(C276,$A$3:$E$902,5,FALSE),"")</f>
        <v>Stormhaven</v>
      </c>
      <c r="J276" s="4">
        <f t="shared" si="13"/>
        <v>640</v>
      </c>
      <c r="K276" s="4">
        <f t="shared" si="14"/>
        <v>19</v>
      </c>
    </row>
    <row r="277" spans="1:11" x14ac:dyDescent="0.25">
      <c r="A277" s="6">
        <v>823</v>
      </c>
      <c r="B277" s="6">
        <v>477</v>
      </c>
      <c r="C277" s="6">
        <v>823</v>
      </c>
      <c r="D277" s="2" t="s">
        <v>1232</v>
      </c>
      <c r="E277" s="2" t="s">
        <v>600</v>
      </c>
      <c r="F277" t="str">
        <f t="array" ref="F277">IF(OR(EXACT(A277,VALUE('ESO Dungeon constants'!$H$3:$H$1000))),"X","")</f>
        <v/>
      </c>
      <c r="G277" t="str">
        <f t="shared" si="15"/>
        <v>X</v>
      </c>
      <c r="H277" t="str">
        <f>IF(A277&lt;&gt;C277,VLOOKUP(C277,$A$3:$E$902,4,FALSE),"")</f>
        <v/>
      </c>
      <c r="I277" t="str">
        <f>IF(A277&lt;&gt;C277,VLOOKUP(C277,$A$3:$E$902,5,FALSE),"")</f>
        <v/>
      </c>
      <c r="J277" s="4">
        <f t="shared" si="13"/>
        <v>823</v>
      </c>
      <c r="K277" s="4">
        <f t="shared" si="14"/>
        <v>823</v>
      </c>
    </row>
    <row r="278" spans="1:11" x14ac:dyDescent="0.25">
      <c r="A278" s="6">
        <v>1059</v>
      </c>
      <c r="B278" s="6">
        <v>685</v>
      </c>
      <c r="C278" s="6">
        <v>1011</v>
      </c>
      <c r="D278" s="2" t="s">
        <v>837</v>
      </c>
      <c r="E278" s="2" t="s">
        <v>789</v>
      </c>
      <c r="F278" t="str">
        <f t="array" ref="F278">IF(OR(EXACT(A278,VALUE('ESO Dungeon constants'!$H$3:$H$1000))),"X","")</f>
        <v/>
      </c>
      <c r="G278" t="str">
        <f t="shared" si="15"/>
        <v/>
      </c>
      <c r="H278" t="str">
        <f>IF(A278&lt;&gt;C278,VLOOKUP(C278,$A$3:$E$902,4,FALSE),"")</f>
        <v>Sommersend</v>
      </c>
      <c r="I278" t="str">
        <f>IF(A278&lt;&gt;C278,VLOOKUP(C278,$A$3:$E$902,5,FALSE),"")</f>
        <v>Summerset</v>
      </c>
      <c r="J278" s="4">
        <f t="shared" si="13"/>
        <v>1059</v>
      </c>
      <c r="K278" s="4">
        <f t="shared" si="14"/>
        <v>1011</v>
      </c>
    </row>
    <row r="279" spans="1:11" x14ac:dyDescent="0.25">
      <c r="A279" s="6">
        <v>383</v>
      </c>
      <c r="B279" s="6">
        <v>180</v>
      </c>
      <c r="C279" s="6">
        <v>383</v>
      </c>
      <c r="D279" s="2" t="s">
        <v>1004</v>
      </c>
      <c r="E279" s="2" t="s">
        <v>317</v>
      </c>
      <c r="F279" t="str">
        <f t="array" ref="F279">IF(OR(EXACT(A279,VALUE('ESO Dungeon constants'!$H$3:$H$1000))),"X","")</f>
        <v/>
      </c>
      <c r="G279" t="str">
        <f t="shared" si="15"/>
        <v>X</v>
      </c>
      <c r="H279" t="str">
        <f>IF(A279&lt;&gt;C279,VLOOKUP(C279,$A$3:$E$902,4,FALSE),"")</f>
        <v/>
      </c>
      <c r="I279" t="str">
        <f>IF(A279&lt;&gt;C279,VLOOKUP(C279,$A$3:$E$902,5,FALSE),"")</f>
        <v/>
      </c>
      <c r="J279" s="4">
        <f t="shared" si="13"/>
        <v>383</v>
      </c>
      <c r="K279" s="4">
        <f t="shared" si="14"/>
        <v>383</v>
      </c>
    </row>
    <row r="280" spans="1:11" x14ac:dyDescent="0.25">
      <c r="A280" s="6">
        <v>1063</v>
      </c>
      <c r="B280" s="6">
        <v>688</v>
      </c>
      <c r="C280" s="6">
        <v>1027</v>
      </c>
      <c r="D280" s="2" t="s">
        <v>841</v>
      </c>
      <c r="E280" s="2" t="s">
        <v>793</v>
      </c>
      <c r="F280" t="str">
        <f t="array" ref="F280">IF(OR(EXACT(A280,VALUE('ESO Dungeon constants'!$H$3:$H$1000))),"X","")</f>
        <v/>
      </c>
      <c r="G280" t="str">
        <f t="shared" si="15"/>
        <v/>
      </c>
      <c r="H280" t="str">
        <f>IF(A280&lt;&gt;C280,VLOOKUP(C280,$A$3:$E$902,4,FALSE),"")</f>
        <v>Artaeum</v>
      </c>
      <c r="I280" t="str">
        <f>IF(A280&lt;&gt;C280,VLOOKUP(C280,$A$3:$E$902,5,FALSE),"")</f>
        <v>Artaeum</v>
      </c>
      <c r="J280" s="4">
        <f t="shared" si="13"/>
        <v>1063</v>
      </c>
      <c r="K280" s="4">
        <f t="shared" si="14"/>
        <v>1027</v>
      </c>
    </row>
    <row r="281" spans="1:11" x14ac:dyDescent="0.25">
      <c r="A281" s="6">
        <v>882</v>
      </c>
      <c r="B281" s="6">
        <v>527</v>
      </c>
      <c r="C281" s="6">
        <v>383</v>
      </c>
      <c r="D281" s="2" t="s">
        <v>1278</v>
      </c>
      <c r="E281" s="2" t="s">
        <v>648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IF(A281&lt;&gt;C281,VLOOKUP(C281,$A$3:$E$902,4,FALSE),"")</f>
        <v>Grahtwald</v>
      </c>
      <c r="I281" t="str">
        <f>IF(A281&lt;&gt;C281,VLOOKUP(C281,$A$3:$E$902,5,FALSE),"")</f>
        <v>Grahtwood</v>
      </c>
      <c r="J281" s="4">
        <f t="shared" si="13"/>
        <v>882</v>
      </c>
      <c r="K281" s="4">
        <f t="shared" si="14"/>
        <v>383</v>
      </c>
    </row>
    <row r="282" spans="1:11" x14ac:dyDescent="0.25">
      <c r="A282" s="6">
        <v>701</v>
      </c>
      <c r="B282" s="6">
        <v>389</v>
      </c>
      <c r="C282" s="6">
        <v>684</v>
      </c>
      <c r="D282" s="2" t="s">
        <v>1181</v>
      </c>
      <c r="E282" s="2" t="s">
        <v>515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IF(A282&lt;&gt;C282,VLOOKUP(C282,$A$3:$E$902,4,FALSE),"")</f>
        <v>Wrothgar</v>
      </c>
      <c r="I282" t="str">
        <f>IF(A282&lt;&gt;C282,VLOOKUP(C282,$A$3:$E$902,5,FALSE),"")</f>
        <v>Wrothgar</v>
      </c>
      <c r="J282" s="4">
        <f t="shared" si="13"/>
        <v>701</v>
      </c>
      <c r="K282" s="4">
        <f t="shared" si="14"/>
        <v>684</v>
      </c>
    </row>
    <row r="283" spans="1:11" x14ac:dyDescent="0.25">
      <c r="A283" s="6">
        <v>526</v>
      </c>
      <c r="B283" s="6">
        <v>295</v>
      </c>
      <c r="C283" s="6">
        <v>382</v>
      </c>
      <c r="D283" s="2" t="s">
        <v>1105</v>
      </c>
      <c r="E283" s="2" t="s">
        <v>430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IF(A283&lt;&gt;C283,VLOOKUP(C283,$A$3:$E$902,4,FALSE),"")</f>
        <v>Schnittermark</v>
      </c>
      <c r="I283" t="str">
        <f>IF(A283&lt;&gt;C283,VLOOKUP(C283,$A$3:$E$902,5,FALSE),"")</f>
        <v>Reaper's March</v>
      </c>
      <c r="J283" s="4">
        <f t="shared" si="13"/>
        <v>526</v>
      </c>
      <c r="K283" s="4">
        <f t="shared" si="14"/>
        <v>382</v>
      </c>
    </row>
    <row r="284" spans="1:11" x14ac:dyDescent="0.25">
      <c r="A284" s="6">
        <v>108</v>
      </c>
      <c r="B284" s="6">
        <v>18</v>
      </c>
      <c r="C284" s="6">
        <v>108</v>
      </c>
      <c r="D284" s="2" t="s">
        <v>865</v>
      </c>
      <c r="E284" s="2" t="s">
        <v>164</v>
      </c>
      <c r="F284" t="str">
        <f t="array" ref="F284">IF(OR(EXACT(A284,VALUE('ESO Dungeon constants'!$H$3:$H$1000))),"X","")</f>
        <v/>
      </c>
      <c r="G284" t="str">
        <f t="shared" si="15"/>
        <v>X</v>
      </c>
      <c r="H284" t="str">
        <f>IF(A284&lt;&gt;C284,VLOOKUP(C284,$A$3:$E$902,4,FALSE),"")</f>
        <v/>
      </c>
      <c r="I284" t="str">
        <f>IF(A284&lt;&gt;C284,VLOOKUP(C284,$A$3:$E$902,5,FALSE),"")</f>
        <v/>
      </c>
      <c r="J284" s="4">
        <f t="shared" si="13"/>
        <v>108</v>
      </c>
      <c r="K284" s="4">
        <f t="shared" si="14"/>
        <v>108</v>
      </c>
    </row>
    <row r="285" spans="1:11" x14ac:dyDescent="0.25">
      <c r="A285" s="6">
        <v>376</v>
      </c>
      <c r="B285" s="6">
        <v>173</v>
      </c>
      <c r="C285" s="6">
        <v>347</v>
      </c>
      <c r="D285" s="2" t="s">
        <v>999</v>
      </c>
      <c r="E285" s="2" t="s">
        <v>311</v>
      </c>
      <c r="F285" t="str">
        <f t="array" ref="F285">IF(OR(EXACT(A285,VALUE('ESO Dungeon constants'!$H$3:$H$1000))),"X","")</f>
        <v/>
      </c>
      <c r="G285" t="str">
        <f t="shared" si="15"/>
        <v/>
      </c>
      <c r="H285" t="str">
        <f>IF(A285&lt;&gt;C285,VLOOKUP(C285,$A$3:$E$902,4,FALSE),"")</f>
        <v>Kalthafen</v>
      </c>
      <c r="I285" t="str">
        <f>IF(A285&lt;&gt;C285,VLOOKUP(C285,$A$3:$E$902,5,FALSE),"")</f>
        <v>Coldharbour</v>
      </c>
      <c r="J285" s="4">
        <f t="shared" si="13"/>
        <v>376</v>
      </c>
      <c r="K285" s="4">
        <f t="shared" si="14"/>
        <v>347</v>
      </c>
    </row>
    <row r="286" spans="1:11" x14ac:dyDescent="0.25">
      <c r="A286" s="6">
        <v>865</v>
      </c>
      <c r="B286" s="6">
        <v>510</v>
      </c>
      <c r="C286" s="6">
        <v>101</v>
      </c>
      <c r="D286" s="2" t="s">
        <v>1263</v>
      </c>
      <c r="E286" s="2" t="s">
        <v>631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IF(A286&lt;&gt;C286,VLOOKUP(C286,$A$3:$E$902,4,FALSE),"")</f>
        <v>Ostmarsch</v>
      </c>
      <c r="I286" t="str">
        <f>IF(A286&lt;&gt;C286,VLOOKUP(C286,$A$3:$E$902,5,FALSE),"")</f>
        <v>Eastmarch</v>
      </c>
      <c r="J286" s="4">
        <f t="shared" si="13"/>
        <v>865</v>
      </c>
      <c r="K286" s="4">
        <f t="shared" si="14"/>
        <v>101</v>
      </c>
    </row>
    <row r="287" spans="1:11" x14ac:dyDescent="0.25">
      <c r="A287" s="6">
        <v>576</v>
      </c>
      <c r="B287" s="6">
        <v>337</v>
      </c>
      <c r="C287" s="6">
        <v>108</v>
      </c>
      <c r="D287" s="2" t="s">
        <v>1136</v>
      </c>
      <c r="E287" s="2" t="s">
        <v>470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IF(A287&lt;&gt;C287,VLOOKUP(C287,$A$3:$E$902,4,FALSE),"")</f>
        <v>Grünschatten</v>
      </c>
      <c r="I287" t="str">
        <f>IF(A287&lt;&gt;C287,VLOOKUP(C287,$A$3:$E$902,5,FALSE),"")</f>
        <v>Greenshade</v>
      </c>
      <c r="J287" s="4">
        <f t="shared" si="13"/>
        <v>576</v>
      </c>
      <c r="K287" s="4">
        <f t="shared" si="14"/>
        <v>108</v>
      </c>
    </row>
    <row r="288" spans="1:11" x14ac:dyDescent="0.25">
      <c r="A288" s="6">
        <v>896</v>
      </c>
      <c r="B288" s="6">
        <v>537</v>
      </c>
      <c r="C288" s="6">
        <v>888</v>
      </c>
      <c r="D288" s="2" t="s">
        <v>1290</v>
      </c>
      <c r="E288" s="2" t="s">
        <v>658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IF(A288&lt;&gt;C288,VLOOKUP(C288,$A$3:$E$902,4,FALSE),"")</f>
        <v>Kargstein</v>
      </c>
      <c r="I288" t="str">
        <f>IF(A288&lt;&gt;C288,VLOOKUP(C288,$A$3:$E$902,5,FALSE),"")</f>
        <v>Craglorn</v>
      </c>
      <c r="J288" s="4">
        <f t="shared" si="13"/>
        <v>896</v>
      </c>
      <c r="K288" s="4">
        <f t="shared" si="14"/>
        <v>888</v>
      </c>
    </row>
    <row r="289" spans="1:11" x14ac:dyDescent="0.25">
      <c r="A289" s="6">
        <v>530</v>
      </c>
      <c r="B289" s="6">
        <v>298</v>
      </c>
      <c r="C289" s="6">
        <v>347</v>
      </c>
      <c r="D289" s="2" t="s">
        <v>1107</v>
      </c>
      <c r="E289" s="2" t="s">
        <v>433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IF(A289&lt;&gt;C289,VLOOKUP(C289,$A$3:$E$902,4,FALSE),"")</f>
        <v>Kalthafen</v>
      </c>
      <c r="I289" t="str">
        <f>IF(A289&lt;&gt;C289,VLOOKUP(C289,$A$3:$E$902,5,FALSE),"")</f>
        <v>Coldharbour</v>
      </c>
      <c r="J289" s="4">
        <f t="shared" si="13"/>
        <v>530</v>
      </c>
      <c r="K289" s="4">
        <f t="shared" si="14"/>
        <v>347</v>
      </c>
    </row>
    <row r="290" spans="1:11" x14ac:dyDescent="0.25">
      <c r="A290" s="6">
        <v>1007</v>
      </c>
      <c r="B290" s="6">
        <v>641</v>
      </c>
      <c r="C290" s="6">
        <v>888</v>
      </c>
      <c r="D290" s="2" t="s">
        <v>1375</v>
      </c>
      <c r="E290" s="2" t="s">
        <v>751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IF(A290&lt;&gt;C290,VLOOKUP(C290,$A$3:$E$902,4,FALSE),"")</f>
        <v>Kargstein</v>
      </c>
      <c r="I290" t="str">
        <f>IF(A290&lt;&gt;C290,VLOOKUP(C290,$A$3:$E$902,5,FALSE),"")</f>
        <v>Craglorn</v>
      </c>
      <c r="J290" s="4">
        <f t="shared" si="13"/>
        <v>1007</v>
      </c>
      <c r="K290" s="4">
        <f t="shared" si="14"/>
        <v>888</v>
      </c>
    </row>
    <row r="291" spans="1:11" x14ac:dyDescent="0.25">
      <c r="A291" s="6">
        <v>231</v>
      </c>
      <c r="B291" s="6">
        <v>66</v>
      </c>
      <c r="C291" s="6">
        <v>92</v>
      </c>
      <c r="D291" s="2" t="s">
        <v>906</v>
      </c>
      <c r="E291" s="2" t="s">
        <v>205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IF(A291&lt;&gt;C291,VLOOKUP(C291,$A$3:$E$902,4,FALSE),"")</f>
        <v>Bangkorai</v>
      </c>
      <c r="I291" t="str">
        <f>IF(A291&lt;&gt;C291,VLOOKUP(C291,$A$3:$E$902,5,FALSE),"")</f>
        <v>Bangkorai</v>
      </c>
      <c r="J291" s="4">
        <f t="shared" si="13"/>
        <v>231</v>
      </c>
      <c r="K291" s="4">
        <f t="shared" si="14"/>
        <v>92</v>
      </c>
    </row>
    <row r="292" spans="1:11" x14ac:dyDescent="0.25">
      <c r="A292" s="6">
        <v>339</v>
      </c>
      <c r="B292" s="6">
        <v>151</v>
      </c>
      <c r="C292" s="6">
        <v>101</v>
      </c>
      <c r="D292" s="2" t="s">
        <v>978</v>
      </c>
      <c r="E292" s="2" t="s">
        <v>289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IF(A292&lt;&gt;C292,VLOOKUP(C292,$A$3:$E$902,4,FALSE),"")</f>
        <v>Ostmarsch</v>
      </c>
      <c r="I292" t="str">
        <f>IF(A292&lt;&gt;C292,VLOOKUP(C292,$A$3:$E$902,5,FALSE),"")</f>
        <v>Eastmarch</v>
      </c>
      <c r="J292" s="4">
        <f t="shared" si="13"/>
        <v>339</v>
      </c>
      <c r="K292" s="4">
        <f t="shared" si="14"/>
        <v>101</v>
      </c>
    </row>
    <row r="293" spans="1:11" x14ac:dyDescent="0.25">
      <c r="A293" s="6">
        <v>353</v>
      </c>
      <c r="B293" s="6">
        <v>155</v>
      </c>
      <c r="C293" s="6">
        <v>101</v>
      </c>
      <c r="D293" s="2" t="s">
        <v>981</v>
      </c>
      <c r="E293" s="2" t="s">
        <v>293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IF(A293&lt;&gt;C293,VLOOKUP(C293,$A$3:$E$902,4,FALSE),"")</f>
        <v>Ostmarsch</v>
      </c>
      <c r="I293" t="str">
        <f>IF(A293&lt;&gt;C293,VLOOKUP(C293,$A$3:$E$902,5,FALSE),"")</f>
        <v>Eastmarch</v>
      </c>
      <c r="J293" s="4">
        <f t="shared" si="13"/>
        <v>353</v>
      </c>
      <c r="K293" s="4">
        <f t="shared" si="14"/>
        <v>101</v>
      </c>
    </row>
    <row r="294" spans="1:11" x14ac:dyDescent="0.25">
      <c r="A294" s="6">
        <v>1085</v>
      </c>
      <c r="B294" s="6">
        <v>709</v>
      </c>
      <c r="C294" s="6">
        <v>1085</v>
      </c>
      <c r="D294" s="2" t="s">
        <v>856</v>
      </c>
      <c r="E294" s="2" t="s">
        <v>811</v>
      </c>
      <c r="F294" t="str">
        <f t="array" ref="F294">IF(OR(EXACT(A294,VALUE('ESO Dungeon constants'!$H$3:$H$1000))),"X","")</f>
        <v/>
      </c>
      <c r="G294" t="str">
        <f t="shared" si="15"/>
        <v>X</v>
      </c>
      <c r="H294" t="str">
        <f>IF(A294&lt;&gt;C294,VLOOKUP(C294,$A$3:$E$902,4,FALSE),"")</f>
        <v/>
      </c>
      <c r="I294" t="str">
        <f>IF(A294&lt;&gt;C294,VLOOKUP(C294,$A$3:$E$902,5,FALSE),"")</f>
        <v/>
      </c>
      <c r="J294" s="4">
        <f t="shared" si="13"/>
        <v>1085</v>
      </c>
      <c r="K294" s="4">
        <f t="shared" si="14"/>
        <v>1085</v>
      </c>
    </row>
    <row r="295" spans="1:11" x14ac:dyDescent="0.25">
      <c r="A295" s="6">
        <v>975</v>
      </c>
      <c r="B295" s="6">
        <v>615</v>
      </c>
      <c r="C295" s="6">
        <v>849</v>
      </c>
      <c r="D295" s="2" t="s">
        <v>1350</v>
      </c>
      <c r="E295" s="2" t="s">
        <v>727</v>
      </c>
      <c r="F295" t="str">
        <f t="array" ref="F295">IF(OR(EXACT(A295,VALUE('ESO Dungeon constants'!$H$3:$H$1000))),"X","")</f>
        <v>X</v>
      </c>
      <c r="G295" t="str">
        <f t="shared" si="15"/>
        <v/>
      </c>
      <c r="H295" t="str">
        <f>IF(A295&lt;&gt;C295,VLOOKUP(C295,$A$3:$E$902,4,FALSE),"")</f>
        <v>Vvardenfell</v>
      </c>
      <c r="I295" t="str">
        <f>IF(A295&lt;&gt;C295,VLOOKUP(C295,$A$3:$E$902,5,FALSE),"")</f>
        <v>Vvardenfell</v>
      </c>
      <c r="J295" s="4">
        <f t="shared" si="13"/>
        <v>975</v>
      </c>
      <c r="K295" s="4">
        <f t="shared" si="14"/>
        <v>849</v>
      </c>
    </row>
    <row r="296" spans="1:11" x14ac:dyDescent="0.25">
      <c r="A296" s="6">
        <v>453</v>
      </c>
      <c r="B296" s="6">
        <v>238</v>
      </c>
      <c r="C296" s="6">
        <v>382</v>
      </c>
      <c r="D296" s="2" t="s">
        <v>1055</v>
      </c>
      <c r="E296" s="2" t="s">
        <v>374</v>
      </c>
      <c r="F296" t="str">
        <f t="array" ref="F296">IF(OR(EXACT(A296,VALUE('ESO Dungeon constants'!$H$3:$H$1000))),"X","")</f>
        <v/>
      </c>
      <c r="G296" t="str">
        <f t="shared" si="15"/>
        <v/>
      </c>
      <c r="H296" t="str">
        <f>IF(A296&lt;&gt;C296,VLOOKUP(C296,$A$3:$E$902,4,FALSE),"")</f>
        <v>Schnittermark</v>
      </c>
      <c r="I296" t="str">
        <f>IF(A296&lt;&gt;C296,VLOOKUP(C296,$A$3:$E$902,5,FALSE),"")</f>
        <v>Reaper's March</v>
      </c>
      <c r="J296" s="4">
        <f t="shared" si="13"/>
        <v>453</v>
      </c>
      <c r="K296" s="4">
        <f t="shared" si="14"/>
        <v>382</v>
      </c>
    </row>
    <row r="297" spans="1:11" x14ac:dyDescent="0.25">
      <c r="A297" s="6">
        <v>985</v>
      </c>
      <c r="B297" s="6">
        <v>623</v>
      </c>
      <c r="C297" s="6">
        <v>980</v>
      </c>
      <c r="D297" s="2" t="s">
        <v>1359</v>
      </c>
      <c r="E297" s="2" t="s">
        <v>733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IF(A297&lt;&gt;C297,VLOOKUP(C297,$A$3:$E$902,4,FALSE),"")</f>
        <v>Die Stadt der Uhrwerke</v>
      </c>
      <c r="I297" t="str">
        <f>IF(A297&lt;&gt;C297,VLOOKUP(C297,$A$3:$E$902,5,FALSE),"")</f>
        <v>Clockwork City</v>
      </c>
      <c r="J297" s="4">
        <f t="shared" si="13"/>
        <v>985</v>
      </c>
      <c r="K297" s="4">
        <f t="shared" si="14"/>
        <v>980</v>
      </c>
    </row>
    <row r="298" spans="1:11" x14ac:dyDescent="0.25">
      <c r="A298" s="6">
        <v>209</v>
      </c>
      <c r="B298" s="6">
        <v>51</v>
      </c>
      <c r="C298" s="6">
        <v>208</v>
      </c>
      <c r="D298" s="2" t="s">
        <v>892</v>
      </c>
      <c r="E298" s="2" t="s">
        <v>190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IF(A298&lt;&gt;C298,VLOOKUP(C298,$A$3:$E$902,4,FALSE),"")</f>
        <v>Die Erdschmiede</v>
      </c>
      <c r="I298" t="str">
        <f>IF(A298&lt;&gt;C298,VLOOKUP(C298,$A$3:$E$902,5,FALSE),"")</f>
        <v>The Earth Forge</v>
      </c>
      <c r="J298" s="4">
        <f t="shared" si="13"/>
        <v>209</v>
      </c>
      <c r="K298" s="4">
        <f t="shared" si="14"/>
        <v>208</v>
      </c>
    </row>
    <row r="299" spans="1:11" x14ac:dyDescent="0.25">
      <c r="A299" s="6">
        <v>855</v>
      </c>
      <c r="B299" s="6">
        <v>500</v>
      </c>
      <c r="C299" s="6">
        <v>19</v>
      </c>
      <c r="D299" s="2" t="s">
        <v>1253</v>
      </c>
      <c r="E299" s="2" t="s">
        <v>621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IF(A299&lt;&gt;C299,VLOOKUP(C299,$A$3:$E$902,4,FALSE),"")</f>
        <v>Sturmhafen</v>
      </c>
      <c r="I299" t="str">
        <f>IF(A299&lt;&gt;C299,VLOOKUP(C299,$A$3:$E$902,5,FALSE),"")</f>
        <v>Stormhaven</v>
      </c>
      <c r="J299" s="4">
        <f t="shared" si="13"/>
        <v>855</v>
      </c>
      <c r="K299" s="4">
        <f t="shared" si="14"/>
        <v>19</v>
      </c>
    </row>
    <row r="300" spans="1:11" x14ac:dyDescent="0.25">
      <c r="A300" s="6">
        <v>579</v>
      </c>
      <c r="B300" s="6">
        <v>340</v>
      </c>
      <c r="C300" s="6">
        <v>108</v>
      </c>
      <c r="D300" s="2" t="s">
        <v>1138</v>
      </c>
      <c r="E300" s="2" t="s">
        <v>473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IF(A300&lt;&gt;C300,VLOOKUP(C300,$A$3:$E$902,4,FALSE),"")</f>
        <v>Grünschatten</v>
      </c>
      <c r="I300" t="str">
        <f>IF(A300&lt;&gt;C300,VLOOKUP(C300,$A$3:$E$902,5,FALSE),"")</f>
        <v>Greenshade</v>
      </c>
      <c r="J300" s="4">
        <f t="shared" si="13"/>
        <v>579</v>
      </c>
      <c r="K300" s="4">
        <f t="shared" si="14"/>
        <v>108</v>
      </c>
    </row>
    <row r="301" spans="1:11" x14ac:dyDescent="0.25">
      <c r="A301" s="6">
        <v>497</v>
      </c>
      <c r="B301" s="6">
        <v>274</v>
      </c>
      <c r="C301" s="6">
        <v>181</v>
      </c>
      <c r="D301" s="2" t="s">
        <v>1091</v>
      </c>
      <c r="E301" s="2" t="s">
        <v>410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IF(A301&lt;&gt;C301,VLOOKUP(C301,$A$3:$E$902,4,FALSE),"")</f>
        <v>Cyrodiil</v>
      </c>
      <c r="I301" t="str">
        <f>IF(A301&lt;&gt;C301,VLOOKUP(C301,$A$3:$E$902,5,FALSE),"")</f>
        <v>Cyrodiil</v>
      </c>
      <c r="J301" s="4">
        <f t="shared" si="13"/>
        <v>497</v>
      </c>
      <c r="K301" s="4">
        <f t="shared" si="14"/>
        <v>181</v>
      </c>
    </row>
    <row r="302" spans="1:11" x14ac:dyDescent="0.25">
      <c r="A302" s="6">
        <v>566</v>
      </c>
      <c r="B302" s="6">
        <v>328</v>
      </c>
      <c r="C302" s="6">
        <v>3</v>
      </c>
      <c r="D302" s="2" t="s">
        <v>1130</v>
      </c>
      <c r="E302" s="2" t="s">
        <v>462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IF(A302&lt;&gt;C302,VLOOKUP(C302,$A$3:$E$902,4,FALSE),"")</f>
        <v>Glenumbra</v>
      </c>
      <c r="I302" t="str">
        <f>IF(A302&lt;&gt;C302,VLOOKUP(C302,$A$3:$E$902,5,FALSE),"")</f>
        <v>Glenumbra</v>
      </c>
      <c r="J302" s="4">
        <f t="shared" si="13"/>
        <v>566</v>
      </c>
      <c r="K302" s="4">
        <f t="shared" si="14"/>
        <v>3</v>
      </c>
    </row>
    <row r="303" spans="1:11" x14ac:dyDescent="0.25">
      <c r="A303" s="6">
        <v>581</v>
      </c>
      <c r="B303" s="6">
        <v>342</v>
      </c>
      <c r="C303" s="6">
        <v>199</v>
      </c>
      <c r="D303" s="2" t="s">
        <v>1140</v>
      </c>
      <c r="E303" s="2" t="s">
        <v>475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IF(A303&lt;&gt;C303,VLOOKUP(C303,$A$3:$E$902,4,FALSE),"")</f>
        <v>Die Zuflucht</v>
      </c>
      <c r="I303" t="str">
        <f>IF(A303&lt;&gt;C303,VLOOKUP(C303,$A$3:$E$902,5,FALSE),"")</f>
        <v>The Harborage</v>
      </c>
      <c r="J303" s="4">
        <f t="shared" si="13"/>
        <v>581</v>
      </c>
      <c r="K303" s="4">
        <f t="shared" si="14"/>
        <v>199</v>
      </c>
    </row>
    <row r="304" spans="1:11" x14ac:dyDescent="0.25">
      <c r="A304" s="6">
        <v>723</v>
      </c>
      <c r="B304" s="6">
        <v>402</v>
      </c>
      <c r="C304" s="6">
        <v>199</v>
      </c>
      <c r="D304" s="2" t="s">
        <v>1140</v>
      </c>
      <c r="E304" s="2" t="s">
        <v>475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IF(A304&lt;&gt;C304,VLOOKUP(C304,$A$3:$E$902,4,FALSE),"")</f>
        <v>Die Zuflucht</v>
      </c>
      <c r="I304" t="str">
        <f>IF(A304&lt;&gt;C304,VLOOKUP(C304,$A$3:$E$902,5,FALSE),"")</f>
        <v>The Harborage</v>
      </c>
      <c r="J304" s="4">
        <f t="shared" si="13"/>
        <v>723</v>
      </c>
      <c r="K304" s="4">
        <f t="shared" si="14"/>
        <v>199</v>
      </c>
    </row>
    <row r="305" spans="1:11" x14ac:dyDescent="0.25">
      <c r="A305" s="6">
        <v>558</v>
      </c>
      <c r="B305" s="6">
        <v>322</v>
      </c>
      <c r="C305" s="6">
        <v>108</v>
      </c>
      <c r="D305" s="2" t="s">
        <v>1125</v>
      </c>
      <c r="E305" s="2" t="s">
        <v>457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IF(A305&lt;&gt;C305,VLOOKUP(C305,$A$3:$E$902,4,FALSE),"")</f>
        <v>Grünschatten</v>
      </c>
      <c r="I305" t="str">
        <f>IF(A305&lt;&gt;C305,VLOOKUP(C305,$A$3:$E$902,5,FALSE),"")</f>
        <v>Greenshade</v>
      </c>
      <c r="J305" s="4">
        <f t="shared" si="13"/>
        <v>558</v>
      </c>
      <c r="K305" s="4">
        <f t="shared" si="14"/>
        <v>108</v>
      </c>
    </row>
    <row r="306" spans="1:11" x14ac:dyDescent="0.25">
      <c r="A306" s="6">
        <v>245</v>
      </c>
      <c r="B306" s="6">
        <v>78</v>
      </c>
      <c r="C306" s="6">
        <v>41</v>
      </c>
      <c r="D306" s="2" t="s">
        <v>917</v>
      </c>
      <c r="E306" s="2" t="s">
        <v>217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IF(A306&lt;&gt;C306,VLOOKUP(C306,$A$3:$E$902,4,FALSE),"")</f>
        <v>Steinfälle</v>
      </c>
      <c r="I306" t="str">
        <f>IF(A306&lt;&gt;C306,VLOOKUP(C306,$A$3:$E$902,5,FALSE),"")</f>
        <v>Stonefalls</v>
      </c>
      <c r="J306" s="4">
        <f t="shared" si="13"/>
        <v>245</v>
      </c>
      <c r="K306" s="4">
        <f t="shared" si="14"/>
        <v>41</v>
      </c>
    </row>
    <row r="307" spans="1:11" x14ac:dyDescent="0.25">
      <c r="A307" s="6">
        <v>636</v>
      </c>
      <c r="B307" s="6">
        <v>364</v>
      </c>
      <c r="C307" s="6">
        <v>888</v>
      </c>
      <c r="D307" s="2" t="s">
        <v>1159</v>
      </c>
      <c r="E307" s="2" t="s">
        <v>494</v>
      </c>
      <c r="F307" t="str">
        <f t="array" ref="F307">IF(OR(EXACT(A307,VALUE('ESO Dungeon constants'!$H$3:$H$1000))),"X","")</f>
        <v>X</v>
      </c>
      <c r="G307" t="str">
        <f t="shared" si="15"/>
        <v/>
      </c>
      <c r="H307" t="str">
        <f>IF(A307&lt;&gt;C307,VLOOKUP(C307,$A$3:$E$902,4,FALSE),"")</f>
        <v>Kargstein</v>
      </c>
      <c r="I307" t="str">
        <f>IF(A307&lt;&gt;C307,VLOOKUP(C307,$A$3:$E$902,5,FALSE),"")</f>
        <v>Craglorn</v>
      </c>
      <c r="J307" s="4">
        <f t="shared" si="13"/>
        <v>636</v>
      </c>
      <c r="K307" s="4">
        <f t="shared" si="14"/>
        <v>888</v>
      </c>
    </row>
    <row r="308" spans="1:11" x14ac:dyDescent="0.25">
      <c r="A308" s="6">
        <v>816</v>
      </c>
      <c r="B308" s="6">
        <v>471</v>
      </c>
      <c r="C308" s="6">
        <v>816</v>
      </c>
      <c r="D308" s="2" t="s">
        <v>1226</v>
      </c>
      <c r="E308" s="2" t="s">
        <v>594</v>
      </c>
      <c r="F308" t="str">
        <f t="array" ref="F308">IF(OR(EXACT(A308,VALUE('ESO Dungeon constants'!$H$3:$H$1000))),"X","")</f>
        <v/>
      </c>
      <c r="G308" t="str">
        <f t="shared" si="15"/>
        <v>X</v>
      </c>
      <c r="H308" t="str">
        <f>IF(A308&lt;&gt;C308,VLOOKUP(C308,$A$3:$E$902,4,FALSE),"")</f>
        <v/>
      </c>
      <c r="I308" t="str">
        <f>IF(A308&lt;&gt;C308,VLOOKUP(C308,$A$3:$E$902,5,FALSE),"")</f>
        <v/>
      </c>
      <c r="J308" s="4">
        <f t="shared" si="13"/>
        <v>816</v>
      </c>
      <c r="K308" s="4">
        <f t="shared" si="14"/>
        <v>816</v>
      </c>
    </row>
    <row r="309" spans="1:11" x14ac:dyDescent="0.25">
      <c r="A309" s="6">
        <v>290</v>
      </c>
      <c r="B309" s="6">
        <v>116</v>
      </c>
      <c r="C309" s="6">
        <v>41</v>
      </c>
      <c r="D309" s="2" t="s">
        <v>949</v>
      </c>
      <c r="E309" s="2" t="s">
        <v>254</v>
      </c>
      <c r="F309" t="str">
        <f t="array" ref="F309">IF(OR(EXACT(A309,VALUE('ESO Dungeon constants'!$H$3:$H$1000))),"X","")</f>
        <v/>
      </c>
      <c r="G309" t="str">
        <f t="shared" si="15"/>
        <v/>
      </c>
      <c r="H309" t="str">
        <f>IF(A309&lt;&gt;C309,VLOOKUP(C309,$A$3:$E$902,4,FALSE),"")</f>
        <v>Steinfälle</v>
      </c>
      <c r="I309" t="str">
        <f>IF(A309&lt;&gt;C309,VLOOKUP(C309,$A$3:$E$902,5,FALSE),"")</f>
        <v>Stonefalls</v>
      </c>
      <c r="J309" s="4">
        <f t="shared" si="13"/>
        <v>290</v>
      </c>
      <c r="K309" s="4">
        <f t="shared" si="14"/>
        <v>41</v>
      </c>
    </row>
    <row r="310" spans="1:11" x14ac:dyDescent="0.25">
      <c r="A310" s="6">
        <v>326</v>
      </c>
      <c r="B310" s="6">
        <v>138</v>
      </c>
      <c r="C310" s="6">
        <v>20</v>
      </c>
      <c r="D310" s="2" t="s">
        <v>969</v>
      </c>
      <c r="E310" s="2" t="s">
        <v>276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IF(A310&lt;&gt;C310,VLOOKUP(C310,$A$3:$E$902,4,FALSE),"")</f>
        <v>Kluftspitze</v>
      </c>
      <c r="I310" t="str">
        <f>IF(A310&lt;&gt;C310,VLOOKUP(C310,$A$3:$E$902,5,FALSE),"")</f>
        <v>Rivenspire</v>
      </c>
      <c r="J310" s="4">
        <f t="shared" si="13"/>
        <v>326</v>
      </c>
      <c r="K310" s="4">
        <f t="shared" si="14"/>
        <v>20</v>
      </c>
    </row>
    <row r="311" spans="1:11" x14ac:dyDescent="0.25">
      <c r="A311" s="6">
        <v>906</v>
      </c>
      <c r="B311" s="6">
        <v>547</v>
      </c>
      <c r="C311" s="6">
        <v>888</v>
      </c>
      <c r="D311" s="2" t="s">
        <v>1298</v>
      </c>
      <c r="E311" s="2" t="s">
        <v>668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IF(A311&lt;&gt;C311,VLOOKUP(C311,$A$3:$E$902,4,FALSE),"")</f>
        <v>Kargstein</v>
      </c>
      <c r="I311" t="str">
        <f>IF(A311&lt;&gt;C311,VLOOKUP(C311,$A$3:$E$902,5,FALSE),"")</f>
        <v>Craglorn</v>
      </c>
      <c r="J311" s="4">
        <f t="shared" si="13"/>
        <v>906</v>
      </c>
      <c r="K311" s="4">
        <f t="shared" si="14"/>
        <v>888</v>
      </c>
    </row>
    <row r="312" spans="1:11" x14ac:dyDescent="0.25">
      <c r="A312" s="6">
        <v>960</v>
      </c>
      <c r="B312" s="6">
        <v>600</v>
      </c>
      <c r="C312" s="6">
        <v>849</v>
      </c>
      <c r="D312" s="2" t="s">
        <v>1339</v>
      </c>
      <c r="E312" s="2" t="s">
        <v>714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IF(A312&lt;&gt;C312,VLOOKUP(C312,$A$3:$E$902,4,FALSE),"")</f>
        <v>Vvardenfell</v>
      </c>
      <c r="I312" t="str">
        <f>IF(A312&lt;&gt;C312,VLOOKUP(C312,$A$3:$E$902,5,FALSE),"")</f>
        <v>Vvardenfell</v>
      </c>
      <c r="J312" s="4">
        <f t="shared" si="13"/>
        <v>960</v>
      </c>
      <c r="K312" s="4">
        <f t="shared" si="14"/>
        <v>849</v>
      </c>
    </row>
    <row r="313" spans="1:11" x14ac:dyDescent="0.25">
      <c r="A313" s="6">
        <v>470</v>
      </c>
      <c r="B313" s="6">
        <v>255</v>
      </c>
      <c r="C313" s="6">
        <v>58</v>
      </c>
      <c r="D313" s="2" t="s">
        <v>1072</v>
      </c>
      <c r="E313" s="2" t="s">
        <v>391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IF(A313&lt;&gt;C313,VLOOKUP(C313,$A$3:$E$902,4,FALSE),"")</f>
        <v>Malabal Tor</v>
      </c>
      <c r="I313" t="str">
        <f>IF(A313&lt;&gt;C313,VLOOKUP(C313,$A$3:$E$902,5,FALSE),"")</f>
        <v>Malabal Tor</v>
      </c>
      <c r="J313" s="4">
        <f t="shared" si="13"/>
        <v>470</v>
      </c>
      <c r="K313" s="4">
        <f t="shared" si="14"/>
        <v>58</v>
      </c>
    </row>
    <row r="314" spans="1:11" x14ac:dyDescent="0.25">
      <c r="A314" s="6">
        <v>699</v>
      </c>
      <c r="B314" s="6">
        <v>387</v>
      </c>
      <c r="C314" s="6">
        <v>684</v>
      </c>
      <c r="D314" s="2" t="s">
        <v>1179</v>
      </c>
      <c r="E314" s="2" t="s">
        <v>513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IF(A314&lt;&gt;C314,VLOOKUP(C314,$A$3:$E$902,4,FALSE),"")</f>
        <v>Wrothgar</v>
      </c>
      <c r="I314" t="str">
        <f>IF(A314&lt;&gt;C314,VLOOKUP(C314,$A$3:$E$902,5,FALSE),"")</f>
        <v>Wrothgar</v>
      </c>
      <c r="J314" s="4">
        <f t="shared" si="13"/>
        <v>699</v>
      </c>
      <c r="K314" s="4">
        <f t="shared" si="14"/>
        <v>684</v>
      </c>
    </row>
    <row r="315" spans="1:11" x14ac:dyDescent="0.25">
      <c r="A315" s="6">
        <v>247</v>
      </c>
      <c r="B315" s="6">
        <v>80</v>
      </c>
      <c r="C315" s="6">
        <v>41</v>
      </c>
      <c r="D315" s="2" t="s">
        <v>919</v>
      </c>
      <c r="E315" s="2" t="s">
        <v>219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IF(A315&lt;&gt;C315,VLOOKUP(C315,$A$3:$E$902,4,FALSE),"")</f>
        <v>Steinfälle</v>
      </c>
      <c r="I315" t="str">
        <f>IF(A315&lt;&gt;C315,VLOOKUP(C315,$A$3:$E$902,5,FALSE),"")</f>
        <v>Stonefalls</v>
      </c>
      <c r="J315" s="4">
        <f t="shared" si="13"/>
        <v>247</v>
      </c>
      <c r="K315" s="4">
        <f t="shared" si="14"/>
        <v>41</v>
      </c>
    </row>
    <row r="316" spans="1:11" x14ac:dyDescent="0.25">
      <c r="A316" s="6">
        <v>241</v>
      </c>
      <c r="B316" s="6">
        <v>75</v>
      </c>
      <c r="C316" s="6">
        <v>41</v>
      </c>
      <c r="D316" s="2" t="s">
        <v>914</v>
      </c>
      <c r="E316" s="2" t="s">
        <v>214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IF(A316&lt;&gt;C316,VLOOKUP(C316,$A$3:$E$902,4,FALSE),"")</f>
        <v>Steinfälle</v>
      </c>
      <c r="I316" t="str">
        <f>IF(A316&lt;&gt;C316,VLOOKUP(C316,$A$3:$E$902,5,FALSE),"")</f>
        <v>Stonefalls</v>
      </c>
      <c r="J316" s="4">
        <f t="shared" si="13"/>
        <v>241</v>
      </c>
      <c r="K316" s="4">
        <f t="shared" si="14"/>
        <v>41</v>
      </c>
    </row>
    <row r="317" spans="1:11" x14ac:dyDescent="0.25">
      <c r="A317" s="6">
        <v>857</v>
      </c>
      <c r="B317" s="6">
        <v>502</v>
      </c>
      <c r="C317" s="6">
        <v>104</v>
      </c>
      <c r="D317" s="2" t="s">
        <v>1255</v>
      </c>
      <c r="E317" s="2" t="s">
        <v>623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IF(A317&lt;&gt;C317,VLOOKUP(C317,$A$3:$E$902,4,FALSE),"")</f>
        <v>Die Alik'r-Wüste</v>
      </c>
      <c r="I317" t="str">
        <f>IF(A317&lt;&gt;C317,VLOOKUP(C317,$A$3:$E$902,5,FALSE),"")</f>
        <v>Alik'r Desert</v>
      </c>
      <c r="J317" s="4">
        <f t="shared" si="13"/>
        <v>857</v>
      </c>
      <c r="K317" s="4">
        <f t="shared" si="14"/>
        <v>104</v>
      </c>
    </row>
    <row r="318" spans="1:11" x14ac:dyDescent="0.25">
      <c r="A318" s="6">
        <v>824</v>
      </c>
      <c r="B318" s="6">
        <v>478</v>
      </c>
      <c r="C318" s="6">
        <v>823</v>
      </c>
      <c r="D318" s="2" t="s">
        <v>1233</v>
      </c>
      <c r="E318" s="2" t="s">
        <v>601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IF(A318&lt;&gt;C318,VLOOKUP(C318,$A$3:$E$902,4,FALSE),"")</f>
        <v>Die Goldküste</v>
      </c>
      <c r="I318" t="str">
        <f>IF(A318&lt;&gt;C318,VLOOKUP(C318,$A$3:$E$902,5,FALSE),"")</f>
        <v>Gold Coast</v>
      </c>
      <c r="J318" s="4">
        <f t="shared" si="13"/>
        <v>824</v>
      </c>
      <c r="K318" s="4">
        <f t="shared" si="14"/>
        <v>823</v>
      </c>
    </row>
    <row r="319" spans="1:11" x14ac:dyDescent="0.25">
      <c r="A319" s="6">
        <v>820</v>
      </c>
      <c r="B319" s="6">
        <v>475</v>
      </c>
      <c r="C319" s="6">
        <v>816</v>
      </c>
      <c r="D319" s="2" t="s">
        <v>1230</v>
      </c>
      <c r="E319" s="2" t="s">
        <v>598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IF(A319&lt;&gt;C319,VLOOKUP(C319,$A$3:$E$902,4,FALSE),"")</f>
        <v>Hews Fluch</v>
      </c>
      <c r="I319" t="str">
        <f>IF(A319&lt;&gt;C319,VLOOKUP(C319,$A$3:$E$902,5,FALSE),"")</f>
        <v>Hew's Bane</v>
      </c>
      <c r="J319" s="4">
        <f t="shared" si="13"/>
        <v>820</v>
      </c>
      <c r="K319" s="4">
        <f t="shared" si="14"/>
        <v>816</v>
      </c>
    </row>
    <row r="320" spans="1:11" x14ac:dyDescent="0.25">
      <c r="A320" s="6">
        <v>868</v>
      </c>
      <c r="B320" s="6">
        <v>513</v>
      </c>
      <c r="C320" s="6">
        <v>281</v>
      </c>
      <c r="D320" s="2" t="s">
        <v>1266</v>
      </c>
      <c r="E320" s="2" t="s">
        <v>634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IF(A320&lt;&gt;C320,VLOOKUP(C320,$A$3:$E$902,4,FALSE),"")</f>
        <v>Bal Foyen</v>
      </c>
      <c r="I320" t="str">
        <f>IF(A320&lt;&gt;C320,VLOOKUP(C320,$A$3:$E$902,5,FALSE),"")</f>
        <v>Bal Foyen</v>
      </c>
      <c r="J320" s="4">
        <f t="shared" si="13"/>
        <v>868</v>
      </c>
      <c r="K320" s="4">
        <f t="shared" si="14"/>
        <v>281</v>
      </c>
    </row>
    <row r="321" spans="1:11" x14ac:dyDescent="0.25">
      <c r="A321" s="6">
        <v>879</v>
      </c>
      <c r="B321" s="6">
        <v>524</v>
      </c>
      <c r="C321" s="6">
        <v>534</v>
      </c>
      <c r="D321" s="2" t="s">
        <v>1275</v>
      </c>
      <c r="E321" s="2" t="s">
        <v>645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IF(A321&lt;&gt;C321,VLOOKUP(C321,$A$3:$E$902,4,FALSE),"")</f>
        <v>Stros M'Kai</v>
      </c>
      <c r="I321" t="str">
        <f>IF(A321&lt;&gt;C321,VLOOKUP(C321,$A$3:$E$902,5,FALSE),"")</f>
        <v>Stros M'Kai</v>
      </c>
      <c r="J321" s="4">
        <f t="shared" si="13"/>
        <v>879</v>
      </c>
      <c r="K321" s="4">
        <f t="shared" si="14"/>
        <v>534</v>
      </c>
    </row>
    <row r="322" spans="1:11" x14ac:dyDescent="0.25">
      <c r="A322" s="6">
        <v>1064</v>
      </c>
      <c r="B322" s="6">
        <v>689</v>
      </c>
      <c r="C322" s="6">
        <v>103</v>
      </c>
      <c r="D322" s="2" t="s">
        <v>842</v>
      </c>
      <c r="E322" s="2" t="s">
        <v>794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IF(A322&lt;&gt;C322,VLOOKUP(C322,$A$3:$E$902,4,FALSE),"")</f>
        <v>Rift</v>
      </c>
      <c r="I322" t="str">
        <f>IF(A322&lt;&gt;C322,VLOOKUP(C322,$A$3:$E$902,5,FALSE),"")</f>
        <v>The Rift</v>
      </c>
      <c r="J322" s="4">
        <f t="shared" si="13"/>
        <v>1064</v>
      </c>
      <c r="K322" s="4">
        <f t="shared" si="14"/>
        <v>103</v>
      </c>
    </row>
    <row r="323" spans="1:11" x14ac:dyDescent="0.25">
      <c r="A323" s="6">
        <v>360</v>
      </c>
      <c r="B323" s="6">
        <v>158</v>
      </c>
      <c r="C323" s="6">
        <v>101</v>
      </c>
      <c r="D323" s="2" t="s">
        <v>984</v>
      </c>
      <c r="E323" s="2" t="s">
        <v>296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IF(A323&lt;&gt;C323,VLOOKUP(C323,$A$3:$E$902,4,FALSE),"")</f>
        <v>Ostmarsch</v>
      </c>
      <c r="I323" t="str">
        <f>IF(A323&lt;&gt;C323,VLOOKUP(C323,$A$3:$E$902,5,FALSE),"")</f>
        <v>Eastmarch</v>
      </c>
      <c r="J323" s="4">
        <f t="shared" si="13"/>
        <v>360</v>
      </c>
      <c r="K323" s="4">
        <f t="shared" si="14"/>
        <v>101</v>
      </c>
    </row>
    <row r="324" spans="1:11" x14ac:dyDescent="0.25">
      <c r="A324" s="6">
        <v>707</v>
      </c>
      <c r="B324" s="6">
        <v>395</v>
      </c>
      <c r="C324" s="6">
        <v>684</v>
      </c>
      <c r="D324" s="2" t="s">
        <v>1186</v>
      </c>
      <c r="E324" s="2" t="s">
        <v>521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IF(A324&lt;&gt;C324,VLOOKUP(C324,$A$3:$E$902,4,FALSE),"")</f>
        <v>Wrothgar</v>
      </c>
      <c r="I324" t="str">
        <f>IF(A324&lt;&gt;C324,VLOOKUP(C324,$A$3:$E$902,5,FALSE),"")</f>
        <v>Wrothgar</v>
      </c>
      <c r="J324" s="4">
        <f t="shared" ref="J324:J387" si="16">A324</f>
        <v>707</v>
      </c>
      <c r="K324" s="4">
        <f t="shared" ref="K324:K387" si="17">C324</f>
        <v>684</v>
      </c>
    </row>
    <row r="325" spans="1:11" x14ac:dyDescent="0.25">
      <c r="A325" s="6">
        <v>309</v>
      </c>
      <c r="B325" s="6">
        <v>121</v>
      </c>
      <c r="C325" s="6">
        <v>3</v>
      </c>
      <c r="D325" s="2" t="s">
        <v>954</v>
      </c>
      <c r="E325" s="2" t="s">
        <v>259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IF(A325&lt;&gt;C325,VLOOKUP(C325,$A$3:$E$902,4,FALSE),"")</f>
        <v>Glenumbra</v>
      </c>
      <c r="I325" t="str">
        <f>IF(A325&lt;&gt;C325,VLOOKUP(C325,$A$3:$E$902,5,FALSE),"")</f>
        <v>Glenumbra</v>
      </c>
      <c r="J325" s="4">
        <f t="shared" si="16"/>
        <v>309</v>
      </c>
      <c r="K325" s="4">
        <f t="shared" si="17"/>
        <v>3</v>
      </c>
    </row>
    <row r="326" spans="1:11" x14ac:dyDescent="0.25">
      <c r="A326" s="6">
        <v>246</v>
      </c>
      <c r="B326" s="6">
        <v>79</v>
      </c>
      <c r="C326" s="6">
        <v>41</v>
      </c>
      <c r="D326" s="2" t="s">
        <v>918</v>
      </c>
      <c r="E326" s="2" t="s">
        <v>218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IF(A326&lt;&gt;C326,VLOOKUP(C326,$A$3:$E$902,4,FALSE),"")</f>
        <v>Steinfälle</v>
      </c>
      <c r="I326" t="str">
        <f>IF(A326&lt;&gt;C326,VLOOKUP(C326,$A$3:$E$902,5,FALSE),"")</f>
        <v>Stonefalls</v>
      </c>
      <c r="J326" s="4">
        <f t="shared" si="16"/>
        <v>246</v>
      </c>
      <c r="K326" s="4">
        <f t="shared" si="17"/>
        <v>41</v>
      </c>
    </row>
    <row r="327" spans="1:11" x14ac:dyDescent="0.25">
      <c r="A327" s="6">
        <v>1031</v>
      </c>
      <c r="B327" s="6">
        <v>665</v>
      </c>
      <c r="C327" s="6">
        <v>1011</v>
      </c>
      <c r="D327" s="2" t="s">
        <v>819</v>
      </c>
      <c r="E327" s="2" t="s">
        <v>772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IF(A327&lt;&gt;C327,VLOOKUP(C327,$A$3:$E$902,4,FALSE),"")</f>
        <v>Sommersend</v>
      </c>
      <c r="I327" t="str">
        <f>IF(A327&lt;&gt;C327,VLOOKUP(C327,$A$3:$E$902,5,FALSE),"")</f>
        <v>Summerset</v>
      </c>
      <c r="J327" s="4">
        <f t="shared" si="16"/>
        <v>1031</v>
      </c>
      <c r="K327" s="4">
        <f t="shared" si="17"/>
        <v>1011</v>
      </c>
    </row>
    <row r="328" spans="1:11" x14ac:dyDescent="0.25">
      <c r="A328" s="6">
        <v>553</v>
      </c>
      <c r="B328" s="6">
        <v>317</v>
      </c>
      <c r="C328" s="6">
        <v>108</v>
      </c>
      <c r="D328" s="2" t="s">
        <v>452</v>
      </c>
      <c r="E328" s="2" t="s">
        <v>452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IF(A328&lt;&gt;C328,VLOOKUP(C328,$A$3:$E$902,4,FALSE),"")</f>
        <v>Grünschatten</v>
      </c>
      <c r="I328" t="str">
        <f>IF(A328&lt;&gt;C328,VLOOKUP(C328,$A$3:$E$902,5,FALSE),"")</f>
        <v>Greenshade</v>
      </c>
      <c r="J328" s="4">
        <f t="shared" si="16"/>
        <v>553</v>
      </c>
      <c r="K328" s="4">
        <f t="shared" si="17"/>
        <v>108</v>
      </c>
    </row>
    <row r="329" spans="1:11" x14ac:dyDescent="0.25">
      <c r="A329" s="6">
        <v>892</v>
      </c>
      <c r="B329" s="6">
        <v>533</v>
      </c>
      <c r="C329" s="6">
        <v>888</v>
      </c>
      <c r="D329" s="2" t="s">
        <v>1286</v>
      </c>
      <c r="E329" s="2" t="s">
        <v>654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IF(A329&lt;&gt;C329,VLOOKUP(C329,$A$3:$E$902,4,FALSE),"")</f>
        <v>Kargstein</v>
      </c>
      <c r="I329" t="str">
        <f>IF(A329&lt;&gt;C329,VLOOKUP(C329,$A$3:$E$902,5,FALSE),"")</f>
        <v>Craglorn</v>
      </c>
      <c r="J329" s="4">
        <f t="shared" si="16"/>
        <v>892</v>
      </c>
      <c r="K329" s="4">
        <f t="shared" si="17"/>
        <v>888</v>
      </c>
    </row>
    <row r="330" spans="1:11" x14ac:dyDescent="0.25">
      <c r="A330" s="6">
        <v>584</v>
      </c>
      <c r="B330" s="6">
        <v>344</v>
      </c>
      <c r="C330" s="6">
        <v>584</v>
      </c>
      <c r="D330" s="2" t="s">
        <v>1142</v>
      </c>
      <c r="E330" s="2" t="s">
        <v>39</v>
      </c>
      <c r="F330" t="str">
        <f t="array" ref="F330">IF(OR(EXACT(A330,VALUE('ESO Dungeon constants'!$H$3:$H$1000))),"X","")</f>
        <v/>
      </c>
      <c r="G330" t="str">
        <f t="shared" si="15"/>
        <v>X</v>
      </c>
      <c r="H330" t="str">
        <f>IF(A330&lt;&gt;C330,VLOOKUP(C330,$A$3:$E$902,4,FALSE),"")</f>
        <v/>
      </c>
      <c r="I330" t="str">
        <f>IF(A330&lt;&gt;C330,VLOOKUP(C330,$A$3:$E$902,5,FALSE),"")</f>
        <v/>
      </c>
      <c r="J330" s="4">
        <f t="shared" si="16"/>
        <v>584</v>
      </c>
      <c r="K330" s="4">
        <f t="shared" si="17"/>
        <v>584</v>
      </c>
    </row>
    <row r="331" spans="1:11" x14ac:dyDescent="0.25">
      <c r="A331" s="6">
        <v>678</v>
      </c>
      <c r="B331" s="6">
        <v>375</v>
      </c>
      <c r="C331" s="6">
        <v>584</v>
      </c>
      <c r="D331" s="2" t="s">
        <v>1169</v>
      </c>
      <c r="E331" s="2" t="s">
        <v>52</v>
      </c>
      <c r="F331" t="str">
        <f t="array" ref="F331">IF(OR(EXACT(A331,VALUE('ESO Dungeon constants'!$H$3:$H$1000))),"X","")</f>
        <v>X</v>
      </c>
      <c r="G331" t="str">
        <f t="shared" si="15"/>
        <v/>
      </c>
      <c r="H331" t="str">
        <f>IF(A331&lt;&gt;C331,VLOOKUP(C331,$A$3:$E$902,4,FALSE),"")</f>
        <v>Die Kaiserstadt</v>
      </c>
      <c r="I331" t="str">
        <f>IF(A331&lt;&gt;C331,VLOOKUP(C331,$A$3:$E$902,5,FALSE),"")</f>
        <v>Imperial City</v>
      </c>
      <c r="J331" s="4">
        <f t="shared" si="16"/>
        <v>678</v>
      </c>
      <c r="K331" s="4">
        <f t="shared" si="17"/>
        <v>584</v>
      </c>
    </row>
    <row r="332" spans="1:11" x14ac:dyDescent="0.25">
      <c r="A332" s="6">
        <v>643</v>
      </c>
      <c r="B332" s="6">
        <v>371</v>
      </c>
      <c r="C332" s="6">
        <v>584</v>
      </c>
      <c r="D332" s="2" t="s">
        <v>1165</v>
      </c>
      <c r="E332" s="2" t="s">
        <v>500</v>
      </c>
      <c r="F332" t="str">
        <f t="array" ref="F332">IF(OR(EXACT(A332,VALUE('ESO Dungeon constants'!$H$3:$H$1000))),"X","")</f>
        <v/>
      </c>
      <c r="G332" t="str">
        <f t="shared" si="15"/>
        <v/>
      </c>
      <c r="H332" t="str">
        <f>IF(A332&lt;&gt;C332,VLOOKUP(C332,$A$3:$E$902,4,FALSE),"")</f>
        <v>Die Kaiserstadt</v>
      </c>
      <c r="I332" t="str">
        <f>IF(A332&lt;&gt;C332,VLOOKUP(C332,$A$3:$E$902,5,FALSE),"")</f>
        <v>Imperial City</v>
      </c>
      <c r="J332" s="4">
        <f t="shared" si="16"/>
        <v>643</v>
      </c>
      <c r="K332" s="4">
        <f t="shared" si="17"/>
        <v>584</v>
      </c>
    </row>
    <row r="333" spans="1:11" x14ac:dyDescent="0.25">
      <c r="A333" s="6">
        <v>551</v>
      </c>
      <c r="B333" s="6">
        <v>315</v>
      </c>
      <c r="C333" s="6">
        <v>108</v>
      </c>
      <c r="D333" s="2" t="s">
        <v>1119</v>
      </c>
      <c r="E333" s="2" t="s">
        <v>450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IF(A333&lt;&gt;C333,VLOOKUP(C333,$A$3:$E$902,4,FALSE),"")</f>
        <v>Grünschatten</v>
      </c>
      <c r="I333" t="str">
        <f>IF(A333&lt;&gt;C333,VLOOKUP(C333,$A$3:$E$902,5,FALSE),"")</f>
        <v>Greenshade</v>
      </c>
      <c r="J333" s="4">
        <f t="shared" si="16"/>
        <v>551</v>
      </c>
      <c r="K333" s="4">
        <f t="shared" si="17"/>
        <v>108</v>
      </c>
    </row>
    <row r="334" spans="1:11" x14ac:dyDescent="0.25">
      <c r="A334" s="6">
        <v>237</v>
      </c>
      <c r="B334" s="6">
        <v>72</v>
      </c>
      <c r="C334" s="6">
        <v>104</v>
      </c>
      <c r="D334" s="2" t="s">
        <v>912</v>
      </c>
      <c r="E334" s="2" t="s">
        <v>211</v>
      </c>
      <c r="F334" t="str">
        <f t="array" ref="F334">IF(OR(EXACT(A334,VALUE('ESO Dungeon constants'!$H$3:$H$1000))),"X","")</f>
        <v/>
      </c>
      <c r="G334" t="str">
        <f t="shared" ref="G334:G397" si="18">IF(EXACT(A334,C334),"X","")</f>
        <v/>
      </c>
      <c r="H334" t="str">
        <f>IF(A334&lt;&gt;C334,VLOOKUP(C334,$A$3:$E$902,4,FALSE),"")</f>
        <v>Die Alik'r-Wüste</v>
      </c>
      <c r="I334" t="str">
        <f>IF(A334&lt;&gt;C334,VLOOKUP(C334,$A$3:$E$902,5,FALSE),"")</f>
        <v>Alik'r Desert</v>
      </c>
      <c r="J334" s="4">
        <f t="shared" si="16"/>
        <v>237</v>
      </c>
      <c r="K334" s="4">
        <f t="shared" si="17"/>
        <v>104</v>
      </c>
    </row>
    <row r="335" spans="1:11" x14ac:dyDescent="0.25">
      <c r="A335" s="6">
        <v>920</v>
      </c>
      <c r="B335" s="6">
        <v>560</v>
      </c>
      <c r="C335" s="6">
        <v>849</v>
      </c>
      <c r="D335" s="2" t="s">
        <v>1310</v>
      </c>
      <c r="E335" s="2" t="s">
        <v>681</v>
      </c>
      <c r="F335" t="str">
        <f t="array" ref="F335">IF(OR(EXACT(A335,VALUE('ESO Dungeon constants'!$H$3:$H$1000))),"X","")</f>
        <v/>
      </c>
      <c r="G335" t="str">
        <f t="shared" si="18"/>
        <v/>
      </c>
      <c r="H335" t="str">
        <f>IF(A335&lt;&gt;C335,VLOOKUP(C335,$A$3:$E$902,4,FALSE),"")</f>
        <v>Vvardenfell</v>
      </c>
      <c r="I335" t="str">
        <f>IF(A335&lt;&gt;C335,VLOOKUP(C335,$A$3:$E$902,5,FALSE),"")</f>
        <v>Vvardenfell</v>
      </c>
      <c r="J335" s="4">
        <f t="shared" si="16"/>
        <v>920</v>
      </c>
      <c r="K335" s="4">
        <f t="shared" si="17"/>
        <v>849</v>
      </c>
    </row>
    <row r="336" spans="1:11" x14ac:dyDescent="0.25">
      <c r="A336" s="6">
        <v>990</v>
      </c>
      <c r="B336" s="6">
        <v>627</v>
      </c>
      <c r="C336" s="6">
        <v>980</v>
      </c>
      <c r="D336" s="2" t="s">
        <v>1363</v>
      </c>
      <c r="E336" s="2" t="s">
        <v>737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IF(A336&lt;&gt;C336,VLOOKUP(C336,$A$3:$E$902,4,FALSE),"")</f>
        <v>Die Stadt der Uhrwerke</v>
      </c>
      <c r="I336" t="str">
        <f>IF(A336&lt;&gt;C336,VLOOKUP(C336,$A$3:$E$902,5,FALSE),"")</f>
        <v>Clockwork City</v>
      </c>
      <c r="J336" s="4">
        <f t="shared" si="16"/>
        <v>990</v>
      </c>
      <c r="K336" s="4">
        <f t="shared" si="17"/>
        <v>980</v>
      </c>
    </row>
    <row r="337" spans="1:11" x14ac:dyDescent="0.25">
      <c r="A337" s="6">
        <v>287</v>
      </c>
      <c r="B337" s="6">
        <v>113</v>
      </c>
      <c r="C337" s="6">
        <v>41</v>
      </c>
      <c r="D337" s="2" t="s">
        <v>946</v>
      </c>
      <c r="E337" s="2" t="s">
        <v>251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IF(A337&lt;&gt;C337,VLOOKUP(C337,$A$3:$E$902,4,FALSE),"")</f>
        <v>Steinfälle</v>
      </c>
      <c r="I337" t="str">
        <f>IF(A337&lt;&gt;C337,VLOOKUP(C337,$A$3:$E$902,5,FALSE),"")</f>
        <v>Stonefalls</v>
      </c>
      <c r="J337" s="4">
        <f t="shared" si="16"/>
        <v>287</v>
      </c>
      <c r="K337" s="4">
        <f t="shared" si="17"/>
        <v>41</v>
      </c>
    </row>
    <row r="338" spans="1:11" x14ac:dyDescent="0.25">
      <c r="A338" s="6">
        <v>416</v>
      </c>
      <c r="B338" s="6">
        <v>211</v>
      </c>
      <c r="C338" s="6">
        <v>381</v>
      </c>
      <c r="D338" s="2" t="s">
        <v>1031</v>
      </c>
      <c r="E338" s="2" t="s">
        <v>348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IF(A338&lt;&gt;C338,VLOOKUP(C338,$A$3:$E$902,4,FALSE),"")</f>
        <v>Auridon</v>
      </c>
      <c r="I338" t="str">
        <f>IF(A338&lt;&gt;C338,VLOOKUP(C338,$A$3:$E$902,5,FALSE),"")</f>
        <v>Auridon</v>
      </c>
      <c r="J338" s="4">
        <f t="shared" si="16"/>
        <v>416</v>
      </c>
      <c r="K338" s="4">
        <f t="shared" si="17"/>
        <v>381</v>
      </c>
    </row>
    <row r="339" spans="1:11" x14ac:dyDescent="0.25">
      <c r="A339" s="6">
        <v>818</v>
      </c>
      <c r="B339" s="6">
        <v>473</v>
      </c>
      <c r="C339" s="6">
        <v>816</v>
      </c>
      <c r="D339" s="2" t="s">
        <v>1228</v>
      </c>
      <c r="E339" s="2" t="s">
        <v>596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IF(A339&lt;&gt;C339,VLOOKUP(C339,$A$3:$E$902,4,FALSE),"")</f>
        <v>Hews Fluch</v>
      </c>
      <c r="I339" t="str">
        <f>IF(A339&lt;&gt;C339,VLOOKUP(C339,$A$3:$E$902,5,FALSE),"")</f>
        <v>Hew's Bane</v>
      </c>
      <c r="J339" s="4">
        <f t="shared" si="16"/>
        <v>818</v>
      </c>
      <c r="K339" s="4">
        <f t="shared" si="17"/>
        <v>816</v>
      </c>
    </row>
    <row r="340" spans="1:11" x14ac:dyDescent="0.25">
      <c r="A340" s="6">
        <v>561</v>
      </c>
      <c r="B340" s="6">
        <v>325</v>
      </c>
      <c r="C340" s="6">
        <v>108</v>
      </c>
      <c r="D340" s="2" t="s">
        <v>1127</v>
      </c>
      <c r="E340" s="2" t="s">
        <v>459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IF(A340&lt;&gt;C340,VLOOKUP(C340,$A$3:$E$902,4,FALSE),"")</f>
        <v>Grünschatten</v>
      </c>
      <c r="I340" t="str">
        <f>IF(A340&lt;&gt;C340,VLOOKUP(C340,$A$3:$E$902,5,FALSE),"")</f>
        <v>Greenshade</v>
      </c>
      <c r="J340" s="4">
        <f t="shared" si="16"/>
        <v>561</v>
      </c>
      <c r="K340" s="4">
        <f t="shared" si="17"/>
        <v>108</v>
      </c>
    </row>
    <row r="341" spans="1:11" x14ac:dyDescent="0.25">
      <c r="A341" s="6">
        <v>514</v>
      </c>
      <c r="B341" s="6">
        <v>291</v>
      </c>
      <c r="C341" s="6">
        <v>514</v>
      </c>
      <c r="D341" s="2" t="s">
        <v>1104</v>
      </c>
      <c r="E341" s="2" t="s">
        <v>427</v>
      </c>
      <c r="F341" t="str">
        <f t="array" ref="F341">IF(OR(EXACT(A341,VALUE('ESO Dungeon constants'!$H$3:$H$1000))),"X","")</f>
        <v/>
      </c>
      <c r="G341" t="str">
        <f t="shared" si="18"/>
        <v>X</v>
      </c>
      <c r="H341" t="str">
        <f>IF(A341&lt;&gt;C341,VLOOKUP(C341,$A$3:$E$902,4,FALSE),"")</f>
        <v/>
      </c>
      <c r="I341" t="str">
        <f>IF(A341&lt;&gt;C341,VLOOKUP(C341,$A$3:$E$902,5,FALSE),"")</f>
        <v/>
      </c>
      <c r="J341" s="4">
        <f t="shared" si="16"/>
        <v>514</v>
      </c>
      <c r="K341" s="4">
        <f t="shared" si="17"/>
        <v>514</v>
      </c>
    </row>
    <row r="342" spans="1:11" x14ac:dyDescent="0.25">
      <c r="A342" s="6">
        <v>1068</v>
      </c>
      <c r="B342" s="6">
        <v>693</v>
      </c>
      <c r="C342" s="6">
        <v>726</v>
      </c>
      <c r="D342" s="2" t="s">
        <v>846</v>
      </c>
      <c r="E342" s="2" t="s">
        <v>798</v>
      </c>
      <c r="F342" t="str">
        <f t="array" ref="F342">IF(OR(EXACT(A342,VALUE('ESO Dungeon constants'!$H$3:$H$1000))),"X","")</f>
        <v/>
      </c>
      <c r="G342" t="str">
        <f t="shared" si="18"/>
        <v/>
      </c>
      <c r="H342" t="str">
        <f>IF(A342&lt;&gt;C342,VLOOKUP(C342,$A$3:$E$902,4,FALSE),"")</f>
        <v>Trübmoor</v>
      </c>
      <c r="I342" t="str">
        <f>IF(A342&lt;&gt;C342,VLOOKUP(C342,$A$3:$E$902,5,FALSE),"")</f>
        <v>Murkmire</v>
      </c>
      <c r="J342" s="4">
        <f t="shared" si="16"/>
        <v>1068</v>
      </c>
      <c r="K342" s="4">
        <f t="shared" si="17"/>
        <v>726</v>
      </c>
    </row>
    <row r="343" spans="1:11" x14ac:dyDescent="0.25">
      <c r="A343" s="6">
        <v>827</v>
      </c>
      <c r="B343" s="6">
        <v>481</v>
      </c>
      <c r="C343" s="6">
        <v>823</v>
      </c>
      <c r="D343" s="2" t="s">
        <v>1235</v>
      </c>
      <c r="E343" s="2" t="s">
        <v>604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IF(A343&lt;&gt;C343,VLOOKUP(C343,$A$3:$E$902,4,FALSE),"")</f>
        <v>Die Goldküste</v>
      </c>
      <c r="I343" t="str">
        <f>IF(A343&lt;&gt;C343,VLOOKUP(C343,$A$3:$E$902,5,FALSE),"")</f>
        <v>Gold Coast</v>
      </c>
      <c r="J343" s="4">
        <f t="shared" si="16"/>
        <v>827</v>
      </c>
      <c r="K343" s="4">
        <f t="shared" si="17"/>
        <v>823</v>
      </c>
    </row>
    <row r="344" spans="1:11" x14ac:dyDescent="0.25">
      <c r="A344" s="6">
        <v>841</v>
      </c>
      <c r="B344" s="6">
        <v>490</v>
      </c>
      <c r="C344" s="6">
        <v>823</v>
      </c>
      <c r="D344" s="2" t="s">
        <v>1244</v>
      </c>
      <c r="E344" s="2" t="s">
        <v>613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IF(A344&lt;&gt;C344,VLOOKUP(C344,$A$3:$E$902,4,FALSE),"")</f>
        <v>Die Goldküste</v>
      </c>
      <c r="I344" t="str">
        <f>IF(A344&lt;&gt;C344,VLOOKUP(C344,$A$3:$E$902,5,FALSE),"")</f>
        <v>Gold Coast</v>
      </c>
      <c r="J344" s="4">
        <f t="shared" si="16"/>
        <v>841</v>
      </c>
      <c r="K344" s="4">
        <f t="shared" si="17"/>
        <v>823</v>
      </c>
    </row>
    <row r="345" spans="1:11" x14ac:dyDescent="0.25">
      <c r="A345" s="6">
        <v>467</v>
      </c>
      <c r="B345" s="6">
        <v>252</v>
      </c>
      <c r="C345" s="6">
        <v>382</v>
      </c>
      <c r="D345" s="2" t="s">
        <v>1069</v>
      </c>
      <c r="E345" s="2" t="s">
        <v>388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IF(A345&lt;&gt;C345,VLOOKUP(C345,$A$3:$E$902,4,FALSE),"")</f>
        <v>Schnittermark</v>
      </c>
      <c r="I345" t="str">
        <f>IF(A345&lt;&gt;C345,VLOOKUP(C345,$A$3:$E$902,5,FALSE),"")</f>
        <v>Reaper's March</v>
      </c>
      <c r="J345" s="4">
        <f t="shared" si="16"/>
        <v>467</v>
      </c>
      <c r="K345" s="4">
        <f t="shared" si="17"/>
        <v>382</v>
      </c>
    </row>
    <row r="346" spans="1:11" x14ac:dyDescent="0.25">
      <c r="A346" s="6">
        <v>1020</v>
      </c>
      <c r="B346" s="6">
        <v>654</v>
      </c>
      <c r="C346" s="6">
        <v>1011</v>
      </c>
      <c r="D346" s="2" t="s">
        <v>761</v>
      </c>
      <c r="E346" s="2" t="s">
        <v>761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IF(A346&lt;&gt;C346,VLOOKUP(C346,$A$3:$E$902,4,FALSE),"")</f>
        <v>Sommersend</v>
      </c>
      <c r="I346" t="str">
        <f>IF(A346&lt;&gt;C346,VLOOKUP(C346,$A$3:$E$902,5,FALSE),"")</f>
        <v>Summerset</v>
      </c>
      <c r="J346" s="4">
        <f t="shared" si="16"/>
        <v>1020</v>
      </c>
      <c r="K346" s="4">
        <f t="shared" si="17"/>
        <v>1011</v>
      </c>
    </row>
    <row r="347" spans="1:11" x14ac:dyDescent="0.25">
      <c r="A347" s="6">
        <v>956</v>
      </c>
      <c r="B347" s="6">
        <v>596</v>
      </c>
      <c r="C347" s="6">
        <v>849</v>
      </c>
      <c r="D347" s="2" t="s">
        <v>710</v>
      </c>
      <c r="E347" s="2" t="s">
        <v>710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IF(A347&lt;&gt;C347,VLOOKUP(C347,$A$3:$E$902,4,FALSE),"")</f>
        <v>Vvardenfell</v>
      </c>
      <c r="I347" t="str">
        <f>IF(A347&lt;&gt;C347,VLOOKUP(C347,$A$3:$E$902,5,FALSE),"")</f>
        <v>Vvardenfell</v>
      </c>
      <c r="J347" s="4">
        <f t="shared" si="16"/>
        <v>956</v>
      </c>
      <c r="K347" s="4">
        <f t="shared" si="17"/>
        <v>849</v>
      </c>
    </row>
    <row r="348" spans="1:11" x14ac:dyDescent="0.25">
      <c r="A348" s="6">
        <v>562</v>
      </c>
      <c r="B348" s="6">
        <v>326</v>
      </c>
      <c r="C348" s="6">
        <v>382</v>
      </c>
      <c r="D348" s="2" t="s">
        <v>1128</v>
      </c>
      <c r="E348" s="2" t="s">
        <v>460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IF(A348&lt;&gt;C348,VLOOKUP(C348,$A$3:$E$902,4,FALSE),"")</f>
        <v>Schnittermark</v>
      </c>
      <c r="I348" t="str">
        <f>IF(A348&lt;&gt;C348,VLOOKUP(C348,$A$3:$E$902,5,FALSE),"")</f>
        <v>Reaper's March</v>
      </c>
      <c r="J348" s="4">
        <f t="shared" si="16"/>
        <v>562</v>
      </c>
      <c r="K348" s="4">
        <f t="shared" si="17"/>
        <v>382</v>
      </c>
    </row>
    <row r="349" spans="1:11" x14ac:dyDescent="0.25">
      <c r="A349" s="6">
        <v>921</v>
      </c>
      <c r="B349" s="6">
        <v>561</v>
      </c>
      <c r="C349" s="6">
        <v>849</v>
      </c>
      <c r="D349" s="2" t="s">
        <v>1311</v>
      </c>
      <c r="E349" s="2" t="s">
        <v>682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IF(A349&lt;&gt;C349,VLOOKUP(C349,$A$3:$E$902,4,FALSE),"")</f>
        <v>Vvardenfell</v>
      </c>
      <c r="I349" t="str">
        <f>IF(A349&lt;&gt;C349,VLOOKUP(C349,$A$3:$E$902,5,FALSE),"")</f>
        <v>Vvardenfell</v>
      </c>
      <c r="J349" s="4">
        <f t="shared" si="16"/>
        <v>921</v>
      </c>
      <c r="K349" s="4">
        <f t="shared" si="17"/>
        <v>849</v>
      </c>
    </row>
    <row r="350" spans="1:11" x14ac:dyDescent="0.25">
      <c r="A350" s="6">
        <v>537</v>
      </c>
      <c r="B350" s="6">
        <v>304</v>
      </c>
      <c r="C350" s="6">
        <v>537</v>
      </c>
      <c r="D350" s="2" t="s">
        <v>1110</v>
      </c>
      <c r="E350" s="2" t="s">
        <v>439</v>
      </c>
      <c r="F350" t="str">
        <f t="array" ref="F350">IF(OR(EXACT(A350,VALUE('ESO Dungeon constants'!$H$3:$H$1000))),"X","")</f>
        <v/>
      </c>
      <c r="G350" t="str">
        <f t="shared" si="18"/>
        <v>X</v>
      </c>
      <c r="H350" t="str">
        <f>IF(A350&lt;&gt;C350,VLOOKUP(C350,$A$3:$E$902,4,FALSE),"")</f>
        <v/>
      </c>
      <c r="I350" t="str">
        <f>IF(A350&lt;&gt;C350,VLOOKUP(C350,$A$3:$E$902,5,FALSE),"")</f>
        <v/>
      </c>
      <c r="J350" s="4">
        <f t="shared" si="16"/>
        <v>537</v>
      </c>
      <c r="K350" s="4">
        <f t="shared" si="17"/>
        <v>537</v>
      </c>
    </row>
    <row r="351" spans="1:11" x14ac:dyDescent="0.25">
      <c r="A351" s="6">
        <v>1018</v>
      </c>
      <c r="B351" s="6">
        <v>652</v>
      </c>
      <c r="C351" s="6">
        <v>1011</v>
      </c>
      <c r="D351" s="2" t="s">
        <v>1384</v>
      </c>
      <c r="E351" s="2" t="s">
        <v>759</v>
      </c>
      <c r="F351" t="str">
        <f t="array" ref="F351">IF(OR(EXACT(A351,VALUE('ESO Dungeon constants'!$H$3:$H$1000))),"X","")</f>
        <v/>
      </c>
      <c r="G351" t="str">
        <f t="shared" si="18"/>
        <v/>
      </c>
      <c r="H351" t="str">
        <f>IF(A351&lt;&gt;C351,VLOOKUP(C351,$A$3:$E$902,4,FALSE),"")</f>
        <v>Sommersend</v>
      </c>
      <c r="I351" t="str">
        <f>IF(A351&lt;&gt;C351,VLOOKUP(C351,$A$3:$E$902,5,FALSE),"")</f>
        <v>Summerset</v>
      </c>
      <c r="J351" s="4">
        <f t="shared" si="16"/>
        <v>1018</v>
      </c>
      <c r="K351" s="4">
        <f t="shared" si="17"/>
        <v>1011</v>
      </c>
    </row>
    <row r="352" spans="1:11" x14ac:dyDescent="0.25">
      <c r="A352" s="6">
        <v>498</v>
      </c>
      <c r="B352" s="6">
        <v>275</v>
      </c>
      <c r="C352" s="6">
        <v>181</v>
      </c>
      <c r="D352" s="2" t="s">
        <v>1092</v>
      </c>
      <c r="E352" s="2" t="s">
        <v>411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IF(A352&lt;&gt;C352,VLOOKUP(C352,$A$3:$E$902,4,FALSE),"")</f>
        <v>Cyrodiil</v>
      </c>
      <c r="I352" t="str">
        <f>IF(A352&lt;&gt;C352,VLOOKUP(C352,$A$3:$E$902,5,FALSE),"")</f>
        <v>Cyrodiil</v>
      </c>
      <c r="J352" s="4">
        <f t="shared" si="16"/>
        <v>498</v>
      </c>
      <c r="K352" s="4">
        <f t="shared" si="17"/>
        <v>181</v>
      </c>
    </row>
    <row r="353" spans="1:11" x14ac:dyDescent="0.25">
      <c r="A353" s="6">
        <v>337</v>
      </c>
      <c r="B353" s="6">
        <v>149</v>
      </c>
      <c r="C353" s="6">
        <v>92</v>
      </c>
      <c r="D353" s="2" t="s">
        <v>287</v>
      </c>
      <c r="E353" s="2" t="s">
        <v>287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IF(A353&lt;&gt;C353,VLOOKUP(C353,$A$3:$E$902,4,FALSE),"")</f>
        <v>Bangkorai</v>
      </c>
      <c r="I353" t="str">
        <f>IF(A353&lt;&gt;C353,VLOOKUP(C353,$A$3:$E$902,5,FALSE),"")</f>
        <v>Bangkorai</v>
      </c>
      <c r="J353" s="4">
        <f t="shared" si="16"/>
        <v>337</v>
      </c>
      <c r="K353" s="4">
        <f t="shared" si="17"/>
        <v>92</v>
      </c>
    </row>
    <row r="354" spans="1:11" x14ac:dyDescent="0.25">
      <c r="A354" s="6">
        <v>409</v>
      </c>
      <c r="B354" s="6">
        <v>204</v>
      </c>
      <c r="C354" s="6">
        <v>57</v>
      </c>
      <c r="D354" s="2" t="s">
        <v>1024</v>
      </c>
      <c r="E354" s="2" t="s">
        <v>341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IF(A354&lt;&gt;C354,VLOOKUP(C354,$A$3:$E$902,4,FALSE),"")</f>
        <v>Deshaan</v>
      </c>
      <c r="I354" t="str">
        <f>IF(A354&lt;&gt;C354,VLOOKUP(C354,$A$3:$E$902,5,FALSE),"")</f>
        <v>Deshaan</v>
      </c>
      <c r="J354" s="4">
        <f t="shared" si="16"/>
        <v>409</v>
      </c>
      <c r="K354" s="4">
        <f t="shared" si="17"/>
        <v>57</v>
      </c>
    </row>
    <row r="355" spans="1:11" x14ac:dyDescent="0.25">
      <c r="A355" s="6">
        <v>829</v>
      </c>
      <c r="B355" s="6">
        <v>483</v>
      </c>
      <c r="C355" s="6">
        <v>823</v>
      </c>
      <c r="D355" s="2" t="s">
        <v>1237</v>
      </c>
      <c r="E355" s="2" t="s">
        <v>606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IF(A355&lt;&gt;C355,VLOOKUP(C355,$A$3:$E$902,4,FALSE),"")</f>
        <v>Die Goldküste</v>
      </c>
      <c r="I355" t="str">
        <f>IF(A355&lt;&gt;C355,VLOOKUP(C355,$A$3:$E$902,5,FALSE),"")</f>
        <v>Gold Coast</v>
      </c>
      <c r="J355" s="4">
        <f t="shared" si="16"/>
        <v>829</v>
      </c>
      <c r="K355" s="4">
        <f t="shared" si="17"/>
        <v>823</v>
      </c>
    </row>
    <row r="356" spans="1:11" x14ac:dyDescent="0.25">
      <c r="A356" s="6">
        <v>316</v>
      </c>
      <c r="B356" s="6">
        <v>128</v>
      </c>
      <c r="C356" s="6">
        <v>19</v>
      </c>
      <c r="D356" s="2" t="s">
        <v>959</v>
      </c>
      <c r="E356" s="2" t="s">
        <v>266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IF(A356&lt;&gt;C356,VLOOKUP(C356,$A$3:$E$902,4,FALSE),"")</f>
        <v>Sturmhafen</v>
      </c>
      <c r="I356" t="str">
        <f>IF(A356&lt;&gt;C356,VLOOKUP(C356,$A$3:$E$902,5,FALSE),"")</f>
        <v>Stormhaven</v>
      </c>
      <c r="J356" s="4">
        <f t="shared" si="16"/>
        <v>316</v>
      </c>
      <c r="K356" s="4">
        <f t="shared" si="17"/>
        <v>19</v>
      </c>
    </row>
    <row r="357" spans="1:11" x14ac:dyDescent="0.25">
      <c r="A357" s="6">
        <v>867</v>
      </c>
      <c r="B357" s="6">
        <v>512</v>
      </c>
      <c r="C357" s="6">
        <v>41</v>
      </c>
      <c r="D357" s="2" t="s">
        <v>1265</v>
      </c>
      <c r="E357" s="2" t="s">
        <v>633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IF(A357&lt;&gt;C357,VLOOKUP(C357,$A$3:$E$902,4,FALSE),"")</f>
        <v>Steinfälle</v>
      </c>
      <c r="I357" t="str">
        <f>IF(A357&lt;&gt;C357,VLOOKUP(C357,$A$3:$E$902,5,FALSE),"")</f>
        <v>Stonefalls</v>
      </c>
      <c r="J357" s="4">
        <f t="shared" si="16"/>
        <v>867</v>
      </c>
      <c r="K357" s="4">
        <f t="shared" si="17"/>
        <v>41</v>
      </c>
    </row>
    <row r="358" spans="1:11" x14ac:dyDescent="0.25">
      <c r="A358" s="6">
        <v>972</v>
      </c>
      <c r="B358" s="6">
        <v>612</v>
      </c>
      <c r="C358" s="6">
        <v>849</v>
      </c>
      <c r="D358" s="2" t="s">
        <v>1348</v>
      </c>
      <c r="E358" s="2" t="s">
        <v>726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IF(A358&lt;&gt;C358,VLOOKUP(C358,$A$3:$E$902,4,FALSE),"")</f>
        <v>Vvardenfell</v>
      </c>
      <c r="I358" t="str">
        <f>IF(A358&lt;&gt;C358,VLOOKUP(C358,$A$3:$E$902,5,FALSE),"")</f>
        <v>Vvardenfell</v>
      </c>
      <c r="J358" s="4">
        <f t="shared" si="16"/>
        <v>972</v>
      </c>
      <c r="K358" s="4">
        <f t="shared" si="17"/>
        <v>849</v>
      </c>
    </row>
    <row r="359" spans="1:11" x14ac:dyDescent="0.25">
      <c r="A359" s="6">
        <v>239</v>
      </c>
      <c r="B359" s="6">
        <v>74</v>
      </c>
      <c r="C359" s="6">
        <v>104</v>
      </c>
      <c r="D359" s="2" t="s">
        <v>913</v>
      </c>
      <c r="E359" s="2" t="s">
        <v>213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IF(A359&lt;&gt;C359,VLOOKUP(C359,$A$3:$E$902,4,FALSE),"")</f>
        <v>Die Alik'r-Wüste</v>
      </c>
      <c r="I359" t="str">
        <f>IF(A359&lt;&gt;C359,VLOOKUP(C359,$A$3:$E$902,5,FALSE),"")</f>
        <v>Alik'r Desert</v>
      </c>
      <c r="J359" s="4">
        <f t="shared" si="16"/>
        <v>239</v>
      </c>
      <c r="K359" s="4">
        <f t="shared" si="17"/>
        <v>104</v>
      </c>
    </row>
    <row r="360" spans="1:11" x14ac:dyDescent="0.25">
      <c r="A360" s="6">
        <v>463</v>
      </c>
      <c r="B360" s="6">
        <v>248</v>
      </c>
      <c r="C360" s="6">
        <v>382</v>
      </c>
      <c r="D360" s="2" t="s">
        <v>1065</v>
      </c>
      <c r="E360" s="2" t="s">
        <v>384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IF(A360&lt;&gt;C360,VLOOKUP(C360,$A$3:$E$902,4,FALSE),"")</f>
        <v>Schnittermark</v>
      </c>
      <c r="I360" t="str">
        <f>IF(A360&lt;&gt;C360,VLOOKUP(C360,$A$3:$E$902,5,FALSE),"")</f>
        <v>Reaper's March</v>
      </c>
      <c r="J360" s="4">
        <f t="shared" si="16"/>
        <v>463</v>
      </c>
      <c r="K360" s="4">
        <f t="shared" si="17"/>
        <v>382</v>
      </c>
    </row>
    <row r="361" spans="1:11" x14ac:dyDescent="0.25">
      <c r="A361" s="6">
        <v>405</v>
      </c>
      <c r="B361" s="6">
        <v>200</v>
      </c>
      <c r="C361" s="6">
        <v>57</v>
      </c>
      <c r="D361" s="2" t="s">
        <v>1020</v>
      </c>
      <c r="E361" s="2" t="s">
        <v>337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IF(A361&lt;&gt;C361,VLOOKUP(C361,$A$3:$E$902,4,FALSE),"")</f>
        <v>Deshaan</v>
      </c>
      <c r="I361" t="str">
        <f>IF(A361&lt;&gt;C361,VLOOKUP(C361,$A$3:$E$902,5,FALSE),"")</f>
        <v>Deshaan</v>
      </c>
      <c r="J361" s="4">
        <f t="shared" si="16"/>
        <v>405</v>
      </c>
      <c r="K361" s="4">
        <f t="shared" si="17"/>
        <v>57</v>
      </c>
    </row>
    <row r="362" spans="1:11" x14ac:dyDescent="0.25">
      <c r="A362" s="6">
        <v>437</v>
      </c>
      <c r="B362" s="6">
        <v>228</v>
      </c>
      <c r="C362" s="6">
        <v>383</v>
      </c>
      <c r="D362" s="2" t="s">
        <v>1047</v>
      </c>
      <c r="E362" s="2" t="s">
        <v>365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IF(A362&lt;&gt;C362,VLOOKUP(C362,$A$3:$E$902,4,FALSE),"")</f>
        <v>Grahtwald</v>
      </c>
      <c r="I362" t="str">
        <f>IF(A362&lt;&gt;C362,VLOOKUP(C362,$A$3:$E$902,5,FALSE),"")</f>
        <v>Grahtwood</v>
      </c>
      <c r="J362" s="4">
        <f t="shared" si="16"/>
        <v>437</v>
      </c>
      <c r="K362" s="4">
        <f t="shared" si="17"/>
        <v>383</v>
      </c>
    </row>
    <row r="363" spans="1:11" x14ac:dyDescent="0.25">
      <c r="A363" s="6">
        <v>214</v>
      </c>
      <c r="B363" s="6">
        <v>54</v>
      </c>
      <c r="C363" s="6">
        <v>117</v>
      </c>
      <c r="D363" s="2" t="s">
        <v>895</v>
      </c>
      <c r="E363" s="2" t="s">
        <v>193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IF(A363&lt;&gt;C363,VLOOKUP(C363,$A$3:$E$902,4,FALSE),"")</f>
        <v>Schattenfenn</v>
      </c>
      <c r="I363" t="str">
        <f>IF(A363&lt;&gt;C363,VLOOKUP(C363,$A$3:$E$902,5,FALSE),"")</f>
        <v>Shadowfen</v>
      </c>
      <c r="J363" s="4">
        <f t="shared" si="16"/>
        <v>214</v>
      </c>
      <c r="K363" s="4">
        <f t="shared" si="17"/>
        <v>117</v>
      </c>
    </row>
    <row r="364" spans="1:11" x14ac:dyDescent="0.25">
      <c r="A364" s="6">
        <v>1108</v>
      </c>
      <c r="B364" s="6">
        <v>711</v>
      </c>
      <c r="C364" s="6">
        <v>1108</v>
      </c>
      <c r="D364" s="2" t="s">
        <v>859</v>
      </c>
      <c r="E364" s="2" t="s">
        <v>812</v>
      </c>
      <c r="F364" t="str">
        <f t="array" ref="F364">IF(OR(EXACT(A364,VALUE('ESO Dungeon constants'!$H$3:$H$1000))),"X","")</f>
        <v/>
      </c>
      <c r="G364" t="str">
        <f t="shared" si="18"/>
        <v>X</v>
      </c>
      <c r="H364" t="str">
        <f>IF(A364&lt;&gt;C364,VLOOKUP(C364,$A$3:$E$902,4,FALSE),"")</f>
        <v/>
      </c>
      <c r="I364" t="str">
        <f>IF(A364&lt;&gt;C364,VLOOKUP(C364,$A$3:$E$902,5,FALSE),"")</f>
        <v/>
      </c>
      <c r="J364" s="4">
        <f t="shared" si="16"/>
        <v>1108</v>
      </c>
      <c r="K364" s="4">
        <f t="shared" si="17"/>
        <v>1108</v>
      </c>
    </row>
    <row r="365" spans="1:11" x14ac:dyDescent="0.25">
      <c r="A365" s="6">
        <v>962</v>
      </c>
      <c r="B365" s="6">
        <v>602</v>
      </c>
      <c r="C365" s="6">
        <v>849</v>
      </c>
      <c r="D365" s="2" t="s">
        <v>1340</v>
      </c>
      <c r="E365" s="2" t="s">
        <v>716</v>
      </c>
      <c r="F365" t="str">
        <f t="array" ref="F365">IF(OR(EXACT(A365,VALUE('ESO Dungeon constants'!$H$3:$H$1000))),"X","")</f>
        <v/>
      </c>
      <c r="G365" t="str">
        <f t="shared" si="18"/>
        <v/>
      </c>
      <c r="H365" t="str">
        <f>IF(A365&lt;&gt;C365,VLOOKUP(C365,$A$3:$E$902,4,FALSE),"")</f>
        <v>Vvardenfell</v>
      </c>
      <c r="I365" t="str">
        <f>IF(A365&lt;&gt;C365,VLOOKUP(C365,$A$3:$E$902,5,FALSE),"")</f>
        <v>Vvardenfell</v>
      </c>
      <c r="J365" s="4">
        <f t="shared" si="16"/>
        <v>962</v>
      </c>
      <c r="K365" s="4">
        <f t="shared" si="17"/>
        <v>849</v>
      </c>
    </row>
    <row r="366" spans="1:11" x14ac:dyDescent="0.25">
      <c r="A366" s="6">
        <v>365</v>
      </c>
      <c r="B366" s="6">
        <v>163</v>
      </c>
      <c r="C366" s="6">
        <v>347</v>
      </c>
      <c r="D366" s="2" t="s">
        <v>989</v>
      </c>
      <c r="E366" s="2" t="s">
        <v>301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IF(A366&lt;&gt;C366,VLOOKUP(C366,$A$3:$E$902,4,FALSE),"")</f>
        <v>Kalthafen</v>
      </c>
      <c r="I366" t="str">
        <f>IF(A366&lt;&gt;C366,VLOOKUP(C366,$A$3:$E$902,5,FALSE),"")</f>
        <v>Coldharbour</v>
      </c>
      <c r="J366" s="4">
        <f t="shared" si="16"/>
        <v>365</v>
      </c>
      <c r="K366" s="4">
        <f t="shared" si="17"/>
        <v>347</v>
      </c>
    </row>
    <row r="367" spans="1:11" x14ac:dyDescent="0.25">
      <c r="A367" s="6">
        <v>367</v>
      </c>
      <c r="B367" s="6">
        <v>165</v>
      </c>
      <c r="C367" s="6">
        <v>347</v>
      </c>
      <c r="D367" s="2" t="s">
        <v>991</v>
      </c>
      <c r="E367" s="2" t="s">
        <v>303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IF(A367&lt;&gt;C367,VLOOKUP(C367,$A$3:$E$902,4,FALSE),"")</f>
        <v>Kalthafen</v>
      </c>
      <c r="I367" t="str">
        <f>IF(A367&lt;&gt;C367,VLOOKUP(C367,$A$3:$E$902,5,FALSE),"")</f>
        <v>Coldharbour</v>
      </c>
      <c r="J367" s="4">
        <f t="shared" si="16"/>
        <v>367</v>
      </c>
      <c r="K367" s="4">
        <f t="shared" si="17"/>
        <v>347</v>
      </c>
    </row>
    <row r="368" spans="1:11" x14ac:dyDescent="0.25">
      <c r="A368" s="6">
        <v>366</v>
      </c>
      <c r="B368" s="6">
        <v>164</v>
      </c>
      <c r="C368" s="6">
        <v>347</v>
      </c>
      <c r="D368" s="2" t="s">
        <v>990</v>
      </c>
      <c r="E368" s="2" t="s">
        <v>302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IF(A368&lt;&gt;C368,VLOOKUP(C368,$A$3:$E$902,4,FALSE),"")</f>
        <v>Kalthafen</v>
      </c>
      <c r="I368" t="str">
        <f>IF(A368&lt;&gt;C368,VLOOKUP(C368,$A$3:$E$902,5,FALSE),"")</f>
        <v>Coldharbour</v>
      </c>
      <c r="J368" s="4">
        <f t="shared" si="16"/>
        <v>366</v>
      </c>
      <c r="K368" s="4">
        <f t="shared" si="17"/>
        <v>347</v>
      </c>
    </row>
    <row r="369" spans="1:11" x14ac:dyDescent="0.25">
      <c r="A369" s="6">
        <v>1070</v>
      </c>
      <c r="B369" s="6">
        <v>695</v>
      </c>
      <c r="C369" s="6">
        <v>726</v>
      </c>
      <c r="D369" s="2" t="s">
        <v>848</v>
      </c>
      <c r="E369" s="2" t="s">
        <v>800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IF(A369&lt;&gt;C369,VLOOKUP(C369,$A$3:$E$902,4,FALSE),"")</f>
        <v>Trübmoor</v>
      </c>
      <c r="I369" t="str">
        <f>IF(A369&lt;&gt;C369,VLOOKUP(C369,$A$3:$E$902,5,FALSE),"")</f>
        <v>Murkmire</v>
      </c>
      <c r="J369" s="4">
        <f t="shared" si="16"/>
        <v>1070</v>
      </c>
      <c r="K369" s="4">
        <f t="shared" si="17"/>
        <v>726</v>
      </c>
    </row>
    <row r="370" spans="1:11" x14ac:dyDescent="0.25">
      <c r="A370" s="6">
        <v>1005</v>
      </c>
      <c r="B370" s="6">
        <v>639</v>
      </c>
      <c r="C370" s="6">
        <v>1005</v>
      </c>
      <c r="D370" s="2" t="s">
        <v>1373</v>
      </c>
      <c r="E370" s="2" t="s">
        <v>749</v>
      </c>
      <c r="F370" t="str">
        <f t="array" ref="F370">IF(OR(EXACT(A370,VALUE('ESO Dungeon constants'!$H$3:$H$1000))),"X","")</f>
        <v/>
      </c>
      <c r="G370" t="str">
        <f t="shared" si="18"/>
        <v>X</v>
      </c>
      <c r="H370" t="str">
        <f>IF(A370&lt;&gt;C370,VLOOKUP(C370,$A$3:$E$902,4,FALSE),"")</f>
        <v/>
      </c>
      <c r="I370" t="str">
        <f>IF(A370&lt;&gt;C370,VLOOKUP(C370,$A$3:$E$902,5,FALSE),"")</f>
        <v/>
      </c>
      <c r="J370" s="4">
        <f t="shared" si="16"/>
        <v>1005</v>
      </c>
      <c r="K370" s="4">
        <f t="shared" si="17"/>
        <v>1005</v>
      </c>
    </row>
    <row r="371" spans="1:11" x14ac:dyDescent="0.25">
      <c r="A371" s="6">
        <v>499</v>
      </c>
      <c r="B371" s="6">
        <v>276</v>
      </c>
      <c r="C371" s="6">
        <v>181</v>
      </c>
      <c r="D371" s="2" t="s">
        <v>412</v>
      </c>
      <c r="E371" s="2" t="s">
        <v>412</v>
      </c>
      <c r="F371" t="str">
        <f t="array" ref="F371">IF(OR(EXACT(A371,VALUE('ESO Dungeon constants'!$H$3:$H$1000))),"X","")</f>
        <v/>
      </c>
      <c r="G371" t="str">
        <f t="shared" si="18"/>
        <v/>
      </c>
      <c r="H371" t="str">
        <f>IF(A371&lt;&gt;C371,VLOOKUP(C371,$A$3:$E$902,4,FALSE),"")</f>
        <v>Cyrodiil</v>
      </c>
      <c r="I371" t="str">
        <f>IF(A371&lt;&gt;C371,VLOOKUP(C371,$A$3:$E$902,5,FALSE),"")</f>
        <v>Cyrodiil</v>
      </c>
      <c r="J371" s="4">
        <f t="shared" si="16"/>
        <v>499</v>
      </c>
      <c r="K371" s="4">
        <f t="shared" si="17"/>
        <v>181</v>
      </c>
    </row>
    <row r="372" spans="1:11" x14ac:dyDescent="0.25">
      <c r="A372" s="6">
        <v>187</v>
      </c>
      <c r="B372" s="6">
        <v>38</v>
      </c>
      <c r="C372" s="6">
        <v>117</v>
      </c>
      <c r="D372" s="2" t="s">
        <v>177</v>
      </c>
      <c r="E372" s="2" t="s">
        <v>177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IF(A372&lt;&gt;C372,VLOOKUP(C372,$A$3:$E$902,4,FALSE),"")</f>
        <v>Schattenfenn</v>
      </c>
      <c r="I372" t="str">
        <f>IF(A372&lt;&gt;C372,VLOOKUP(C372,$A$3:$E$902,5,FALSE),"")</f>
        <v>Shadowfen</v>
      </c>
      <c r="J372" s="4">
        <f t="shared" si="16"/>
        <v>187</v>
      </c>
      <c r="K372" s="4">
        <f t="shared" si="17"/>
        <v>117</v>
      </c>
    </row>
    <row r="373" spans="1:11" x14ac:dyDescent="0.25">
      <c r="A373" s="6">
        <v>591</v>
      </c>
      <c r="B373" s="6">
        <v>351</v>
      </c>
      <c r="C373" s="6">
        <v>20</v>
      </c>
      <c r="D373" s="2" t="s">
        <v>1149</v>
      </c>
      <c r="E373" s="2" t="s">
        <v>483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IF(A373&lt;&gt;C373,VLOOKUP(C373,$A$3:$E$902,4,FALSE),"")</f>
        <v>Kluftspitze</v>
      </c>
      <c r="I373" t="str">
        <f>IF(A373&lt;&gt;C373,VLOOKUP(C373,$A$3:$E$902,5,FALSE),"")</f>
        <v>Rivenspire</v>
      </c>
      <c r="J373" s="4">
        <f t="shared" si="16"/>
        <v>591</v>
      </c>
      <c r="K373" s="4">
        <f t="shared" si="17"/>
        <v>20</v>
      </c>
    </row>
    <row r="374" spans="1:11" x14ac:dyDescent="0.25">
      <c r="A374" s="6">
        <v>308</v>
      </c>
      <c r="B374" s="6">
        <v>120</v>
      </c>
      <c r="C374" s="6">
        <v>104</v>
      </c>
      <c r="D374" s="2" t="s">
        <v>953</v>
      </c>
      <c r="E374" s="2" t="s">
        <v>258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IF(A374&lt;&gt;C374,VLOOKUP(C374,$A$3:$E$902,4,FALSE),"")</f>
        <v>Die Alik'r-Wüste</v>
      </c>
      <c r="I374" t="str">
        <f>IF(A374&lt;&gt;C374,VLOOKUP(C374,$A$3:$E$902,5,FALSE),"")</f>
        <v>Alik'r Desert</v>
      </c>
      <c r="J374" s="4">
        <f t="shared" si="16"/>
        <v>308</v>
      </c>
      <c r="K374" s="4">
        <f t="shared" si="17"/>
        <v>104</v>
      </c>
    </row>
    <row r="375" spans="1:11" x14ac:dyDescent="0.25">
      <c r="A375" s="6">
        <v>260</v>
      </c>
      <c r="B375" s="6">
        <v>92</v>
      </c>
      <c r="C375" s="6">
        <v>101</v>
      </c>
      <c r="D375" s="2" t="s">
        <v>928</v>
      </c>
      <c r="E375" s="2" t="s">
        <v>231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IF(A375&lt;&gt;C375,VLOOKUP(C375,$A$3:$E$902,4,FALSE),"")</f>
        <v>Ostmarsch</v>
      </c>
      <c r="I375" t="str">
        <f>IF(A375&lt;&gt;C375,VLOOKUP(C375,$A$3:$E$902,5,FALSE),"")</f>
        <v>Eastmarch</v>
      </c>
      <c r="J375" s="4">
        <f t="shared" si="16"/>
        <v>260</v>
      </c>
      <c r="K375" s="4">
        <f t="shared" si="17"/>
        <v>101</v>
      </c>
    </row>
    <row r="376" spans="1:11" x14ac:dyDescent="0.25">
      <c r="A376" s="6">
        <v>894</v>
      </c>
      <c r="B376" s="6">
        <v>535</v>
      </c>
      <c r="C376" s="6">
        <v>888</v>
      </c>
      <c r="D376" s="2" t="s">
        <v>1288</v>
      </c>
      <c r="E376" s="2" t="s">
        <v>656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IF(A376&lt;&gt;C376,VLOOKUP(C376,$A$3:$E$902,4,FALSE),"")</f>
        <v>Kargstein</v>
      </c>
      <c r="I376" t="str">
        <f>IF(A376&lt;&gt;C376,VLOOKUP(C376,$A$3:$E$902,5,FALSE),"")</f>
        <v>Craglorn</v>
      </c>
      <c r="J376" s="4">
        <f t="shared" si="16"/>
        <v>894</v>
      </c>
      <c r="K376" s="4">
        <f t="shared" si="17"/>
        <v>888</v>
      </c>
    </row>
    <row r="377" spans="1:11" x14ac:dyDescent="0.25">
      <c r="A377" s="6">
        <v>406</v>
      </c>
      <c r="B377" s="6">
        <v>201</v>
      </c>
      <c r="C377" s="6">
        <v>57</v>
      </c>
      <c r="D377" s="2" t="s">
        <v>1021</v>
      </c>
      <c r="E377" s="2" t="s">
        <v>338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IF(A377&lt;&gt;C377,VLOOKUP(C377,$A$3:$E$902,4,FALSE),"")</f>
        <v>Deshaan</v>
      </c>
      <c r="I377" t="str">
        <f>IF(A377&lt;&gt;C377,VLOOKUP(C377,$A$3:$E$902,5,FALSE),"")</f>
        <v>Deshaan</v>
      </c>
      <c r="J377" s="4">
        <f t="shared" si="16"/>
        <v>406</v>
      </c>
      <c r="K377" s="4">
        <f t="shared" si="17"/>
        <v>57</v>
      </c>
    </row>
    <row r="378" spans="1:11" x14ac:dyDescent="0.25">
      <c r="A378" s="6">
        <v>984</v>
      </c>
      <c r="B378" s="6">
        <v>622</v>
      </c>
      <c r="C378" s="6">
        <v>980</v>
      </c>
      <c r="D378" s="2" t="s">
        <v>1358</v>
      </c>
      <c r="E378" s="2" t="s">
        <v>732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IF(A378&lt;&gt;C378,VLOOKUP(C378,$A$3:$E$902,4,FALSE),"")</f>
        <v>Die Stadt der Uhrwerke</v>
      </c>
      <c r="I378" t="str">
        <f>IF(A378&lt;&gt;C378,VLOOKUP(C378,$A$3:$E$902,5,FALSE),"")</f>
        <v>Clockwork City</v>
      </c>
      <c r="J378" s="4">
        <f t="shared" si="16"/>
        <v>984</v>
      </c>
      <c r="K378" s="4">
        <f t="shared" si="17"/>
        <v>980</v>
      </c>
    </row>
    <row r="379" spans="1:11" x14ac:dyDescent="0.25">
      <c r="A379" s="6">
        <v>677</v>
      </c>
      <c r="B379" s="6">
        <v>374</v>
      </c>
      <c r="C379" s="6">
        <v>684</v>
      </c>
      <c r="D379" s="2" t="s">
        <v>1168</v>
      </c>
      <c r="E379" s="2" t="s">
        <v>503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IF(A379&lt;&gt;C379,VLOOKUP(C379,$A$3:$E$902,4,FALSE),"")</f>
        <v>Wrothgar</v>
      </c>
      <c r="I379" t="str">
        <f>IF(A379&lt;&gt;C379,VLOOKUP(C379,$A$3:$E$902,5,FALSE),"")</f>
        <v>Wrothgar</v>
      </c>
      <c r="J379" s="4">
        <f t="shared" si="16"/>
        <v>677</v>
      </c>
      <c r="K379" s="4">
        <f t="shared" si="17"/>
        <v>684</v>
      </c>
    </row>
    <row r="380" spans="1:11" x14ac:dyDescent="0.25">
      <c r="A380" s="6">
        <v>421</v>
      </c>
      <c r="B380" s="6">
        <v>216</v>
      </c>
      <c r="C380" s="6">
        <v>347</v>
      </c>
      <c r="D380" s="2" t="s">
        <v>1035</v>
      </c>
      <c r="E380" s="2" t="s">
        <v>353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IF(A380&lt;&gt;C380,VLOOKUP(C380,$A$3:$E$902,4,FALSE),"")</f>
        <v>Kalthafen</v>
      </c>
      <c r="I380" t="str">
        <f>IF(A380&lt;&gt;C380,VLOOKUP(C380,$A$3:$E$902,5,FALSE),"")</f>
        <v>Coldharbour</v>
      </c>
      <c r="J380" s="4">
        <f t="shared" si="16"/>
        <v>421</v>
      </c>
      <c r="K380" s="4">
        <f t="shared" si="17"/>
        <v>347</v>
      </c>
    </row>
    <row r="381" spans="1:11" x14ac:dyDescent="0.25">
      <c r="A381" s="6">
        <v>58</v>
      </c>
      <c r="B381" s="6">
        <v>11</v>
      </c>
      <c r="C381" s="6">
        <v>58</v>
      </c>
      <c r="D381" s="2" t="s">
        <v>159</v>
      </c>
      <c r="E381" s="2" t="s">
        <v>159</v>
      </c>
      <c r="F381" t="str">
        <f t="array" ref="F381">IF(OR(EXACT(A381,VALUE('ESO Dungeon constants'!$H$3:$H$1000))),"X","")</f>
        <v/>
      </c>
      <c r="G381" t="str">
        <f t="shared" si="18"/>
        <v>X</v>
      </c>
      <c r="H381" t="str">
        <f>IF(A381&lt;&gt;C381,VLOOKUP(C381,$A$3:$E$902,4,FALSE),"")</f>
        <v/>
      </c>
      <c r="I381" t="str">
        <f>IF(A381&lt;&gt;C381,VLOOKUP(C381,$A$3:$E$902,5,FALSE),"")</f>
        <v/>
      </c>
      <c r="J381" s="4">
        <f t="shared" si="16"/>
        <v>58</v>
      </c>
      <c r="K381" s="4">
        <f t="shared" si="17"/>
        <v>58</v>
      </c>
    </row>
    <row r="382" spans="1:11" x14ac:dyDescent="0.25">
      <c r="A382" s="6">
        <v>955</v>
      </c>
      <c r="B382" s="6">
        <v>595</v>
      </c>
      <c r="C382" s="6">
        <v>849</v>
      </c>
      <c r="D382" s="2" t="s">
        <v>1335</v>
      </c>
      <c r="E382" s="2" t="s">
        <v>709</v>
      </c>
      <c r="F382" t="str">
        <f t="array" ref="F382">IF(OR(EXACT(A382,VALUE('ESO Dungeon constants'!$H$3:$H$1000))),"X","")</f>
        <v/>
      </c>
      <c r="G382" t="str">
        <f t="shared" si="18"/>
        <v/>
      </c>
      <c r="H382" t="str">
        <f>IF(A382&lt;&gt;C382,VLOOKUP(C382,$A$3:$E$902,4,FALSE),"")</f>
        <v>Vvardenfell</v>
      </c>
      <c r="I382" t="str">
        <f>IF(A382&lt;&gt;C382,VLOOKUP(C382,$A$3:$E$902,5,FALSE),"")</f>
        <v>Vvardenfell</v>
      </c>
      <c r="J382" s="4">
        <f t="shared" si="16"/>
        <v>955</v>
      </c>
      <c r="K382" s="4">
        <f t="shared" si="17"/>
        <v>849</v>
      </c>
    </row>
    <row r="383" spans="1:11" x14ac:dyDescent="0.25">
      <c r="A383" s="6">
        <v>372</v>
      </c>
      <c r="B383" s="6">
        <v>170</v>
      </c>
      <c r="C383" s="6">
        <v>347</v>
      </c>
      <c r="D383" s="2" t="s">
        <v>996</v>
      </c>
      <c r="E383" s="2" t="s">
        <v>308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IF(A383&lt;&gt;C383,VLOOKUP(C383,$A$3:$E$902,4,FALSE),"")</f>
        <v>Kalthafen</v>
      </c>
      <c r="I383" t="str">
        <f>IF(A383&lt;&gt;C383,VLOOKUP(C383,$A$3:$E$902,5,FALSE),"")</f>
        <v>Coldharbour</v>
      </c>
      <c r="J383" s="4">
        <f t="shared" si="16"/>
        <v>372</v>
      </c>
      <c r="K383" s="4">
        <f t="shared" si="17"/>
        <v>347</v>
      </c>
    </row>
    <row r="384" spans="1:11" x14ac:dyDescent="0.25">
      <c r="A384" s="6">
        <v>940</v>
      </c>
      <c r="B384" s="6">
        <v>580</v>
      </c>
      <c r="C384" s="6">
        <v>381</v>
      </c>
      <c r="D384" s="2" t="s">
        <v>1326</v>
      </c>
      <c r="E384" s="2" t="s">
        <v>694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IF(A384&lt;&gt;C384,VLOOKUP(C384,$A$3:$E$902,4,FALSE),"")</f>
        <v>Auridon</v>
      </c>
      <c r="I384" t="str">
        <f>IF(A384&lt;&gt;C384,VLOOKUP(C384,$A$3:$E$902,5,FALSE),"")</f>
        <v>Auridon</v>
      </c>
      <c r="J384" s="4">
        <f t="shared" si="16"/>
        <v>940</v>
      </c>
      <c r="K384" s="4">
        <f t="shared" si="17"/>
        <v>381</v>
      </c>
    </row>
    <row r="385" spans="1:11" x14ac:dyDescent="0.25">
      <c r="A385" s="6">
        <v>748</v>
      </c>
      <c r="B385" s="6">
        <v>409</v>
      </c>
      <c r="C385" s="6">
        <v>108</v>
      </c>
      <c r="D385" s="2" t="s">
        <v>1199</v>
      </c>
      <c r="E385" s="2" t="s">
        <v>533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IF(A385&lt;&gt;C385,VLOOKUP(C385,$A$3:$E$902,4,FALSE),"")</f>
        <v>Grünschatten</v>
      </c>
      <c r="I385" t="str">
        <f>IF(A385&lt;&gt;C385,VLOOKUP(C385,$A$3:$E$902,5,FALSE),"")</f>
        <v>Greenshade</v>
      </c>
      <c r="J385" s="4">
        <f t="shared" si="16"/>
        <v>748</v>
      </c>
      <c r="K385" s="4">
        <f t="shared" si="17"/>
        <v>108</v>
      </c>
    </row>
    <row r="386" spans="1:11" x14ac:dyDescent="0.25">
      <c r="A386" s="6">
        <v>1055</v>
      </c>
      <c r="B386" s="6">
        <v>684</v>
      </c>
      <c r="C386" s="6">
        <v>108</v>
      </c>
      <c r="D386" s="2" t="s">
        <v>1304</v>
      </c>
      <c r="E386" s="2" t="s">
        <v>41</v>
      </c>
      <c r="F386" t="str">
        <f t="array" ref="F386">IF(OR(EXACT(A386,VALUE('ESO Dungeon constants'!$H$3:$H$1000))),"X","")</f>
        <v>X</v>
      </c>
      <c r="G386" t="str">
        <f t="shared" si="18"/>
        <v/>
      </c>
      <c r="H386" t="str">
        <f>IF(A386&lt;&gt;C386,VLOOKUP(C386,$A$3:$E$902,4,FALSE),"")</f>
        <v>Grünschatten</v>
      </c>
      <c r="I386" t="str">
        <f>IF(A386&lt;&gt;C386,VLOOKUP(C386,$A$3:$E$902,5,FALSE),"")</f>
        <v>Greenshade</v>
      </c>
      <c r="J386" s="4">
        <f t="shared" si="16"/>
        <v>1055</v>
      </c>
      <c r="K386" s="4">
        <f t="shared" si="17"/>
        <v>108</v>
      </c>
    </row>
    <row r="387" spans="1:11" x14ac:dyDescent="0.25">
      <c r="A387" s="6">
        <v>878</v>
      </c>
      <c r="B387" s="6">
        <v>523</v>
      </c>
      <c r="C387" s="6">
        <v>381</v>
      </c>
      <c r="D387" s="2" t="s">
        <v>1274</v>
      </c>
      <c r="E387" s="2" t="s">
        <v>644</v>
      </c>
      <c r="F387" t="str">
        <f t="array" ref="F387">IF(OR(EXACT(A387,VALUE('ESO Dungeon constants'!$H$3:$H$1000))),"X","")</f>
        <v/>
      </c>
      <c r="G387" t="str">
        <f t="shared" si="18"/>
        <v/>
      </c>
      <c r="H387" t="str">
        <f>IF(A387&lt;&gt;C387,VLOOKUP(C387,$A$3:$E$902,4,FALSE),"")</f>
        <v>Auridon</v>
      </c>
      <c r="I387" t="str">
        <f>IF(A387&lt;&gt;C387,VLOOKUP(C387,$A$3:$E$902,5,FALSE),"")</f>
        <v>Auridon</v>
      </c>
      <c r="J387" s="4">
        <f t="shared" si="16"/>
        <v>878</v>
      </c>
      <c r="K387" s="4">
        <f t="shared" si="17"/>
        <v>381</v>
      </c>
    </row>
    <row r="388" spans="1:11" x14ac:dyDescent="0.25">
      <c r="A388" s="6">
        <v>923</v>
      </c>
      <c r="B388" s="6">
        <v>563</v>
      </c>
      <c r="C388" s="6">
        <v>849</v>
      </c>
      <c r="D388" s="2" t="s">
        <v>1312</v>
      </c>
      <c r="E388" s="2" t="s">
        <v>684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IF(A388&lt;&gt;C388,VLOOKUP(C388,$A$3:$E$902,4,FALSE),"")</f>
        <v>Vvardenfell</v>
      </c>
      <c r="I388" t="str">
        <f>IF(A388&lt;&gt;C388,VLOOKUP(C388,$A$3:$E$902,5,FALSE),"")</f>
        <v>Vvardenfell</v>
      </c>
      <c r="J388" s="4">
        <f t="shared" ref="J388:J451" si="19">A388</f>
        <v>923</v>
      </c>
      <c r="K388" s="4">
        <f t="shared" ref="K388:K451" si="20">C388</f>
        <v>849</v>
      </c>
    </row>
    <row r="389" spans="1:11" x14ac:dyDescent="0.25">
      <c r="A389" s="6">
        <v>725</v>
      </c>
      <c r="B389" s="6">
        <v>404</v>
      </c>
      <c r="C389" s="6">
        <v>816</v>
      </c>
      <c r="D389" s="2" t="s">
        <v>1194</v>
      </c>
      <c r="E389" s="2" t="s">
        <v>529</v>
      </c>
      <c r="F389" t="str">
        <f t="array" ref="F389">IF(OR(EXACT(A389,VALUE('ESO Dungeon constants'!$H$3:$H$1000))),"X","")</f>
        <v>X</v>
      </c>
      <c r="G389" t="str">
        <f t="shared" si="18"/>
        <v/>
      </c>
      <c r="H389" t="str">
        <f>IF(A389&lt;&gt;C389,VLOOKUP(C389,$A$3:$E$902,4,FALSE),"")</f>
        <v>Hews Fluch</v>
      </c>
      <c r="I389" t="str">
        <f>IF(A389&lt;&gt;C389,VLOOKUP(C389,$A$3:$E$902,5,FALSE),"")</f>
        <v>Hew's Bane</v>
      </c>
      <c r="J389" s="4">
        <f t="shared" si="19"/>
        <v>725</v>
      </c>
      <c r="K389" s="4">
        <f t="shared" si="20"/>
        <v>816</v>
      </c>
    </row>
    <row r="390" spans="1:11" x14ac:dyDescent="0.25">
      <c r="A390" s="6">
        <v>983</v>
      </c>
      <c r="B390" s="6">
        <v>621</v>
      </c>
      <c r="C390" s="6">
        <v>980</v>
      </c>
      <c r="D390" s="2" t="s">
        <v>1357</v>
      </c>
      <c r="E390" s="2" t="s">
        <v>731</v>
      </c>
      <c r="F390" t="str">
        <f t="array" ref="F390">IF(OR(EXACT(A390,VALUE('ESO Dungeon constants'!$H$3:$H$1000))),"X","")</f>
        <v/>
      </c>
      <c r="G390" t="str">
        <f t="shared" si="18"/>
        <v/>
      </c>
      <c r="H390" t="str">
        <f>IF(A390&lt;&gt;C390,VLOOKUP(C390,$A$3:$E$902,4,FALSE),"")</f>
        <v>Die Stadt der Uhrwerke</v>
      </c>
      <c r="I390" t="str">
        <f>IF(A390&lt;&gt;C390,VLOOKUP(C390,$A$3:$E$902,5,FALSE),"")</f>
        <v>Clockwork City</v>
      </c>
      <c r="J390" s="4">
        <f t="shared" si="19"/>
        <v>983</v>
      </c>
      <c r="K390" s="4">
        <f t="shared" si="20"/>
        <v>980</v>
      </c>
    </row>
    <row r="391" spans="1:11" x14ac:dyDescent="0.25">
      <c r="A391" s="6">
        <v>400</v>
      </c>
      <c r="B391" s="6">
        <v>195</v>
      </c>
      <c r="C391" s="6">
        <v>381</v>
      </c>
      <c r="D391" s="2" t="s">
        <v>1016</v>
      </c>
      <c r="E391" s="2" t="s">
        <v>332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IF(A391&lt;&gt;C391,VLOOKUP(C391,$A$3:$E$902,4,FALSE),"")</f>
        <v>Auridon</v>
      </c>
      <c r="I391" t="str">
        <f>IF(A391&lt;&gt;C391,VLOOKUP(C391,$A$3:$E$902,5,FALSE),"")</f>
        <v>Auridon</v>
      </c>
      <c r="J391" s="4">
        <f t="shared" si="19"/>
        <v>400</v>
      </c>
      <c r="K391" s="4">
        <f t="shared" si="20"/>
        <v>381</v>
      </c>
    </row>
    <row r="392" spans="1:11" x14ac:dyDescent="0.25">
      <c r="A392" s="6">
        <v>288</v>
      </c>
      <c r="B392" s="6">
        <v>114</v>
      </c>
      <c r="C392" s="6">
        <v>41</v>
      </c>
      <c r="D392" s="2" t="s">
        <v>947</v>
      </c>
      <c r="E392" s="2" t="s">
        <v>252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IF(A392&lt;&gt;C392,VLOOKUP(C392,$A$3:$E$902,4,FALSE),"")</f>
        <v>Steinfälle</v>
      </c>
      <c r="I392" t="str">
        <f>IF(A392&lt;&gt;C392,VLOOKUP(C392,$A$3:$E$902,5,FALSE),"")</f>
        <v>Stonefalls</v>
      </c>
      <c r="J392" s="4">
        <f t="shared" si="19"/>
        <v>288</v>
      </c>
      <c r="K392" s="4">
        <f t="shared" si="20"/>
        <v>41</v>
      </c>
    </row>
    <row r="393" spans="1:11" x14ac:dyDescent="0.25">
      <c r="A393" s="6">
        <v>263</v>
      </c>
      <c r="B393" s="6">
        <v>95</v>
      </c>
      <c r="C393" s="6">
        <v>101</v>
      </c>
      <c r="D393" s="2" t="s">
        <v>931</v>
      </c>
      <c r="E393" s="2" t="s">
        <v>234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IF(A393&lt;&gt;C393,VLOOKUP(C393,$A$3:$E$902,4,FALSE),"")</f>
        <v>Ostmarsch</v>
      </c>
      <c r="I393" t="str">
        <f>IF(A393&lt;&gt;C393,VLOOKUP(C393,$A$3:$E$902,5,FALSE),"")</f>
        <v>Eastmarch</v>
      </c>
      <c r="J393" s="4">
        <f t="shared" si="19"/>
        <v>263</v>
      </c>
      <c r="K393" s="4">
        <f t="shared" si="20"/>
        <v>101</v>
      </c>
    </row>
    <row r="394" spans="1:11" x14ac:dyDescent="0.25">
      <c r="A394" s="6">
        <v>993</v>
      </c>
      <c r="B394" s="6">
        <v>630</v>
      </c>
      <c r="C394" s="6">
        <v>980</v>
      </c>
      <c r="D394" s="2" t="s">
        <v>1365</v>
      </c>
      <c r="E394" s="2" t="s">
        <v>740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IF(A394&lt;&gt;C394,VLOOKUP(C394,$A$3:$E$902,4,FALSE),"")</f>
        <v>Die Stadt der Uhrwerke</v>
      </c>
      <c r="I394" t="str">
        <f>IF(A394&lt;&gt;C394,VLOOKUP(C394,$A$3:$E$902,5,FALSE),"")</f>
        <v>Clockwork City</v>
      </c>
      <c r="J394" s="4">
        <f t="shared" si="19"/>
        <v>993</v>
      </c>
      <c r="K394" s="4">
        <f t="shared" si="20"/>
        <v>980</v>
      </c>
    </row>
    <row r="395" spans="1:11" x14ac:dyDescent="0.25">
      <c r="A395" s="6">
        <v>447</v>
      </c>
      <c r="B395" s="6">
        <v>234</v>
      </c>
      <c r="C395" s="6">
        <v>383</v>
      </c>
      <c r="D395" s="2" t="s">
        <v>1052</v>
      </c>
      <c r="E395" s="2" t="s">
        <v>371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IF(A395&lt;&gt;C395,VLOOKUP(C395,$A$3:$E$902,4,FALSE),"")</f>
        <v>Grahtwald</v>
      </c>
      <c r="I395" t="str">
        <f>IF(A395&lt;&gt;C395,VLOOKUP(C395,$A$3:$E$902,5,FALSE),"")</f>
        <v>Grahtwood</v>
      </c>
      <c r="J395" s="4">
        <f t="shared" si="19"/>
        <v>447</v>
      </c>
      <c r="K395" s="4">
        <f t="shared" si="20"/>
        <v>383</v>
      </c>
    </row>
    <row r="396" spans="1:11" x14ac:dyDescent="0.25">
      <c r="A396" s="6">
        <v>889</v>
      </c>
      <c r="B396" s="6">
        <v>530</v>
      </c>
      <c r="C396" s="6">
        <v>888</v>
      </c>
      <c r="D396" s="2" t="s">
        <v>651</v>
      </c>
      <c r="E396" s="2" t="s">
        <v>651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IF(A396&lt;&gt;C396,VLOOKUP(C396,$A$3:$E$902,4,FALSE),"")</f>
        <v>Kargstein</v>
      </c>
      <c r="I396" t="str">
        <f>IF(A396&lt;&gt;C396,VLOOKUP(C396,$A$3:$E$902,5,FALSE),"")</f>
        <v>Craglorn</v>
      </c>
      <c r="J396" s="4">
        <f t="shared" si="19"/>
        <v>889</v>
      </c>
      <c r="K396" s="4">
        <f t="shared" si="20"/>
        <v>888</v>
      </c>
    </row>
    <row r="397" spans="1:11" x14ac:dyDescent="0.25">
      <c r="A397" s="6">
        <v>1047</v>
      </c>
      <c r="B397" s="6">
        <v>680</v>
      </c>
      <c r="C397" s="6">
        <v>1011</v>
      </c>
      <c r="D397" s="2" t="s">
        <v>833</v>
      </c>
      <c r="E397" s="2" t="s">
        <v>785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IF(A397&lt;&gt;C397,VLOOKUP(C397,$A$3:$E$902,4,FALSE),"")</f>
        <v>Sommersend</v>
      </c>
      <c r="I397" t="str">
        <f>IF(A397&lt;&gt;C397,VLOOKUP(C397,$A$3:$E$902,5,FALSE),"")</f>
        <v>Summerset</v>
      </c>
      <c r="J397" s="4">
        <f t="shared" si="19"/>
        <v>1047</v>
      </c>
      <c r="K397" s="4">
        <f t="shared" si="20"/>
        <v>1011</v>
      </c>
    </row>
    <row r="398" spans="1:11" x14ac:dyDescent="0.25">
      <c r="A398" s="6">
        <v>1052</v>
      </c>
      <c r="B398" s="6">
        <v>683</v>
      </c>
      <c r="C398" s="6">
        <v>382</v>
      </c>
      <c r="D398" s="2" t="s">
        <v>836</v>
      </c>
      <c r="E398" s="2" t="s">
        <v>73</v>
      </c>
      <c r="F398" t="str">
        <f t="array" ref="F398">IF(OR(EXACT(A398,VALUE('ESO Dungeon constants'!$H$3:$H$1000))),"X","")</f>
        <v>X</v>
      </c>
      <c r="G398" t="str">
        <f t="shared" ref="G398:G461" si="21">IF(EXACT(A398,C398),"X","")</f>
        <v/>
      </c>
      <c r="H398" t="str">
        <f>IF(A398&lt;&gt;C398,VLOOKUP(C398,$A$3:$E$902,4,FALSE),"")</f>
        <v>Schnittermark</v>
      </c>
      <c r="I398" t="str">
        <f>IF(A398&lt;&gt;C398,VLOOKUP(C398,$A$3:$E$902,5,FALSE),"")</f>
        <v>Reaper's March</v>
      </c>
      <c r="J398" s="4">
        <f t="shared" si="19"/>
        <v>1052</v>
      </c>
      <c r="K398" s="4">
        <f t="shared" si="20"/>
        <v>382</v>
      </c>
    </row>
    <row r="399" spans="1:11" x14ac:dyDescent="0.25">
      <c r="A399" s="6">
        <v>863</v>
      </c>
      <c r="B399" s="6">
        <v>508</v>
      </c>
      <c r="C399" s="6">
        <v>537</v>
      </c>
      <c r="D399" s="2" t="s">
        <v>1261</v>
      </c>
      <c r="E399" s="2" t="s">
        <v>629</v>
      </c>
      <c r="F399" t="str">
        <f t="array" ref="F399">IF(OR(EXACT(A399,VALUE('ESO Dungeon constants'!$H$3:$H$1000))),"X","")</f>
        <v/>
      </c>
      <c r="G399" t="str">
        <f t="shared" si="21"/>
        <v/>
      </c>
      <c r="H399" t="str">
        <f>IF(A399&lt;&gt;C399,VLOOKUP(C399,$A$3:$E$902,4,FALSE),"")</f>
        <v>Khenarthis Rast</v>
      </c>
      <c r="I399" t="str">
        <f>IF(A399&lt;&gt;C399,VLOOKUP(C399,$A$3:$E$902,5,FALSE),"")</f>
        <v>Khenarthi's Roost</v>
      </c>
      <c r="J399" s="4">
        <f t="shared" si="19"/>
        <v>863</v>
      </c>
      <c r="K399" s="4">
        <f t="shared" si="20"/>
        <v>537</v>
      </c>
    </row>
    <row r="400" spans="1:11" x14ac:dyDescent="0.25">
      <c r="A400" s="6">
        <v>457</v>
      </c>
      <c r="B400" s="6">
        <v>242</v>
      </c>
      <c r="C400" s="6">
        <v>382</v>
      </c>
      <c r="D400" s="2" t="s">
        <v>1059</v>
      </c>
      <c r="E400" s="2" t="s">
        <v>378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IF(A400&lt;&gt;C400,VLOOKUP(C400,$A$3:$E$902,4,FALSE),"")</f>
        <v>Schnittermark</v>
      </c>
      <c r="I400" t="str">
        <f>IF(A400&lt;&gt;C400,VLOOKUP(C400,$A$3:$E$902,5,FALSE),"")</f>
        <v>Reaper's March</v>
      </c>
      <c r="J400" s="4">
        <f t="shared" si="19"/>
        <v>457</v>
      </c>
      <c r="K400" s="4">
        <f t="shared" si="20"/>
        <v>382</v>
      </c>
    </row>
    <row r="401" spans="1:11" x14ac:dyDescent="0.25">
      <c r="A401" s="6">
        <v>513</v>
      </c>
      <c r="B401" s="6">
        <v>290</v>
      </c>
      <c r="C401" s="6">
        <v>513</v>
      </c>
      <c r="D401" s="2" t="s">
        <v>426</v>
      </c>
      <c r="E401" s="2" t="s">
        <v>426</v>
      </c>
      <c r="F401" t="str">
        <f t="array" ref="F401">IF(OR(EXACT(A401,VALUE('ESO Dungeon constants'!$H$3:$H$1000))),"X","")</f>
        <v/>
      </c>
      <c r="G401" t="str">
        <f t="shared" si="21"/>
        <v>X</v>
      </c>
      <c r="H401" t="str">
        <f>IF(A401&lt;&gt;C401,VLOOKUP(C401,$A$3:$E$902,4,FALSE),"")</f>
        <v/>
      </c>
      <c r="I401" t="str">
        <f>IF(A401&lt;&gt;C401,VLOOKUP(C401,$A$3:$E$902,5,FALSE),"")</f>
        <v/>
      </c>
      <c r="J401" s="4">
        <f t="shared" si="19"/>
        <v>513</v>
      </c>
      <c r="K401" s="4">
        <f t="shared" si="20"/>
        <v>513</v>
      </c>
    </row>
    <row r="402" spans="1:11" x14ac:dyDescent="0.25">
      <c r="A402" s="6">
        <v>698</v>
      </c>
      <c r="B402" s="6">
        <v>386</v>
      </c>
      <c r="C402" s="6">
        <v>684</v>
      </c>
      <c r="D402" s="2" t="s">
        <v>1178</v>
      </c>
      <c r="E402" s="2" t="s">
        <v>512</v>
      </c>
      <c r="F402" t="str">
        <f t="array" ref="F402">IF(OR(EXACT(A402,VALUE('ESO Dungeon constants'!$H$3:$H$1000))),"X","")</f>
        <v/>
      </c>
      <c r="G402" t="str">
        <f t="shared" si="21"/>
        <v/>
      </c>
      <c r="H402" t="str">
        <f>IF(A402&lt;&gt;C402,VLOOKUP(C402,$A$3:$E$902,4,FALSE),"")</f>
        <v>Wrothgar</v>
      </c>
      <c r="I402" t="str">
        <f>IF(A402&lt;&gt;C402,VLOOKUP(C402,$A$3:$E$902,5,FALSE),"")</f>
        <v>Wrothgar</v>
      </c>
      <c r="J402" s="4">
        <f t="shared" si="19"/>
        <v>698</v>
      </c>
      <c r="K402" s="4">
        <f t="shared" si="20"/>
        <v>684</v>
      </c>
    </row>
    <row r="403" spans="1:11" x14ac:dyDescent="0.25">
      <c r="A403" s="6">
        <v>600</v>
      </c>
      <c r="B403" s="6">
        <v>359</v>
      </c>
      <c r="C403" s="6">
        <v>572</v>
      </c>
      <c r="D403" s="2" t="s">
        <v>1155</v>
      </c>
      <c r="E403" s="2" t="s">
        <v>490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IF(A403&lt;&gt;C403,VLOOKUP(C403,$A$3:$E$902,4,FALSE),"")</f>
        <v>Stirk</v>
      </c>
      <c r="I403" t="str">
        <f>IF(A403&lt;&gt;C403,VLOOKUP(C403,$A$3:$E$902,5,FALSE),"")</f>
        <v>Stirk</v>
      </c>
      <c r="J403" s="4">
        <f t="shared" si="19"/>
        <v>600</v>
      </c>
      <c r="K403" s="4">
        <f t="shared" si="20"/>
        <v>572</v>
      </c>
    </row>
    <row r="404" spans="1:11" x14ac:dyDescent="0.25">
      <c r="A404" s="6">
        <v>760</v>
      </c>
      <c r="B404" s="6">
        <v>421</v>
      </c>
      <c r="C404" s="6">
        <v>57</v>
      </c>
      <c r="D404" s="2" t="s">
        <v>1211</v>
      </c>
      <c r="E404" s="2" t="s">
        <v>545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IF(A404&lt;&gt;C404,VLOOKUP(C404,$A$3:$E$902,4,FALSE),"")</f>
        <v>Deshaan</v>
      </c>
      <c r="I404" t="str">
        <f>IF(A404&lt;&gt;C404,VLOOKUP(C404,$A$3:$E$902,5,FALSE),"")</f>
        <v>Deshaan</v>
      </c>
      <c r="J404" s="4">
        <f t="shared" si="19"/>
        <v>760</v>
      </c>
      <c r="K404" s="4">
        <f t="shared" si="20"/>
        <v>57</v>
      </c>
    </row>
    <row r="405" spans="1:11" x14ac:dyDescent="0.25">
      <c r="A405" s="6">
        <v>212</v>
      </c>
      <c r="B405" s="6">
        <v>52</v>
      </c>
      <c r="C405" s="6">
        <v>57</v>
      </c>
      <c r="D405" s="2" t="s">
        <v>893</v>
      </c>
      <c r="E405" s="2" t="s">
        <v>191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IF(A405&lt;&gt;C405,VLOOKUP(C405,$A$3:$E$902,4,FALSE),"")</f>
        <v>Deshaan</v>
      </c>
      <c r="I405" t="str">
        <f>IF(A405&lt;&gt;C405,VLOOKUP(C405,$A$3:$E$902,5,FALSE),"")</f>
        <v>Deshaan</v>
      </c>
      <c r="J405" s="4">
        <f t="shared" si="19"/>
        <v>212</v>
      </c>
      <c r="K405" s="4">
        <f t="shared" si="20"/>
        <v>57</v>
      </c>
    </row>
    <row r="406" spans="1:11" x14ac:dyDescent="0.25">
      <c r="A406" s="6">
        <v>854</v>
      </c>
      <c r="B406" s="6">
        <v>499</v>
      </c>
      <c r="C406" s="6">
        <v>92</v>
      </c>
      <c r="D406" s="2" t="s">
        <v>1252</v>
      </c>
      <c r="E406" s="2" t="s">
        <v>620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IF(A406&lt;&gt;C406,VLOOKUP(C406,$A$3:$E$902,4,FALSE),"")</f>
        <v>Bangkorai</v>
      </c>
      <c r="I406" t="str">
        <f>IF(A406&lt;&gt;C406,VLOOKUP(C406,$A$3:$E$902,5,FALSE),"")</f>
        <v>Bangkorai</v>
      </c>
      <c r="J406" s="4">
        <f t="shared" si="19"/>
        <v>854</v>
      </c>
      <c r="K406" s="4">
        <f t="shared" si="20"/>
        <v>92</v>
      </c>
    </row>
    <row r="407" spans="1:11" x14ac:dyDescent="0.25">
      <c r="A407" s="6">
        <v>899</v>
      </c>
      <c r="B407" s="6">
        <v>540</v>
      </c>
      <c r="C407" s="6">
        <v>888</v>
      </c>
      <c r="D407" s="2" t="s">
        <v>661</v>
      </c>
      <c r="E407" s="2" t="s">
        <v>661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IF(A407&lt;&gt;C407,VLOOKUP(C407,$A$3:$E$902,4,FALSE),"")</f>
        <v>Kargstein</v>
      </c>
      <c r="I407" t="str">
        <f>IF(A407&lt;&gt;C407,VLOOKUP(C407,$A$3:$E$902,5,FALSE),"")</f>
        <v>Craglorn</v>
      </c>
      <c r="J407" s="4">
        <f t="shared" si="19"/>
        <v>899</v>
      </c>
      <c r="K407" s="4">
        <f t="shared" si="20"/>
        <v>888</v>
      </c>
    </row>
    <row r="408" spans="1:11" x14ac:dyDescent="0.25">
      <c r="A408" s="6">
        <v>500</v>
      </c>
      <c r="B408" s="6">
        <v>277</v>
      </c>
      <c r="C408" s="6">
        <v>181</v>
      </c>
      <c r="D408" s="2" t="s">
        <v>1093</v>
      </c>
      <c r="E408" s="2" t="s">
        <v>413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IF(A408&lt;&gt;C408,VLOOKUP(C408,$A$3:$E$902,4,FALSE),"")</f>
        <v>Cyrodiil</v>
      </c>
      <c r="I408" t="str">
        <f>IF(A408&lt;&gt;C408,VLOOKUP(C408,$A$3:$E$902,5,FALSE),"")</f>
        <v>Cyrodiil</v>
      </c>
      <c r="J408" s="4">
        <f t="shared" si="19"/>
        <v>500</v>
      </c>
      <c r="K408" s="4">
        <f t="shared" si="20"/>
        <v>181</v>
      </c>
    </row>
    <row r="409" spans="1:11" x14ac:dyDescent="0.25">
      <c r="A409" s="6">
        <v>726</v>
      </c>
      <c r="B409" s="6">
        <v>405</v>
      </c>
      <c r="C409" s="6">
        <v>726</v>
      </c>
      <c r="D409" s="2" t="s">
        <v>1195</v>
      </c>
      <c r="E409" s="2" t="s">
        <v>80</v>
      </c>
      <c r="F409" t="str">
        <f t="array" ref="F409">IF(OR(EXACT(A409,VALUE('ESO Dungeon constants'!$H$3:$H$1000))),"X","")</f>
        <v/>
      </c>
      <c r="G409" t="str">
        <f t="shared" si="21"/>
        <v>X</v>
      </c>
      <c r="H409" t="str">
        <f>IF(A409&lt;&gt;C409,VLOOKUP(C409,$A$3:$E$902,4,FALSE),"")</f>
        <v/>
      </c>
      <c r="I409" t="str">
        <f>IF(A409&lt;&gt;C409,VLOOKUP(C409,$A$3:$E$902,5,FALSE),"")</f>
        <v/>
      </c>
      <c r="J409" s="4">
        <f t="shared" si="19"/>
        <v>726</v>
      </c>
      <c r="K409" s="4">
        <f t="shared" si="20"/>
        <v>726</v>
      </c>
    </row>
    <row r="410" spans="1:11" x14ac:dyDescent="0.25">
      <c r="A410" s="6">
        <v>207</v>
      </c>
      <c r="B410" s="6">
        <v>49</v>
      </c>
      <c r="C410" s="6">
        <v>208</v>
      </c>
      <c r="D410" s="2" t="s">
        <v>188</v>
      </c>
      <c r="E410" s="2" t="s">
        <v>188</v>
      </c>
      <c r="F410" t="str">
        <f t="array" ref="F410">IF(OR(EXACT(A410,VALUE('ESO Dungeon constants'!$H$3:$H$1000))),"X","")</f>
        <v/>
      </c>
      <c r="G410" t="str">
        <f t="shared" si="21"/>
        <v/>
      </c>
      <c r="H410" t="str">
        <f>IF(A410&lt;&gt;C410,VLOOKUP(C410,$A$3:$E$902,4,FALSE),"")</f>
        <v>Die Erdschmiede</v>
      </c>
      <c r="I410" t="str">
        <f>IF(A410&lt;&gt;C410,VLOOKUP(C410,$A$3:$E$902,5,FALSE),"")</f>
        <v>The Earth Forge</v>
      </c>
      <c r="J410" s="4">
        <f t="shared" si="19"/>
        <v>207</v>
      </c>
      <c r="K410" s="4">
        <f t="shared" si="20"/>
        <v>208</v>
      </c>
    </row>
    <row r="411" spans="1:11" x14ac:dyDescent="0.25">
      <c r="A411" s="6">
        <v>248</v>
      </c>
      <c r="B411" s="6">
        <v>81</v>
      </c>
      <c r="C411" s="6">
        <v>57</v>
      </c>
      <c r="D411" s="2" t="s">
        <v>220</v>
      </c>
      <c r="E411" s="2" t="s">
        <v>220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IF(A411&lt;&gt;C411,VLOOKUP(C411,$A$3:$E$902,4,FALSE),"")</f>
        <v>Deshaan</v>
      </c>
      <c r="I411" t="str">
        <f>IF(A411&lt;&gt;C411,VLOOKUP(C411,$A$3:$E$902,5,FALSE),"")</f>
        <v>Deshaan</v>
      </c>
      <c r="J411" s="4">
        <f t="shared" si="19"/>
        <v>248</v>
      </c>
      <c r="K411" s="4">
        <f t="shared" si="20"/>
        <v>57</v>
      </c>
    </row>
    <row r="412" spans="1:11" x14ac:dyDescent="0.25">
      <c r="A412" s="6">
        <v>265</v>
      </c>
      <c r="B412" s="6">
        <v>97</v>
      </c>
      <c r="C412" s="6">
        <v>101</v>
      </c>
      <c r="D412" s="2" t="s">
        <v>236</v>
      </c>
      <c r="E412" s="2" t="s">
        <v>236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IF(A412&lt;&gt;C412,VLOOKUP(C412,$A$3:$E$902,4,FALSE),"")</f>
        <v>Ostmarsch</v>
      </c>
      <c r="I412" t="str">
        <f>IF(A412&lt;&gt;C412,VLOOKUP(C412,$A$3:$E$902,5,FALSE),"")</f>
        <v>Eastmarch</v>
      </c>
      <c r="J412" s="4">
        <f t="shared" si="19"/>
        <v>265</v>
      </c>
      <c r="K412" s="4">
        <f t="shared" si="20"/>
        <v>101</v>
      </c>
    </row>
    <row r="413" spans="1:11" x14ac:dyDescent="0.25">
      <c r="A413" s="6">
        <v>433</v>
      </c>
      <c r="B413" s="6">
        <v>224</v>
      </c>
      <c r="C413" s="6">
        <v>383</v>
      </c>
      <c r="D413" s="2" t="s">
        <v>1043</v>
      </c>
      <c r="E413" s="2" t="s">
        <v>361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IF(A413&lt;&gt;C413,VLOOKUP(C413,$A$3:$E$902,4,FALSE),"")</f>
        <v>Grahtwald</v>
      </c>
      <c r="I413" t="str">
        <f>IF(A413&lt;&gt;C413,VLOOKUP(C413,$A$3:$E$902,5,FALSE),"")</f>
        <v>Grahtwood</v>
      </c>
      <c r="J413" s="4">
        <f t="shared" si="19"/>
        <v>433</v>
      </c>
      <c r="K413" s="4">
        <f t="shared" si="20"/>
        <v>383</v>
      </c>
    </row>
    <row r="414" spans="1:11" x14ac:dyDescent="0.25">
      <c r="A414" s="6">
        <v>578</v>
      </c>
      <c r="B414" s="6">
        <v>339</v>
      </c>
      <c r="C414" s="6">
        <v>108</v>
      </c>
      <c r="D414" s="2" t="s">
        <v>472</v>
      </c>
      <c r="E414" s="2" t="s">
        <v>472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IF(A414&lt;&gt;C414,VLOOKUP(C414,$A$3:$E$902,4,FALSE),"")</f>
        <v>Grünschatten</v>
      </c>
      <c r="I414" t="str">
        <f>IF(A414&lt;&gt;C414,VLOOKUP(C414,$A$3:$E$902,5,FALSE),"")</f>
        <v>Greenshade</v>
      </c>
      <c r="J414" s="4">
        <f t="shared" si="19"/>
        <v>578</v>
      </c>
      <c r="K414" s="4">
        <f t="shared" si="20"/>
        <v>108</v>
      </c>
    </row>
    <row r="415" spans="1:11" x14ac:dyDescent="0.25">
      <c r="A415" s="6">
        <v>250</v>
      </c>
      <c r="B415" s="6">
        <v>83</v>
      </c>
      <c r="C415" s="6">
        <v>57</v>
      </c>
      <c r="D415" s="2" t="s">
        <v>921</v>
      </c>
      <c r="E415" s="2" t="s">
        <v>222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IF(A415&lt;&gt;C415,VLOOKUP(C415,$A$3:$E$902,4,FALSE),"")</f>
        <v>Deshaan</v>
      </c>
      <c r="I415" t="str">
        <f>IF(A415&lt;&gt;C415,VLOOKUP(C415,$A$3:$E$902,5,FALSE),"")</f>
        <v>Deshaan</v>
      </c>
      <c r="J415" s="4">
        <f t="shared" si="19"/>
        <v>250</v>
      </c>
      <c r="K415" s="4">
        <f t="shared" si="20"/>
        <v>57</v>
      </c>
    </row>
    <row r="416" spans="1:11" x14ac:dyDescent="0.25">
      <c r="A416" s="6">
        <v>585</v>
      </c>
      <c r="B416" s="6">
        <v>345</v>
      </c>
      <c r="C416" s="6">
        <v>92</v>
      </c>
      <c r="D416" s="2" t="s">
        <v>1143</v>
      </c>
      <c r="E416" s="2" t="s">
        <v>477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IF(A416&lt;&gt;C416,VLOOKUP(C416,$A$3:$E$902,4,FALSE),"")</f>
        <v>Bangkorai</v>
      </c>
      <c r="I416" t="str">
        <f>IF(A416&lt;&gt;C416,VLOOKUP(C416,$A$3:$E$902,5,FALSE),"")</f>
        <v>Bangkorai</v>
      </c>
      <c r="J416" s="4">
        <f t="shared" si="19"/>
        <v>585</v>
      </c>
      <c r="K416" s="4">
        <f t="shared" si="20"/>
        <v>92</v>
      </c>
    </row>
    <row r="417" spans="1:11" x14ac:dyDescent="0.25">
      <c r="A417" s="6">
        <v>925</v>
      </c>
      <c r="B417" s="6">
        <v>565</v>
      </c>
      <c r="C417" s="6">
        <v>849</v>
      </c>
      <c r="D417" s="2" t="s">
        <v>686</v>
      </c>
      <c r="E417" s="2" t="s">
        <v>686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IF(A417&lt;&gt;C417,VLOOKUP(C417,$A$3:$E$902,4,FALSE),"")</f>
        <v>Vvardenfell</v>
      </c>
      <c r="I417" t="str">
        <f>IF(A417&lt;&gt;C417,VLOOKUP(C417,$A$3:$E$902,5,FALSE),"")</f>
        <v>Vvardenfell</v>
      </c>
      <c r="J417" s="4">
        <f t="shared" si="19"/>
        <v>925</v>
      </c>
      <c r="K417" s="4">
        <f t="shared" si="20"/>
        <v>849</v>
      </c>
    </row>
    <row r="418" spans="1:11" x14ac:dyDescent="0.25">
      <c r="A418" s="6">
        <v>918</v>
      </c>
      <c r="B418" s="6">
        <v>558</v>
      </c>
      <c r="C418" s="6">
        <v>849</v>
      </c>
      <c r="D418" s="2" t="s">
        <v>679</v>
      </c>
      <c r="E418" s="2" t="s">
        <v>679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IF(A418&lt;&gt;C418,VLOOKUP(C418,$A$3:$E$902,4,FALSE),"")</f>
        <v>Vvardenfell</v>
      </c>
      <c r="I418" t="str">
        <f>IF(A418&lt;&gt;C418,VLOOKUP(C418,$A$3:$E$902,5,FALSE),"")</f>
        <v>Vvardenfell</v>
      </c>
      <c r="J418" s="4">
        <f t="shared" si="19"/>
        <v>918</v>
      </c>
      <c r="K418" s="4">
        <f t="shared" si="20"/>
        <v>849</v>
      </c>
    </row>
    <row r="419" spans="1:11" x14ac:dyDescent="0.25">
      <c r="A419" s="6">
        <v>442</v>
      </c>
      <c r="B419" s="6">
        <v>232</v>
      </c>
      <c r="C419" s="6">
        <v>383</v>
      </c>
      <c r="D419" s="2" t="s">
        <v>369</v>
      </c>
      <c r="E419" s="2" t="s">
        <v>369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IF(A419&lt;&gt;C419,VLOOKUP(C419,$A$3:$E$902,4,FALSE),"")</f>
        <v>Grahtwald</v>
      </c>
      <c r="I419" t="str">
        <f>IF(A419&lt;&gt;C419,VLOOKUP(C419,$A$3:$E$902,5,FALSE),"")</f>
        <v>Grahtwood</v>
      </c>
      <c r="J419" s="4">
        <f t="shared" si="19"/>
        <v>442</v>
      </c>
      <c r="K419" s="4">
        <f t="shared" si="20"/>
        <v>383</v>
      </c>
    </row>
    <row r="420" spans="1:11" x14ac:dyDescent="0.25">
      <c r="A420" s="6">
        <v>556</v>
      </c>
      <c r="B420" s="6">
        <v>320</v>
      </c>
      <c r="C420" s="6">
        <v>108</v>
      </c>
      <c r="D420" s="2" t="s">
        <v>1123</v>
      </c>
      <c r="E420" s="2" t="s">
        <v>455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IF(A420&lt;&gt;C420,VLOOKUP(C420,$A$3:$E$902,4,FALSE),"")</f>
        <v>Grünschatten</v>
      </c>
      <c r="I420" t="str">
        <f>IF(A420&lt;&gt;C420,VLOOKUP(C420,$A$3:$E$902,5,FALSE),"")</f>
        <v>Greenshade</v>
      </c>
      <c r="J420" s="4">
        <f t="shared" si="19"/>
        <v>556</v>
      </c>
      <c r="K420" s="4">
        <f t="shared" si="20"/>
        <v>108</v>
      </c>
    </row>
    <row r="421" spans="1:11" x14ac:dyDescent="0.25">
      <c r="A421" s="6">
        <v>501</v>
      </c>
      <c r="B421" s="6">
        <v>278</v>
      </c>
      <c r="C421" s="6">
        <v>181</v>
      </c>
      <c r="D421" s="2" t="s">
        <v>1094</v>
      </c>
      <c r="E421" s="2" t="s">
        <v>414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IF(A421&lt;&gt;C421,VLOOKUP(C421,$A$3:$E$902,4,FALSE),"")</f>
        <v>Cyrodiil</v>
      </c>
      <c r="I421" t="str">
        <f>IF(A421&lt;&gt;C421,VLOOKUP(C421,$A$3:$E$902,5,FALSE),"")</f>
        <v>Cyrodiil</v>
      </c>
      <c r="J421" s="4">
        <f t="shared" si="19"/>
        <v>501</v>
      </c>
      <c r="K421" s="4">
        <f t="shared" si="20"/>
        <v>181</v>
      </c>
    </row>
    <row r="422" spans="1:11" x14ac:dyDescent="0.25">
      <c r="A422" s="6">
        <v>689</v>
      </c>
      <c r="B422" s="6">
        <v>379</v>
      </c>
      <c r="C422" s="6">
        <v>684</v>
      </c>
      <c r="D422" s="2" t="s">
        <v>1172</v>
      </c>
      <c r="E422" s="2" t="s">
        <v>505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IF(A422&lt;&gt;C422,VLOOKUP(C422,$A$3:$E$902,4,FALSE),"")</f>
        <v>Wrothgar</v>
      </c>
      <c r="I422" t="str">
        <f>IF(A422&lt;&gt;C422,VLOOKUP(C422,$A$3:$E$902,5,FALSE),"")</f>
        <v>Wrothgar</v>
      </c>
      <c r="J422" s="4">
        <f t="shared" si="19"/>
        <v>689</v>
      </c>
      <c r="K422" s="4">
        <f t="shared" si="20"/>
        <v>684</v>
      </c>
    </row>
    <row r="423" spans="1:11" x14ac:dyDescent="0.25">
      <c r="A423" s="6">
        <v>229</v>
      </c>
      <c r="B423" s="6">
        <v>65</v>
      </c>
      <c r="C423" s="6">
        <v>92</v>
      </c>
      <c r="D423" s="2" t="s">
        <v>905</v>
      </c>
      <c r="E423" s="2" t="s">
        <v>204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IF(A423&lt;&gt;C423,VLOOKUP(C423,$A$3:$E$902,4,FALSE),"")</f>
        <v>Bangkorai</v>
      </c>
      <c r="I423" t="str">
        <f>IF(A423&lt;&gt;C423,VLOOKUP(C423,$A$3:$E$902,5,FALSE),"")</f>
        <v>Bangkorai</v>
      </c>
      <c r="J423" s="4">
        <f t="shared" si="19"/>
        <v>229</v>
      </c>
      <c r="K423" s="4">
        <f t="shared" si="20"/>
        <v>92</v>
      </c>
    </row>
    <row r="424" spans="1:11" x14ac:dyDescent="0.25">
      <c r="A424" s="6">
        <v>412</v>
      </c>
      <c r="B424" s="6">
        <v>207</v>
      </c>
      <c r="C424" s="6">
        <v>103</v>
      </c>
      <c r="D424" s="2" t="s">
        <v>1027</v>
      </c>
      <c r="E424" s="2" t="s">
        <v>344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IF(A424&lt;&gt;C424,VLOOKUP(C424,$A$3:$E$902,4,FALSE),"")</f>
        <v>Rift</v>
      </c>
      <c r="I424" t="str">
        <f>IF(A424&lt;&gt;C424,VLOOKUP(C424,$A$3:$E$902,5,FALSE),"")</f>
        <v>The Rift</v>
      </c>
      <c r="J424" s="4">
        <f t="shared" si="19"/>
        <v>412</v>
      </c>
      <c r="K424" s="4">
        <f t="shared" si="20"/>
        <v>103</v>
      </c>
    </row>
    <row r="425" spans="1:11" x14ac:dyDescent="0.25">
      <c r="A425" s="6">
        <v>560</v>
      </c>
      <c r="B425" s="6">
        <v>324</v>
      </c>
      <c r="C425" s="6">
        <v>103</v>
      </c>
      <c r="D425" s="2" t="s">
        <v>1027</v>
      </c>
      <c r="E425" s="2" t="s">
        <v>344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IF(A425&lt;&gt;C425,VLOOKUP(C425,$A$3:$E$902,4,FALSE),"")</f>
        <v>Rift</v>
      </c>
      <c r="I425" t="str">
        <f>IF(A425&lt;&gt;C425,VLOOKUP(C425,$A$3:$E$902,5,FALSE),"")</f>
        <v>The Rift</v>
      </c>
      <c r="J425" s="4">
        <f t="shared" si="19"/>
        <v>560</v>
      </c>
      <c r="K425" s="4">
        <f t="shared" si="20"/>
        <v>103</v>
      </c>
    </row>
    <row r="426" spans="1:11" x14ac:dyDescent="0.25">
      <c r="A426" s="6">
        <v>502</v>
      </c>
      <c r="B426" s="6">
        <v>279</v>
      </c>
      <c r="C426" s="6">
        <v>181</v>
      </c>
      <c r="D426" s="2" t="s">
        <v>1095</v>
      </c>
      <c r="E426" s="2" t="s">
        <v>415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IF(A426&lt;&gt;C426,VLOOKUP(C426,$A$3:$E$902,4,FALSE),"")</f>
        <v>Cyrodiil</v>
      </c>
      <c r="I426" t="str">
        <f>IF(A426&lt;&gt;C426,VLOOKUP(C426,$A$3:$E$902,5,FALSE),"")</f>
        <v>Cyrodiil</v>
      </c>
      <c r="J426" s="4">
        <f t="shared" si="19"/>
        <v>502</v>
      </c>
      <c r="K426" s="4">
        <f t="shared" si="20"/>
        <v>181</v>
      </c>
    </row>
    <row r="427" spans="1:11" x14ac:dyDescent="0.25">
      <c r="A427" s="6">
        <v>1072</v>
      </c>
      <c r="B427" s="6">
        <v>697</v>
      </c>
      <c r="C427" s="6">
        <v>117</v>
      </c>
      <c r="D427" s="2" t="s">
        <v>802</v>
      </c>
      <c r="E427" s="2" t="s">
        <v>802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IF(A427&lt;&gt;C427,VLOOKUP(C427,$A$3:$E$902,4,FALSE),"")</f>
        <v>Schattenfenn</v>
      </c>
      <c r="I427" t="str">
        <f>IF(A427&lt;&gt;C427,VLOOKUP(C427,$A$3:$E$902,5,FALSE),"")</f>
        <v>Shadowfen</v>
      </c>
      <c r="J427" s="4">
        <f t="shared" si="19"/>
        <v>1072</v>
      </c>
      <c r="K427" s="4">
        <f t="shared" si="20"/>
        <v>117</v>
      </c>
    </row>
    <row r="428" spans="1:11" x14ac:dyDescent="0.25">
      <c r="A428" s="6">
        <v>589</v>
      </c>
      <c r="B428" s="6">
        <v>349</v>
      </c>
      <c r="C428" s="6">
        <v>20</v>
      </c>
      <c r="D428" s="2" t="s">
        <v>1147</v>
      </c>
      <c r="E428" s="2" t="s">
        <v>481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IF(A428&lt;&gt;C428,VLOOKUP(C428,$A$3:$E$902,4,FALSE),"")</f>
        <v>Kluftspitze</v>
      </c>
      <c r="I428" t="str">
        <f>IF(A428&lt;&gt;C428,VLOOKUP(C428,$A$3:$E$902,5,FALSE),"")</f>
        <v>Rivenspire</v>
      </c>
      <c r="J428" s="4">
        <f t="shared" si="19"/>
        <v>589</v>
      </c>
      <c r="K428" s="4">
        <f t="shared" si="20"/>
        <v>20</v>
      </c>
    </row>
    <row r="429" spans="1:11" x14ac:dyDescent="0.25">
      <c r="A429" s="6">
        <v>403</v>
      </c>
      <c r="B429" s="6">
        <v>198</v>
      </c>
      <c r="C429" s="6">
        <v>103</v>
      </c>
      <c r="D429" s="2" t="s">
        <v>1018</v>
      </c>
      <c r="E429" s="2" t="s">
        <v>335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IF(A429&lt;&gt;C429,VLOOKUP(C429,$A$3:$E$902,4,FALSE),"")</f>
        <v>Rift</v>
      </c>
      <c r="I429" t="str">
        <f>IF(A429&lt;&gt;C429,VLOOKUP(C429,$A$3:$E$902,5,FALSE),"")</f>
        <v>The Rift</v>
      </c>
      <c r="J429" s="4">
        <f t="shared" si="19"/>
        <v>403</v>
      </c>
      <c r="K429" s="4">
        <f t="shared" si="20"/>
        <v>103</v>
      </c>
    </row>
    <row r="430" spans="1:11" x14ac:dyDescent="0.25">
      <c r="A430" s="6">
        <v>320</v>
      </c>
      <c r="B430" s="6">
        <v>132</v>
      </c>
      <c r="C430" s="6">
        <v>19</v>
      </c>
      <c r="D430" s="2" t="s">
        <v>963</v>
      </c>
      <c r="E430" s="2" t="s">
        <v>270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IF(A430&lt;&gt;C430,VLOOKUP(C430,$A$3:$E$902,4,FALSE),"")</f>
        <v>Sturmhafen</v>
      </c>
      <c r="I430" t="str">
        <f>IF(A430&lt;&gt;C430,VLOOKUP(C430,$A$3:$E$902,5,FALSE),"")</f>
        <v>Stormhaven</v>
      </c>
      <c r="J430" s="4">
        <f t="shared" si="19"/>
        <v>320</v>
      </c>
      <c r="K430" s="4">
        <f t="shared" si="20"/>
        <v>19</v>
      </c>
    </row>
    <row r="431" spans="1:11" x14ac:dyDescent="0.25">
      <c r="A431" s="6">
        <v>162</v>
      </c>
      <c r="B431" s="6">
        <v>32</v>
      </c>
      <c r="C431" s="6">
        <v>20</v>
      </c>
      <c r="D431" s="2" t="s">
        <v>878</v>
      </c>
      <c r="E431" s="2" t="s">
        <v>172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IF(A431&lt;&gt;C431,VLOOKUP(C431,$A$3:$E$902,4,FALSE),"")</f>
        <v>Kluftspitze</v>
      </c>
      <c r="I431" t="str">
        <f>IF(A431&lt;&gt;C431,VLOOKUP(C431,$A$3:$E$902,5,FALSE),"")</f>
        <v>Rivenspire</v>
      </c>
      <c r="J431" s="4">
        <f t="shared" si="19"/>
        <v>162</v>
      </c>
      <c r="K431" s="4">
        <f t="shared" si="20"/>
        <v>20</v>
      </c>
    </row>
    <row r="432" spans="1:11" x14ac:dyDescent="0.25">
      <c r="A432" s="6">
        <v>234</v>
      </c>
      <c r="B432" s="6">
        <v>69</v>
      </c>
      <c r="C432" s="6">
        <v>117</v>
      </c>
      <c r="D432" s="2" t="s">
        <v>909</v>
      </c>
      <c r="E432" s="2" t="s">
        <v>208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IF(A432&lt;&gt;C432,VLOOKUP(C432,$A$3:$E$902,4,FALSE),"")</f>
        <v>Schattenfenn</v>
      </c>
      <c r="I432" t="str">
        <f>IF(A432&lt;&gt;C432,VLOOKUP(C432,$A$3:$E$902,5,FALSE),"")</f>
        <v>Shadowfen</v>
      </c>
      <c r="J432" s="4">
        <f t="shared" si="19"/>
        <v>234</v>
      </c>
      <c r="K432" s="4">
        <f t="shared" si="20"/>
        <v>117</v>
      </c>
    </row>
    <row r="433" spans="1:11" x14ac:dyDescent="0.25">
      <c r="A433" s="6">
        <v>875</v>
      </c>
      <c r="B433" s="6">
        <v>520</v>
      </c>
      <c r="C433" s="6">
        <v>103</v>
      </c>
      <c r="D433" s="2" t="s">
        <v>1271</v>
      </c>
      <c r="E433" s="2" t="s">
        <v>641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IF(A433&lt;&gt;C433,VLOOKUP(C433,$A$3:$E$902,4,FALSE),"")</f>
        <v>Rift</v>
      </c>
      <c r="I433" t="str">
        <f>IF(A433&lt;&gt;C433,VLOOKUP(C433,$A$3:$E$902,5,FALSE),"")</f>
        <v>The Rift</v>
      </c>
      <c r="J433" s="4">
        <f t="shared" si="19"/>
        <v>875</v>
      </c>
      <c r="K433" s="4">
        <f t="shared" si="20"/>
        <v>103</v>
      </c>
    </row>
    <row r="434" spans="1:11" x14ac:dyDescent="0.25">
      <c r="A434" s="6">
        <v>706</v>
      </c>
      <c r="B434" s="6">
        <v>394</v>
      </c>
      <c r="C434" s="6">
        <v>684</v>
      </c>
      <c r="D434" s="2" t="s">
        <v>1185</v>
      </c>
      <c r="E434" s="2" t="s">
        <v>520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IF(A434&lt;&gt;C434,VLOOKUP(C434,$A$3:$E$902,4,FALSE),"")</f>
        <v>Wrothgar</v>
      </c>
      <c r="I434" t="str">
        <f>IF(A434&lt;&gt;C434,VLOOKUP(C434,$A$3:$E$902,5,FALSE),"")</f>
        <v>Wrothgar</v>
      </c>
      <c r="J434" s="4">
        <f t="shared" si="19"/>
        <v>706</v>
      </c>
      <c r="K434" s="4">
        <f t="shared" si="20"/>
        <v>684</v>
      </c>
    </row>
    <row r="435" spans="1:11" x14ac:dyDescent="0.25">
      <c r="A435" s="6">
        <v>361</v>
      </c>
      <c r="B435" s="6">
        <v>159</v>
      </c>
      <c r="C435" s="6">
        <v>101</v>
      </c>
      <c r="D435" s="2" t="s">
        <v>985</v>
      </c>
      <c r="E435" s="2" t="s">
        <v>297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IF(A435&lt;&gt;C435,VLOOKUP(C435,$A$3:$E$902,4,FALSE),"")</f>
        <v>Ostmarsch</v>
      </c>
      <c r="I435" t="str">
        <f>IF(A435&lt;&gt;C435,VLOOKUP(C435,$A$3:$E$902,5,FALSE),"")</f>
        <v>Eastmarch</v>
      </c>
      <c r="J435" s="4">
        <f t="shared" si="19"/>
        <v>361</v>
      </c>
      <c r="K435" s="4">
        <f t="shared" si="20"/>
        <v>101</v>
      </c>
    </row>
    <row r="436" spans="1:11" x14ac:dyDescent="0.25">
      <c r="A436" s="6">
        <v>396</v>
      </c>
      <c r="B436" s="6">
        <v>191</v>
      </c>
      <c r="C436" s="6">
        <v>381</v>
      </c>
      <c r="D436" s="2" t="s">
        <v>328</v>
      </c>
      <c r="E436" s="2" t="s">
        <v>328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IF(A436&lt;&gt;C436,VLOOKUP(C436,$A$3:$E$902,4,FALSE),"")</f>
        <v>Auridon</v>
      </c>
      <c r="I436" t="str">
        <f>IF(A436&lt;&gt;C436,VLOOKUP(C436,$A$3:$E$902,5,FALSE),"")</f>
        <v>Auridon</v>
      </c>
      <c r="J436" s="4">
        <f t="shared" si="19"/>
        <v>396</v>
      </c>
      <c r="K436" s="4">
        <f t="shared" si="20"/>
        <v>381</v>
      </c>
    </row>
    <row r="437" spans="1:11" x14ac:dyDescent="0.25">
      <c r="A437" s="6">
        <v>274</v>
      </c>
      <c r="B437" s="6">
        <v>106</v>
      </c>
      <c r="C437" s="6">
        <v>117</v>
      </c>
      <c r="D437" s="2" t="s">
        <v>941</v>
      </c>
      <c r="E437" s="2" t="s">
        <v>245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IF(A437&lt;&gt;C437,VLOOKUP(C437,$A$3:$E$902,4,FALSE),"")</f>
        <v>Schattenfenn</v>
      </c>
      <c r="I437" t="str">
        <f>IF(A437&lt;&gt;C437,VLOOKUP(C437,$A$3:$E$902,5,FALSE),"")</f>
        <v>Shadowfen</v>
      </c>
      <c r="J437" s="4">
        <f t="shared" si="19"/>
        <v>274</v>
      </c>
      <c r="K437" s="4">
        <f t="shared" si="20"/>
        <v>117</v>
      </c>
    </row>
    <row r="438" spans="1:11" x14ac:dyDescent="0.25">
      <c r="A438" s="6">
        <v>324</v>
      </c>
      <c r="B438" s="6">
        <v>136</v>
      </c>
      <c r="C438" s="6">
        <v>20</v>
      </c>
      <c r="D438" s="2" t="s">
        <v>967</v>
      </c>
      <c r="E438" s="2" t="s">
        <v>274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IF(A438&lt;&gt;C438,VLOOKUP(C438,$A$3:$E$902,4,FALSE),"")</f>
        <v>Kluftspitze</v>
      </c>
      <c r="I438" t="str">
        <f>IF(A438&lt;&gt;C438,VLOOKUP(C438,$A$3:$E$902,5,FALSE),"")</f>
        <v>Rivenspire</v>
      </c>
      <c r="J438" s="4">
        <f t="shared" si="19"/>
        <v>324</v>
      </c>
      <c r="K438" s="4">
        <f t="shared" si="20"/>
        <v>20</v>
      </c>
    </row>
    <row r="439" spans="1:11" x14ac:dyDescent="0.25">
      <c r="A439" s="6">
        <v>780</v>
      </c>
      <c r="B439" s="6">
        <v>437</v>
      </c>
      <c r="C439" s="6">
        <v>684</v>
      </c>
      <c r="D439" s="2" t="s">
        <v>1222</v>
      </c>
      <c r="E439" s="2" t="s">
        <v>561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IF(A439&lt;&gt;C439,VLOOKUP(C439,$A$3:$E$902,4,FALSE),"")</f>
        <v>Wrothgar</v>
      </c>
      <c r="I439" t="str">
        <f>IF(A439&lt;&gt;C439,VLOOKUP(C439,$A$3:$E$902,5,FALSE),"")</f>
        <v>Wrothgar</v>
      </c>
      <c r="J439" s="4">
        <f t="shared" si="19"/>
        <v>780</v>
      </c>
      <c r="K439" s="4">
        <f t="shared" si="20"/>
        <v>684</v>
      </c>
    </row>
    <row r="440" spans="1:11" x14ac:dyDescent="0.25">
      <c r="A440" s="6">
        <v>439</v>
      </c>
      <c r="B440" s="6">
        <v>230</v>
      </c>
      <c r="C440" s="6">
        <v>383</v>
      </c>
      <c r="D440" s="2" t="s">
        <v>1049</v>
      </c>
      <c r="E440" s="2" t="s">
        <v>367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IF(A440&lt;&gt;C440,VLOOKUP(C440,$A$3:$E$902,4,FALSE),"")</f>
        <v>Grahtwald</v>
      </c>
      <c r="I440" t="str">
        <f>IF(A440&lt;&gt;C440,VLOOKUP(C440,$A$3:$E$902,5,FALSE),"")</f>
        <v>Grahtwood</v>
      </c>
      <c r="J440" s="4">
        <f t="shared" si="19"/>
        <v>439</v>
      </c>
      <c r="K440" s="4">
        <f t="shared" si="20"/>
        <v>383</v>
      </c>
    </row>
    <row r="441" spans="1:11" x14ac:dyDescent="0.25">
      <c r="A441" s="6">
        <v>703</v>
      </c>
      <c r="B441" s="6">
        <v>391</v>
      </c>
      <c r="C441" s="6">
        <v>684</v>
      </c>
      <c r="D441" s="2" t="s">
        <v>1183</v>
      </c>
      <c r="E441" s="2" t="s">
        <v>517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IF(A441&lt;&gt;C441,VLOOKUP(C441,$A$3:$E$902,4,FALSE),"")</f>
        <v>Wrothgar</v>
      </c>
      <c r="I441" t="str">
        <f>IF(A441&lt;&gt;C441,VLOOKUP(C441,$A$3:$E$902,5,FALSE),"")</f>
        <v>Wrothgar</v>
      </c>
      <c r="J441" s="4">
        <f t="shared" si="19"/>
        <v>703</v>
      </c>
      <c r="K441" s="4">
        <f t="shared" si="20"/>
        <v>684</v>
      </c>
    </row>
    <row r="442" spans="1:11" x14ac:dyDescent="0.25">
      <c r="A442" s="6">
        <v>317</v>
      </c>
      <c r="B442" s="6">
        <v>129</v>
      </c>
      <c r="C442" s="6">
        <v>19</v>
      </c>
      <c r="D442" s="2" t="s">
        <v>960</v>
      </c>
      <c r="E442" s="2" t="s">
        <v>267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IF(A442&lt;&gt;C442,VLOOKUP(C442,$A$3:$E$902,4,FALSE),"")</f>
        <v>Sturmhafen</v>
      </c>
      <c r="I442" t="str">
        <f>IF(A442&lt;&gt;C442,VLOOKUP(C442,$A$3:$E$902,5,FALSE),"")</f>
        <v>Stormhaven</v>
      </c>
      <c r="J442" s="4">
        <f t="shared" si="19"/>
        <v>317</v>
      </c>
      <c r="K442" s="4">
        <f t="shared" si="20"/>
        <v>19</v>
      </c>
    </row>
    <row r="443" spans="1:11" x14ac:dyDescent="0.25">
      <c r="A443" s="6">
        <v>1042</v>
      </c>
      <c r="B443" s="6">
        <v>675</v>
      </c>
      <c r="C443" s="6">
        <v>684</v>
      </c>
      <c r="D443" s="2" t="s">
        <v>829</v>
      </c>
      <c r="E443" s="2" t="s">
        <v>780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IF(A443&lt;&gt;C443,VLOOKUP(C443,$A$3:$E$902,4,FALSE),"")</f>
        <v>Wrothgar</v>
      </c>
      <c r="I443" t="str">
        <f>IF(A443&lt;&gt;C443,VLOOKUP(C443,$A$3:$E$902,5,FALSE),"")</f>
        <v>Wrothgar</v>
      </c>
      <c r="J443" s="4">
        <f t="shared" si="19"/>
        <v>1042</v>
      </c>
      <c r="K443" s="4">
        <f t="shared" si="20"/>
        <v>684</v>
      </c>
    </row>
    <row r="444" spans="1:11" x14ac:dyDescent="0.25">
      <c r="A444" s="6">
        <v>388</v>
      </c>
      <c r="B444" s="6">
        <v>184</v>
      </c>
      <c r="C444" s="6">
        <v>381</v>
      </c>
      <c r="D444" s="2" t="s">
        <v>1007</v>
      </c>
      <c r="E444" s="2" t="s">
        <v>321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IF(A444&lt;&gt;C444,VLOOKUP(C444,$A$3:$E$902,4,FALSE),"")</f>
        <v>Auridon</v>
      </c>
      <c r="I444" t="str">
        <f>IF(A444&lt;&gt;C444,VLOOKUP(C444,$A$3:$E$902,5,FALSE),"")</f>
        <v>Auridon</v>
      </c>
      <c r="J444" s="4">
        <f t="shared" si="19"/>
        <v>388</v>
      </c>
      <c r="K444" s="4">
        <f t="shared" si="20"/>
        <v>381</v>
      </c>
    </row>
    <row r="445" spans="1:11" x14ac:dyDescent="0.25">
      <c r="A445" s="6">
        <v>414</v>
      </c>
      <c r="B445" s="6">
        <v>209</v>
      </c>
      <c r="C445" s="6">
        <v>103</v>
      </c>
      <c r="D445" s="2" t="s">
        <v>1029</v>
      </c>
      <c r="E445" s="2" t="s">
        <v>346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IF(A445&lt;&gt;C445,VLOOKUP(C445,$A$3:$E$902,4,FALSE),"")</f>
        <v>Rift</v>
      </c>
      <c r="I445" t="str">
        <f>IF(A445&lt;&gt;C445,VLOOKUP(C445,$A$3:$E$902,5,FALSE),"")</f>
        <v>The Rift</v>
      </c>
      <c r="J445" s="4">
        <f t="shared" si="19"/>
        <v>414</v>
      </c>
      <c r="K445" s="4">
        <f t="shared" si="20"/>
        <v>103</v>
      </c>
    </row>
    <row r="446" spans="1:11" x14ac:dyDescent="0.25">
      <c r="A446" s="6">
        <v>926</v>
      </c>
      <c r="B446" s="6">
        <v>566</v>
      </c>
      <c r="C446" s="6">
        <v>849</v>
      </c>
      <c r="D446" s="2" t="s">
        <v>687</v>
      </c>
      <c r="E446" s="2" t="s">
        <v>687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IF(A446&lt;&gt;C446,VLOOKUP(C446,$A$3:$E$902,4,FALSE),"")</f>
        <v>Vvardenfell</v>
      </c>
      <c r="I446" t="str">
        <f>IF(A446&lt;&gt;C446,VLOOKUP(C446,$A$3:$E$902,5,FALSE),"")</f>
        <v>Vvardenfell</v>
      </c>
      <c r="J446" s="4">
        <f t="shared" si="19"/>
        <v>926</v>
      </c>
      <c r="K446" s="4">
        <f t="shared" si="20"/>
        <v>849</v>
      </c>
    </row>
    <row r="447" spans="1:11" x14ac:dyDescent="0.25">
      <c r="A447" s="6">
        <v>315</v>
      </c>
      <c r="B447" s="6">
        <v>127</v>
      </c>
      <c r="C447" s="6">
        <v>19</v>
      </c>
      <c r="D447" s="2" t="s">
        <v>958</v>
      </c>
      <c r="E447" s="2" t="s">
        <v>265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IF(A447&lt;&gt;C447,VLOOKUP(C447,$A$3:$E$902,4,FALSE),"")</f>
        <v>Sturmhafen</v>
      </c>
      <c r="I447" t="str">
        <f>IF(A447&lt;&gt;C447,VLOOKUP(C447,$A$3:$E$902,5,FALSE),"")</f>
        <v>Stormhaven</v>
      </c>
      <c r="J447" s="4">
        <f t="shared" si="19"/>
        <v>315</v>
      </c>
      <c r="K447" s="4">
        <f t="shared" si="20"/>
        <v>19</v>
      </c>
    </row>
    <row r="448" spans="1:11" x14ac:dyDescent="0.25">
      <c r="A448" s="6">
        <v>503</v>
      </c>
      <c r="B448" s="6">
        <v>280</v>
      </c>
      <c r="C448" s="6">
        <v>181</v>
      </c>
      <c r="D448" s="2" t="s">
        <v>1096</v>
      </c>
      <c r="E448" s="2" t="s">
        <v>416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IF(A448&lt;&gt;C448,VLOOKUP(C448,$A$3:$E$902,4,FALSE),"")</f>
        <v>Cyrodiil</v>
      </c>
      <c r="I448" t="str">
        <f>IF(A448&lt;&gt;C448,VLOOKUP(C448,$A$3:$E$902,5,FALSE),"")</f>
        <v>Cyrodiil</v>
      </c>
      <c r="J448" s="4">
        <f t="shared" si="19"/>
        <v>503</v>
      </c>
      <c r="K448" s="4">
        <f t="shared" si="20"/>
        <v>181</v>
      </c>
    </row>
    <row r="449" spans="1:11" x14ac:dyDescent="0.25">
      <c r="A449" s="6">
        <v>279</v>
      </c>
      <c r="B449" s="6">
        <v>108</v>
      </c>
      <c r="C449" s="6">
        <v>279</v>
      </c>
      <c r="D449" s="2" t="s">
        <v>247</v>
      </c>
      <c r="E449" s="2" t="s">
        <v>247</v>
      </c>
      <c r="F449" t="str">
        <f t="array" ref="F449">IF(OR(EXACT(A449,VALUE('ESO Dungeon constants'!$H$3:$H$1000))),"X","")</f>
        <v/>
      </c>
      <c r="G449" t="str">
        <f t="shared" si="21"/>
        <v>X</v>
      </c>
      <c r="H449" t="str">
        <f>IF(A449&lt;&gt;C449,VLOOKUP(C449,$A$3:$E$902,4,FALSE),"")</f>
        <v/>
      </c>
      <c r="I449" t="str">
        <f>IF(A449&lt;&gt;C449,VLOOKUP(C449,$A$3:$E$902,5,FALSE),"")</f>
        <v/>
      </c>
      <c r="J449" s="4">
        <f t="shared" si="19"/>
        <v>279</v>
      </c>
      <c r="K449" s="4">
        <f t="shared" si="20"/>
        <v>279</v>
      </c>
    </row>
    <row r="450" spans="1:11" x14ac:dyDescent="0.25">
      <c r="A450" s="6">
        <v>1045</v>
      </c>
      <c r="B450" s="6">
        <v>678</v>
      </c>
      <c r="C450" s="6">
        <v>816</v>
      </c>
      <c r="D450" s="2" t="s">
        <v>832</v>
      </c>
      <c r="E450" s="2" t="s">
        <v>783</v>
      </c>
      <c r="F450" t="str">
        <f t="array" ref="F450">IF(OR(EXACT(A450,VALUE('ESO Dungeon constants'!$H$3:$H$1000))),"X","")</f>
        <v/>
      </c>
      <c r="G450" t="str">
        <f t="shared" si="21"/>
        <v/>
      </c>
      <c r="H450" t="str">
        <f>IF(A450&lt;&gt;C450,VLOOKUP(C450,$A$3:$E$902,4,FALSE),"")</f>
        <v>Hews Fluch</v>
      </c>
      <c r="I450" t="str">
        <f>IF(A450&lt;&gt;C450,VLOOKUP(C450,$A$3:$E$902,5,FALSE),"")</f>
        <v>Hew's Bane</v>
      </c>
      <c r="J450" s="4">
        <f t="shared" si="19"/>
        <v>1045</v>
      </c>
      <c r="K450" s="4">
        <f t="shared" si="20"/>
        <v>816</v>
      </c>
    </row>
    <row r="451" spans="1:11" x14ac:dyDescent="0.25">
      <c r="A451" s="6">
        <v>977</v>
      </c>
      <c r="B451" s="6">
        <v>616</v>
      </c>
      <c r="C451" s="6">
        <v>849</v>
      </c>
      <c r="D451" s="2" t="s">
        <v>1352</v>
      </c>
      <c r="E451" s="2" t="s">
        <v>728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IF(A451&lt;&gt;C451,VLOOKUP(C451,$A$3:$E$902,4,FALSE),"")</f>
        <v>Vvardenfell</v>
      </c>
      <c r="I451" t="str">
        <f>IF(A451&lt;&gt;C451,VLOOKUP(C451,$A$3:$E$902,5,FALSE),"")</f>
        <v>Vvardenfell</v>
      </c>
      <c r="J451" s="4">
        <f t="shared" si="19"/>
        <v>977</v>
      </c>
      <c r="K451" s="4">
        <f t="shared" si="20"/>
        <v>849</v>
      </c>
    </row>
    <row r="452" spans="1:11" x14ac:dyDescent="0.25">
      <c r="A452" s="6">
        <v>1039</v>
      </c>
      <c r="B452" s="6">
        <v>673</v>
      </c>
      <c r="C452" s="6">
        <v>1011</v>
      </c>
      <c r="D452" s="2" t="s">
        <v>827</v>
      </c>
      <c r="E452" s="2" t="s">
        <v>779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IF(A452&lt;&gt;C452,VLOOKUP(C452,$A$3:$E$902,4,FALSE),"")</f>
        <v>Sommersend</v>
      </c>
      <c r="I452" t="str">
        <f>IF(A452&lt;&gt;C452,VLOOKUP(C452,$A$3:$E$902,5,FALSE),"")</f>
        <v>Summerset</v>
      </c>
      <c r="J452" s="4">
        <f t="shared" ref="J452:J515" si="22">A452</f>
        <v>1039</v>
      </c>
      <c r="K452" s="4">
        <f t="shared" ref="K452:K515" si="23">C452</f>
        <v>1011</v>
      </c>
    </row>
    <row r="453" spans="1:11" x14ac:dyDescent="0.25">
      <c r="A453" s="6">
        <v>924</v>
      </c>
      <c r="B453" s="6">
        <v>564</v>
      </c>
      <c r="C453" s="6">
        <v>849</v>
      </c>
      <c r="D453" s="2" t="s">
        <v>685</v>
      </c>
      <c r="E453" s="2" t="s">
        <v>685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IF(A453&lt;&gt;C453,VLOOKUP(C453,$A$3:$E$902,4,FALSE),"")</f>
        <v>Vvardenfell</v>
      </c>
      <c r="I453" t="str">
        <f>IF(A453&lt;&gt;C453,VLOOKUP(C453,$A$3:$E$902,5,FALSE),"")</f>
        <v>Vvardenfell</v>
      </c>
      <c r="J453" s="4">
        <f t="shared" si="22"/>
        <v>924</v>
      </c>
      <c r="K453" s="4">
        <f t="shared" si="23"/>
        <v>849</v>
      </c>
    </row>
    <row r="454" spans="1:11" x14ac:dyDescent="0.25">
      <c r="A454" s="6">
        <v>637</v>
      </c>
      <c r="B454" s="6">
        <v>365</v>
      </c>
      <c r="C454" s="6">
        <v>57</v>
      </c>
      <c r="D454" s="2" t="s">
        <v>1160</v>
      </c>
      <c r="E454" s="2" t="s">
        <v>495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IF(A454&lt;&gt;C454,VLOOKUP(C454,$A$3:$E$902,4,FALSE),"")</f>
        <v>Deshaan</v>
      </c>
      <c r="I454" t="str">
        <f>IF(A454&lt;&gt;C454,VLOOKUP(C454,$A$3:$E$902,5,FALSE),"")</f>
        <v>Deshaan</v>
      </c>
      <c r="J454" s="4">
        <f t="shared" si="22"/>
        <v>637</v>
      </c>
      <c r="K454" s="4">
        <f t="shared" si="23"/>
        <v>57</v>
      </c>
    </row>
    <row r="455" spans="1:11" x14ac:dyDescent="0.25">
      <c r="A455" s="6">
        <v>504</v>
      </c>
      <c r="B455" s="6">
        <v>281</v>
      </c>
      <c r="C455" s="6">
        <v>181</v>
      </c>
      <c r="D455" s="2" t="s">
        <v>1097</v>
      </c>
      <c r="E455" s="2" t="s">
        <v>417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IF(A455&lt;&gt;C455,VLOOKUP(C455,$A$3:$E$902,4,FALSE),"")</f>
        <v>Cyrodiil</v>
      </c>
      <c r="I455" t="str">
        <f>IF(A455&lt;&gt;C455,VLOOKUP(C455,$A$3:$E$902,5,FALSE),"")</f>
        <v>Cyrodiil</v>
      </c>
      <c r="J455" s="4">
        <f t="shared" si="22"/>
        <v>504</v>
      </c>
      <c r="K455" s="4">
        <f t="shared" si="23"/>
        <v>181</v>
      </c>
    </row>
    <row r="456" spans="1:11" x14ac:dyDescent="0.25">
      <c r="A456" s="6">
        <v>874</v>
      </c>
      <c r="B456" s="6">
        <v>519</v>
      </c>
      <c r="C456" s="6">
        <v>57</v>
      </c>
      <c r="D456" s="2" t="s">
        <v>640</v>
      </c>
      <c r="E456" s="2" t="s">
        <v>640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IF(A456&lt;&gt;C456,VLOOKUP(C456,$A$3:$E$902,4,FALSE),"")</f>
        <v>Deshaan</v>
      </c>
      <c r="I456" t="str">
        <f>IF(A456&lt;&gt;C456,VLOOKUP(C456,$A$3:$E$902,5,FALSE),"")</f>
        <v>Deshaan</v>
      </c>
      <c r="J456" s="4">
        <f t="shared" si="22"/>
        <v>874</v>
      </c>
      <c r="K456" s="4">
        <f t="shared" si="23"/>
        <v>57</v>
      </c>
    </row>
    <row r="457" spans="1:11" x14ac:dyDescent="0.25">
      <c r="A457" s="6">
        <v>385</v>
      </c>
      <c r="B457" s="6">
        <v>181</v>
      </c>
      <c r="C457" s="6">
        <v>208</v>
      </c>
      <c r="D457" s="2" t="s">
        <v>318</v>
      </c>
      <c r="E457" s="2" t="s">
        <v>318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IF(A457&lt;&gt;C457,VLOOKUP(C457,$A$3:$E$902,4,FALSE),"")</f>
        <v>Die Erdschmiede</v>
      </c>
      <c r="I457" t="str">
        <f>IF(A457&lt;&gt;C457,VLOOKUP(C457,$A$3:$E$902,5,FALSE),"")</f>
        <v>The Earth Forge</v>
      </c>
      <c r="J457" s="4">
        <f t="shared" si="22"/>
        <v>385</v>
      </c>
      <c r="K457" s="4">
        <f t="shared" si="23"/>
        <v>208</v>
      </c>
    </row>
    <row r="458" spans="1:11" x14ac:dyDescent="0.25">
      <c r="A458" s="6">
        <v>907</v>
      </c>
      <c r="B458" s="6">
        <v>548</v>
      </c>
      <c r="C458" s="6">
        <v>888</v>
      </c>
      <c r="D458" s="2" t="s">
        <v>1299</v>
      </c>
      <c r="E458" s="2" t="s">
        <v>669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IF(A458&lt;&gt;C458,VLOOKUP(C458,$A$3:$E$902,4,FALSE),"")</f>
        <v>Kargstein</v>
      </c>
      <c r="I458" t="str">
        <f>IF(A458&lt;&gt;C458,VLOOKUP(C458,$A$3:$E$902,5,FALSE),"")</f>
        <v>Craglorn</v>
      </c>
      <c r="J458" s="4">
        <f t="shared" si="22"/>
        <v>907</v>
      </c>
      <c r="K458" s="4">
        <f t="shared" si="23"/>
        <v>888</v>
      </c>
    </row>
    <row r="459" spans="1:11" x14ac:dyDescent="0.25">
      <c r="A459" s="6">
        <v>947</v>
      </c>
      <c r="B459" s="6">
        <v>587</v>
      </c>
      <c r="C459" s="6">
        <v>849</v>
      </c>
      <c r="D459" s="2" t="s">
        <v>701</v>
      </c>
      <c r="E459" s="2" t="s">
        <v>701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IF(A459&lt;&gt;C459,VLOOKUP(C459,$A$3:$E$902,4,FALSE),"")</f>
        <v>Vvardenfell</v>
      </c>
      <c r="I459" t="str">
        <f>IF(A459&lt;&gt;C459,VLOOKUP(C459,$A$3:$E$902,5,FALSE),"")</f>
        <v>Vvardenfell</v>
      </c>
      <c r="J459" s="4">
        <f t="shared" si="22"/>
        <v>947</v>
      </c>
      <c r="K459" s="4">
        <f t="shared" si="23"/>
        <v>849</v>
      </c>
    </row>
    <row r="460" spans="1:11" x14ac:dyDescent="0.25">
      <c r="A460" s="6">
        <v>853</v>
      </c>
      <c r="B460" s="6">
        <v>498</v>
      </c>
      <c r="C460" s="6">
        <v>20</v>
      </c>
      <c r="D460" s="2" t="s">
        <v>1251</v>
      </c>
      <c r="E460" s="2" t="s">
        <v>619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IF(A460&lt;&gt;C460,VLOOKUP(C460,$A$3:$E$902,4,FALSE),"")</f>
        <v>Kluftspitze</v>
      </c>
      <c r="I460" t="str">
        <f>IF(A460&lt;&gt;C460,VLOOKUP(C460,$A$3:$E$902,5,FALSE),"")</f>
        <v>Rivenspire</v>
      </c>
      <c r="J460" s="4">
        <f t="shared" si="22"/>
        <v>853</v>
      </c>
      <c r="K460" s="4">
        <f t="shared" si="23"/>
        <v>20</v>
      </c>
    </row>
    <row r="461" spans="1:11" x14ac:dyDescent="0.25">
      <c r="A461" s="6">
        <v>750</v>
      </c>
      <c r="B461" s="6">
        <v>411</v>
      </c>
      <c r="C461" s="6">
        <v>382</v>
      </c>
      <c r="D461" s="2" t="s">
        <v>1201</v>
      </c>
      <c r="E461" s="2" t="s">
        <v>535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IF(A461&lt;&gt;C461,VLOOKUP(C461,$A$3:$E$902,4,FALSE),"")</f>
        <v>Schnittermark</v>
      </c>
      <c r="I461" t="str">
        <f>IF(A461&lt;&gt;C461,VLOOKUP(C461,$A$3:$E$902,5,FALSE),"")</f>
        <v>Reaper's March</v>
      </c>
      <c r="J461" s="4">
        <f t="shared" si="22"/>
        <v>750</v>
      </c>
      <c r="K461" s="4">
        <f t="shared" si="23"/>
        <v>382</v>
      </c>
    </row>
    <row r="462" spans="1:11" x14ac:dyDescent="0.25">
      <c r="A462" s="6">
        <v>455</v>
      </c>
      <c r="B462" s="6">
        <v>240</v>
      </c>
      <c r="C462" s="6">
        <v>382</v>
      </c>
      <c r="D462" s="2" t="s">
        <v>1057</v>
      </c>
      <c r="E462" s="2" t="s">
        <v>376</v>
      </c>
      <c r="F462" t="str">
        <f t="array" ref="F462">IF(OR(EXACT(A462,VALUE('ESO Dungeon constants'!$H$3:$H$1000))),"X","")</f>
        <v/>
      </c>
      <c r="G462" t="str">
        <f t="shared" ref="G462:G525" si="24">IF(EXACT(A462,C462),"X","")</f>
        <v/>
      </c>
      <c r="H462" t="str">
        <f>IF(A462&lt;&gt;C462,VLOOKUP(C462,$A$3:$E$902,4,FALSE),"")</f>
        <v>Schnittermark</v>
      </c>
      <c r="I462" t="str">
        <f>IF(A462&lt;&gt;C462,VLOOKUP(C462,$A$3:$E$902,5,FALSE),"")</f>
        <v>Reaper's March</v>
      </c>
      <c r="J462" s="4">
        <f t="shared" si="22"/>
        <v>455</v>
      </c>
      <c r="K462" s="4">
        <f t="shared" si="23"/>
        <v>382</v>
      </c>
    </row>
    <row r="463" spans="1:11" x14ac:dyDescent="0.25">
      <c r="A463" s="6">
        <v>169</v>
      </c>
      <c r="B463" s="6">
        <v>35</v>
      </c>
      <c r="C463" s="6">
        <v>92</v>
      </c>
      <c r="D463" s="2" t="s">
        <v>879</v>
      </c>
      <c r="E463" s="2" t="s">
        <v>175</v>
      </c>
      <c r="F463" t="str">
        <f t="array" ref="F463">IF(OR(EXACT(A463,VALUE('ESO Dungeon constants'!$H$3:$H$1000))),"X","")</f>
        <v/>
      </c>
      <c r="G463" t="str">
        <f t="shared" si="24"/>
        <v/>
      </c>
      <c r="H463" t="str">
        <f>IF(A463&lt;&gt;C463,VLOOKUP(C463,$A$3:$E$902,4,FALSE),"")</f>
        <v>Bangkorai</v>
      </c>
      <c r="I463" t="str">
        <f>IF(A463&lt;&gt;C463,VLOOKUP(C463,$A$3:$E$902,5,FALSE),"")</f>
        <v>Bangkorai</v>
      </c>
      <c r="J463" s="4">
        <f t="shared" si="22"/>
        <v>169</v>
      </c>
      <c r="K463" s="4">
        <f t="shared" si="23"/>
        <v>92</v>
      </c>
    </row>
    <row r="464" spans="1:11" x14ac:dyDescent="0.25">
      <c r="A464" s="6">
        <v>382</v>
      </c>
      <c r="B464" s="6">
        <v>179</v>
      </c>
      <c r="C464" s="6">
        <v>382</v>
      </c>
      <c r="D464" s="2" t="s">
        <v>1003</v>
      </c>
      <c r="E464" s="2" t="s">
        <v>316</v>
      </c>
      <c r="F464" t="str">
        <f t="array" ref="F464">IF(OR(EXACT(A464,VALUE('ESO Dungeon constants'!$H$3:$H$1000))),"X","")</f>
        <v/>
      </c>
      <c r="G464" t="str">
        <f t="shared" si="24"/>
        <v>X</v>
      </c>
      <c r="H464" t="str">
        <f>IF(A464&lt;&gt;C464,VLOOKUP(C464,$A$3:$E$902,4,FALSE),"")</f>
        <v/>
      </c>
      <c r="I464" t="str">
        <f>IF(A464&lt;&gt;C464,VLOOKUP(C464,$A$3:$E$902,5,FALSE),"")</f>
        <v/>
      </c>
      <c r="J464" s="4">
        <f t="shared" si="22"/>
        <v>382</v>
      </c>
      <c r="K464" s="4">
        <f t="shared" si="23"/>
        <v>382</v>
      </c>
    </row>
    <row r="465" spans="1:11" x14ac:dyDescent="0.25">
      <c r="A465" s="6">
        <v>370</v>
      </c>
      <c r="B465" s="6">
        <v>168</v>
      </c>
      <c r="C465" s="6">
        <v>347</v>
      </c>
      <c r="D465" s="2" t="s">
        <v>994</v>
      </c>
      <c r="E465" s="2" t="s">
        <v>306</v>
      </c>
      <c r="F465" t="str">
        <f t="array" ref="F465">IF(OR(EXACT(A465,VALUE('ESO Dungeon constants'!$H$3:$H$1000))),"X","")</f>
        <v/>
      </c>
      <c r="G465" t="str">
        <f t="shared" si="24"/>
        <v/>
      </c>
      <c r="H465" t="str">
        <f>IF(A465&lt;&gt;C465,VLOOKUP(C465,$A$3:$E$902,4,FALSE),"")</f>
        <v>Kalthafen</v>
      </c>
      <c r="I465" t="str">
        <f>IF(A465&lt;&gt;C465,VLOOKUP(C465,$A$3:$E$902,5,FALSE),"")</f>
        <v>Coldharbour</v>
      </c>
      <c r="J465" s="4">
        <f t="shared" si="22"/>
        <v>370</v>
      </c>
      <c r="K465" s="4">
        <f t="shared" si="23"/>
        <v>347</v>
      </c>
    </row>
    <row r="466" spans="1:11" x14ac:dyDescent="0.25">
      <c r="A466" s="6">
        <v>505</v>
      </c>
      <c r="B466" s="6">
        <v>282</v>
      </c>
      <c r="C466" s="6">
        <v>181</v>
      </c>
      <c r="D466" s="2" t="s">
        <v>1098</v>
      </c>
      <c r="E466" s="2" t="s">
        <v>418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IF(A466&lt;&gt;C466,VLOOKUP(C466,$A$3:$E$902,4,FALSE),"")</f>
        <v>Cyrodiil</v>
      </c>
      <c r="I466" t="str">
        <f>IF(A466&lt;&gt;C466,VLOOKUP(C466,$A$3:$E$902,5,FALSE),"")</f>
        <v>Cyrodiil</v>
      </c>
      <c r="J466" s="4">
        <f t="shared" si="22"/>
        <v>505</v>
      </c>
      <c r="K466" s="4">
        <f t="shared" si="23"/>
        <v>181</v>
      </c>
    </row>
    <row r="467" spans="1:11" x14ac:dyDescent="0.25">
      <c r="A467" s="6">
        <v>1033</v>
      </c>
      <c r="B467" s="6">
        <v>667</v>
      </c>
      <c r="C467" s="6">
        <v>1011</v>
      </c>
      <c r="D467" s="2" t="s">
        <v>821</v>
      </c>
      <c r="E467" s="2" t="s">
        <v>774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IF(A467&lt;&gt;C467,VLOOKUP(C467,$A$3:$E$902,4,FALSE),"")</f>
        <v>Sommersend</v>
      </c>
      <c r="I467" t="str">
        <f>IF(A467&lt;&gt;C467,VLOOKUP(C467,$A$3:$E$902,5,FALSE),"")</f>
        <v>Summerset</v>
      </c>
      <c r="J467" s="4">
        <f t="shared" si="22"/>
        <v>1033</v>
      </c>
      <c r="K467" s="4">
        <f t="shared" si="23"/>
        <v>1011</v>
      </c>
    </row>
    <row r="468" spans="1:11" x14ac:dyDescent="0.25">
      <c r="A468" s="6">
        <v>970</v>
      </c>
      <c r="B468" s="6">
        <v>610</v>
      </c>
      <c r="C468" s="6">
        <v>849</v>
      </c>
      <c r="D468" s="2" t="s">
        <v>1346</v>
      </c>
      <c r="E468" s="2" t="s">
        <v>724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IF(A468&lt;&gt;C468,VLOOKUP(C468,$A$3:$E$902,4,FALSE),"")</f>
        <v>Vvardenfell</v>
      </c>
      <c r="I468" t="str">
        <f>IF(A468&lt;&gt;C468,VLOOKUP(C468,$A$3:$E$902,5,FALSE),"")</f>
        <v>Vvardenfell</v>
      </c>
      <c r="J468" s="4">
        <f t="shared" si="22"/>
        <v>970</v>
      </c>
      <c r="K468" s="4">
        <f t="shared" si="23"/>
        <v>849</v>
      </c>
    </row>
    <row r="469" spans="1:11" x14ac:dyDescent="0.25">
      <c r="A469" s="6">
        <v>911</v>
      </c>
      <c r="B469" s="6">
        <v>552</v>
      </c>
      <c r="C469" s="6">
        <v>888</v>
      </c>
      <c r="D469" s="2" t="s">
        <v>1303</v>
      </c>
      <c r="E469" s="2" t="s">
        <v>673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IF(A469&lt;&gt;C469,VLOOKUP(C469,$A$3:$E$902,4,FALSE),"")</f>
        <v>Kargstein</v>
      </c>
      <c r="I469" t="str">
        <f>IF(A469&lt;&gt;C469,VLOOKUP(C469,$A$3:$E$902,5,FALSE),"")</f>
        <v>Craglorn</v>
      </c>
      <c r="J469" s="4">
        <f t="shared" si="22"/>
        <v>911</v>
      </c>
      <c r="K469" s="4">
        <f t="shared" si="23"/>
        <v>888</v>
      </c>
    </row>
    <row r="470" spans="1:11" x14ac:dyDescent="0.25">
      <c r="A470" s="6">
        <v>389</v>
      </c>
      <c r="B470" s="6">
        <v>185</v>
      </c>
      <c r="C470" s="6">
        <v>383</v>
      </c>
      <c r="D470" s="2" t="s">
        <v>1008</v>
      </c>
      <c r="E470" s="2" t="s">
        <v>322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IF(A470&lt;&gt;C470,VLOOKUP(C470,$A$3:$E$902,4,FALSE),"")</f>
        <v>Grahtwald</v>
      </c>
      <c r="I470" t="str">
        <f>IF(A470&lt;&gt;C470,VLOOKUP(C470,$A$3:$E$902,5,FALSE),"")</f>
        <v>Grahtwood</v>
      </c>
      <c r="J470" s="4">
        <f t="shared" si="22"/>
        <v>389</v>
      </c>
      <c r="K470" s="4">
        <f t="shared" si="23"/>
        <v>383</v>
      </c>
    </row>
    <row r="471" spans="1:11" x14ac:dyDescent="0.25">
      <c r="A471" s="6">
        <v>436</v>
      </c>
      <c r="B471" s="6">
        <v>227</v>
      </c>
      <c r="C471" s="6">
        <v>383</v>
      </c>
      <c r="D471" s="2" t="s">
        <v>1046</v>
      </c>
      <c r="E471" s="2" t="s">
        <v>364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IF(A471&lt;&gt;C471,VLOOKUP(C471,$A$3:$E$902,4,FALSE),"")</f>
        <v>Grahtwald</v>
      </c>
      <c r="I471" t="str">
        <f>IF(A471&lt;&gt;C471,VLOOKUP(C471,$A$3:$E$902,5,FALSE),"")</f>
        <v>Grahtwood</v>
      </c>
      <c r="J471" s="4">
        <f t="shared" si="22"/>
        <v>436</v>
      </c>
      <c r="K471" s="4">
        <f t="shared" si="23"/>
        <v>383</v>
      </c>
    </row>
    <row r="472" spans="1:11" x14ac:dyDescent="0.25">
      <c r="A472" s="6">
        <v>1038</v>
      </c>
      <c r="B472" s="6">
        <v>672</v>
      </c>
      <c r="C472" s="6">
        <v>1011</v>
      </c>
      <c r="D472" s="2" t="s">
        <v>826</v>
      </c>
      <c r="E472" s="2" t="s">
        <v>778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IF(A472&lt;&gt;C472,VLOOKUP(C472,$A$3:$E$902,4,FALSE),"")</f>
        <v>Sommersend</v>
      </c>
      <c r="I472" t="str">
        <f>IF(A472&lt;&gt;C472,VLOOKUP(C472,$A$3:$E$902,5,FALSE),"")</f>
        <v>Summerset</v>
      </c>
      <c r="J472" s="4">
        <f t="shared" si="22"/>
        <v>1038</v>
      </c>
      <c r="K472" s="4">
        <f t="shared" si="23"/>
        <v>1011</v>
      </c>
    </row>
    <row r="473" spans="1:11" x14ac:dyDescent="0.25">
      <c r="A473" s="6">
        <v>1078</v>
      </c>
      <c r="B473" s="6">
        <v>703</v>
      </c>
      <c r="C473" s="6">
        <v>726</v>
      </c>
      <c r="D473" s="2" t="s">
        <v>852</v>
      </c>
      <c r="E473" s="2" t="s">
        <v>806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IF(A473&lt;&gt;C473,VLOOKUP(C473,$A$3:$E$902,4,FALSE),"")</f>
        <v>Trübmoor</v>
      </c>
      <c r="I473" t="str">
        <f>IF(A473&lt;&gt;C473,VLOOKUP(C473,$A$3:$E$902,5,FALSE),"")</f>
        <v>Murkmire</v>
      </c>
      <c r="J473" s="4">
        <f t="shared" si="22"/>
        <v>1078</v>
      </c>
      <c r="K473" s="4">
        <f t="shared" si="23"/>
        <v>726</v>
      </c>
    </row>
    <row r="474" spans="1:11" x14ac:dyDescent="0.25">
      <c r="A474" s="6">
        <v>565</v>
      </c>
      <c r="B474" s="6">
        <v>327</v>
      </c>
      <c r="C474" s="6">
        <v>382</v>
      </c>
      <c r="D474" s="2" t="s">
        <v>1129</v>
      </c>
      <c r="E474" s="2" t="s">
        <v>461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IF(A474&lt;&gt;C474,VLOOKUP(C474,$A$3:$E$902,4,FALSE),"")</f>
        <v>Schnittermark</v>
      </c>
      <c r="I474" t="str">
        <f>IF(A474&lt;&gt;C474,VLOOKUP(C474,$A$3:$E$902,5,FALSE),"")</f>
        <v>Reaper's March</v>
      </c>
      <c r="J474" s="4">
        <f t="shared" si="22"/>
        <v>565</v>
      </c>
      <c r="K474" s="4">
        <f t="shared" si="23"/>
        <v>382</v>
      </c>
    </row>
    <row r="475" spans="1:11" x14ac:dyDescent="0.25">
      <c r="A475" s="6">
        <v>190</v>
      </c>
      <c r="B475" s="6">
        <v>41</v>
      </c>
      <c r="C475" s="6">
        <v>57</v>
      </c>
      <c r="D475" s="2" t="s">
        <v>883</v>
      </c>
      <c r="E475" s="2" t="s">
        <v>180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IF(A475&lt;&gt;C475,VLOOKUP(C475,$A$3:$E$902,4,FALSE),"")</f>
        <v>Deshaan</v>
      </c>
      <c r="I475" t="str">
        <f>IF(A475&lt;&gt;C475,VLOOKUP(C475,$A$3:$E$902,5,FALSE),"")</f>
        <v>Deshaan</v>
      </c>
      <c r="J475" s="4">
        <f t="shared" si="22"/>
        <v>190</v>
      </c>
      <c r="K475" s="4">
        <f t="shared" si="23"/>
        <v>57</v>
      </c>
    </row>
    <row r="476" spans="1:11" x14ac:dyDescent="0.25">
      <c r="A476" s="6">
        <v>761</v>
      </c>
      <c r="B476" s="6">
        <v>422</v>
      </c>
      <c r="C476" s="6">
        <v>103</v>
      </c>
      <c r="D476" s="2" t="s">
        <v>1212</v>
      </c>
      <c r="E476" s="2" t="s">
        <v>546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IF(A476&lt;&gt;C476,VLOOKUP(C476,$A$3:$E$902,4,FALSE),"")</f>
        <v>Rift</v>
      </c>
      <c r="I476" t="str">
        <f>IF(A476&lt;&gt;C476,VLOOKUP(C476,$A$3:$E$902,5,FALSE),"")</f>
        <v>The Rift</v>
      </c>
      <c r="J476" s="4">
        <f t="shared" si="22"/>
        <v>761</v>
      </c>
      <c r="K476" s="4">
        <f t="shared" si="23"/>
        <v>103</v>
      </c>
    </row>
    <row r="477" spans="1:11" x14ac:dyDescent="0.25">
      <c r="A477" s="6">
        <v>20</v>
      </c>
      <c r="B477" s="6">
        <v>5</v>
      </c>
      <c r="C477" s="6">
        <v>20</v>
      </c>
      <c r="D477" s="2" t="s">
        <v>831</v>
      </c>
      <c r="E477" s="2" t="s">
        <v>156</v>
      </c>
      <c r="F477" t="str">
        <f t="array" ref="F477">IF(OR(EXACT(A477,VALUE('ESO Dungeon constants'!$H$3:$H$1000))),"X","")</f>
        <v/>
      </c>
      <c r="G477" t="str">
        <f t="shared" si="24"/>
        <v>X</v>
      </c>
      <c r="H477" t="str">
        <f>IF(A477&lt;&gt;C477,VLOOKUP(C477,$A$3:$E$902,4,FALSE),"")</f>
        <v/>
      </c>
      <c r="I477" t="str">
        <f>IF(A477&lt;&gt;C477,VLOOKUP(C477,$A$3:$E$902,5,FALSE),"")</f>
        <v/>
      </c>
      <c r="J477" s="4">
        <f t="shared" si="22"/>
        <v>20</v>
      </c>
      <c r="K477" s="4">
        <f t="shared" si="23"/>
        <v>20</v>
      </c>
    </row>
    <row r="478" spans="1:11" x14ac:dyDescent="0.25">
      <c r="A478" s="6">
        <v>895</v>
      </c>
      <c r="B478" s="6">
        <v>536</v>
      </c>
      <c r="C478" s="6">
        <v>888</v>
      </c>
      <c r="D478" s="2" t="s">
        <v>1289</v>
      </c>
      <c r="E478" s="2" t="s">
        <v>657</v>
      </c>
      <c r="F478" t="str">
        <f t="array" ref="F478">IF(OR(EXACT(A478,VALUE('ESO Dungeon constants'!$H$3:$H$1000))),"X","")</f>
        <v/>
      </c>
      <c r="G478" t="str">
        <f t="shared" si="24"/>
        <v/>
      </c>
      <c r="H478" t="str">
        <f>IF(A478&lt;&gt;C478,VLOOKUP(C478,$A$3:$E$902,4,FALSE),"")</f>
        <v>Kargstein</v>
      </c>
      <c r="I478" t="str">
        <f>IF(A478&lt;&gt;C478,VLOOKUP(C478,$A$3:$E$902,5,FALSE),"")</f>
        <v>Craglorn</v>
      </c>
      <c r="J478" s="4">
        <f t="shared" si="22"/>
        <v>895</v>
      </c>
      <c r="K478" s="4">
        <f t="shared" si="23"/>
        <v>888</v>
      </c>
    </row>
    <row r="479" spans="1:11" x14ac:dyDescent="0.25">
      <c r="A479" s="6">
        <v>705</v>
      </c>
      <c r="B479" s="6">
        <v>393</v>
      </c>
      <c r="C479" s="6">
        <v>684</v>
      </c>
      <c r="D479" s="2" t="s">
        <v>519</v>
      </c>
      <c r="E479" s="2" t="s">
        <v>519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IF(A479&lt;&gt;C479,VLOOKUP(C479,$A$3:$E$902,4,FALSE),"")</f>
        <v>Wrothgar</v>
      </c>
      <c r="I479" t="str">
        <f>IF(A479&lt;&gt;C479,VLOOKUP(C479,$A$3:$E$902,5,FALSE),"")</f>
        <v>Wrothgar</v>
      </c>
      <c r="J479" s="4">
        <f t="shared" si="22"/>
        <v>705</v>
      </c>
      <c r="K479" s="4">
        <f t="shared" si="23"/>
        <v>684</v>
      </c>
    </row>
    <row r="480" spans="1:11" x14ac:dyDescent="0.25">
      <c r="A480" s="6">
        <v>890</v>
      </c>
      <c r="B480" s="6">
        <v>531</v>
      </c>
      <c r="C480" s="6">
        <v>888</v>
      </c>
      <c r="D480" s="2" t="s">
        <v>652</v>
      </c>
      <c r="E480" s="2" t="s">
        <v>652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IF(A480&lt;&gt;C480,VLOOKUP(C480,$A$3:$E$902,4,FALSE),"")</f>
        <v>Kargstein</v>
      </c>
      <c r="I480" t="str">
        <f>IF(A480&lt;&gt;C480,VLOOKUP(C480,$A$3:$E$902,5,FALSE),"")</f>
        <v>Craglorn</v>
      </c>
      <c r="J480" s="4">
        <f t="shared" si="22"/>
        <v>890</v>
      </c>
      <c r="K480" s="4">
        <f t="shared" si="23"/>
        <v>888</v>
      </c>
    </row>
    <row r="481" spans="1:11" x14ac:dyDescent="0.25">
      <c r="A481" s="6">
        <v>124</v>
      </c>
      <c r="B481" s="6">
        <v>20</v>
      </c>
      <c r="C481" s="6">
        <v>383</v>
      </c>
      <c r="D481" s="2" t="s">
        <v>867</v>
      </c>
      <c r="E481" s="2" t="s">
        <v>166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IF(A481&lt;&gt;C481,VLOOKUP(C481,$A$3:$E$902,4,FALSE),"")</f>
        <v>Grahtwald</v>
      </c>
      <c r="I481" t="str">
        <f>IF(A481&lt;&gt;C481,VLOOKUP(C481,$A$3:$E$902,5,FALSE),"")</f>
        <v>Grahtwood</v>
      </c>
      <c r="J481" s="4">
        <f t="shared" si="22"/>
        <v>124</v>
      </c>
      <c r="K481" s="4">
        <f t="shared" si="23"/>
        <v>383</v>
      </c>
    </row>
    <row r="482" spans="1:11" x14ac:dyDescent="0.25">
      <c r="A482" s="6">
        <v>472</v>
      </c>
      <c r="B482" s="6">
        <v>257</v>
      </c>
      <c r="C482" s="6">
        <v>58</v>
      </c>
      <c r="D482" s="2" t="s">
        <v>1074</v>
      </c>
      <c r="E482" s="2" t="s">
        <v>393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IF(A482&lt;&gt;C482,VLOOKUP(C482,$A$3:$E$902,4,FALSE),"")</f>
        <v>Malabal Tor</v>
      </c>
      <c r="I482" t="str">
        <f>IF(A482&lt;&gt;C482,VLOOKUP(C482,$A$3:$E$902,5,FALSE),"")</f>
        <v>Malabal Tor</v>
      </c>
      <c r="J482" s="4">
        <f t="shared" si="22"/>
        <v>472</v>
      </c>
      <c r="K482" s="4">
        <f t="shared" si="23"/>
        <v>58</v>
      </c>
    </row>
    <row r="483" spans="1:11" x14ac:dyDescent="0.25">
      <c r="A483" s="6">
        <v>338</v>
      </c>
      <c r="B483" s="6">
        <v>150</v>
      </c>
      <c r="C483" s="6">
        <v>92</v>
      </c>
      <c r="D483" s="2" t="s">
        <v>977</v>
      </c>
      <c r="E483" s="2" t="s">
        <v>288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IF(A483&lt;&gt;C483,VLOOKUP(C483,$A$3:$E$902,4,FALSE),"")</f>
        <v>Bangkorai</v>
      </c>
      <c r="I483" t="str">
        <f>IF(A483&lt;&gt;C483,VLOOKUP(C483,$A$3:$E$902,5,FALSE),"")</f>
        <v>Bangkorai</v>
      </c>
      <c r="J483" s="4">
        <f t="shared" si="22"/>
        <v>338</v>
      </c>
      <c r="K483" s="4">
        <f t="shared" si="23"/>
        <v>92</v>
      </c>
    </row>
    <row r="484" spans="1:11" x14ac:dyDescent="0.25">
      <c r="A484" s="6">
        <v>893</v>
      </c>
      <c r="B484" s="6">
        <v>534</v>
      </c>
      <c r="C484" s="6">
        <v>888</v>
      </c>
      <c r="D484" s="2" t="s">
        <v>1287</v>
      </c>
      <c r="E484" s="2" t="s">
        <v>655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IF(A484&lt;&gt;C484,VLOOKUP(C484,$A$3:$E$902,4,FALSE),"")</f>
        <v>Kargstein</v>
      </c>
      <c r="I484" t="str">
        <f>IF(A484&lt;&gt;C484,VLOOKUP(C484,$A$3:$E$902,5,FALSE),"")</f>
        <v>Craglorn</v>
      </c>
      <c r="J484" s="4">
        <f t="shared" si="22"/>
        <v>893</v>
      </c>
      <c r="K484" s="4">
        <f t="shared" si="23"/>
        <v>888</v>
      </c>
    </row>
    <row r="485" spans="1:11" x14ac:dyDescent="0.25">
      <c r="A485" s="6">
        <v>843</v>
      </c>
      <c r="B485" s="6">
        <v>492</v>
      </c>
      <c r="C485" s="6">
        <v>117</v>
      </c>
      <c r="D485" s="2" t="s">
        <v>1246</v>
      </c>
      <c r="E485" s="2" t="s">
        <v>53</v>
      </c>
      <c r="F485" t="str">
        <f t="array" ref="F485">IF(OR(EXACT(A485,VALUE('ESO Dungeon constants'!$H$3:$H$1000))),"X","")</f>
        <v>X</v>
      </c>
      <c r="G485" t="str">
        <f t="shared" si="24"/>
        <v/>
      </c>
      <c r="H485" t="str">
        <f>IF(A485&lt;&gt;C485,VLOOKUP(C485,$A$3:$E$902,4,FALSE),"")</f>
        <v>Schattenfenn</v>
      </c>
      <c r="I485" t="str">
        <f>IF(A485&lt;&gt;C485,VLOOKUP(C485,$A$3:$E$902,5,FALSE),"")</f>
        <v>Shadowfen</v>
      </c>
      <c r="J485" s="4">
        <f t="shared" si="22"/>
        <v>843</v>
      </c>
      <c r="K485" s="4">
        <f t="shared" si="23"/>
        <v>117</v>
      </c>
    </row>
    <row r="486" spans="1:11" x14ac:dyDescent="0.25">
      <c r="A486" s="6">
        <v>233</v>
      </c>
      <c r="B486" s="6">
        <v>68</v>
      </c>
      <c r="C486" s="6">
        <v>117</v>
      </c>
      <c r="D486" s="2" t="s">
        <v>908</v>
      </c>
      <c r="E486" s="2" t="s">
        <v>207</v>
      </c>
      <c r="F486" t="str">
        <f t="array" ref="F486">IF(OR(EXACT(A486,VALUE('ESO Dungeon constants'!$H$3:$H$1000))),"X","")</f>
        <v/>
      </c>
      <c r="G486" t="str">
        <f t="shared" si="24"/>
        <v/>
      </c>
      <c r="H486" t="str">
        <f>IF(A486&lt;&gt;C486,VLOOKUP(C486,$A$3:$E$902,4,FALSE),"")</f>
        <v>Schattenfenn</v>
      </c>
      <c r="I486" t="str">
        <f>IF(A486&lt;&gt;C486,VLOOKUP(C486,$A$3:$E$902,5,FALSE),"")</f>
        <v>Shadowfen</v>
      </c>
      <c r="J486" s="4">
        <f t="shared" si="22"/>
        <v>233</v>
      </c>
      <c r="K486" s="4">
        <f t="shared" si="23"/>
        <v>117</v>
      </c>
    </row>
    <row r="487" spans="1:11" x14ac:dyDescent="0.25">
      <c r="A487" s="6">
        <v>137</v>
      </c>
      <c r="B487" s="6">
        <v>25</v>
      </c>
      <c r="C487" s="6">
        <v>108</v>
      </c>
      <c r="D487" s="2" t="s">
        <v>872</v>
      </c>
      <c r="E487" s="2" t="s">
        <v>168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IF(A487&lt;&gt;C487,VLOOKUP(C487,$A$3:$E$902,4,FALSE),"")</f>
        <v>Grünschatten</v>
      </c>
      <c r="I487" t="str">
        <f>IF(A487&lt;&gt;C487,VLOOKUP(C487,$A$3:$E$902,5,FALSE),"")</f>
        <v>Greenshade</v>
      </c>
      <c r="J487" s="4">
        <f t="shared" si="22"/>
        <v>137</v>
      </c>
      <c r="K487" s="4">
        <f t="shared" si="23"/>
        <v>108</v>
      </c>
    </row>
    <row r="488" spans="1:11" x14ac:dyDescent="0.25">
      <c r="A488" s="6">
        <v>994</v>
      </c>
      <c r="B488" s="6">
        <v>631</v>
      </c>
      <c r="C488" s="6">
        <v>849</v>
      </c>
      <c r="D488" s="2" t="s">
        <v>1366</v>
      </c>
      <c r="E488" s="2" t="s">
        <v>741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IF(A488&lt;&gt;C488,VLOOKUP(C488,$A$3:$E$902,4,FALSE),"")</f>
        <v>Vvardenfell</v>
      </c>
      <c r="I488" t="str">
        <f>IF(A488&lt;&gt;C488,VLOOKUP(C488,$A$3:$E$902,5,FALSE),"")</f>
        <v>Vvardenfell</v>
      </c>
      <c r="J488" s="4">
        <f t="shared" si="22"/>
        <v>994</v>
      </c>
      <c r="K488" s="4">
        <f t="shared" si="23"/>
        <v>849</v>
      </c>
    </row>
    <row r="489" spans="1:11" x14ac:dyDescent="0.25">
      <c r="A489" s="6">
        <v>238</v>
      </c>
      <c r="B489" s="6">
        <v>73</v>
      </c>
      <c r="C489" s="6">
        <v>104</v>
      </c>
      <c r="D489" s="2" t="s">
        <v>212</v>
      </c>
      <c r="E489" s="2" t="s">
        <v>212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IF(A489&lt;&gt;C489,VLOOKUP(C489,$A$3:$E$902,4,FALSE),"")</f>
        <v>Die Alik'r-Wüste</v>
      </c>
      <c r="I489" t="str">
        <f>IF(A489&lt;&gt;C489,VLOOKUP(C489,$A$3:$E$902,5,FALSE),"")</f>
        <v>Alik'r Desert</v>
      </c>
      <c r="J489" s="4">
        <f t="shared" si="22"/>
        <v>238</v>
      </c>
      <c r="K489" s="4">
        <f t="shared" si="23"/>
        <v>104</v>
      </c>
    </row>
    <row r="490" spans="1:11" x14ac:dyDescent="0.25">
      <c r="A490" s="6">
        <v>1046</v>
      </c>
      <c r="B490" s="6">
        <v>679</v>
      </c>
      <c r="C490" s="6">
        <v>1011</v>
      </c>
      <c r="D490" s="2" t="s">
        <v>1351</v>
      </c>
      <c r="E490" s="2" t="s">
        <v>784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IF(A490&lt;&gt;C490,VLOOKUP(C490,$A$3:$E$902,4,FALSE),"")</f>
        <v>Sommersend</v>
      </c>
      <c r="I490" t="str">
        <f>IF(A490&lt;&gt;C490,VLOOKUP(C490,$A$3:$E$902,5,FALSE),"")</f>
        <v>Summerset</v>
      </c>
      <c r="J490" s="4">
        <f t="shared" si="22"/>
        <v>1046</v>
      </c>
      <c r="K490" s="4">
        <f t="shared" si="23"/>
        <v>1011</v>
      </c>
    </row>
    <row r="491" spans="1:11" x14ac:dyDescent="0.25">
      <c r="A491" s="6">
        <v>393</v>
      </c>
      <c r="B491" s="6">
        <v>188</v>
      </c>
      <c r="C491" s="6">
        <v>381</v>
      </c>
      <c r="D491" s="2" t="s">
        <v>1011</v>
      </c>
      <c r="E491" s="2" t="s">
        <v>325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IF(A491&lt;&gt;C491,VLOOKUP(C491,$A$3:$E$902,4,FALSE),"")</f>
        <v>Auridon</v>
      </c>
      <c r="I491" t="str">
        <f>IF(A491&lt;&gt;C491,VLOOKUP(C491,$A$3:$E$902,5,FALSE),"")</f>
        <v>Auridon</v>
      </c>
      <c r="J491" s="4">
        <f t="shared" si="22"/>
        <v>393</v>
      </c>
      <c r="K491" s="4">
        <f t="shared" si="23"/>
        <v>381</v>
      </c>
    </row>
    <row r="492" spans="1:11" x14ac:dyDescent="0.25">
      <c r="A492" s="6">
        <v>527</v>
      </c>
      <c r="B492" s="6">
        <v>296</v>
      </c>
      <c r="C492" s="6">
        <v>199</v>
      </c>
      <c r="D492" s="2" t="s">
        <v>431</v>
      </c>
      <c r="E492" s="2" t="s">
        <v>431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IF(A492&lt;&gt;C492,VLOOKUP(C492,$A$3:$E$902,4,FALSE),"")</f>
        <v>Die Zuflucht</v>
      </c>
      <c r="I492" t="str">
        <f>IF(A492&lt;&gt;C492,VLOOKUP(C492,$A$3:$E$902,5,FALSE),"")</f>
        <v>The Harborage</v>
      </c>
      <c r="J492" s="4">
        <f t="shared" si="22"/>
        <v>527</v>
      </c>
      <c r="K492" s="4">
        <f t="shared" si="23"/>
        <v>199</v>
      </c>
    </row>
    <row r="493" spans="1:11" x14ac:dyDescent="0.25">
      <c r="A493" s="6">
        <v>715</v>
      </c>
      <c r="B493" s="6">
        <v>400</v>
      </c>
      <c r="C493" s="6">
        <v>684</v>
      </c>
      <c r="D493" s="2" t="s">
        <v>1191</v>
      </c>
      <c r="E493" s="2" t="s">
        <v>526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IF(A493&lt;&gt;C493,VLOOKUP(C493,$A$3:$E$902,4,FALSE),"")</f>
        <v>Wrothgar</v>
      </c>
      <c r="I493" t="str">
        <f>IF(A493&lt;&gt;C493,VLOOKUP(C493,$A$3:$E$902,5,FALSE),"")</f>
        <v>Wrothgar</v>
      </c>
      <c r="J493" s="4">
        <f t="shared" si="22"/>
        <v>715</v>
      </c>
      <c r="K493" s="4">
        <f t="shared" si="23"/>
        <v>684</v>
      </c>
    </row>
    <row r="494" spans="1:11" x14ac:dyDescent="0.25">
      <c r="A494" s="6">
        <v>639</v>
      </c>
      <c r="B494" s="6">
        <v>367</v>
      </c>
      <c r="C494" s="6">
        <v>888</v>
      </c>
      <c r="D494" s="2" t="s">
        <v>1162</v>
      </c>
      <c r="E494" s="2" t="s">
        <v>497</v>
      </c>
      <c r="F494" t="str">
        <f t="array" ref="F494">IF(OR(EXACT(A494,VALUE('ESO Dungeon constants'!$H$3:$H$1000))),"X","")</f>
        <v>X</v>
      </c>
      <c r="G494" t="str">
        <f t="shared" si="24"/>
        <v/>
      </c>
      <c r="H494" t="str">
        <f>IF(A494&lt;&gt;C494,VLOOKUP(C494,$A$3:$E$902,4,FALSE),"")</f>
        <v>Kargstein</v>
      </c>
      <c r="I494" t="str">
        <f>IF(A494&lt;&gt;C494,VLOOKUP(C494,$A$3:$E$902,5,FALSE),"")</f>
        <v>Craglorn</v>
      </c>
      <c r="J494" s="4">
        <f t="shared" si="22"/>
        <v>639</v>
      </c>
      <c r="K494" s="4">
        <f t="shared" si="23"/>
        <v>888</v>
      </c>
    </row>
    <row r="495" spans="1:11" x14ac:dyDescent="0.25">
      <c r="A495" s="6">
        <v>331</v>
      </c>
      <c r="B495" s="6">
        <v>143</v>
      </c>
      <c r="C495" s="6">
        <v>104</v>
      </c>
      <c r="D495" s="2" t="s">
        <v>972</v>
      </c>
      <c r="E495" s="2" t="s">
        <v>281</v>
      </c>
      <c r="F495" t="str">
        <f t="array" ref="F495">IF(OR(EXACT(A495,VALUE('ESO Dungeon constants'!$H$3:$H$1000))),"X","")</f>
        <v/>
      </c>
      <c r="G495" t="str">
        <f t="shared" si="24"/>
        <v/>
      </c>
      <c r="H495" t="str">
        <f>IF(A495&lt;&gt;C495,VLOOKUP(C495,$A$3:$E$902,4,FALSE),"")</f>
        <v>Die Alik'r-Wüste</v>
      </c>
      <c r="I495" t="str">
        <f>IF(A495&lt;&gt;C495,VLOOKUP(C495,$A$3:$E$902,5,FALSE),"")</f>
        <v>Alik'r Desert</v>
      </c>
      <c r="J495" s="4">
        <f t="shared" si="22"/>
        <v>331</v>
      </c>
      <c r="K495" s="4">
        <f t="shared" si="23"/>
        <v>104</v>
      </c>
    </row>
    <row r="496" spans="1:11" x14ac:dyDescent="0.25">
      <c r="A496" s="6">
        <v>134</v>
      </c>
      <c r="B496" s="6">
        <v>24</v>
      </c>
      <c r="C496" s="6">
        <v>117</v>
      </c>
      <c r="D496" s="2" t="s">
        <v>871</v>
      </c>
      <c r="E496" s="2" t="s">
        <v>167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IF(A496&lt;&gt;C496,VLOOKUP(C496,$A$3:$E$902,4,FALSE),"")</f>
        <v>Schattenfenn</v>
      </c>
      <c r="I496" t="str">
        <f>IF(A496&lt;&gt;C496,VLOOKUP(C496,$A$3:$E$902,5,FALSE),"")</f>
        <v>Shadowfen</v>
      </c>
      <c r="J496" s="4">
        <f t="shared" si="22"/>
        <v>134</v>
      </c>
      <c r="K496" s="4">
        <f t="shared" si="23"/>
        <v>117</v>
      </c>
    </row>
    <row r="497" spans="1:11" x14ac:dyDescent="0.25">
      <c r="A497" s="6">
        <v>327</v>
      </c>
      <c r="B497" s="6">
        <v>139</v>
      </c>
      <c r="C497" s="6">
        <v>104</v>
      </c>
      <c r="D497" s="2" t="s">
        <v>277</v>
      </c>
      <c r="E497" s="2" t="s">
        <v>277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IF(A497&lt;&gt;C497,VLOOKUP(C497,$A$3:$E$902,4,FALSE),"")</f>
        <v>Die Alik'r-Wüste</v>
      </c>
      <c r="I497" t="str">
        <f>IF(A497&lt;&gt;C497,VLOOKUP(C497,$A$3:$E$902,5,FALSE),"")</f>
        <v>Alik'r Desert</v>
      </c>
      <c r="J497" s="4">
        <f t="shared" si="22"/>
        <v>327</v>
      </c>
      <c r="K497" s="4">
        <f t="shared" si="23"/>
        <v>104</v>
      </c>
    </row>
    <row r="498" spans="1:11" x14ac:dyDescent="0.25">
      <c r="A498" s="6">
        <v>1010</v>
      </c>
      <c r="B498" s="6">
        <v>644</v>
      </c>
      <c r="C498" s="6">
        <v>19</v>
      </c>
      <c r="D498" s="2" t="s">
        <v>1378</v>
      </c>
      <c r="E498" s="2" t="s">
        <v>74</v>
      </c>
      <c r="F498" t="str">
        <f t="array" ref="F498">IF(OR(EXACT(A498,VALUE('ESO Dungeon constants'!$H$3:$H$1000))),"X","")</f>
        <v>X</v>
      </c>
      <c r="G498" t="str">
        <f t="shared" si="24"/>
        <v/>
      </c>
      <c r="H498" t="str">
        <f>IF(A498&lt;&gt;C498,VLOOKUP(C498,$A$3:$E$902,4,FALSE),"")</f>
        <v>Sturmhafen</v>
      </c>
      <c r="I498" t="str">
        <f>IF(A498&lt;&gt;C498,VLOOKUP(C498,$A$3:$E$902,5,FALSE),"")</f>
        <v>Stormhaven</v>
      </c>
      <c r="J498" s="4">
        <f t="shared" si="22"/>
        <v>1010</v>
      </c>
      <c r="K498" s="4">
        <f t="shared" si="23"/>
        <v>19</v>
      </c>
    </row>
    <row r="499" spans="1:11" x14ac:dyDescent="0.25">
      <c r="A499" s="6">
        <v>815</v>
      </c>
      <c r="B499" s="6">
        <v>470</v>
      </c>
      <c r="C499" s="6">
        <v>684</v>
      </c>
      <c r="D499" s="2" t="s">
        <v>1225</v>
      </c>
      <c r="E499" s="2" t="s">
        <v>593</v>
      </c>
      <c r="F499" t="str">
        <f t="array" ref="F499">IF(OR(EXACT(A499,VALUE('ESO Dungeon constants'!$H$3:$H$1000))),"X","")</f>
        <v/>
      </c>
      <c r="G499" t="str">
        <f t="shared" si="24"/>
        <v/>
      </c>
      <c r="H499" t="str">
        <f>IF(A499&lt;&gt;C499,VLOOKUP(C499,$A$3:$E$902,4,FALSE),"")</f>
        <v>Wrothgar</v>
      </c>
      <c r="I499" t="str">
        <f>IF(A499&lt;&gt;C499,VLOOKUP(C499,$A$3:$E$902,5,FALSE),"")</f>
        <v>Wrothgar</v>
      </c>
      <c r="J499" s="4">
        <f t="shared" si="22"/>
        <v>815</v>
      </c>
      <c r="K499" s="4">
        <f t="shared" si="23"/>
        <v>684</v>
      </c>
    </row>
    <row r="500" spans="1:11" x14ac:dyDescent="0.25">
      <c r="A500" s="6">
        <v>1032</v>
      </c>
      <c r="B500" s="6">
        <v>666</v>
      </c>
      <c r="C500" s="6">
        <v>1011</v>
      </c>
      <c r="D500" s="2" t="s">
        <v>820</v>
      </c>
      <c r="E500" s="2" t="s">
        <v>773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IF(A500&lt;&gt;C500,VLOOKUP(C500,$A$3:$E$902,4,FALSE),"")</f>
        <v>Sommersend</v>
      </c>
      <c r="I500" t="str">
        <f>IF(A500&lt;&gt;C500,VLOOKUP(C500,$A$3:$E$902,5,FALSE),"")</f>
        <v>Summerset</v>
      </c>
      <c r="J500" s="4">
        <f t="shared" si="22"/>
        <v>1032</v>
      </c>
      <c r="K500" s="4">
        <f t="shared" si="23"/>
        <v>1011</v>
      </c>
    </row>
    <row r="501" spans="1:11" x14ac:dyDescent="0.25">
      <c r="A501" s="6">
        <v>763</v>
      </c>
      <c r="B501" s="6">
        <v>423</v>
      </c>
      <c r="C501" s="6">
        <v>816</v>
      </c>
      <c r="D501" s="2" t="s">
        <v>1213</v>
      </c>
      <c r="E501" s="2" t="s">
        <v>547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IF(A501&lt;&gt;C501,VLOOKUP(C501,$A$3:$E$902,4,FALSE),"")</f>
        <v>Hews Fluch</v>
      </c>
      <c r="I501" t="str">
        <f>IF(A501&lt;&gt;C501,VLOOKUP(C501,$A$3:$E$902,5,FALSE),"")</f>
        <v>Hew's Bane</v>
      </c>
      <c r="J501" s="4">
        <f t="shared" si="22"/>
        <v>763</v>
      </c>
      <c r="K501" s="4">
        <f t="shared" si="23"/>
        <v>816</v>
      </c>
    </row>
    <row r="502" spans="1:11" x14ac:dyDescent="0.25">
      <c r="A502" s="6">
        <v>909</v>
      </c>
      <c r="B502" s="6">
        <v>550</v>
      </c>
      <c r="C502" s="6">
        <v>888</v>
      </c>
      <c r="D502" s="2" t="s">
        <v>1301</v>
      </c>
      <c r="E502" s="2" t="s">
        <v>671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IF(A502&lt;&gt;C502,VLOOKUP(C502,$A$3:$E$902,4,FALSE),"")</f>
        <v>Kargstein</v>
      </c>
      <c r="I502" t="str">
        <f>IF(A502&lt;&gt;C502,VLOOKUP(C502,$A$3:$E$902,5,FALSE),"")</f>
        <v>Craglorn</v>
      </c>
      <c r="J502" s="4">
        <f t="shared" si="22"/>
        <v>909</v>
      </c>
      <c r="K502" s="4">
        <f t="shared" si="23"/>
        <v>888</v>
      </c>
    </row>
    <row r="503" spans="1:11" x14ac:dyDescent="0.25">
      <c r="A503" s="6">
        <v>31</v>
      </c>
      <c r="B503" s="6">
        <v>7</v>
      </c>
      <c r="C503" s="6">
        <v>382</v>
      </c>
      <c r="D503" s="2" t="s">
        <v>127</v>
      </c>
      <c r="E503" s="2" t="s">
        <v>59</v>
      </c>
      <c r="F503" t="str">
        <f t="array" ref="F503">IF(OR(EXACT(A503,VALUE('ESO Dungeon constants'!$H$3:$H$1000))),"X","")</f>
        <v>X</v>
      </c>
      <c r="G503" t="str">
        <f t="shared" si="24"/>
        <v/>
      </c>
      <c r="H503" t="str">
        <f>IF(A503&lt;&gt;C503,VLOOKUP(C503,$A$3:$E$902,4,FALSE),"")</f>
        <v>Schnittermark</v>
      </c>
      <c r="I503" t="str">
        <f>IF(A503&lt;&gt;C503,VLOOKUP(C503,$A$3:$E$902,5,FALSE),"")</f>
        <v>Reaper's March</v>
      </c>
      <c r="J503" s="4">
        <f t="shared" si="22"/>
        <v>31</v>
      </c>
      <c r="K503" s="4">
        <f t="shared" si="23"/>
        <v>382</v>
      </c>
    </row>
    <row r="504" spans="1:11" x14ac:dyDescent="0.25">
      <c r="A504" s="6">
        <v>451</v>
      </c>
      <c r="B504" s="6">
        <v>236</v>
      </c>
      <c r="C504" s="6">
        <v>382</v>
      </c>
      <c r="D504" s="2" t="s">
        <v>372</v>
      </c>
      <c r="E504" s="2" t="s">
        <v>372</v>
      </c>
      <c r="F504" t="str">
        <f t="array" ref="F504">IF(OR(EXACT(A504,VALUE('ESO Dungeon constants'!$H$3:$H$1000))),"X","")</f>
        <v/>
      </c>
      <c r="G504" t="str">
        <f t="shared" si="24"/>
        <v/>
      </c>
      <c r="H504" t="str">
        <f>IF(A504&lt;&gt;C504,VLOOKUP(C504,$A$3:$E$902,4,FALSE),"")</f>
        <v>Schnittermark</v>
      </c>
      <c r="I504" t="str">
        <f>IF(A504&lt;&gt;C504,VLOOKUP(C504,$A$3:$E$902,5,FALSE),"")</f>
        <v>Reaper's March</v>
      </c>
      <c r="J504" s="4">
        <f t="shared" si="22"/>
        <v>451</v>
      </c>
      <c r="K504" s="4">
        <f t="shared" si="23"/>
        <v>382</v>
      </c>
    </row>
    <row r="505" spans="1:11" x14ac:dyDescent="0.25">
      <c r="A505" s="6">
        <v>756</v>
      </c>
      <c r="B505" s="6">
        <v>417</v>
      </c>
      <c r="C505" s="6">
        <v>104</v>
      </c>
      <c r="D505" s="2" t="s">
        <v>1207</v>
      </c>
      <c r="E505" s="2" t="s">
        <v>541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IF(A505&lt;&gt;C505,VLOOKUP(C505,$A$3:$E$902,4,FALSE),"")</f>
        <v>Die Alik'r-Wüste</v>
      </c>
      <c r="I505" t="str">
        <f>IF(A505&lt;&gt;C505,VLOOKUP(C505,$A$3:$E$902,5,FALSE),"")</f>
        <v>Alik'r Desert</v>
      </c>
      <c r="J505" s="4">
        <f t="shared" si="22"/>
        <v>756</v>
      </c>
      <c r="K505" s="4">
        <f t="shared" si="23"/>
        <v>104</v>
      </c>
    </row>
    <row r="506" spans="1:11" x14ac:dyDescent="0.25">
      <c r="A506" s="6">
        <v>944</v>
      </c>
      <c r="B506" s="6">
        <v>584</v>
      </c>
      <c r="C506" s="6">
        <v>382</v>
      </c>
      <c r="D506" s="2" t="s">
        <v>1330</v>
      </c>
      <c r="E506" s="2" t="s">
        <v>698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IF(A506&lt;&gt;C506,VLOOKUP(C506,$A$3:$E$902,4,FALSE),"")</f>
        <v>Schnittermark</v>
      </c>
      <c r="I506" t="str">
        <f>IF(A506&lt;&gt;C506,VLOOKUP(C506,$A$3:$E$902,5,FALSE),"")</f>
        <v>Reaper's March</v>
      </c>
      <c r="J506" s="4">
        <f t="shared" si="22"/>
        <v>944</v>
      </c>
      <c r="K506" s="4">
        <f t="shared" si="23"/>
        <v>382</v>
      </c>
    </row>
    <row r="507" spans="1:11" x14ac:dyDescent="0.25">
      <c r="A507" s="6">
        <v>506</v>
      </c>
      <c r="B507" s="6">
        <v>283</v>
      </c>
      <c r="C507" s="6">
        <v>181</v>
      </c>
      <c r="D507" s="2" t="s">
        <v>1099</v>
      </c>
      <c r="E507" s="2" t="s">
        <v>419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IF(A507&lt;&gt;C507,VLOOKUP(C507,$A$3:$E$902,4,FALSE),"")</f>
        <v>Cyrodiil</v>
      </c>
      <c r="I507" t="str">
        <f>IF(A507&lt;&gt;C507,VLOOKUP(C507,$A$3:$E$902,5,FALSE),"")</f>
        <v>Cyrodiil</v>
      </c>
      <c r="J507" s="4">
        <f t="shared" si="22"/>
        <v>506</v>
      </c>
      <c r="K507" s="4">
        <f t="shared" si="23"/>
        <v>181</v>
      </c>
    </row>
    <row r="508" spans="1:11" x14ac:dyDescent="0.25">
      <c r="A508" s="6">
        <v>554</v>
      </c>
      <c r="B508" s="6">
        <v>318</v>
      </c>
      <c r="C508" s="6">
        <v>108</v>
      </c>
      <c r="D508" s="2" t="s">
        <v>1121</v>
      </c>
      <c r="E508" s="2" t="s">
        <v>453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IF(A508&lt;&gt;C508,VLOOKUP(C508,$A$3:$E$902,4,FALSE),"")</f>
        <v>Grünschatten</v>
      </c>
      <c r="I508" t="str">
        <f>IF(A508&lt;&gt;C508,VLOOKUP(C508,$A$3:$E$902,5,FALSE),"")</f>
        <v>Greenshade</v>
      </c>
      <c r="J508" s="4">
        <f t="shared" si="22"/>
        <v>554</v>
      </c>
      <c r="K508" s="4">
        <f t="shared" si="23"/>
        <v>108</v>
      </c>
    </row>
    <row r="509" spans="1:11" x14ac:dyDescent="0.25">
      <c r="A509" s="6">
        <v>891</v>
      </c>
      <c r="B509" s="6">
        <v>532</v>
      </c>
      <c r="C509" s="6">
        <v>888</v>
      </c>
      <c r="D509" s="2" t="s">
        <v>1285</v>
      </c>
      <c r="E509" s="2" t="s">
        <v>653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IF(A509&lt;&gt;C509,VLOOKUP(C509,$A$3:$E$902,4,FALSE),"")</f>
        <v>Kargstein</v>
      </c>
      <c r="I509" t="str">
        <f>IF(A509&lt;&gt;C509,VLOOKUP(C509,$A$3:$E$902,5,FALSE),"")</f>
        <v>Craglorn</v>
      </c>
      <c r="J509" s="4">
        <f t="shared" si="22"/>
        <v>891</v>
      </c>
      <c r="K509" s="4">
        <f t="shared" si="23"/>
        <v>888</v>
      </c>
    </row>
    <row r="510" spans="1:11" x14ac:dyDescent="0.25">
      <c r="A510" s="6">
        <v>769</v>
      </c>
      <c r="B510" s="6">
        <v>428</v>
      </c>
      <c r="C510" s="6">
        <v>823</v>
      </c>
      <c r="D510" s="2" t="s">
        <v>1218</v>
      </c>
      <c r="E510" s="2" t="s">
        <v>552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IF(A510&lt;&gt;C510,VLOOKUP(C510,$A$3:$E$902,4,FALSE),"")</f>
        <v>Die Goldküste</v>
      </c>
      <c r="I510" t="str">
        <f>IF(A510&lt;&gt;C510,VLOOKUP(C510,$A$3:$E$902,5,FALSE),"")</f>
        <v>Gold Coast</v>
      </c>
      <c r="J510" s="4">
        <f t="shared" si="22"/>
        <v>769</v>
      </c>
      <c r="K510" s="4">
        <f t="shared" si="23"/>
        <v>823</v>
      </c>
    </row>
    <row r="511" spans="1:11" x14ac:dyDescent="0.25">
      <c r="A511" s="6">
        <v>253</v>
      </c>
      <c r="B511" s="6">
        <v>85</v>
      </c>
      <c r="C511" s="6">
        <v>57</v>
      </c>
      <c r="D511" s="2" t="s">
        <v>923</v>
      </c>
      <c r="E511" s="2" t="s">
        <v>224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IF(A511&lt;&gt;C511,VLOOKUP(C511,$A$3:$E$902,4,FALSE),"")</f>
        <v>Deshaan</v>
      </c>
      <c r="I511" t="str">
        <f>IF(A511&lt;&gt;C511,VLOOKUP(C511,$A$3:$E$902,5,FALSE),"")</f>
        <v>Deshaan</v>
      </c>
      <c r="J511" s="4">
        <f t="shared" si="22"/>
        <v>253</v>
      </c>
      <c r="K511" s="4">
        <f t="shared" si="23"/>
        <v>57</v>
      </c>
    </row>
    <row r="512" spans="1:11" x14ac:dyDescent="0.25">
      <c r="A512" s="6">
        <v>908</v>
      </c>
      <c r="B512" s="6">
        <v>549</v>
      </c>
      <c r="C512" s="6">
        <v>888</v>
      </c>
      <c r="D512" s="2" t="s">
        <v>1300</v>
      </c>
      <c r="E512" s="2" t="s">
        <v>670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IF(A512&lt;&gt;C512,VLOOKUP(C512,$A$3:$E$902,4,FALSE),"")</f>
        <v>Kargstein</v>
      </c>
      <c r="I512" t="str">
        <f>IF(A512&lt;&gt;C512,VLOOKUP(C512,$A$3:$E$902,5,FALSE),"")</f>
        <v>Craglorn</v>
      </c>
      <c r="J512" s="4">
        <f t="shared" si="22"/>
        <v>908</v>
      </c>
      <c r="K512" s="4">
        <f t="shared" si="23"/>
        <v>888</v>
      </c>
    </row>
    <row r="513" spans="1:11" x14ac:dyDescent="0.25">
      <c r="A513" s="6">
        <v>552</v>
      </c>
      <c r="B513" s="6">
        <v>316</v>
      </c>
      <c r="C513" s="6">
        <v>108</v>
      </c>
      <c r="D513" s="2" t="s">
        <v>1120</v>
      </c>
      <c r="E513" s="2" t="s">
        <v>451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IF(A513&lt;&gt;C513,VLOOKUP(C513,$A$3:$E$902,4,FALSE),"")</f>
        <v>Grünschatten</v>
      </c>
      <c r="I513" t="str">
        <f>IF(A513&lt;&gt;C513,VLOOKUP(C513,$A$3:$E$902,5,FALSE),"")</f>
        <v>Greenshade</v>
      </c>
      <c r="J513" s="4">
        <f t="shared" si="22"/>
        <v>552</v>
      </c>
      <c r="K513" s="4">
        <f t="shared" si="23"/>
        <v>108</v>
      </c>
    </row>
    <row r="514" spans="1:11" x14ac:dyDescent="0.25">
      <c r="A514" s="6">
        <v>592</v>
      </c>
      <c r="B514" s="6">
        <v>352</v>
      </c>
      <c r="C514" s="6">
        <v>20</v>
      </c>
      <c r="D514" s="2" t="s">
        <v>1150</v>
      </c>
      <c r="E514" s="2" t="s">
        <v>484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IF(A514&lt;&gt;C514,VLOOKUP(C514,$A$3:$E$902,4,FALSE),"")</f>
        <v>Kluftspitze</v>
      </c>
      <c r="I514" t="str">
        <f>IF(A514&lt;&gt;C514,VLOOKUP(C514,$A$3:$E$902,5,FALSE),"")</f>
        <v>Rivenspire</v>
      </c>
      <c r="J514" s="4">
        <f t="shared" si="22"/>
        <v>592</v>
      </c>
      <c r="K514" s="4">
        <f t="shared" si="23"/>
        <v>20</v>
      </c>
    </row>
    <row r="515" spans="1:11" x14ac:dyDescent="0.25">
      <c r="A515" s="6">
        <v>117</v>
      </c>
      <c r="B515" s="6">
        <v>19</v>
      </c>
      <c r="C515" s="6">
        <v>117</v>
      </c>
      <c r="D515" s="2" t="s">
        <v>866</v>
      </c>
      <c r="E515" s="2" t="s">
        <v>165</v>
      </c>
      <c r="F515" t="str">
        <f t="array" ref="F515">IF(OR(EXACT(A515,VALUE('ESO Dungeon constants'!$H$3:$H$1000))),"X","")</f>
        <v/>
      </c>
      <c r="G515" t="str">
        <f t="shared" si="24"/>
        <v>X</v>
      </c>
      <c r="H515" t="str">
        <f>IF(A515&lt;&gt;C515,VLOOKUP(C515,$A$3:$E$902,4,FALSE),"")</f>
        <v/>
      </c>
      <c r="I515" t="str">
        <f>IF(A515&lt;&gt;C515,VLOOKUP(C515,$A$3:$E$902,5,FALSE),"")</f>
        <v/>
      </c>
      <c r="J515" s="4">
        <f t="shared" si="22"/>
        <v>117</v>
      </c>
      <c r="K515" s="4">
        <f t="shared" si="23"/>
        <v>117</v>
      </c>
    </row>
    <row r="516" spans="1:11" x14ac:dyDescent="0.25">
      <c r="A516" s="6">
        <v>471</v>
      </c>
      <c r="B516" s="6">
        <v>256</v>
      </c>
      <c r="C516" s="6">
        <v>58</v>
      </c>
      <c r="D516" s="2" t="s">
        <v>1073</v>
      </c>
      <c r="E516" s="2" t="s">
        <v>392</v>
      </c>
      <c r="F516" t="str">
        <f t="array" ref="F516">IF(OR(EXACT(A516,VALUE('ESO Dungeon constants'!$H$3:$H$1000))),"X","")</f>
        <v/>
      </c>
      <c r="G516" t="str">
        <f t="shared" si="24"/>
        <v/>
      </c>
      <c r="H516" t="str">
        <f>IF(A516&lt;&gt;C516,VLOOKUP(C516,$A$3:$E$902,4,FALSE),"")</f>
        <v>Malabal Tor</v>
      </c>
      <c r="I516" t="str">
        <f>IF(A516&lt;&gt;C516,VLOOKUP(C516,$A$3:$E$902,5,FALSE),"")</f>
        <v>Malabal Tor</v>
      </c>
      <c r="J516" s="4">
        <f t="shared" ref="J516:J580" si="25">A516</f>
        <v>471</v>
      </c>
      <c r="K516" s="4">
        <f t="shared" ref="K516:K580" si="26">C516</f>
        <v>58</v>
      </c>
    </row>
    <row r="517" spans="1:11" x14ac:dyDescent="0.25">
      <c r="A517" s="6">
        <v>676</v>
      </c>
      <c r="B517" s="6">
        <v>373</v>
      </c>
      <c r="C517" s="6">
        <v>816</v>
      </c>
      <c r="D517" s="2" t="s">
        <v>1167</v>
      </c>
      <c r="E517" s="2" t="s">
        <v>502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IF(A517&lt;&gt;C517,VLOOKUP(C517,$A$3:$E$902,4,FALSE),"")</f>
        <v>Hews Fluch</v>
      </c>
      <c r="I517" t="str">
        <f>IF(A517&lt;&gt;C517,VLOOKUP(C517,$A$3:$E$902,5,FALSE),"")</f>
        <v>Hew's Bane</v>
      </c>
      <c r="J517" s="4">
        <f t="shared" si="25"/>
        <v>676</v>
      </c>
      <c r="K517" s="4">
        <f t="shared" si="26"/>
        <v>816</v>
      </c>
    </row>
    <row r="518" spans="1:11" x14ac:dyDescent="0.25">
      <c r="A518" s="6">
        <v>291</v>
      </c>
      <c r="B518" s="6">
        <v>117</v>
      </c>
      <c r="C518" s="6">
        <v>41</v>
      </c>
      <c r="D518" s="2" t="s">
        <v>950</v>
      </c>
      <c r="E518" s="2" t="s">
        <v>255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IF(A518&lt;&gt;C518,VLOOKUP(C518,$A$3:$E$902,4,FALSE),"")</f>
        <v>Steinfälle</v>
      </c>
      <c r="I518" t="str">
        <f>IF(A518&lt;&gt;C518,VLOOKUP(C518,$A$3:$E$902,5,FALSE),"")</f>
        <v>Stonefalls</v>
      </c>
      <c r="J518" s="4">
        <f t="shared" si="25"/>
        <v>291</v>
      </c>
      <c r="K518" s="4">
        <f t="shared" si="26"/>
        <v>41</v>
      </c>
    </row>
    <row r="519" spans="1:11" x14ac:dyDescent="0.25">
      <c r="A519" s="6">
        <v>1023</v>
      </c>
      <c r="B519" s="6">
        <v>657</v>
      </c>
      <c r="C519" s="6">
        <v>1011</v>
      </c>
      <c r="D519" s="2" t="s">
        <v>1388</v>
      </c>
      <c r="E519" s="2" t="s">
        <v>764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IF(A519&lt;&gt;C519,VLOOKUP(C519,$A$3:$E$902,4,FALSE),"")</f>
        <v>Sommersend</v>
      </c>
      <c r="I519" t="str">
        <f>IF(A519&lt;&gt;C519,VLOOKUP(C519,$A$3:$E$902,5,FALSE),"")</f>
        <v>Summerset</v>
      </c>
      <c r="J519" s="4">
        <f t="shared" si="25"/>
        <v>1023</v>
      </c>
      <c r="K519" s="4">
        <f t="shared" si="26"/>
        <v>1011</v>
      </c>
    </row>
    <row r="520" spans="1:11" x14ac:dyDescent="0.25">
      <c r="A520" s="6">
        <v>755</v>
      </c>
      <c r="B520" s="6">
        <v>416</v>
      </c>
      <c r="C520" s="6">
        <v>20</v>
      </c>
      <c r="D520" s="2" t="s">
        <v>1206</v>
      </c>
      <c r="E520" s="2" t="s">
        <v>540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IF(A520&lt;&gt;C520,VLOOKUP(C520,$A$3:$E$902,4,FALSE),"")</f>
        <v>Kluftspitze</v>
      </c>
      <c r="I520" t="str">
        <f>IF(A520&lt;&gt;C520,VLOOKUP(C520,$A$3:$E$902,5,FALSE),"")</f>
        <v>Rivenspire</v>
      </c>
      <c r="J520" s="4">
        <f t="shared" si="25"/>
        <v>755</v>
      </c>
      <c r="K520" s="4">
        <f t="shared" si="26"/>
        <v>20</v>
      </c>
    </row>
    <row r="521" spans="1:11" x14ac:dyDescent="0.25">
      <c r="A521" s="6">
        <v>402</v>
      </c>
      <c r="B521" s="6">
        <v>197</v>
      </c>
      <c r="C521" s="6">
        <v>103</v>
      </c>
      <c r="D521" s="2" t="s">
        <v>1017</v>
      </c>
      <c r="E521" s="2" t="s">
        <v>334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IF(A521&lt;&gt;C521,VLOOKUP(C521,$A$3:$E$902,4,FALSE),"")</f>
        <v>Rift</v>
      </c>
      <c r="I521" t="str">
        <f>IF(A521&lt;&gt;C521,VLOOKUP(C521,$A$3:$E$902,5,FALSE),"")</f>
        <v>The Rift</v>
      </c>
      <c r="J521" s="4">
        <f t="shared" si="25"/>
        <v>402</v>
      </c>
      <c r="K521" s="4">
        <f t="shared" si="26"/>
        <v>103</v>
      </c>
    </row>
    <row r="522" spans="1:11" x14ac:dyDescent="0.25">
      <c r="A522" s="6">
        <v>378</v>
      </c>
      <c r="B522" s="6">
        <v>175</v>
      </c>
      <c r="C522" s="6">
        <v>58</v>
      </c>
      <c r="D522" s="2" t="s">
        <v>1000</v>
      </c>
      <c r="E522" s="2" t="s">
        <v>313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IF(A522&lt;&gt;C522,VLOOKUP(C522,$A$3:$E$902,4,FALSE),"")</f>
        <v>Malabal Tor</v>
      </c>
      <c r="I522" t="str">
        <f>IF(A522&lt;&gt;C522,VLOOKUP(C522,$A$3:$E$902,5,FALSE),"")</f>
        <v>Malabal Tor</v>
      </c>
      <c r="J522" s="4">
        <f t="shared" si="25"/>
        <v>378</v>
      </c>
      <c r="K522" s="4">
        <f t="shared" si="26"/>
        <v>58</v>
      </c>
    </row>
    <row r="523" spans="1:11" x14ac:dyDescent="0.25">
      <c r="A523" s="6">
        <v>270</v>
      </c>
      <c r="B523" s="6">
        <v>102</v>
      </c>
      <c r="C523" s="6">
        <v>117</v>
      </c>
      <c r="D523" s="2" t="s">
        <v>937</v>
      </c>
      <c r="E523" s="2" t="s">
        <v>241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IF(A523&lt;&gt;C523,VLOOKUP(C523,$A$3:$E$902,4,FALSE),"")</f>
        <v>Schattenfenn</v>
      </c>
      <c r="I523" t="str">
        <f>IF(A523&lt;&gt;C523,VLOOKUP(C523,$A$3:$E$902,5,FALSE),"")</f>
        <v>Shadowfen</v>
      </c>
      <c r="J523" s="4">
        <f t="shared" si="25"/>
        <v>270</v>
      </c>
      <c r="K523" s="4">
        <f t="shared" si="26"/>
        <v>117</v>
      </c>
    </row>
    <row r="524" spans="1:11" x14ac:dyDescent="0.25">
      <c r="A524" s="6">
        <v>482</v>
      </c>
      <c r="B524" s="6">
        <v>264</v>
      </c>
      <c r="C524" s="6">
        <v>103</v>
      </c>
      <c r="D524" s="2" t="s">
        <v>1081</v>
      </c>
      <c r="E524" s="2" t="s">
        <v>400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IF(A524&lt;&gt;C524,VLOOKUP(C524,$A$3:$E$902,4,FALSE),"")</f>
        <v>Rift</v>
      </c>
      <c r="I524" t="str">
        <f>IF(A524&lt;&gt;C524,VLOOKUP(C524,$A$3:$E$902,5,FALSE),"")</f>
        <v>The Rift</v>
      </c>
      <c r="J524" s="4">
        <f t="shared" si="25"/>
        <v>482</v>
      </c>
      <c r="K524" s="4">
        <f t="shared" si="26"/>
        <v>103</v>
      </c>
    </row>
    <row r="525" spans="1:11" x14ac:dyDescent="0.25">
      <c r="A525" s="6">
        <v>547</v>
      </c>
      <c r="B525" s="6">
        <v>312</v>
      </c>
      <c r="C525" s="6">
        <v>108</v>
      </c>
      <c r="D525" s="2" t="s">
        <v>1117</v>
      </c>
      <c r="E525" s="2" t="s">
        <v>447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IF(A525&lt;&gt;C525,VLOOKUP(C525,$A$3:$E$902,4,FALSE),"")</f>
        <v>Grünschatten</v>
      </c>
      <c r="I525" t="str">
        <f>IF(A525&lt;&gt;C525,VLOOKUP(C525,$A$3:$E$902,5,FALSE),"")</f>
        <v>Greenshade</v>
      </c>
      <c r="J525" s="4">
        <f t="shared" si="25"/>
        <v>547</v>
      </c>
      <c r="K525" s="4">
        <f t="shared" si="26"/>
        <v>108</v>
      </c>
    </row>
    <row r="526" spans="1:11" x14ac:dyDescent="0.25">
      <c r="A526" s="6">
        <v>952</v>
      </c>
      <c r="B526" s="6">
        <v>592</v>
      </c>
      <c r="C526" s="6">
        <v>849</v>
      </c>
      <c r="D526" s="2" t="s">
        <v>1334</v>
      </c>
      <c r="E526" s="2" t="s">
        <v>706</v>
      </c>
      <c r="F526" t="str">
        <f t="array" ref="F526">IF(OR(EXACT(A526,VALUE('ESO Dungeon constants'!$H$3:$H$1000))),"X","")</f>
        <v/>
      </c>
      <c r="G526" t="str">
        <f t="shared" ref="G526:G590" si="27">IF(EXACT(A526,C526),"X","")</f>
        <v/>
      </c>
      <c r="H526" t="str">
        <f>IF(A526&lt;&gt;C526,VLOOKUP(C526,$A$3:$E$902,4,FALSE),"")</f>
        <v>Vvardenfell</v>
      </c>
      <c r="I526" t="str">
        <f>IF(A526&lt;&gt;C526,VLOOKUP(C526,$A$3:$E$902,5,FALSE),"")</f>
        <v>Vvardenfell</v>
      </c>
      <c r="J526" s="4">
        <f t="shared" si="25"/>
        <v>952</v>
      </c>
      <c r="K526" s="4">
        <f t="shared" si="26"/>
        <v>849</v>
      </c>
    </row>
    <row r="527" spans="1:11" x14ac:dyDescent="0.25">
      <c r="A527" s="6">
        <v>548</v>
      </c>
      <c r="B527" s="6">
        <v>313</v>
      </c>
      <c r="C527" s="6">
        <v>108</v>
      </c>
      <c r="D527" s="2" t="s">
        <v>448</v>
      </c>
      <c r="E527" s="2" t="s">
        <v>448</v>
      </c>
      <c r="F527" t="str">
        <f t="array" ref="F527">IF(OR(EXACT(A527,VALUE('ESO Dungeon constants'!$H$3:$H$1000))),"X","")</f>
        <v/>
      </c>
      <c r="G527" t="str">
        <f t="shared" si="27"/>
        <v/>
      </c>
      <c r="H527" t="str">
        <f>IF(A527&lt;&gt;C527,VLOOKUP(C527,$A$3:$E$902,4,FALSE),"")</f>
        <v>Grünschatten</v>
      </c>
      <c r="I527" t="str">
        <f>IF(A527&lt;&gt;C527,VLOOKUP(C527,$A$3:$E$902,5,FALSE),"")</f>
        <v>Greenshade</v>
      </c>
      <c r="J527" s="4">
        <f t="shared" si="25"/>
        <v>548</v>
      </c>
      <c r="K527" s="4">
        <f t="shared" si="26"/>
        <v>108</v>
      </c>
    </row>
    <row r="528" spans="1:11" x14ac:dyDescent="0.25">
      <c r="A528" s="6">
        <v>310</v>
      </c>
      <c r="B528" s="6">
        <v>122</v>
      </c>
      <c r="C528" s="6">
        <v>3</v>
      </c>
      <c r="D528" s="2" t="s">
        <v>260</v>
      </c>
      <c r="E528" s="2" t="s">
        <v>260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IF(A528&lt;&gt;C528,VLOOKUP(C528,$A$3:$E$902,4,FALSE),"")</f>
        <v>Glenumbra</v>
      </c>
      <c r="I528" t="str">
        <f>IF(A528&lt;&gt;C528,VLOOKUP(C528,$A$3:$E$902,5,FALSE),"")</f>
        <v>Glenumbra</v>
      </c>
      <c r="J528" s="4">
        <f t="shared" si="25"/>
        <v>310</v>
      </c>
      <c r="K528" s="4">
        <f t="shared" si="26"/>
        <v>3</v>
      </c>
    </row>
    <row r="529" spans="1:11" x14ac:dyDescent="0.25">
      <c r="A529" s="6">
        <v>379</v>
      </c>
      <c r="B529" s="6">
        <v>176</v>
      </c>
      <c r="C529" s="6">
        <v>58</v>
      </c>
      <c r="D529" s="2" t="s">
        <v>1001</v>
      </c>
      <c r="E529" s="2" t="s">
        <v>314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IF(A529&lt;&gt;C529,VLOOKUP(C529,$A$3:$E$902,4,FALSE),"")</f>
        <v>Malabal Tor</v>
      </c>
      <c r="I529" t="str">
        <f>IF(A529&lt;&gt;C529,VLOOKUP(C529,$A$3:$E$902,5,FALSE),"")</f>
        <v>Malabal Tor</v>
      </c>
      <c r="J529" s="4">
        <f t="shared" si="25"/>
        <v>379</v>
      </c>
      <c r="K529" s="4">
        <f t="shared" si="26"/>
        <v>58</v>
      </c>
    </row>
    <row r="530" spans="1:11" x14ac:dyDescent="0.25">
      <c r="A530" s="6">
        <v>232</v>
      </c>
      <c r="B530" s="6">
        <v>67</v>
      </c>
      <c r="C530" s="6">
        <v>117</v>
      </c>
      <c r="D530" s="2" t="s">
        <v>907</v>
      </c>
      <c r="E530" s="2" t="s">
        <v>206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IF(A530&lt;&gt;C530,VLOOKUP(C530,$A$3:$E$902,4,FALSE),"")</f>
        <v>Schattenfenn</v>
      </c>
      <c r="I530" t="str">
        <f>IF(A530&lt;&gt;C530,VLOOKUP(C530,$A$3:$E$902,5,FALSE),"")</f>
        <v>Shadowfen</v>
      </c>
      <c r="J530" s="4">
        <f t="shared" si="25"/>
        <v>232</v>
      </c>
      <c r="K530" s="4">
        <f t="shared" si="26"/>
        <v>117</v>
      </c>
    </row>
    <row r="531" spans="1:11" x14ac:dyDescent="0.25">
      <c r="A531" s="6">
        <v>938</v>
      </c>
      <c r="B531" s="6">
        <v>578</v>
      </c>
      <c r="C531" s="6">
        <v>104</v>
      </c>
      <c r="D531" s="2" t="s">
        <v>1324</v>
      </c>
      <c r="E531" s="2" t="s">
        <v>692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IF(A531&lt;&gt;C531,VLOOKUP(C531,$A$3:$E$902,4,FALSE),"")</f>
        <v>Die Alik'r-Wüste</v>
      </c>
      <c r="I531" t="str">
        <f>IF(A531&lt;&gt;C531,VLOOKUP(C531,$A$3:$E$902,5,FALSE),"")</f>
        <v>Alik'r Desert</v>
      </c>
      <c r="J531" s="4">
        <f t="shared" si="25"/>
        <v>938</v>
      </c>
      <c r="K531" s="4">
        <f t="shared" si="26"/>
        <v>104</v>
      </c>
    </row>
    <row r="532" spans="1:11" x14ac:dyDescent="0.25">
      <c r="A532" s="6">
        <v>965</v>
      </c>
      <c r="B532" s="6">
        <v>605</v>
      </c>
      <c r="C532" s="6">
        <v>849</v>
      </c>
      <c r="D532" s="2" t="s">
        <v>719</v>
      </c>
      <c r="E532" s="2" t="s">
        <v>719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IF(A532&lt;&gt;C532,VLOOKUP(C532,$A$3:$E$902,4,FALSE),"")</f>
        <v>Vvardenfell</v>
      </c>
      <c r="I532" t="str">
        <f>IF(A532&lt;&gt;C532,VLOOKUP(C532,$A$3:$E$902,5,FALSE),"")</f>
        <v>Vvardenfell</v>
      </c>
      <c r="J532" s="4">
        <f t="shared" si="25"/>
        <v>965</v>
      </c>
      <c r="K532" s="4">
        <f t="shared" si="26"/>
        <v>849</v>
      </c>
    </row>
    <row r="533" spans="1:11" x14ac:dyDescent="0.25">
      <c r="A533" s="6">
        <v>346</v>
      </c>
      <c r="B533" s="6">
        <v>153</v>
      </c>
      <c r="C533" s="6">
        <v>101</v>
      </c>
      <c r="D533" s="2" t="s">
        <v>291</v>
      </c>
      <c r="E533" s="2" t="s">
        <v>291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IF(A533&lt;&gt;C533,VLOOKUP(C533,$A$3:$E$902,4,FALSE),"")</f>
        <v>Ostmarsch</v>
      </c>
      <c r="I533" t="str">
        <f>IF(A533&lt;&gt;C533,VLOOKUP(C533,$A$3:$E$902,5,FALSE),"")</f>
        <v>Eastmarch</v>
      </c>
      <c r="J533" s="4">
        <f t="shared" si="25"/>
        <v>346</v>
      </c>
      <c r="K533" s="4">
        <f t="shared" si="26"/>
        <v>101</v>
      </c>
    </row>
    <row r="534" spans="1:11" x14ac:dyDescent="0.25">
      <c r="A534" s="6">
        <v>914</v>
      </c>
      <c r="B534" s="6">
        <v>554</v>
      </c>
      <c r="C534" s="6">
        <v>888</v>
      </c>
      <c r="D534" s="2" t="s">
        <v>1306</v>
      </c>
      <c r="E534" s="2" t="s">
        <v>675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IF(A534&lt;&gt;C534,VLOOKUP(C534,$A$3:$E$902,4,FALSE),"")</f>
        <v>Kargstein</v>
      </c>
      <c r="I534" t="str">
        <f>IF(A534&lt;&gt;C534,VLOOKUP(C534,$A$3:$E$902,5,FALSE),"")</f>
        <v>Craglorn</v>
      </c>
      <c r="J534" s="4">
        <f t="shared" si="25"/>
        <v>914</v>
      </c>
      <c r="K534" s="4">
        <f t="shared" si="26"/>
        <v>888</v>
      </c>
    </row>
    <row r="535" spans="1:11" x14ac:dyDescent="0.25">
      <c r="A535" s="6">
        <v>632</v>
      </c>
      <c r="B535" s="6">
        <v>362</v>
      </c>
      <c r="C535" s="6">
        <v>888</v>
      </c>
      <c r="D535" s="2" t="s">
        <v>1157</v>
      </c>
      <c r="E535" s="2" t="s">
        <v>492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IF(A535&lt;&gt;C535,VLOOKUP(C535,$A$3:$E$902,4,FALSE),"")</f>
        <v>Kargstein</v>
      </c>
      <c r="I535" t="str">
        <f>IF(A535&lt;&gt;C535,VLOOKUP(C535,$A$3:$E$902,5,FALSE),"")</f>
        <v>Craglorn</v>
      </c>
      <c r="J535" s="4">
        <f t="shared" si="25"/>
        <v>632</v>
      </c>
      <c r="K535" s="4">
        <f t="shared" si="26"/>
        <v>888</v>
      </c>
    </row>
    <row r="536" spans="1:11" x14ac:dyDescent="0.25">
      <c r="A536" s="6">
        <v>916</v>
      </c>
      <c r="B536" s="6">
        <v>556</v>
      </c>
      <c r="C536" s="6">
        <v>888</v>
      </c>
      <c r="D536" s="2" t="s">
        <v>1308</v>
      </c>
      <c r="E536" s="2" t="s">
        <v>677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IF(A536&lt;&gt;C536,VLOOKUP(C536,$A$3:$E$902,4,FALSE),"")</f>
        <v>Kargstein</v>
      </c>
      <c r="I536" t="str">
        <f>IF(A536&lt;&gt;C536,VLOOKUP(C536,$A$3:$E$902,5,FALSE),"")</f>
        <v>Craglorn</v>
      </c>
      <c r="J536" s="4">
        <f t="shared" si="25"/>
        <v>916</v>
      </c>
      <c r="K536" s="4">
        <f t="shared" si="26"/>
        <v>888</v>
      </c>
    </row>
    <row r="537" spans="1:11" x14ac:dyDescent="0.25">
      <c r="A537" s="6">
        <v>915</v>
      </c>
      <c r="B537" s="6">
        <v>555</v>
      </c>
      <c r="C537" s="6">
        <v>888</v>
      </c>
      <c r="D537" s="2" t="s">
        <v>1307</v>
      </c>
      <c r="E537" s="2" t="s">
        <v>676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IF(A537&lt;&gt;C537,VLOOKUP(C537,$A$3:$E$902,4,FALSE),"")</f>
        <v>Kargstein</v>
      </c>
      <c r="I537" t="str">
        <f>IF(A537&lt;&gt;C537,VLOOKUP(C537,$A$3:$E$902,5,FALSE),"")</f>
        <v>Craglorn</v>
      </c>
      <c r="J537" s="4">
        <f t="shared" si="25"/>
        <v>915</v>
      </c>
      <c r="K537" s="4">
        <f t="shared" si="26"/>
        <v>888</v>
      </c>
    </row>
    <row r="538" spans="1:11" x14ac:dyDescent="0.25">
      <c r="A538" s="6">
        <v>982</v>
      </c>
      <c r="B538" s="6">
        <v>620</v>
      </c>
      <c r="C538" s="6">
        <v>980</v>
      </c>
      <c r="D538" s="2" t="s">
        <v>1356</v>
      </c>
      <c r="E538" s="2" t="s">
        <v>730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IF(A538&lt;&gt;C538,VLOOKUP(C538,$A$3:$E$902,4,FALSE),"")</f>
        <v>Die Stadt der Uhrwerke</v>
      </c>
      <c r="I538" t="str">
        <f>IF(A538&lt;&gt;C538,VLOOKUP(C538,$A$3:$E$902,5,FALSE),"")</f>
        <v>Clockwork City</v>
      </c>
      <c r="J538" s="4">
        <f t="shared" si="25"/>
        <v>982</v>
      </c>
      <c r="K538" s="4">
        <f t="shared" si="26"/>
        <v>980</v>
      </c>
    </row>
    <row r="539" spans="1:11" x14ac:dyDescent="0.25">
      <c r="A539" s="6">
        <v>862</v>
      </c>
      <c r="B539" s="6">
        <v>507</v>
      </c>
      <c r="C539" s="6">
        <v>382</v>
      </c>
      <c r="D539" s="2" t="s">
        <v>1260</v>
      </c>
      <c r="E539" s="2" t="s">
        <v>628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IF(A539&lt;&gt;C539,VLOOKUP(C539,$A$3:$E$902,4,FALSE),"")</f>
        <v>Schnittermark</v>
      </c>
      <c r="I539" t="str">
        <f>IF(A539&lt;&gt;C539,VLOOKUP(C539,$A$3:$E$902,5,FALSE),"")</f>
        <v>Reaper's March</v>
      </c>
      <c r="J539" s="4">
        <f t="shared" si="25"/>
        <v>862</v>
      </c>
      <c r="K539" s="4">
        <f t="shared" si="26"/>
        <v>382</v>
      </c>
    </row>
    <row r="540" spans="1:11" x14ac:dyDescent="0.25">
      <c r="A540" s="6">
        <v>765</v>
      </c>
      <c r="B540" s="6">
        <v>425</v>
      </c>
      <c r="C540" s="6">
        <v>823</v>
      </c>
      <c r="D540" s="2" t="s">
        <v>1215</v>
      </c>
      <c r="E540" s="2" t="s">
        <v>549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IF(A540&lt;&gt;C540,VLOOKUP(C540,$A$3:$E$902,4,FALSE),"")</f>
        <v>Die Goldküste</v>
      </c>
      <c r="I540" t="str">
        <f>IF(A540&lt;&gt;C540,VLOOKUP(C540,$A$3:$E$902,5,FALSE),"")</f>
        <v>Gold Coast</v>
      </c>
      <c r="J540" s="4">
        <f t="shared" si="25"/>
        <v>765</v>
      </c>
      <c r="K540" s="4">
        <f t="shared" si="26"/>
        <v>823</v>
      </c>
    </row>
    <row r="541" spans="1:11" x14ac:dyDescent="0.25">
      <c r="A541" s="6">
        <v>810</v>
      </c>
      <c r="B541" s="6">
        <v>467</v>
      </c>
      <c r="C541" s="6">
        <v>381</v>
      </c>
      <c r="D541" s="2" t="s">
        <v>1223</v>
      </c>
      <c r="E541" s="2" t="s">
        <v>590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IF(A541&lt;&gt;C541,VLOOKUP(C541,$A$3:$E$902,4,FALSE),"")</f>
        <v>Auridon</v>
      </c>
      <c r="I541" t="str">
        <f>IF(A541&lt;&gt;C541,VLOOKUP(C541,$A$3:$E$902,5,FALSE),"")</f>
        <v>Auridon</v>
      </c>
      <c r="J541" s="4">
        <f t="shared" si="25"/>
        <v>810</v>
      </c>
      <c r="K541" s="4">
        <f t="shared" si="26"/>
        <v>381</v>
      </c>
    </row>
    <row r="542" spans="1:11" x14ac:dyDescent="0.25">
      <c r="A542" s="6">
        <v>480</v>
      </c>
      <c r="B542" s="6">
        <v>262</v>
      </c>
      <c r="C542" s="6">
        <v>103</v>
      </c>
      <c r="D542" s="2" t="s">
        <v>1079</v>
      </c>
      <c r="E542" s="2" t="s">
        <v>398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IF(A542&lt;&gt;C542,VLOOKUP(C542,$A$3:$E$902,4,FALSE),"")</f>
        <v>Rift</v>
      </c>
      <c r="I542" t="str">
        <f>IF(A542&lt;&gt;C542,VLOOKUP(C542,$A$3:$E$902,5,FALSE),"")</f>
        <v>The Rift</v>
      </c>
      <c r="J542" s="4">
        <f t="shared" si="25"/>
        <v>480</v>
      </c>
      <c r="K542" s="4">
        <f t="shared" si="26"/>
        <v>103</v>
      </c>
    </row>
    <row r="543" spans="1:11" x14ac:dyDescent="0.25">
      <c r="A543" s="6">
        <v>860</v>
      </c>
      <c r="B543" s="6">
        <v>505</v>
      </c>
      <c r="C543" s="6">
        <v>383</v>
      </c>
      <c r="D543" s="2" t="s">
        <v>1258</v>
      </c>
      <c r="E543" s="2" t="s">
        <v>626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IF(A543&lt;&gt;C543,VLOOKUP(C543,$A$3:$E$902,4,FALSE),"")</f>
        <v>Grahtwald</v>
      </c>
      <c r="I543" t="str">
        <f>IF(A543&lt;&gt;C543,VLOOKUP(C543,$A$3:$E$902,5,FALSE),"")</f>
        <v>Grahtwood</v>
      </c>
      <c r="J543" s="4">
        <f t="shared" si="25"/>
        <v>860</v>
      </c>
      <c r="K543" s="4">
        <f t="shared" si="26"/>
        <v>383</v>
      </c>
    </row>
    <row r="544" spans="1:11" x14ac:dyDescent="0.25">
      <c r="A544" s="6">
        <v>289</v>
      </c>
      <c r="B544" s="6">
        <v>115</v>
      </c>
      <c r="C544" s="6">
        <v>41</v>
      </c>
      <c r="D544" s="2" t="s">
        <v>948</v>
      </c>
      <c r="E544" s="2" t="s">
        <v>253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IF(A544&lt;&gt;C544,VLOOKUP(C544,$A$3:$E$902,4,FALSE),"")</f>
        <v>Steinfälle</v>
      </c>
      <c r="I544" t="str">
        <f>IF(A544&lt;&gt;C544,VLOOKUP(C544,$A$3:$E$902,5,FALSE),"")</f>
        <v>Stonefalls</v>
      </c>
      <c r="J544" s="4">
        <f t="shared" si="25"/>
        <v>289</v>
      </c>
      <c r="K544" s="4">
        <f t="shared" si="26"/>
        <v>41</v>
      </c>
    </row>
    <row r="545" spans="1:11" x14ac:dyDescent="0.25">
      <c r="A545" s="6">
        <v>724</v>
      </c>
      <c r="B545" s="6">
        <v>403</v>
      </c>
      <c r="C545" s="6">
        <v>684</v>
      </c>
      <c r="D545" s="2" t="s">
        <v>1193</v>
      </c>
      <c r="E545" s="2" t="s">
        <v>528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IF(A545&lt;&gt;C545,VLOOKUP(C545,$A$3:$E$902,4,FALSE),"")</f>
        <v>Wrothgar</v>
      </c>
      <c r="I545" t="str">
        <f>IF(A545&lt;&gt;C545,VLOOKUP(C545,$A$3:$E$902,5,FALSE),"")</f>
        <v>Wrothgar</v>
      </c>
      <c r="J545" s="4">
        <f t="shared" si="25"/>
        <v>724</v>
      </c>
      <c r="K545" s="4">
        <f t="shared" si="26"/>
        <v>684</v>
      </c>
    </row>
    <row r="546" spans="1:11" x14ac:dyDescent="0.25">
      <c r="A546" s="6">
        <v>144</v>
      </c>
      <c r="B546" s="6">
        <v>28</v>
      </c>
      <c r="C546" s="6">
        <v>3</v>
      </c>
      <c r="D546" s="2" t="s">
        <v>875</v>
      </c>
      <c r="E546" s="2" t="s">
        <v>66</v>
      </c>
      <c r="F546" t="str">
        <f t="array" ref="F546">IF(OR(EXACT(A546,VALUE('ESO Dungeon constants'!$H$3:$H$1000))),"X","")</f>
        <v>X</v>
      </c>
      <c r="G546" t="str">
        <f t="shared" si="27"/>
        <v/>
      </c>
      <c r="H546" t="str">
        <f>IF(A546&lt;&gt;C546,VLOOKUP(C546,$A$3:$E$902,4,FALSE),"")</f>
        <v>Glenumbra</v>
      </c>
      <c r="I546" t="str">
        <f>IF(A546&lt;&gt;C546,VLOOKUP(C546,$A$3:$E$902,5,FALSE),"")</f>
        <v>Glenumbra</v>
      </c>
      <c r="J546" s="4">
        <f t="shared" si="25"/>
        <v>144</v>
      </c>
      <c r="K546" s="4">
        <f t="shared" si="26"/>
        <v>3</v>
      </c>
    </row>
    <row r="547" spans="1:11" x14ac:dyDescent="0.25">
      <c r="A547" s="6">
        <v>936</v>
      </c>
      <c r="B547" s="6">
        <v>576</v>
      </c>
      <c r="C547" s="6">
        <v>3</v>
      </c>
      <c r="D547" s="2" t="s">
        <v>1322</v>
      </c>
      <c r="E547" s="2" t="s">
        <v>42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IF(A547&lt;&gt;C547,VLOOKUP(C547,$A$3:$E$902,4,FALSE),"")</f>
        <v>Glenumbra</v>
      </c>
      <c r="I547" t="str">
        <f>IF(A547&lt;&gt;C547,VLOOKUP(C547,$A$3:$E$902,5,FALSE),"")</f>
        <v>Glenumbra</v>
      </c>
      <c r="J547" s="4">
        <f t="shared" si="25"/>
        <v>936</v>
      </c>
      <c r="K547" s="4">
        <f t="shared" si="26"/>
        <v>3</v>
      </c>
    </row>
    <row r="548" spans="1:11" x14ac:dyDescent="0.25">
      <c r="A548" s="6">
        <v>873</v>
      </c>
      <c r="B548" s="6">
        <v>518</v>
      </c>
      <c r="C548" s="6">
        <v>117</v>
      </c>
      <c r="D548" s="2" t="s">
        <v>1270</v>
      </c>
      <c r="E548" s="2" t="s">
        <v>639</v>
      </c>
      <c r="F548" t="str">
        <f t="array" ref="F548">IF(OR(EXACT(A548,VALUE('ESO Dungeon constants'!$H$3:$H$1000))),"X","")</f>
        <v/>
      </c>
      <c r="G548" t="str">
        <f t="shared" si="27"/>
        <v/>
      </c>
      <c r="H548" t="str">
        <f>IF(A548&lt;&gt;C548,VLOOKUP(C548,$A$3:$E$902,4,FALSE),"")</f>
        <v>Schattenfenn</v>
      </c>
      <c r="I548" t="str">
        <f>IF(A548&lt;&gt;C548,VLOOKUP(C548,$A$3:$E$902,5,FALSE),"")</f>
        <v>Shadowfen</v>
      </c>
      <c r="J548" s="4">
        <f t="shared" si="25"/>
        <v>873</v>
      </c>
      <c r="K548" s="4">
        <f t="shared" si="26"/>
        <v>117</v>
      </c>
    </row>
    <row r="549" spans="1:11" x14ac:dyDescent="0.25">
      <c r="A549" s="6">
        <v>572</v>
      </c>
      <c r="B549" s="6">
        <v>333</v>
      </c>
      <c r="C549" s="6">
        <v>572</v>
      </c>
      <c r="D549" s="2" t="s">
        <v>466</v>
      </c>
      <c r="E549" s="2" t="s">
        <v>466</v>
      </c>
      <c r="F549" t="str">
        <f t="array" ref="F549">IF(OR(EXACT(A549,VALUE('ESO Dungeon constants'!$H$3:$H$1000))),"X","")</f>
        <v/>
      </c>
      <c r="G549" t="str">
        <f t="shared" si="27"/>
        <v>X</v>
      </c>
      <c r="H549" t="str">
        <f>IF(A549&lt;&gt;C549,VLOOKUP(C549,$A$3:$E$902,4,FALSE),"")</f>
        <v/>
      </c>
      <c r="I549" t="str">
        <f>IF(A549&lt;&gt;C549,VLOOKUP(C549,$A$3:$E$902,5,FALSE),"")</f>
        <v/>
      </c>
      <c r="J549" s="4">
        <f t="shared" si="25"/>
        <v>572</v>
      </c>
      <c r="K549" s="4">
        <f t="shared" si="26"/>
        <v>572</v>
      </c>
    </row>
    <row r="550" spans="1:11" x14ac:dyDescent="0.25">
      <c r="A550" s="6">
        <v>41</v>
      </c>
      <c r="B550" s="6">
        <v>9</v>
      </c>
      <c r="C550" s="6">
        <v>41</v>
      </c>
      <c r="D550" s="2" t="s">
        <v>843</v>
      </c>
      <c r="E550" s="2" t="s">
        <v>157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IF(A550&lt;&gt;C550,VLOOKUP(C550,$A$3:$E$902,4,FALSE),"")</f>
        <v/>
      </c>
      <c r="I550" t="str">
        <f>IF(A550&lt;&gt;C550,VLOOKUP(C550,$A$3:$E$902,5,FALSE),"")</f>
        <v/>
      </c>
      <c r="J550" s="4">
        <f t="shared" si="25"/>
        <v>41</v>
      </c>
      <c r="K550" s="4">
        <f t="shared" si="26"/>
        <v>41</v>
      </c>
    </row>
    <row r="551" spans="1:11" x14ac:dyDescent="0.25">
      <c r="A551" s="6">
        <v>544</v>
      </c>
      <c r="B551" s="6">
        <v>309</v>
      </c>
      <c r="C551" s="6">
        <v>208</v>
      </c>
      <c r="D551" s="2" t="s">
        <v>1114</v>
      </c>
      <c r="E551" s="2" t="s">
        <v>444</v>
      </c>
      <c r="F551" t="str">
        <f t="array" ref="F551">IF(OR(EXACT(A551,VALUE('ESO Dungeon constants'!$H$3:$H$1000))),"X","")</f>
        <v/>
      </c>
      <c r="G551" t="str">
        <f t="shared" si="27"/>
        <v/>
      </c>
      <c r="H551" t="str">
        <f>IF(A551&lt;&gt;C551,VLOOKUP(C551,$A$3:$E$902,4,FALSE),"")</f>
        <v>Die Erdschmiede</v>
      </c>
      <c r="I551" t="str">
        <f>IF(A551&lt;&gt;C551,VLOOKUP(C551,$A$3:$E$902,5,FALSE),"")</f>
        <v>The Earth Forge</v>
      </c>
      <c r="J551" s="4">
        <f t="shared" si="25"/>
        <v>544</v>
      </c>
      <c r="K551" s="4">
        <f t="shared" si="26"/>
        <v>208</v>
      </c>
    </row>
    <row r="552" spans="1:11" x14ac:dyDescent="0.25">
      <c r="A552" s="6">
        <v>363</v>
      </c>
      <c r="B552" s="6">
        <v>161</v>
      </c>
      <c r="C552" s="6">
        <v>101</v>
      </c>
      <c r="D552" s="2" t="s">
        <v>987</v>
      </c>
      <c r="E552" s="2" t="s">
        <v>299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IF(A552&lt;&gt;C552,VLOOKUP(C552,$A$3:$E$902,4,FALSE),"")</f>
        <v>Ostmarsch</v>
      </c>
      <c r="I552" t="str">
        <f>IF(A552&lt;&gt;C552,VLOOKUP(C552,$A$3:$E$902,5,FALSE),"")</f>
        <v>Eastmarch</v>
      </c>
      <c r="J552" s="4">
        <f t="shared" si="25"/>
        <v>363</v>
      </c>
      <c r="K552" s="4">
        <f t="shared" si="26"/>
        <v>101</v>
      </c>
    </row>
    <row r="553" spans="1:11" x14ac:dyDescent="0.25">
      <c r="A553" s="6">
        <v>19</v>
      </c>
      <c r="B553" s="6">
        <v>4</v>
      </c>
      <c r="C553" s="6">
        <v>19</v>
      </c>
      <c r="D553" s="2" t="s">
        <v>830</v>
      </c>
      <c r="E553" s="2" t="s">
        <v>155</v>
      </c>
      <c r="F553" t="str">
        <f t="array" ref="F553">IF(OR(EXACT(A553,VALUE('ESO Dungeon constants'!$H$3:$H$1000))),"X","")</f>
        <v/>
      </c>
      <c r="G553" t="str">
        <f t="shared" si="27"/>
        <v>X</v>
      </c>
      <c r="H553" t="str">
        <f>IF(A553&lt;&gt;C553,VLOOKUP(C553,$A$3:$E$902,4,FALSE),"")</f>
        <v/>
      </c>
      <c r="I553" t="str">
        <f>IF(A553&lt;&gt;C553,VLOOKUP(C553,$A$3:$E$902,5,FALSE),"")</f>
        <v/>
      </c>
      <c r="J553" s="4">
        <f t="shared" si="25"/>
        <v>19</v>
      </c>
      <c r="K553" s="4">
        <f t="shared" si="26"/>
        <v>19</v>
      </c>
    </row>
    <row r="554" spans="1:11" x14ac:dyDescent="0.25">
      <c r="A554" s="6">
        <v>759</v>
      </c>
      <c r="B554" s="6">
        <v>420</v>
      </c>
      <c r="C554" s="6">
        <v>117</v>
      </c>
      <c r="D554" s="2" t="s">
        <v>1210</v>
      </c>
      <c r="E554" s="2" t="s">
        <v>544</v>
      </c>
      <c r="F554" t="str">
        <f t="array" ref="F554">IF(OR(EXACT(A554,VALUE('ESO Dungeon constants'!$H$3:$H$1000))),"X","")</f>
        <v/>
      </c>
      <c r="G554" t="str">
        <f t="shared" si="27"/>
        <v/>
      </c>
      <c r="H554" t="str">
        <f>IF(A554&lt;&gt;C554,VLOOKUP(C554,$A$3:$E$902,4,FALSE),"")</f>
        <v>Schattenfenn</v>
      </c>
      <c r="I554" t="str">
        <f>IF(A554&lt;&gt;C554,VLOOKUP(C554,$A$3:$E$902,5,FALSE),"")</f>
        <v>Shadowfen</v>
      </c>
      <c r="J554" s="4">
        <f t="shared" si="25"/>
        <v>759</v>
      </c>
      <c r="K554" s="4">
        <f t="shared" si="26"/>
        <v>117</v>
      </c>
    </row>
    <row r="555" spans="1:11" x14ac:dyDescent="0.25">
      <c r="A555" s="6">
        <v>268</v>
      </c>
      <c r="B555" s="6">
        <v>100</v>
      </c>
      <c r="C555" s="6">
        <v>58</v>
      </c>
      <c r="D555" s="2" t="s">
        <v>935</v>
      </c>
      <c r="E555" s="2" t="s">
        <v>239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IF(A555&lt;&gt;C555,VLOOKUP(C555,$A$3:$E$902,4,FALSE),"")</f>
        <v>Malabal Tor</v>
      </c>
      <c r="I555" t="str">
        <f>IF(A555&lt;&gt;C555,VLOOKUP(C555,$A$3:$E$902,5,FALSE),"")</f>
        <v>Malabal Tor</v>
      </c>
      <c r="J555" s="4">
        <f t="shared" si="25"/>
        <v>268</v>
      </c>
      <c r="K555" s="4">
        <f t="shared" si="26"/>
        <v>58</v>
      </c>
    </row>
    <row r="556" spans="1:11" x14ac:dyDescent="0.25">
      <c r="A556" s="6">
        <v>872</v>
      </c>
      <c r="B556" s="6">
        <v>517</v>
      </c>
      <c r="C556" s="6">
        <v>382</v>
      </c>
      <c r="D556" s="2" t="s">
        <v>1269</v>
      </c>
      <c r="E556" s="2" t="s">
        <v>638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IF(A556&lt;&gt;C556,VLOOKUP(C556,$A$3:$E$902,4,FALSE),"")</f>
        <v>Schnittermark</v>
      </c>
      <c r="I556" t="str">
        <f>IF(A556&lt;&gt;C556,VLOOKUP(C556,$A$3:$E$902,5,FALSE),"")</f>
        <v>Reaper's March</v>
      </c>
      <c r="J556" s="4">
        <f t="shared" si="25"/>
        <v>872</v>
      </c>
      <c r="K556" s="4">
        <f t="shared" si="26"/>
        <v>382</v>
      </c>
    </row>
    <row r="557" spans="1:11" x14ac:dyDescent="0.25">
      <c r="A557" s="6">
        <v>534</v>
      </c>
      <c r="B557" s="6">
        <v>302</v>
      </c>
      <c r="C557" s="6">
        <v>534</v>
      </c>
      <c r="D557" s="2" t="s">
        <v>437</v>
      </c>
      <c r="E557" s="2" t="s">
        <v>437</v>
      </c>
      <c r="F557" t="str">
        <f t="array" ref="F557">IF(OR(EXACT(A557,VALUE('ESO Dungeon constants'!$H$3:$H$1000))),"X","")</f>
        <v/>
      </c>
      <c r="G557" t="str">
        <f t="shared" si="27"/>
        <v>X</v>
      </c>
      <c r="H557" t="str">
        <f>IF(A557&lt;&gt;C557,VLOOKUP(C557,$A$3:$E$902,4,FALSE),"")</f>
        <v/>
      </c>
      <c r="I557" t="str">
        <f>IF(A557&lt;&gt;C557,VLOOKUP(C557,$A$3:$E$902,5,FALSE),"")</f>
        <v/>
      </c>
      <c r="J557" s="4">
        <f t="shared" si="25"/>
        <v>534</v>
      </c>
      <c r="K557" s="4">
        <f t="shared" si="26"/>
        <v>534</v>
      </c>
    </row>
    <row r="558" spans="1:11" x14ac:dyDescent="0.25">
      <c r="A558" s="6">
        <v>844</v>
      </c>
      <c r="B558" s="6">
        <v>493</v>
      </c>
      <c r="C558" s="6">
        <v>816</v>
      </c>
      <c r="D558" s="2" t="s">
        <v>1247</v>
      </c>
      <c r="E558" s="2" t="s">
        <v>615</v>
      </c>
      <c r="F558" t="str">
        <f t="array" ref="F558">IF(OR(EXACT(A558,VALUE('ESO Dungeon constants'!$H$3:$H$1000))),"X","")</f>
        <v/>
      </c>
      <c r="G558" t="str">
        <f t="shared" si="27"/>
        <v/>
      </c>
      <c r="H558" t="str">
        <f>IF(A558&lt;&gt;C558,VLOOKUP(C558,$A$3:$E$902,4,FALSE),"")</f>
        <v>Hews Fluch</v>
      </c>
      <c r="I558" t="str">
        <f>IF(A558&lt;&gt;C558,VLOOKUP(C558,$A$3:$E$902,5,FALSE),"")</f>
        <v>Hew's Bane</v>
      </c>
      <c r="J558" s="4">
        <f t="shared" si="25"/>
        <v>844</v>
      </c>
      <c r="K558" s="4">
        <f t="shared" si="26"/>
        <v>816</v>
      </c>
    </row>
    <row r="559" spans="1:11" x14ac:dyDescent="0.25">
      <c r="A559" s="6">
        <v>1011</v>
      </c>
      <c r="B559" s="6">
        <v>645</v>
      </c>
      <c r="C559" s="6">
        <v>1011</v>
      </c>
      <c r="D559" s="2" t="s">
        <v>1379</v>
      </c>
      <c r="E559" s="2" t="s">
        <v>79</v>
      </c>
      <c r="F559" t="str">
        <f t="array" ref="F559">IF(OR(EXACT(A559,VALUE('ESO Dungeon constants'!$H$3:$H$1000))),"X","")</f>
        <v/>
      </c>
      <c r="G559" t="str">
        <f t="shared" si="27"/>
        <v>X</v>
      </c>
      <c r="H559" t="str">
        <f>IF(A559&lt;&gt;C559,VLOOKUP(C559,$A$3:$E$902,4,FALSE),"")</f>
        <v/>
      </c>
      <c r="I559" t="str">
        <f>IF(A559&lt;&gt;C559,VLOOKUP(C559,$A$3:$E$902,5,FALSE),"")</f>
        <v/>
      </c>
      <c r="J559" s="4">
        <f t="shared" si="25"/>
        <v>1011</v>
      </c>
      <c r="K559" s="4">
        <f t="shared" si="26"/>
        <v>1011</v>
      </c>
    </row>
    <row r="560" spans="1:11" x14ac:dyDescent="0.25">
      <c r="A560" s="6">
        <v>1021</v>
      </c>
      <c r="B560" s="6">
        <v>655</v>
      </c>
      <c r="C560" s="6">
        <v>1011</v>
      </c>
      <c r="D560" s="2" t="s">
        <v>1386</v>
      </c>
      <c r="E560" s="2" t="s">
        <v>762</v>
      </c>
      <c r="F560" t="str">
        <f t="array" ref="F560">IF(OR(EXACT(A560,VALUE('ESO Dungeon constants'!$H$3:$H$1000))),"X","")</f>
        <v/>
      </c>
      <c r="G560" t="str">
        <f t="shared" si="27"/>
        <v/>
      </c>
      <c r="H560" t="str">
        <f>IF(A560&lt;&gt;C560,VLOOKUP(C560,$A$3:$E$902,4,FALSE),"")</f>
        <v>Sommersend</v>
      </c>
      <c r="I560" t="str">
        <f>IF(A560&lt;&gt;C560,VLOOKUP(C560,$A$3:$E$902,5,FALSE),"")</f>
        <v>Summerset</v>
      </c>
      <c r="J560" s="4">
        <f t="shared" si="25"/>
        <v>1021</v>
      </c>
      <c r="K560" s="4">
        <f t="shared" si="26"/>
        <v>1011</v>
      </c>
    </row>
    <row r="561" spans="1:11" x14ac:dyDescent="0.25">
      <c r="A561" s="6">
        <v>213</v>
      </c>
      <c r="B561" s="6">
        <v>53</v>
      </c>
      <c r="C561" s="6">
        <v>117</v>
      </c>
      <c r="D561" s="2" t="s">
        <v>894</v>
      </c>
      <c r="E561" s="2" t="s">
        <v>192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IF(A561&lt;&gt;C561,VLOOKUP(C561,$A$3:$E$902,4,FALSE),"")</f>
        <v>Schattenfenn</v>
      </c>
      <c r="I561" t="str">
        <f>IF(A561&lt;&gt;C561,VLOOKUP(C561,$A$3:$E$902,5,FALSE),"")</f>
        <v>Shadowfen</v>
      </c>
      <c r="J561" s="4">
        <f t="shared" si="25"/>
        <v>213</v>
      </c>
      <c r="K561" s="4">
        <f t="shared" si="26"/>
        <v>117</v>
      </c>
    </row>
    <row r="562" spans="1:11" s="28" customFormat="1" x14ac:dyDescent="0.25">
      <c r="A562" s="28" t="s">
        <v>2552</v>
      </c>
      <c r="B562" s="28" t="s">
        <v>2552</v>
      </c>
      <c r="C562" s="28" t="s">
        <v>2552</v>
      </c>
      <c r="D562" s="29" t="s">
        <v>2551</v>
      </c>
      <c r="E562" s="29" t="s">
        <v>2550</v>
      </c>
      <c r="F562" s="28" t="str">
        <f t="array" ref="F562">IF(OR(EXACT(A562,VALUE('ESO Dungeon constants'!$H$3:$H$1000))),"X","")</f>
        <v/>
      </c>
      <c r="H562" s="28" t="str">
        <f>IF(A562&lt;&gt;C562,VLOOKUP(C562,$A$3:$E$902,4,FALSE),"")</f>
        <v/>
      </c>
      <c r="I562" s="28" t="str">
        <f>IF(A562&lt;&gt;C562,VLOOKUP(C562,$A$3:$E$902,5,FALSE),"")</f>
        <v/>
      </c>
      <c r="J562" s="30"/>
      <c r="K562" s="30"/>
    </row>
    <row r="563" spans="1:11" x14ac:dyDescent="0.25">
      <c r="A563" s="6">
        <v>571</v>
      </c>
      <c r="B563" s="6">
        <v>332</v>
      </c>
      <c r="C563" s="6">
        <v>104</v>
      </c>
      <c r="D563" s="2" t="s">
        <v>1133</v>
      </c>
      <c r="E563" s="2" t="s">
        <v>465</v>
      </c>
      <c r="F563" t="str">
        <f t="array" ref="F563">IF(OR(EXACT(A563,VALUE('ESO Dungeon constants'!$H$3:$H$1000))),"X","")</f>
        <v/>
      </c>
      <c r="G563" t="str">
        <f t="shared" si="27"/>
        <v/>
      </c>
      <c r="H563" t="str">
        <f>IF(A563&lt;&gt;C563,VLOOKUP(C563,$A$3:$E$902,4,FALSE),"")</f>
        <v>Die Alik'r-Wüste</v>
      </c>
      <c r="I563" t="str">
        <f>IF(A563&lt;&gt;C563,VLOOKUP(C563,$A$3:$E$902,5,FALSE),"")</f>
        <v>Alik'r Desert</v>
      </c>
      <c r="J563" s="4">
        <f t="shared" si="25"/>
        <v>571</v>
      </c>
      <c r="K563" s="4">
        <f t="shared" si="26"/>
        <v>104</v>
      </c>
    </row>
    <row r="564" spans="1:11" x14ac:dyDescent="0.25">
      <c r="A564" s="6">
        <v>431</v>
      </c>
      <c r="B564" s="6">
        <v>223</v>
      </c>
      <c r="C564" s="6">
        <v>103</v>
      </c>
      <c r="D564" s="2" t="s">
        <v>1042</v>
      </c>
      <c r="E564" s="2" t="s">
        <v>360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IF(A564&lt;&gt;C564,VLOOKUP(C564,$A$3:$E$902,4,FALSE),"")</f>
        <v>Rift</v>
      </c>
      <c r="I564" t="str">
        <f>IF(A564&lt;&gt;C564,VLOOKUP(C564,$A$3:$E$902,5,FALSE),"")</f>
        <v>The Rift</v>
      </c>
      <c r="J564" s="4">
        <f t="shared" si="25"/>
        <v>431</v>
      </c>
      <c r="K564" s="4">
        <f t="shared" si="26"/>
        <v>103</v>
      </c>
    </row>
    <row r="565" spans="1:11" x14ac:dyDescent="0.25">
      <c r="A565" s="6">
        <v>249</v>
      </c>
      <c r="B565" s="6">
        <v>82</v>
      </c>
      <c r="C565" s="6">
        <v>57</v>
      </c>
      <c r="D565" s="2" t="s">
        <v>920</v>
      </c>
      <c r="E565" s="2" t="s">
        <v>221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IF(A565&lt;&gt;C565,VLOOKUP(C565,$A$3:$E$902,4,FALSE),"")</f>
        <v>Deshaan</v>
      </c>
      <c r="I565" t="str">
        <f>IF(A565&lt;&gt;C565,VLOOKUP(C565,$A$3:$E$902,5,FALSE),"")</f>
        <v>Deshaan</v>
      </c>
      <c r="J565" s="4">
        <f t="shared" si="25"/>
        <v>249</v>
      </c>
      <c r="K565" s="4">
        <f t="shared" si="26"/>
        <v>57</v>
      </c>
    </row>
    <row r="566" spans="1:11" x14ac:dyDescent="0.25">
      <c r="A566" s="6">
        <v>408</v>
      </c>
      <c r="B566" s="6">
        <v>203</v>
      </c>
      <c r="C566" s="6">
        <v>57</v>
      </c>
      <c r="D566" s="2" t="s">
        <v>1023</v>
      </c>
      <c r="E566" s="2" t="s">
        <v>340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IF(A566&lt;&gt;C566,VLOOKUP(C566,$A$3:$E$902,4,FALSE),"")</f>
        <v>Deshaan</v>
      </c>
      <c r="I566" t="str">
        <f>IF(A566&lt;&gt;C566,VLOOKUP(C566,$A$3:$E$902,5,FALSE),"")</f>
        <v>Deshaan</v>
      </c>
      <c r="J566" s="4">
        <f t="shared" si="25"/>
        <v>408</v>
      </c>
      <c r="K566" s="4">
        <f t="shared" si="26"/>
        <v>57</v>
      </c>
    </row>
    <row r="567" spans="1:11" x14ac:dyDescent="0.25">
      <c r="A567" s="6">
        <v>1073</v>
      </c>
      <c r="B567" s="6">
        <v>698</v>
      </c>
      <c r="C567" s="6">
        <v>726</v>
      </c>
      <c r="D567" s="2" t="s">
        <v>849</v>
      </c>
      <c r="E567" s="2" t="s">
        <v>803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IF(A567&lt;&gt;C567,VLOOKUP(C567,$A$3:$E$902,4,FALSE),"")</f>
        <v>Trübmoor</v>
      </c>
      <c r="I567" t="str">
        <f>IF(A567&lt;&gt;C567,VLOOKUP(C567,$A$3:$E$902,5,FALSE),"")</f>
        <v>Murkmire</v>
      </c>
      <c r="J567" s="4">
        <f t="shared" si="25"/>
        <v>1073</v>
      </c>
      <c r="K567" s="4">
        <f t="shared" si="26"/>
        <v>726</v>
      </c>
    </row>
    <row r="568" spans="1:11" x14ac:dyDescent="0.25">
      <c r="A568" s="6">
        <v>996</v>
      </c>
      <c r="B568" s="6">
        <v>633</v>
      </c>
      <c r="C568" s="6">
        <v>849</v>
      </c>
      <c r="D568" s="2" t="s">
        <v>743</v>
      </c>
      <c r="E568" s="2" t="s">
        <v>743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IF(A568&lt;&gt;C568,VLOOKUP(C568,$A$3:$E$902,4,FALSE),"")</f>
        <v>Vvardenfell</v>
      </c>
      <c r="I568" t="str">
        <f>IF(A568&lt;&gt;C568,VLOOKUP(C568,$A$3:$E$902,5,FALSE),"")</f>
        <v>Vvardenfell</v>
      </c>
      <c r="J568" s="4">
        <f t="shared" si="25"/>
        <v>996</v>
      </c>
      <c r="K568" s="4">
        <f t="shared" si="26"/>
        <v>849</v>
      </c>
    </row>
    <row r="569" spans="1:11" x14ac:dyDescent="0.25">
      <c r="A569" s="6">
        <v>131</v>
      </c>
      <c r="B569" s="6">
        <v>23</v>
      </c>
      <c r="C569" s="6">
        <v>58</v>
      </c>
      <c r="D569" s="2" t="s">
        <v>870</v>
      </c>
      <c r="E569" s="2" t="s">
        <v>65</v>
      </c>
      <c r="F569" t="str">
        <f t="array" ref="F569">IF(OR(EXACT(A569,VALUE('ESO Dungeon constants'!$H$3:$H$1000))),"X","")</f>
        <v>X</v>
      </c>
      <c r="G569" t="str">
        <f t="shared" si="27"/>
        <v/>
      </c>
      <c r="H569" t="str">
        <f>IF(A569&lt;&gt;C569,VLOOKUP(C569,$A$3:$E$902,4,FALSE),"")</f>
        <v>Malabal Tor</v>
      </c>
      <c r="I569" t="str">
        <f>IF(A569&lt;&gt;C569,VLOOKUP(C569,$A$3:$E$902,5,FALSE),"")</f>
        <v>Malabal Tor</v>
      </c>
      <c r="J569" s="4">
        <f t="shared" si="25"/>
        <v>131</v>
      </c>
      <c r="K569" s="4">
        <f t="shared" si="26"/>
        <v>58</v>
      </c>
    </row>
    <row r="570" spans="1:11" x14ac:dyDescent="0.25">
      <c r="A570" s="6">
        <v>708</v>
      </c>
      <c r="B570" s="6">
        <v>396</v>
      </c>
      <c r="C570" s="6">
        <v>684</v>
      </c>
      <c r="D570" s="2" t="s">
        <v>1187</v>
      </c>
      <c r="E570" s="2" t="s">
        <v>522</v>
      </c>
      <c r="F570" t="str">
        <f t="array" ref="F570">IF(OR(EXACT(A570,VALUE('ESO Dungeon constants'!$H$3:$H$1000))),"X","")</f>
        <v/>
      </c>
      <c r="G570" t="str">
        <f t="shared" si="27"/>
        <v/>
      </c>
      <c r="H570" t="str">
        <f>IF(A570&lt;&gt;C570,VLOOKUP(C570,$A$3:$E$902,4,FALSE),"")</f>
        <v>Wrothgar</v>
      </c>
      <c r="I570" t="str">
        <f>IF(A570&lt;&gt;C570,VLOOKUP(C570,$A$3:$E$902,5,FALSE),"")</f>
        <v>Wrothgar</v>
      </c>
      <c r="J570" s="4">
        <f t="shared" si="25"/>
        <v>708</v>
      </c>
      <c r="K570" s="4">
        <f t="shared" si="26"/>
        <v>684</v>
      </c>
    </row>
    <row r="571" spans="1:11" x14ac:dyDescent="0.25">
      <c r="A571" s="6">
        <v>582</v>
      </c>
      <c r="B571" s="6">
        <v>343</v>
      </c>
      <c r="C571" s="6">
        <v>381</v>
      </c>
      <c r="D571" s="2" t="s">
        <v>1141</v>
      </c>
      <c r="E571" s="2" t="s">
        <v>476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IF(A571&lt;&gt;C571,VLOOKUP(C571,$A$3:$E$902,4,FALSE),"")</f>
        <v>Auridon</v>
      </c>
      <c r="I571" t="str">
        <f>IF(A571&lt;&gt;C571,VLOOKUP(C571,$A$3:$E$902,5,FALSE),"")</f>
        <v>Auridon</v>
      </c>
      <c r="J571" s="4">
        <f t="shared" si="25"/>
        <v>582</v>
      </c>
      <c r="K571" s="4">
        <f t="shared" si="26"/>
        <v>381</v>
      </c>
    </row>
    <row r="572" spans="1:11" x14ac:dyDescent="0.25">
      <c r="A572" s="6">
        <v>814</v>
      </c>
      <c r="B572" s="6">
        <v>469</v>
      </c>
      <c r="C572" s="6">
        <v>684</v>
      </c>
      <c r="D572" s="2" t="s">
        <v>1224</v>
      </c>
      <c r="E572" s="2" t="s">
        <v>592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IF(A572&lt;&gt;C572,VLOOKUP(C572,$A$3:$E$902,4,FALSE),"")</f>
        <v>Wrothgar</v>
      </c>
      <c r="I572" t="str">
        <f>IF(A572&lt;&gt;C572,VLOOKUP(C572,$A$3:$E$902,5,FALSE),"")</f>
        <v>Wrothgar</v>
      </c>
      <c r="J572" s="4">
        <f t="shared" si="25"/>
        <v>814</v>
      </c>
      <c r="K572" s="4">
        <f t="shared" si="26"/>
        <v>684</v>
      </c>
    </row>
    <row r="573" spans="1:11" x14ac:dyDescent="0.25">
      <c r="A573" s="6">
        <v>235</v>
      </c>
      <c r="B573" s="6">
        <v>70</v>
      </c>
      <c r="C573" s="6">
        <v>117</v>
      </c>
      <c r="D573" s="2" t="s">
        <v>910</v>
      </c>
      <c r="E573" s="2" t="s">
        <v>209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IF(A573&lt;&gt;C573,VLOOKUP(C573,$A$3:$E$902,4,FALSE),"")</f>
        <v>Schattenfenn</v>
      </c>
      <c r="I573" t="str">
        <f>IF(A573&lt;&gt;C573,VLOOKUP(C573,$A$3:$E$902,5,FALSE),"")</f>
        <v>Shadowfen</v>
      </c>
      <c r="J573" s="4">
        <f t="shared" si="25"/>
        <v>235</v>
      </c>
      <c r="K573" s="4">
        <f t="shared" si="26"/>
        <v>117</v>
      </c>
    </row>
    <row r="574" spans="1:11" x14ac:dyDescent="0.25">
      <c r="A574" s="6">
        <v>711</v>
      </c>
      <c r="B574" s="6">
        <v>398</v>
      </c>
      <c r="C574" s="6">
        <v>684</v>
      </c>
      <c r="D574" s="2" t="s">
        <v>1189</v>
      </c>
      <c r="E574" s="2" t="s">
        <v>524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IF(A574&lt;&gt;C574,VLOOKUP(C574,$A$3:$E$902,4,FALSE),"")</f>
        <v>Wrothgar</v>
      </c>
      <c r="I574" t="str">
        <f>IF(A574&lt;&gt;C574,VLOOKUP(C574,$A$3:$E$902,5,FALSE),"")</f>
        <v>Wrothgar</v>
      </c>
      <c r="J574" s="4">
        <f t="shared" si="25"/>
        <v>711</v>
      </c>
      <c r="K574" s="4">
        <f t="shared" si="26"/>
        <v>684</v>
      </c>
    </row>
    <row r="575" spans="1:11" x14ac:dyDescent="0.25">
      <c r="A575" s="6">
        <v>452</v>
      </c>
      <c r="B575" s="6">
        <v>237</v>
      </c>
      <c r="C575" s="6">
        <v>382</v>
      </c>
      <c r="D575" s="2" t="s">
        <v>1054</v>
      </c>
      <c r="E575" s="2" t="s">
        <v>373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IF(A575&lt;&gt;C575,VLOOKUP(C575,$A$3:$E$902,4,FALSE),"")</f>
        <v>Schnittermark</v>
      </c>
      <c r="I575" t="str">
        <f>IF(A575&lt;&gt;C575,VLOOKUP(C575,$A$3:$E$902,5,FALSE),"")</f>
        <v>Reaper's March</v>
      </c>
      <c r="J575" s="4">
        <f t="shared" si="25"/>
        <v>452</v>
      </c>
      <c r="K575" s="4">
        <f t="shared" si="26"/>
        <v>382</v>
      </c>
    </row>
    <row r="576" spans="1:11" x14ac:dyDescent="0.25">
      <c r="A576" s="6">
        <v>869</v>
      </c>
      <c r="B576" s="6">
        <v>514</v>
      </c>
      <c r="C576" s="6">
        <v>117</v>
      </c>
      <c r="D576" s="2" t="s">
        <v>1267</v>
      </c>
      <c r="E576" s="2" t="s">
        <v>635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IF(A576&lt;&gt;C576,VLOOKUP(C576,$A$3:$E$902,4,FALSE),"")</f>
        <v>Schattenfenn</v>
      </c>
      <c r="I576" t="str">
        <f>IF(A576&lt;&gt;C576,VLOOKUP(C576,$A$3:$E$902,5,FALSE),"")</f>
        <v>Shadowfen</v>
      </c>
      <c r="J576" s="4">
        <f t="shared" si="25"/>
        <v>869</v>
      </c>
      <c r="K576" s="4">
        <f t="shared" si="26"/>
        <v>117</v>
      </c>
    </row>
    <row r="577" spans="1:11" x14ac:dyDescent="0.25">
      <c r="A577" s="6">
        <v>188</v>
      </c>
      <c r="B577" s="6">
        <v>39</v>
      </c>
      <c r="C577" s="6">
        <v>57</v>
      </c>
      <c r="D577" s="2" t="s">
        <v>881</v>
      </c>
      <c r="E577" s="2" t="s">
        <v>178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IF(A577&lt;&gt;C577,VLOOKUP(C577,$A$3:$E$902,4,FALSE),"")</f>
        <v>Deshaan</v>
      </c>
      <c r="I577" t="str">
        <f>IF(A577&lt;&gt;C577,VLOOKUP(C577,$A$3:$E$902,5,FALSE),"")</f>
        <v>Deshaan</v>
      </c>
      <c r="J577" s="4">
        <f t="shared" si="25"/>
        <v>188</v>
      </c>
      <c r="K577" s="4">
        <f t="shared" si="26"/>
        <v>57</v>
      </c>
    </row>
    <row r="578" spans="1:11" x14ac:dyDescent="0.25">
      <c r="A578" s="6">
        <v>440</v>
      </c>
      <c r="B578" s="6">
        <v>231</v>
      </c>
      <c r="C578" s="6">
        <v>383</v>
      </c>
      <c r="D578" s="2" t="s">
        <v>1050</v>
      </c>
      <c r="E578" s="2" t="s">
        <v>368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IF(A578&lt;&gt;C578,VLOOKUP(C578,$A$3:$E$902,4,FALSE),"")</f>
        <v>Grahtwald</v>
      </c>
      <c r="I578" t="str">
        <f>IF(A578&lt;&gt;C578,VLOOKUP(C578,$A$3:$E$902,5,FALSE),"")</f>
        <v>Grahtwood</v>
      </c>
      <c r="J578" s="4">
        <f t="shared" si="25"/>
        <v>440</v>
      </c>
      <c r="K578" s="4">
        <f t="shared" si="26"/>
        <v>383</v>
      </c>
    </row>
    <row r="579" spans="1:11" x14ac:dyDescent="0.25">
      <c r="A579" s="6">
        <v>380</v>
      </c>
      <c r="B579" s="6">
        <v>177</v>
      </c>
      <c r="C579" s="6">
        <v>381</v>
      </c>
      <c r="D579" s="2" t="s">
        <v>1002</v>
      </c>
      <c r="E579" s="2" t="s">
        <v>146</v>
      </c>
      <c r="F579" t="str">
        <f t="array" ref="F579">IF(OR(EXACT(A579,VALUE('ESO Dungeon constants'!$H$3:$H$1000))),"X","")</f>
        <v>X</v>
      </c>
      <c r="G579" t="str">
        <f t="shared" si="27"/>
        <v/>
      </c>
      <c r="H579" t="str">
        <f>IF(A579&lt;&gt;C579,VLOOKUP(C579,$A$3:$E$902,4,FALSE),"")</f>
        <v>Auridon</v>
      </c>
      <c r="I579" t="str">
        <f>IF(A579&lt;&gt;C579,VLOOKUP(C579,$A$3:$E$902,5,FALSE),"")</f>
        <v>Auridon</v>
      </c>
      <c r="J579" s="4">
        <f t="shared" si="25"/>
        <v>380</v>
      </c>
      <c r="K579" s="4">
        <f t="shared" si="26"/>
        <v>381</v>
      </c>
    </row>
    <row r="580" spans="1:11" x14ac:dyDescent="0.25">
      <c r="A580" s="6">
        <v>935</v>
      </c>
      <c r="B580" s="6">
        <v>575</v>
      </c>
      <c r="C580" s="6">
        <v>381</v>
      </c>
      <c r="D580" s="2" t="s">
        <v>1321</v>
      </c>
      <c r="E580" s="2" t="s">
        <v>147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IF(A580&lt;&gt;C580,VLOOKUP(C580,$A$3:$E$902,4,FALSE),"")</f>
        <v>Auridon</v>
      </c>
      <c r="I580" t="str">
        <f>IF(A580&lt;&gt;C580,VLOOKUP(C580,$A$3:$E$902,5,FALSE),"")</f>
        <v>Auridon</v>
      </c>
      <c r="J580" s="4">
        <f t="shared" si="25"/>
        <v>935</v>
      </c>
      <c r="K580" s="4">
        <f t="shared" si="26"/>
        <v>381</v>
      </c>
    </row>
    <row r="581" spans="1:11" x14ac:dyDescent="0.25">
      <c r="A581" s="6">
        <v>364</v>
      </c>
      <c r="B581" s="6">
        <v>162</v>
      </c>
      <c r="C581" s="6">
        <v>101</v>
      </c>
      <c r="D581" s="2" t="s">
        <v>988</v>
      </c>
      <c r="E581" s="2" t="s">
        <v>300</v>
      </c>
      <c r="F581" t="str">
        <f t="array" ref="F581">IF(OR(EXACT(A581,VALUE('ESO Dungeon constants'!$H$3:$H$1000))),"X","")</f>
        <v/>
      </c>
      <c r="G581" t="str">
        <f t="shared" si="27"/>
        <v/>
      </c>
      <c r="H581" t="str">
        <f>IF(A581&lt;&gt;C581,VLOOKUP(C581,$A$3:$E$902,4,FALSE),"")</f>
        <v>Ostmarsch</v>
      </c>
      <c r="I581" t="str">
        <f>IF(A581&lt;&gt;C581,VLOOKUP(C581,$A$3:$E$902,5,FALSE),"")</f>
        <v>Eastmarch</v>
      </c>
      <c r="J581" s="4">
        <f t="shared" ref="J581:J644" si="28">A581</f>
        <v>364</v>
      </c>
      <c r="K581" s="4">
        <f t="shared" ref="K581:K644" si="29">C581</f>
        <v>101</v>
      </c>
    </row>
    <row r="582" spans="1:11" x14ac:dyDescent="0.25">
      <c r="A582" s="6">
        <v>368</v>
      </c>
      <c r="B582" s="6">
        <v>166</v>
      </c>
      <c r="C582" s="6">
        <v>347</v>
      </c>
      <c r="D582" s="2" t="s">
        <v>992</v>
      </c>
      <c r="E582" s="2" t="s">
        <v>304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IF(A582&lt;&gt;C582,VLOOKUP(C582,$A$3:$E$902,4,FALSE),"")</f>
        <v>Kalthafen</v>
      </c>
      <c r="I582" t="str">
        <f>IF(A582&lt;&gt;C582,VLOOKUP(C582,$A$3:$E$902,5,FALSE),"")</f>
        <v>Coldharbour</v>
      </c>
      <c r="J582" s="4">
        <f t="shared" si="28"/>
        <v>368</v>
      </c>
      <c r="K582" s="4">
        <f t="shared" si="29"/>
        <v>347</v>
      </c>
    </row>
    <row r="583" spans="1:11" x14ac:dyDescent="0.25">
      <c r="A583" s="6">
        <v>981</v>
      </c>
      <c r="B583" s="6">
        <v>619</v>
      </c>
      <c r="C583" s="6">
        <v>980</v>
      </c>
      <c r="D583" s="2" t="s">
        <v>1355</v>
      </c>
      <c r="E583" s="2" t="s">
        <v>729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IF(A583&lt;&gt;C583,VLOOKUP(C583,$A$3:$E$902,4,FALSE),"")</f>
        <v>Die Stadt der Uhrwerke</v>
      </c>
      <c r="I583" t="str">
        <f>IF(A583&lt;&gt;C583,VLOOKUP(C583,$A$3:$E$902,5,FALSE),"")</f>
        <v>Clockwork City</v>
      </c>
      <c r="J583" s="4">
        <f t="shared" si="28"/>
        <v>981</v>
      </c>
      <c r="K583" s="4">
        <f t="shared" si="29"/>
        <v>980</v>
      </c>
    </row>
    <row r="584" spans="1:11" x14ac:dyDescent="0.25">
      <c r="A584" s="6">
        <v>359</v>
      </c>
      <c r="B584" s="6">
        <v>157</v>
      </c>
      <c r="C584" s="6">
        <v>101</v>
      </c>
      <c r="D584" s="2" t="s">
        <v>983</v>
      </c>
      <c r="E584" s="2" t="s">
        <v>295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IF(A584&lt;&gt;C584,VLOOKUP(C584,$A$3:$E$902,4,FALSE),"")</f>
        <v>Ostmarsch</v>
      </c>
      <c r="I584" t="str">
        <f>IF(A584&lt;&gt;C584,VLOOKUP(C584,$A$3:$E$902,5,FALSE),"")</f>
        <v>Eastmarch</v>
      </c>
      <c r="J584" s="4">
        <f t="shared" si="28"/>
        <v>359</v>
      </c>
      <c r="K584" s="4">
        <f t="shared" si="29"/>
        <v>101</v>
      </c>
    </row>
    <row r="585" spans="1:11" x14ac:dyDescent="0.25">
      <c r="A585" s="6">
        <v>598</v>
      </c>
      <c r="B585" s="6">
        <v>357</v>
      </c>
      <c r="C585" s="6">
        <v>199</v>
      </c>
      <c r="D585" s="2" t="s">
        <v>1153</v>
      </c>
      <c r="E585" s="2" t="s">
        <v>488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IF(A585&lt;&gt;C585,VLOOKUP(C585,$A$3:$E$902,4,FALSE),"")</f>
        <v>Die Zuflucht</v>
      </c>
      <c r="I585" t="str">
        <f>IF(A585&lt;&gt;C585,VLOOKUP(C585,$A$3:$E$902,5,FALSE),"")</f>
        <v>The Harborage</v>
      </c>
      <c r="J585" s="4">
        <f t="shared" si="28"/>
        <v>598</v>
      </c>
      <c r="K585" s="4">
        <f t="shared" si="29"/>
        <v>199</v>
      </c>
    </row>
    <row r="586" spans="1:11" x14ac:dyDescent="0.25">
      <c r="A586" s="6">
        <v>410</v>
      </c>
      <c r="B586" s="6">
        <v>205</v>
      </c>
      <c r="C586" s="6">
        <v>57</v>
      </c>
      <c r="D586" s="2" t="s">
        <v>1025</v>
      </c>
      <c r="E586" s="2" t="s">
        <v>342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IF(A586&lt;&gt;C586,VLOOKUP(C586,$A$3:$E$902,4,FALSE),"")</f>
        <v>Deshaan</v>
      </c>
      <c r="I586" t="str">
        <f>IF(A586&lt;&gt;C586,VLOOKUP(C586,$A$3:$E$902,5,FALSE),"")</f>
        <v>Deshaan</v>
      </c>
      <c r="J586" s="4">
        <f t="shared" si="28"/>
        <v>410</v>
      </c>
      <c r="K586" s="4">
        <f t="shared" si="29"/>
        <v>57</v>
      </c>
    </row>
    <row r="587" spans="1:11" x14ac:dyDescent="0.25">
      <c r="A587" s="6">
        <v>1037</v>
      </c>
      <c r="B587" s="6">
        <v>671</v>
      </c>
      <c r="C587" s="6">
        <v>1011</v>
      </c>
      <c r="D587" s="2" t="s">
        <v>825</v>
      </c>
      <c r="E587" s="2" t="s">
        <v>777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IF(A587&lt;&gt;C587,VLOOKUP(C587,$A$3:$E$902,4,FALSE),"")</f>
        <v>Sommersend</v>
      </c>
      <c r="I587" t="str">
        <f>IF(A587&lt;&gt;C587,VLOOKUP(C587,$A$3:$E$902,5,FALSE),"")</f>
        <v>Summerset</v>
      </c>
      <c r="J587" s="4">
        <f t="shared" si="28"/>
        <v>1037</v>
      </c>
      <c r="K587" s="4">
        <f t="shared" si="29"/>
        <v>1011</v>
      </c>
    </row>
    <row r="588" spans="1:11" x14ac:dyDescent="0.25">
      <c r="A588" s="6">
        <v>460</v>
      </c>
      <c r="B588" s="6">
        <v>245</v>
      </c>
      <c r="C588" s="6">
        <v>382</v>
      </c>
      <c r="D588" s="2" t="s">
        <v>1062</v>
      </c>
      <c r="E588" s="2" t="s">
        <v>381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IF(A588&lt;&gt;C588,VLOOKUP(C588,$A$3:$E$902,4,FALSE),"")</f>
        <v>Schnittermark</v>
      </c>
      <c r="I588" t="str">
        <f>IF(A588&lt;&gt;C588,VLOOKUP(C588,$A$3:$E$902,5,FALSE),"")</f>
        <v>Reaper's March</v>
      </c>
      <c r="J588" s="4">
        <f t="shared" si="28"/>
        <v>460</v>
      </c>
      <c r="K588" s="4">
        <f t="shared" si="29"/>
        <v>382</v>
      </c>
    </row>
    <row r="589" spans="1:11" x14ac:dyDescent="0.25">
      <c r="A589" s="6">
        <v>649</v>
      </c>
      <c r="B589" s="6">
        <v>372</v>
      </c>
      <c r="C589" s="6">
        <v>584</v>
      </c>
      <c r="D589" s="2" t="s">
        <v>1166</v>
      </c>
      <c r="E589" s="2" t="s">
        <v>501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IF(A589&lt;&gt;C589,VLOOKUP(C589,$A$3:$E$902,4,FALSE),"")</f>
        <v>Die Kaiserstadt</v>
      </c>
      <c r="I589" t="str">
        <f>IF(A589&lt;&gt;C589,VLOOKUP(C589,$A$3:$E$902,5,FALSE),"")</f>
        <v>Imperial City</v>
      </c>
      <c r="J589" s="4">
        <f t="shared" si="28"/>
        <v>649</v>
      </c>
      <c r="K589" s="4">
        <f t="shared" si="29"/>
        <v>584</v>
      </c>
    </row>
    <row r="590" spans="1:11" x14ac:dyDescent="0.25">
      <c r="A590" s="6">
        <v>1067</v>
      </c>
      <c r="B590" s="6">
        <v>692</v>
      </c>
      <c r="C590" s="6">
        <v>726</v>
      </c>
      <c r="D590" s="2" t="s">
        <v>845</v>
      </c>
      <c r="E590" s="2" t="s">
        <v>797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IF(A590&lt;&gt;C590,VLOOKUP(C590,$A$3:$E$902,4,FALSE),"")</f>
        <v>Trübmoor</v>
      </c>
      <c r="I590" t="str">
        <f>IF(A590&lt;&gt;C590,VLOOKUP(C590,$A$3:$E$902,5,FALSE),"")</f>
        <v>Murkmire</v>
      </c>
      <c r="J590" s="4">
        <f t="shared" si="28"/>
        <v>1067</v>
      </c>
      <c r="K590" s="4">
        <f t="shared" si="29"/>
        <v>726</v>
      </c>
    </row>
    <row r="591" spans="1:11" x14ac:dyDescent="0.25">
      <c r="A591" s="6">
        <v>208</v>
      </c>
      <c r="B591" s="6">
        <v>50</v>
      </c>
      <c r="C591" s="6">
        <v>208</v>
      </c>
      <c r="D591" s="2" t="s">
        <v>891</v>
      </c>
      <c r="E591" s="2" t="s">
        <v>189</v>
      </c>
      <c r="F591" t="str">
        <f t="array" ref="F591">IF(OR(EXACT(A591,VALUE('ESO Dungeon constants'!$H$3:$H$1000))),"X","")</f>
        <v/>
      </c>
      <c r="G591" t="str">
        <f t="shared" ref="G591:G654" si="30">IF(EXACT(A591,C591),"X","")</f>
        <v>X</v>
      </c>
      <c r="H591" t="str">
        <f>IF(A591&lt;&gt;C591,VLOOKUP(C591,$A$3:$E$902,4,FALSE),"")</f>
        <v/>
      </c>
      <c r="I591" t="str">
        <f>IF(A591&lt;&gt;C591,VLOOKUP(C591,$A$3:$E$902,5,FALSE),"")</f>
        <v/>
      </c>
      <c r="J591" s="4">
        <f t="shared" si="28"/>
        <v>208</v>
      </c>
      <c r="K591" s="4">
        <f t="shared" si="29"/>
        <v>208</v>
      </c>
    </row>
    <row r="592" spans="1:11" x14ac:dyDescent="0.25">
      <c r="A592" s="6">
        <v>642</v>
      </c>
      <c r="B592" s="6">
        <v>370</v>
      </c>
      <c r="C592" s="6">
        <v>642</v>
      </c>
      <c r="D592" s="2" t="s">
        <v>891</v>
      </c>
      <c r="E592" s="2" t="s">
        <v>189</v>
      </c>
      <c r="F592" t="str">
        <f t="array" ref="F592">IF(OR(EXACT(A592,VALUE('ESO Dungeon constants'!$H$3:$H$1000))),"X","")</f>
        <v/>
      </c>
      <c r="G592" t="str">
        <f t="shared" si="30"/>
        <v>X</v>
      </c>
      <c r="H592" t="str">
        <f>IF(A592&lt;&gt;C592,VLOOKUP(C592,$A$3:$E$902,4,FALSE),"")</f>
        <v/>
      </c>
      <c r="I592" t="str">
        <f>IF(A592&lt;&gt;C592,VLOOKUP(C592,$A$3:$E$902,5,FALSE),"")</f>
        <v/>
      </c>
      <c r="J592" s="4">
        <f t="shared" si="28"/>
        <v>642</v>
      </c>
      <c r="K592" s="4">
        <f t="shared" si="29"/>
        <v>642</v>
      </c>
    </row>
    <row r="593" spans="1:11" x14ac:dyDescent="0.25">
      <c r="A593" s="6">
        <v>941</v>
      </c>
      <c r="B593" s="6">
        <v>581</v>
      </c>
      <c r="C593" s="6">
        <v>41</v>
      </c>
      <c r="D593" s="2" t="s">
        <v>1327</v>
      </c>
      <c r="E593" s="2" t="s">
        <v>695</v>
      </c>
      <c r="F593" t="str">
        <f t="array" ref="F593">IF(OR(EXACT(A593,VALUE('ESO Dungeon constants'!$H$3:$H$1000))),"X","")</f>
        <v/>
      </c>
      <c r="G593" t="str">
        <f t="shared" si="30"/>
        <v/>
      </c>
      <c r="H593" t="str">
        <f>IF(A593&lt;&gt;C593,VLOOKUP(C593,$A$3:$E$902,4,FALSE),"")</f>
        <v>Steinfälle</v>
      </c>
      <c r="I593" t="str">
        <f>IF(A593&lt;&gt;C593,VLOOKUP(C593,$A$3:$E$902,5,FALSE),"")</f>
        <v>Stonefalls</v>
      </c>
      <c r="J593" s="4">
        <f t="shared" si="28"/>
        <v>941</v>
      </c>
      <c r="K593" s="4">
        <f t="shared" si="29"/>
        <v>41</v>
      </c>
    </row>
    <row r="594" spans="1:11" x14ac:dyDescent="0.25">
      <c r="A594" s="6">
        <v>374</v>
      </c>
      <c r="B594" s="6">
        <v>171</v>
      </c>
      <c r="C594" s="6">
        <v>347</v>
      </c>
      <c r="D594" s="2" t="s">
        <v>997</v>
      </c>
      <c r="E594" s="2" t="s">
        <v>309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IF(A594&lt;&gt;C594,VLOOKUP(C594,$A$3:$E$902,4,FALSE),"")</f>
        <v>Kalthafen</v>
      </c>
      <c r="I594" t="str">
        <f>IF(A594&lt;&gt;C594,VLOOKUP(C594,$A$3:$E$902,5,FALSE),"")</f>
        <v>Coldharbour</v>
      </c>
      <c r="J594" s="4">
        <f t="shared" si="28"/>
        <v>374</v>
      </c>
      <c r="K594" s="4">
        <f t="shared" si="29"/>
        <v>347</v>
      </c>
    </row>
    <row r="595" spans="1:11" x14ac:dyDescent="0.25">
      <c r="A595" s="6">
        <v>1044</v>
      </c>
      <c r="B595" s="6">
        <v>677</v>
      </c>
      <c r="C595" s="6">
        <v>823</v>
      </c>
      <c r="D595" s="2" t="s">
        <v>1353</v>
      </c>
      <c r="E595" s="2" t="s">
        <v>782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IF(A595&lt;&gt;C595,VLOOKUP(C595,$A$3:$E$902,4,FALSE),"")</f>
        <v>Die Goldküste</v>
      </c>
      <c r="I595" t="str">
        <f>IF(A595&lt;&gt;C595,VLOOKUP(C595,$A$3:$E$902,5,FALSE),"")</f>
        <v>Gold Coast</v>
      </c>
      <c r="J595" s="4">
        <f t="shared" si="28"/>
        <v>1044</v>
      </c>
      <c r="K595" s="4">
        <f t="shared" si="29"/>
        <v>823</v>
      </c>
    </row>
    <row r="596" spans="1:11" x14ac:dyDescent="0.25">
      <c r="A596" s="6">
        <v>594</v>
      </c>
      <c r="B596" s="6">
        <v>354</v>
      </c>
      <c r="C596" s="6">
        <v>92</v>
      </c>
      <c r="D596" s="2" t="s">
        <v>1151</v>
      </c>
      <c r="E596" s="2" t="s">
        <v>485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IF(A596&lt;&gt;C596,VLOOKUP(C596,$A$3:$E$902,4,FALSE),"")</f>
        <v>Bangkorai</v>
      </c>
      <c r="I596" t="str">
        <f>IF(A596&lt;&gt;C596,VLOOKUP(C596,$A$3:$E$902,5,FALSE),"")</f>
        <v>Bangkorai</v>
      </c>
      <c r="J596" s="4">
        <f t="shared" si="28"/>
        <v>594</v>
      </c>
      <c r="K596" s="4">
        <f t="shared" si="29"/>
        <v>92</v>
      </c>
    </row>
    <row r="597" spans="1:11" x14ac:dyDescent="0.25">
      <c r="A597" s="6">
        <v>200</v>
      </c>
      <c r="B597" s="6">
        <v>46</v>
      </c>
      <c r="C597" s="6">
        <v>199</v>
      </c>
      <c r="D597" s="2" t="s">
        <v>888</v>
      </c>
      <c r="E597" s="2" t="s">
        <v>185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IF(A597&lt;&gt;C597,VLOOKUP(C597,$A$3:$E$902,4,FALSE),"")</f>
        <v>Die Zuflucht</v>
      </c>
      <c r="I597" t="str">
        <f>IF(A597&lt;&gt;C597,VLOOKUP(C597,$A$3:$E$902,5,FALSE),"")</f>
        <v>The Harborage</v>
      </c>
      <c r="J597" s="4">
        <f t="shared" si="28"/>
        <v>200</v>
      </c>
      <c r="K597" s="4">
        <f t="shared" si="29"/>
        <v>199</v>
      </c>
    </row>
    <row r="598" spans="1:11" x14ac:dyDescent="0.25">
      <c r="A598" s="6">
        <v>362</v>
      </c>
      <c r="B598" s="6">
        <v>160</v>
      </c>
      <c r="C598" s="6">
        <v>101</v>
      </c>
      <c r="D598" s="2" t="s">
        <v>986</v>
      </c>
      <c r="E598" s="2" t="s">
        <v>298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IF(A598&lt;&gt;C598,VLOOKUP(C598,$A$3:$E$902,4,FALSE),"")</f>
        <v>Ostmarsch</v>
      </c>
      <c r="I598" t="str">
        <f>IF(A598&lt;&gt;C598,VLOOKUP(C598,$A$3:$E$902,5,FALSE),"")</f>
        <v>Eastmarch</v>
      </c>
      <c r="J598" s="4">
        <f t="shared" si="28"/>
        <v>362</v>
      </c>
      <c r="K598" s="4">
        <f t="shared" si="29"/>
        <v>101</v>
      </c>
    </row>
    <row r="599" spans="1:11" x14ac:dyDescent="0.25">
      <c r="A599" s="6">
        <v>877</v>
      </c>
      <c r="B599" s="6">
        <v>522</v>
      </c>
      <c r="C599" s="6">
        <v>383</v>
      </c>
      <c r="D599" s="2" t="s">
        <v>1273</v>
      </c>
      <c r="E599" s="2" t="s">
        <v>643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IF(A599&lt;&gt;C599,VLOOKUP(C599,$A$3:$E$902,4,FALSE),"")</f>
        <v>Grahtwald</v>
      </c>
      <c r="I599" t="str">
        <f>IF(A599&lt;&gt;C599,VLOOKUP(C599,$A$3:$E$902,5,FALSE),"")</f>
        <v>Grahtwood</v>
      </c>
      <c r="J599" s="4">
        <f t="shared" si="28"/>
        <v>877</v>
      </c>
      <c r="K599" s="4">
        <f t="shared" si="29"/>
        <v>383</v>
      </c>
    </row>
    <row r="600" spans="1:11" x14ac:dyDescent="0.25">
      <c r="A600" s="6">
        <v>419</v>
      </c>
      <c r="B600" s="6">
        <v>214</v>
      </c>
      <c r="C600" s="6">
        <v>347</v>
      </c>
      <c r="D600" s="2" t="s">
        <v>1033</v>
      </c>
      <c r="E600" s="2" t="s">
        <v>351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IF(A600&lt;&gt;C600,VLOOKUP(C600,$A$3:$E$902,4,FALSE),"")</f>
        <v>Kalthafen</v>
      </c>
      <c r="I600" t="str">
        <f>IF(A600&lt;&gt;C600,VLOOKUP(C600,$A$3:$E$902,5,FALSE),"")</f>
        <v>Coldharbour</v>
      </c>
      <c r="J600" s="4">
        <f t="shared" si="28"/>
        <v>419</v>
      </c>
      <c r="K600" s="4">
        <f t="shared" si="29"/>
        <v>347</v>
      </c>
    </row>
    <row r="601" spans="1:11" x14ac:dyDescent="0.25">
      <c r="A601" s="6">
        <v>217</v>
      </c>
      <c r="B601" s="6">
        <v>57</v>
      </c>
      <c r="C601" s="6">
        <v>199</v>
      </c>
      <c r="D601" s="2" t="s">
        <v>898</v>
      </c>
      <c r="E601" s="2" t="s">
        <v>196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IF(A601&lt;&gt;C601,VLOOKUP(C601,$A$3:$E$902,4,FALSE),"")</f>
        <v>Die Zuflucht</v>
      </c>
      <c r="I601" t="str">
        <f>IF(A601&lt;&gt;C601,VLOOKUP(C601,$A$3:$E$902,5,FALSE),"")</f>
        <v>The Harborage</v>
      </c>
      <c r="J601" s="4">
        <f t="shared" si="28"/>
        <v>217</v>
      </c>
      <c r="K601" s="4">
        <f t="shared" si="29"/>
        <v>199</v>
      </c>
    </row>
    <row r="602" spans="1:11" x14ac:dyDescent="0.25">
      <c r="A602" s="6">
        <v>199</v>
      </c>
      <c r="B602" s="6">
        <v>45</v>
      </c>
      <c r="C602" s="6">
        <v>199</v>
      </c>
      <c r="D602" s="2" t="s">
        <v>887</v>
      </c>
      <c r="E602" s="2" t="s">
        <v>184</v>
      </c>
      <c r="F602" t="str">
        <f t="array" ref="F602">IF(OR(EXACT(A602,VALUE('ESO Dungeon constants'!$H$3:$H$1000))),"X","")</f>
        <v/>
      </c>
      <c r="G602" t="str">
        <f t="shared" si="30"/>
        <v>X</v>
      </c>
      <c r="H602" t="str">
        <f>IF(A602&lt;&gt;C602,VLOOKUP(C602,$A$3:$E$902,4,FALSE),"")</f>
        <v/>
      </c>
      <c r="I602" t="str">
        <f>IF(A602&lt;&gt;C602,VLOOKUP(C602,$A$3:$E$902,5,FALSE),"")</f>
        <v/>
      </c>
      <c r="J602" s="4">
        <f t="shared" si="28"/>
        <v>199</v>
      </c>
      <c r="K602" s="4">
        <f t="shared" si="29"/>
        <v>199</v>
      </c>
    </row>
    <row r="603" spans="1:11" x14ac:dyDescent="0.25">
      <c r="A603" s="6">
        <v>770</v>
      </c>
      <c r="B603" s="6">
        <v>429</v>
      </c>
      <c r="C603" s="6">
        <v>816</v>
      </c>
      <c r="D603" s="2" t="s">
        <v>1219</v>
      </c>
      <c r="E603" s="2" t="s">
        <v>553</v>
      </c>
      <c r="F603" t="str">
        <f t="array" ref="F603">IF(OR(EXACT(A603,VALUE('ESO Dungeon constants'!$H$3:$H$1000))),"X","")</f>
        <v/>
      </c>
      <c r="G603" t="str">
        <f t="shared" si="30"/>
        <v/>
      </c>
      <c r="H603" t="str">
        <f>IF(A603&lt;&gt;C603,VLOOKUP(C603,$A$3:$E$902,4,FALSE),"")</f>
        <v>Hews Fluch</v>
      </c>
      <c r="I603" t="str">
        <f>IF(A603&lt;&gt;C603,VLOOKUP(C603,$A$3:$E$902,5,FALSE),"")</f>
        <v>Hew's Bane</v>
      </c>
      <c r="J603" s="4">
        <f t="shared" si="28"/>
        <v>770</v>
      </c>
      <c r="K603" s="4">
        <f t="shared" si="29"/>
        <v>816</v>
      </c>
    </row>
    <row r="604" spans="1:11" x14ac:dyDescent="0.25">
      <c r="A604" s="6">
        <v>252</v>
      </c>
      <c r="B604" s="6">
        <v>84</v>
      </c>
      <c r="C604" s="6">
        <v>57</v>
      </c>
      <c r="D604" s="2" t="s">
        <v>922</v>
      </c>
      <c r="E604" s="2" t="s">
        <v>223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IF(A604&lt;&gt;C604,VLOOKUP(C604,$A$3:$E$902,4,FALSE),"")</f>
        <v>Deshaan</v>
      </c>
      <c r="I604" t="str">
        <f>IF(A604&lt;&gt;C604,VLOOKUP(C604,$A$3:$E$902,5,FALSE),"")</f>
        <v>Deshaan</v>
      </c>
      <c r="J604" s="4">
        <f t="shared" si="28"/>
        <v>252</v>
      </c>
      <c r="K604" s="4">
        <f t="shared" si="29"/>
        <v>57</v>
      </c>
    </row>
    <row r="605" spans="1:11" x14ac:dyDescent="0.25">
      <c r="A605" s="6">
        <v>900</v>
      </c>
      <c r="B605" s="6">
        <v>541</v>
      </c>
      <c r="C605" s="6">
        <v>888</v>
      </c>
      <c r="D605" s="2" t="s">
        <v>1293</v>
      </c>
      <c r="E605" s="2" t="s">
        <v>662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IF(A605&lt;&gt;C605,VLOOKUP(C605,$A$3:$E$902,4,FALSE),"")</f>
        <v>Kargstein</v>
      </c>
      <c r="I605" t="str">
        <f>IF(A605&lt;&gt;C605,VLOOKUP(C605,$A$3:$E$902,5,FALSE),"")</f>
        <v>Craglorn</v>
      </c>
      <c r="J605" s="4">
        <f t="shared" si="28"/>
        <v>900</v>
      </c>
      <c r="K605" s="4">
        <f t="shared" si="29"/>
        <v>888</v>
      </c>
    </row>
    <row r="606" spans="1:11" x14ac:dyDescent="0.25">
      <c r="A606" s="6">
        <v>411</v>
      </c>
      <c r="B606" s="6">
        <v>206</v>
      </c>
      <c r="C606" s="6">
        <v>58</v>
      </c>
      <c r="D606" s="2" t="s">
        <v>1026</v>
      </c>
      <c r="E606" s="2" t="s">
        <v>343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IF(A606&lt;&gt;C606,VLOOKUP(C606,$A$3:$E$902,4,FALSE),"")</f>
        <v>Malabal Tor</v>
      </c>
      <c r="I606" t="str">
        <f>IF(A606&lt;&gt;C606,VLOOKUP(C606,$A$3:$E$902,5,FALSE),"")</f>
        <v>Malabal Tor</v>
      </c>
      <c r="J606" s="4">
        <f t="shared" si="28"/>
        <v>411</v>
      </c>
      <c r="K606" s="4">
        <f t="shared" si="29"/>
        <v>58</v>
      </c>
    </row>
    <row r="607" spans="1:11" x14ac:dyDescent="0.25">
      <c r="A607" s="6">
        <v>567</v>
      </c>
      <c r="B607" s="6">
        <v>329</v>
      </c>
      <c r="C607" s="6">
        <v>103</v>
      </c>
      <c r="D607" s="2" t="s">
        <v>1026</v>
      </c>
      <c r="E607" s="2" t="s">
        <v>343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IF(A607&lt;&gt;C607,VLOOKUP(C607,$A$3:$E$902,4,FALSE),"")</f>
        <v>Rift</v>
      </c>
      <c r="I607" t="str">
        <f>IF(A607&lt;&gt;C607,VLOOKUP(C607,$A$3:$E$902,5,FALSE),"")</f>
        <v>The Rift</v>
      </c>
      <c r="J607" s="4">
        <f t="shared" si="28"/>
        <v>567</v>
      </c>
      <c r="K607" s="4">
        <f t="shared" si="29"/>
        <v>103</v>
      </c>
    </row>
    <row r="608" spans="1:11" x14ac:dyDescent="0.25">
      <c r="A608" s="6">
        <v>341</v>
      </c>
      <c r="B608" s="6">
        <v>152</v>
      </c>
      <c r="C608" s="6">
        <v>103</v>
      </c>
      <c r="D608" s="2" t="s">
        <v>979</v>
      </c>
      <c r="E608" s="2" t="s">
        <v>290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IF(A608&lt;&gt;C608,VLOOKUP(C608,$A$3:$E$902,4,FALSE),"")</f>
        <v>Rift</v>
      </c>
      <c r="I608" t="str">
        <f>IF(A608&lt;&gt;C608,VLOOKUP(C608,$A$3:$E$902,5,FALSE),"")</f>
        <v>The Rift</v>
      </c>
      <c r="J608" s="4">
        <f t="shared" si="28"/>
        <v>341</v>
      </c>
      <c r="K608" s="4">
        <f t="shared" si="29"/>
        <v>103</v>
      </c>
    </row>
    <row r="609" spans="1:11" x14ac:dyDescent="0.25">
      <c r="A609" s="6">
        <v>913</v>
      </c>
      <c r="B609" s="6">
        <v>553</v>
      </c>
      <c r="C609" s="6">
        <v>888</v>
      </c>
      <c r="D609" s="2" t="s">
        <v>1305</v>
      </c>
      <c r="E609" s="2" t="s">
        <v>674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IF(A609&lt;&gt;C609,VLOOKUP(C609,$A$3:$E$902,4,FALSE),"")</f>
        <v>Kargstein</v>
      </c>
      <c r="I609" t="str">
        <f>IF(A609&lt;&gt;C609,VLOOKUP(C609,$A$3:$E$902,5,FALSE),"")</f>
        <v>Craglorn</v>
      </c>
      <c r="J609" s="4">
        <f t="shared" si="28"/>
        <v>913</v>
      </c>
      <c r="K609" s="4">
        <f t="shared" si="29"/>
        <v>888</v>
      </c>
    </row>
    <row r="610" spans="1:11" x14ac:dyDescent="0.25">
      <c r="A610" s="6">
        <v>549</v>
      </c>
      <c r="B610" s="6">
        <v>314</v>
      </c>
      <c r="C610" s="6">
        <v>383</v>
      </c>
      <c r="D610" s="2" t="s">
        <v>1118</v>
      </c>
      <c r="E610" s="2" t="s">
        <v>449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IF(A610&lt;&gt;C610,VLOOKUP(C610,$A$3:$E$902,4,FALSE),"")</f>
        <v>Grahtwald</v>
      </c>
      <c r="I610" t="str">
        <f>IF(A610&lt;&gt;C610,VLOOKUP(C610,$A$3:$E$902,5,FALSE),"")</f>
        <v>Grahtwood</v>
      </c>
      <c r="J610" s="4">
        <f t="shared" si="28"/>
        <v>549</v>
      </c>
      <c r="K610" s="4">
        <f t="shared" si="29"/>
        <v>383</v>
      </c>
    </row>
    <row r="611" spans="1:11" x14ac:dyDescent="0.25">
      <c r="A611" s="6">
        <v>311</v>
      </c>
      <c r="B611" s="6">
        <v>123</v>
      </c>
      <c r="C611" s="6">
        <v>3</v>
      </c>
      <c r="D611" s="2" t="s">
        <v>955</v>
      </c>
      <c r="E611" s="2" t="s">
        <v>261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IF(A611&lt;&gt;C611,VLOOKUP(C611,$A$3:$E$902,4,FALSE),"")</f>
        <v>Glenumbra</v>
      </c>
      <c r="I611" t="str">
        <f>IF(A611&lt;&gt;C611,VLOOKUP(C611,$A$3:$E$902,5,FALSE),"")</f>
        <v>Glenumbra</v>
      </c>
      <c r="J611" s="4">
        <f t="shared" si="28"/>
        <v>311</v>
      </c>
      <c r="K611" s="4">
        <f t="shared" si="29"/>
        <v>3</v>
      </c>
    </row>
    <row r="612" spans="1:11" x14ac:dyDescent="0.25">
      <c r="A612" s="6">
        <v>371</v>
      </c>
      <c r="B612" s="6">
        <v>169</v>
      </c>
      <c r="C612" s="6">
        <v>347</v>
      </c>
      <c r="D612" s="2" t="s">
        <v>995</v>
      </c>
      <c r="E612" s="2" t="s">
        <v>307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IF(A612&lt;&gt;C612,VLOOKUP(C612,$A$3:$E$902,4,FALSE),"")</f>
        <v>Kalthafen</v>
      </c>
      <c r="I612" t="str">
        <f>IF(A612&lt;&gt;C612,VLOOKUP(C612,$A$3:$E$902,5,FALSE),"")</f>
        <v>Coldharbour</v>
      </c>
      <c r="J612" s="4">
        <f t="shared" si="28"/>
        <v>371</v>
      </c>
      <c r="K612" s="4">
        <f t="shared" si="29"/>
        <v>347</v>
      </c>
    </row>
    <row r="613" spans="1:11" x14ac:dyDescent="0.25">
      <c r="A613" s="6">
        <v>1043</v>
      </c>
      <c r="B613" s="6">
        <v>676</v>
      </c>
      <c r="C613" s="6">
        <v>980</v>
      </c>
      <c r="D613" s="2" t="s">
        <v>1361</v>
      </c>
      <c r="E613" s="2" t="s">
        <v>781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IF(A613&lt;&gt;C613,VLOOKUP(C613,$A$3:$E$902,4,FALSE),"")</f>
        <v>Die Stadt der Uhrwerke</v>
      </c>
      <c r="I613" t="str">
        <f>IF(A613&lt;&gt;C613,VLOOKUP(C613,$A$3:$E$902,5,FALSE),"")</f>
        <v>Clockwork City</v>
      </c>
      <c r="J613" s="4">
        <f t="shared" si="28"/>
        <v>1043</v>
      </c>
      <c r="K613" s="4">
        <f t="shared" si="29"/>
        <v>980</v>
      </c>
    </row>
    <row r="614" spans="1:11" x14ac:dyDescent="0.25">
      <c r="A614" s="6">
        <v>434</v>
      </c>
      <c r="B614" s="6">
        <v>225</v>
      </c>
      <c r="C614" s="6">
        <v>383</v>
      </c>
      <c r="D614" s="2" t="s">
        <v>1044</v>
      </c>
      <c r="E614" s="2" t="s">
        <v>362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IF(A614&lt;&gt;C614,VLOOKUP(C614,$A$3:$E$902,4,FALSE),"")</f>
        <v>Grahtwald</v>
      </c>
      <c r="I614" t="str">
        <f>IF(A614&lt;&gt;C614,VLOOKUP(C614,$A$3:$E$902,5,FALSE),"")</f>
        <v>Grahtwood</v>
      </c>
      <c r="J614" s="4">
        <f t="shared" si="28"/>
        <v>434</v>
      </c>
      <c r="K614" s="4">
        <f t="shared" si="29"/>
        <v>383</v>
      </c>
    </row>
    <row r="615" spans="1:11" x14ac:dyDescent="0.25">
      <c r="A615" s="6">
        <v>395</v>
      </c>
      <c r="B615" s="6">
        <v>190</v>
      </c>
      <c r="C615" s="6">
        <v>381</v>
      </c>
      <c r="D615" s="2" t="s">
        <v>1013</v>
      </c>
      <c r="E615" s="2" t="s">
        <v>327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IF(A615&lt;&gt;C615,VLOOKUP(C615,$A$3:$E$902,4,FALSE),"")</f>
        <v>Auridon</v>
      </c>
      <c r="I615" t="str">
        <f>IF(A615&lt;&gt;C615,VLOOKUP(C615,$A$3:$E$902,5,FALSE),"")</f>
        <v>Auridon</v>
      </c>
      <c r="J615" s="4">
        <f t="shared" si="28"/>
        <v>395</v>
      </c>
      <c r="K615" s="4">
        <f t="shared" si="29"/>
        <v>381</v>
      </c>
    </row>
    <row r="616" spans="1:11" x14ac:dyDescent="0.25">
      <c r="A616" s="6">
        <v>103</v>
      </c>
      <c r="B616" s="6">
        <v>16</v>
      </c>
      <c r="C616" s="6">
        <v>103</v>
      </c>
      <c r="D616" s="2" t="s">
        <v>863</v>
      </c>
      <c r="E616" s="2" t="s">
        <v>162</v>
      </c>
      <c r="F616" t="str">
        <f t="array" ref="F616">IF(OR(EXACT(A616,VALUE('ESO Dungeon constants'!$H$3:$H$1000))),"X","")</f>
        <v/>
      </c>
      <c r="G616" t="str">
        <f t="shared" si="30"/>
        <v>X</v>
      </c>
      <c r="H616" t="str">
        <f>IF(A616&lt;&gt;C616,VLOOKUP(C616,$A$3:$E$902,4,FALSE),"")</f>
        <v/>
      </c>
      <c r="I616" t="str">
        <f>IF(A616&lt;&gt;C616,VLOOKUP(C616,$A$3:$E$902,5,FALSE),"")</f>
        <v/>
      </c>
      <c r="J616" s="4">
        <f t="shared" si="28"/>
        <v>103</v>
      </c>
      <c r="K616" s="4">
        <f t="shared" si="29"/>
        <v>103</v>
      </c>
    </row>
    <row r="617" spans="1:11" x14ac:dyDescent="0.25">
      <c r="A617" s="6">
        <v>942</v>
      </c>
      <c r="B617" s="6">
        <v>582</v>
      </c>
      <c r="C617" s="6">
        <v>3</v>
      </c>
      <c r="D617" s="2" t="s">
        <v>1328</v>
      </c>
      <c r="E617" s="2" t="s">
        <v>696</v>
      </c>
      <c r="F617" t="str">
        <f t="array" ref="F617">IF(OR(EXACT(A617,VALUE('ESO Dungeon constants'!$H$3:$H$1000))),"X","")</f>
        <v/>
      </c>
      <c r="G617" t="str">
        <f t="shared" si="30"/>
        <v/>
      </c>
      <c r="H617" t="str">
        <f>IF(A617&lt;&gt;C617,VLOOKUP(C617,$A$3:$E$902,4,FALSE),"")</f>
        <v>Glenumbra</v>
      </c>
      <c r="I617" t="str">
        <f>IF(A617&lt;&gt;C617,VLOOKUP(C617,$A$3:$E$902,5,FALSE),"")</f>
        <v>Glenumbra</v>
      </c>
      <c r="J617" s="4">
        <f t="shared" si="28"/>
        <v>942</v>
      </c>
      <c r="K617" s="4">
        <f t="shared" si="29"/>
        <v>3</v>
      </c>
    </row>
    <row r="618" spans="1:11" x14ac:dyDescent="0.25">
      <c r="A618" s="6">
        <v>475</v>
      </c>
      <c r="B618" s="6">
        <v>259</v>
      </c>
      <c r="C618" s="6">
        <v>383</v>
      </c>
      <c r="D618" s="2" t="s">
        <v>1076</v>
      </c>
      <c r="E618" s="2" t="s">
        <v>395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IF(A618&lt;&gt;C618,VLOOKUP(C618,$A$3:$E$902,4,FALSE),"")</f>
        <v>Grahtwald</v>
      </c>
      <c r="I618" t="str">
        <f>IF(A618&lt;&gt;C618,VLOOKUP(C618,$A$3:$E$902,5,FALSE),"")</f>
        <v>Grahtwood</v>
      </c>
      <c r="J618" s="4">
        <f t="shared" si="28"/>
        <v>475</v>
      </c>
      <c r="K618" s="4">
        <f t="shared" si="29"/>
        <v>383</v>
      </c>
    </row>
    <row r="619" spans="1:11" x14ac:dyDescent="0.25">
      <c r="A619" s="6">
        <v>1004</v>
      </c>
      <c r="B619" s="6">
        <v>638</v>
      </c>
      <c r="C619" s="6">
        <v>980</v>
      </c>
      <c r="D619" s="2" t="s">
        <v>1372</v>
      </c>
      <c r="E619" s="2" t="s">
        <v>748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IF(A619&lt;&gt;C619,VLOOKUP(C619,$A$3:$E$902,4,FALSE),"")</f>
        <v>Die Stadt der Uhrwerke</v>
      </c>
      <c r="I619" t="str">
        <f>IF(A619&lt;&gt;C619,VLOOKUP(C619,$A$3:$E$902,5,FALSE),"")</f>
        <v>Clockwork City</v>
      </c>
      <c r="J619" s="4">
        <f t="shared" si="28"/>
        <v>1004</v>
      </c>
      <c r="K619" s="4">
        <f t="shared" si="29"/>
        <v>980</v>
      </c>
    </row>
    <row r="620" spans="1:11" x14ac:dyDescent="0.25">
      <c r="A620" s="6">
        <v>986</v>
      </c>
      <c r="B620" s="6">
        <v>624</v>
      </c>
      <c r="C620" s="6">
        <v>980</v>
      </c>
      <c r="D620" s="2" t="s">
        <v>1360</v>
      </c>
      <c r="E620" s="2" t="s">
        <v>734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IF(A620&lt;&gt;C620,VLOOKUP(C620,$A$3:$E$902,4,FALSE),"")</f>
        <v>Die Stadt der Uhrwerke</v>
      </c>
      <c r="I620" t="str">
        <f>IF(A620&lt;&gt;C620,VLOOKUP(C620,$A$3:$E$902,5,FALSE),"")</f>
        <v>Clockwork City</v>
      </c>
      <c r="J620" s="4">
        <f t="shared" si="28"/>
        <v>986</v>
      </c>
      <c r="K620" s="4">
        <f t="shared" si="29"/>
        <v>980</v>
      </c>
    </row>
    <row r="621" spans="1:11" x14ac:dyDescent="0.25">
      <c r="A621" s="6">
        <v>1035</v>
      </c>
      <c r="B621" s="6">
        <v>669</v>
      </c>
      <c r="C621" s="6">
        <v>1011</v>
      </c>
      <c r="D621" s="2" t="s">
        <v>1370</v>
      </c>
      <c r="E621" s="2" t="s">
        <v>753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IF(A621&lt;&gt;C621,VLOOKUP(C621,$A$3:$E$902,4,FALSE),"")</f>
        <v>Sommersend</v>
      </c>
      <c r="I621" t="str">
        <f>IF(A621&lt;&gt;C621,VLOOKUP(C621,$A$3:$E$902,5,FALSE),"")</f>
        <v>Summerset</v>
      </c>
      <c r="J621" s="4">
        <f t="shared" si="28"/>
        <v>1035</v>
      </c>
      <c r="K621" s="4">
        <f t="shared" si="29"/>
        <v>1011</v>
      </c>
    </row>
    <row r="622" spans="1:11" x14ac:dyDescent="0.25">
      <c r="A622" s="6">
        <v>1012</v>
      </c>
      <c r="B622" s="6">
        <v>646</v>
      </c>
      <c r="C622" s="6">
        <v>381</v>
      </c>
      <c r="D622" s="2" t="s">
        <v>1370</v>
      </c>
      <c r="E622" s="2" t="s">
        <v>753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IF(A622&lt;&gt;C622,VLOOKUP(C622,$A$3:$E$902,4,FALSE),"")</f>
        <v>Auridon</v>
      </c>
      <c r="I622" t="str">
        <f>IF(A622&lt;&gt;C622,VLOOKUP(C622,$A$3:$E$902,5,FALSE),"")</f>
        <v>Auridon</v>
      </c>
      <c r="J622" s="4">
        <f t="shared" si="28"/>
        <v>1012</v>
      </c>
      <c r="K622" s="4">
        <f t="shared" si="29"/>
        <v>381</v>
      </c>
    </row>
    <row r="623" spans="1:11" x14ac:dyDescent="0.25">
      <c r="A623" s="6">
        <v>227</v>
      </c>
      <c r="B623" s="6">
        <v>63</v>
      </c>
      <c r="C623" s="6">
        <v>92</v>
      </c>
      <c r="D623" s="2" t="s">
        <v>903</v>
      </c>
      <c r="E623" s="2" t="s">
        <v>202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IF(A623&lt;&gt;C623,VLOOKUP(C623,$A$3:$E$902,4,FALSE),"")</f>
        <v>Bangkorai</v>
      </c>
      <c r="I623" t="str">
        <f>IF(A623&lt;&gt;C623,VLOOKUP(C623,$A$3:$E$902,5,FALSE),"")</f>
        <v>Bangkorai</v>
      </c>
      <c r="J623" s="4">
        <f t="shared" si="28"/>
        <v>227</v>
      </c>
      <c r="K623" s="4">
        <f t="shared" si="29"/>
        <v>92</v>
      </c>
    </row>
    <row r="624" spans="1:11" x14ac:dyDescent="0.25">
      <c r="A624" s="6">
        <v>1074</v>
      </c>
      <c r="B624" s="6">
        <v>699</v>
      </c>
      <c r="C624" s="6">
        <v>41</v>
      </c>
      <c r="D624" s="2" t="s">
        <v>850</v>
      </c>
      <c r="E624" s="2" t="s">
        <v>804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IF(A624&lt;&gt;C624,VLOOKUP(C624,$A$3:$E$902,4,FALSE),"")</f>
        <v>Steinfälle</v>
      </c>
      <c r="I624" t="str">
        <f>IF(A624&lt;&gt;C624,VLOOKUP(C624,$A$3:$E$902,5,FALSE),"")</f>
        <v>Stonefalls</v>
      </c>
      <c r="J624" s="4">
        <f t="shared" si="28"/>
        <v>1074</v>
      </c>
      <c r="K624" s="4">
        <f t="shared" si="29"/>
        <v>41</v>
      </c>
    </row>
    <row r="625" spans="1:11" x14ac:dyDescent="0.25">
      <c r="A625" s="6">
        <v>1075</v>
      </c>
      <c r="B625" s="6">
        <v>700</v>
      </c>
      <c r="C625" s="6">
        <v>381</v>
      </c>
      <c r="D625" s="2" t="s">
        <v>850</v>
      </c>
      <c r="E625" s="2" t="s">
        <v>804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IF(A625&lt;&gt;C625,VLOOKUP(C625,$A$3:$E$902,4,FALSE),"")</f>
        <v>Auridon</v>
      </c>
      <c r="I625" t="str">
        <f>IF(A625&lt;&gt;C625,VLOOKUP(C625,$A$3:$E$902,5,FALSE),"")</f>
        <v>Auridon</v>
      </c>
      <c r="J625" s="4">
        <f t="shared" si="28"/>
        <v>1075</v>
      </c>
      <c r="K625" s="4">
        <f t="shared" si="29"/>
        <v>381</v>
      </c>
    </row>
    <row r="626" spans="1:11" x14ac:dyDescent="0.25">
      <c r="A626" s="6">
        <v>1076</v>
      </c>
      <c r="B626" s="6">
        <v>701</v>
      </c>
      <c r="C626" s="6">
        <v>3</v>
      </c>
      <c r="D626" s="2" t="s">
        <v>850</v>
      </c>
      <c r="E626" s="2" t="s">
        <v>804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IF(A626&lt;&gt;C626,VLOOKUP(C626,$A$3:$E$902,4,FALSE),"")</f>
        <v>Glenumbra</v>
      </c>
      <c r="I626" t="str">
        <f>IF(A626&lt;&gt;C626,VLOOKUP(C626,$A$3:$E$902,5,FALSE),"")</f>
        <v>Glenumbra</v>
      </c>
      <c r="J626" s="4">
        <f t="shared" si="28"/>
        <v>1076</v>
      </c>
      <c r="K626" s="4">
        <f t="shared" si="29"/>
        <v>3</v>
      </c>
    </row>
    <row r="627" spans="1:11" x14ac:dyDescent="0.25">
      <c r="A627" s="6">
        <v>1077</v>
      </c>
      <c r="B627" s="6">
        <v>702</v>
      </c>
      <c r="C627" s="6">
        <v>726</v>
      </c>
      <c r="D627" s="2" t="s">
        <v>851</v>
      </c>
      <c r="E627" s="2" t="s">
        <v>805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IF(A627&lt;&gt;C627,VLOOKUP(C627,$A$3:$E$902,4,FALSE),"")</f>
        <v>Trübmoor</v>
      </c>
      <c r="I627" t="str">
        <f>IF(A627&lt;&gt;C627,VLOOKUP(C627,$A$3:$E$902,5,FALSE),"")</f>
        <v>Murkmire</v>
      </c>
      <c r="J627" s="4">
        <f t="shared" si="28"/>
        <v>1077</v>
      </c>
      <c r="K627" s="4">
        <f t="shared" si="29"/>
        <v>726</v>
      </c>
    </row>
    <row r="628" spans="1:11" x14ac:dyDescent="0.25">
      <c r="A628" s="6">
        <v>407</v>
      </c>
      <c r="B628" s="6">
        <v>202</v>
      </c>
      <c r="C628" s="6">
        <v>57</v>
      </c>
      <c r="D628" s="2" t="s">
        <v>1022</v>
      </c>
      <c r="E628" s="2" t="s">
        <v>339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IF(A628&lt;&gt;C628,VLOOKUP(C628,$A$3:$E$902,4,FALSE),"")</f>
        <v>Deshaan</v>
      </c>
      <c r="I628" t="str">
        <f>IF(A628&lt;&gt;C628,VLOOKUP(C628,$A$3:$E$902,5,FALSE),"")</f>
        <v>Deshaan</v>
      </c>
      <c r="J628" s="4">
        <f t="shared" si="28"/>
        <v>407</v>
      </c>
      <c r="K628" s="4">
        <f t="shared" si="29"/>
        <v>57</v>
      </c>
    </row>
    <row r="629" spans="1:11" x14ac:dyDescent="0.25">
      <c r="A629" s="6">
        <v>577</v>
      </c>
      <c r="B629" s="6">
        <v>338</v>
      </c>
      <c r="C629" s="6">
        <v>108</v>
      </c>
      <c r="D629" s="2" t="s">
        <v>1137</v>
      </c>
      <c r="E629" s="2" t="s">
        <v>471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IF(A629&lt;&gt;C629,VLOOKUP(C629,$A$3:$E$902,4,FALSE),"")</f>
        <v>Grünschatten</v>
      </c>
      <c r="I629" t="str">
        <f>IF(A629&lt;&gt;C629,VLOOKUP(C629,$A$3:$E$902,5,FALSE),"")</f>
        <v>Greenshade</v>
      </c>
      <c r="J629" s="4">
        <f t="shared" si="28"/>
        <v>577</v>
      </c>
      <c r="K629" s="4">
        <f t="shared" si="29"/>
        <v>108</v>
      </c>
    </row>
    <row r="630" spans="1:11" x14ac:dyDescent="0.25">
      <c r="A630" s="6">
        <v>574</v>
      </c>
      <c r="B630" s="6">
        <v>335</v>
      </c>
      <c r="C630" s="6">
        <v>199</v>
      </c>
      <c r="D630" s="2" t="s">
        <v>1135</v>
      </c>
      <c r="E630" s="2" t="s">
        <v>468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IF(A630&lt;&gt;C630,VLOOKUP(C630,$A$3:$E$902,4,FALSE),"")</f>
        <v>Die Zuflucht</v>
      </c>
      <c r="I630" t="str">
        <f>IF(A630&lt;&gt;C630,VLOOKUP(C630,$A$3:$E$902,5,FALSE),"")</f>
        <v>The Harborage</v>
      </c>
      <c r="J630" s="4">
        <f t="shared" si="28"/>
        <v>574</v>
      </c>
      <c r="K630" s="4">
        <f t="shared" si="29"/>
        <v>199</v>
      </c>
    </row>
    <row r="631" spans="1:11" x14ac:dyDescent="0.25">
      <c r="A631" s="6">
        <v>392</v>
      </c>
      <c r="B631" s="6">
        <v>187</v>
      </c>
      <c r="C631" s="6">
        <v>381</v>
      </c>
      <c r="D631" s="2" t="s">
        <v>1010</v>
      </c>
      <c r="E631" s="2" t="s">
        <v>324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IF(A631&lt;&gt;C631,VLOOKUP(C631,$A$3:$E$902,4,FALSE),"")</f>
        <v>Auridon</v>
      </c>
      <c r="I631" t="str">
        <f>IF(A631&lt;&gt;C631,VLOOKUP(C631,$A$3:$E$902,5,FALSE),"")</f>
        <v>Auridon</v>
      </c>
      <c r="J631" s="4">
        <f t="shared" si="28"/>
        <v>392</v>
      </c>
      <c r="K631" s="4">
        <f t="shared" si="29"/>
        <v>381</v>
      </c>
    </row>
    <row r="632" spans="1:11" x14ac:dyDescent="0.25">
      <c r="A632" s="6">
        <v>418</v>
      </c>
      <c r="B632" s="6">
        <v>213</v>
      </c>
      <c r="C632" s="6">
        <v>347</v>
      </c>
      <c r="D632" s="2" t="s">
        <v>1032</v>
      </c>
      <c r="E632" s="2" t="s">
        <v>350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IF(A632&lt;&gt;C632,VLOOKUP(C632,$A$3:$E$902,4,FALSE),"")</f>
        <v>Kalthafen</v>
      </c>
      <c r="I632" t="str">
        <f>IF(A632&lt;&gt;C632,VLOOKUP(C632,$A$3:$E$902,5,FALSE),"")</f>
        <v>Coldharbour</v>
      </c>
      <c r="J632" s="4">
        <f t="shared" si="28"/>
        <v>418</v>
      </c>
      <c r="K632" s="4">
        <f t="shared" si="29"/>
        <v>347</v>
      </c>
    </row>
    <row r="633" spans="1:11" x14ac:dyDescent="0.25">
      <c r="A633" s="6">
        <v>1026</v>
      </c>
      <c r="B633" s="6">
        <v>660</v>
      </c>
      <c r="C633" s="6">
        <v>1011</v>
      </c>
      <c r="D633" s="2" t="s">
        <v>1371</v>
      </c>
      <c r="E633" s="2" t="s">
        <v>767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IF(A633&lt;&gt;C633,VLOOKUP(C633,$A$3:$E$902,4,FALSE),"")</f>
        <v>Sommersend</v>
      </c>
      <c r="I633" t="str">
        <f>IF(A633&lt;&gt;C633,VLOOKUP(C633,$A$3:$E$902,5,FALSE),"")</f>
        <v>Summerset</v>
      </c>
      <c r="J633" s="4">
        <f t="shared" si="28"/>
        <v>1026</v>
      </c>
      <c r="K633" s="4">
        <f t="shared" si="29"/>
        <v>1011</v>
      </c>
    </row>
    <row r="634" spans="1:11" x14ac:dyDescent="0.25">
      <c r="A634" s="6">
        <v>390</v>
      </c>
      <c r="B634" s="6">
        <v>186</v>
      </c>
      <c r="C634" s="6">
        <v>381</v>
      </c>
      <c r="D634" s="2" t="s">
        <v>1009</v>
      </c>
      <c r="E634" s="2" t="s">
        <v>323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IF(A634&lt;&gt;C634,VLOOKUP(C634,$A$3:$E$902,4,FALSE),"")</f>
        <v>Auridon</v>
      </c>
      <c r="I634" t="str">
        <f>IF(A634&lt;&gt;C634,VLOOKUP(C634,$A$3:$E$902,5,FALSE),"")</f>
        <v>Auridon</v>
      </c>
      <c r="J634" s="4">
        <f t="shared" si="28"/>
        <v>390</v>
      </c>
      <c r="K634" s="4">
        <f t="shared" si="29"/>
        <v>381</v>
      </c>
    </row>
    <row r="635" spans="1:11" x14ac:dyDescent="0.25">
      <c r="A635" s="6">
        <v>369</v>
      </c>
      <c r="B635" s="6">
        <v>167</v>
      </c>
      <c r="C635" s="6">
        <v>347</v>
      </c>
      <c r="D635" s="2" t="s">
        <v>993</v>
      </c>
      <c r="E635" s="2" t="s">
        <v>305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IF(A635&lt;&gt;C635,VLOOKUP(C635,$A$3:$E$902,4,FALSE),"")</f>
        <v>Kalthafen</v>
      </c>
      <c r="I635" t="str">
        <f>IF(A635&lt;&gt;C635,VLOOKUP(C635,$A$3:$E$902,5,FALSE),"")</f>
        <v>Coldharbour</v>
      </c>
      <c r="J635" s="4">
        <f t="shared" si="28"/>
        <v>369</v>
      </c>
      <c r="K635" s="4">
        <f t="shared" si="29"/>
        <v>347</v>
      </c>
    </row>
    <row r="636" spans="1:11" x14ac:dyDescent="0.25">
      <c r="A636" s="6">
        <v>487</v>
      </c>
      <c r="B636" s="6">
        <v>268</v>
      </c>
      <c r="C636" s="6">
        <v>382</v>
      </c>
      <c r="D636" s="2" t="s">
        <v>1085</v>
      </c>
      <c r="E636" s="2" t="s">
        <v>404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IF(A636&lt;&gt;C636,VLOOKUP(C636,$A$3:$E$902,4,FALSE),"")</f>
        <v>Schnittermark</v>
      </c>
      <c r="I636" t="str">
        <f>IF(A636&lt;&gt;C636,VLOOKUP(C636,$A$3:$E$902,5,FALSE),"")</f>
        <v>Reaper's March</v>
      </c>
      <c r="J636" s="4">
        <f t="shared" si="28"/>
        <v>487</v>
      </c>
      <c r="K636" s="4">
        <f t="shared" si="29"/>
        <v>382</v>
      </c>
    </row>
    <row r="637" spans="1:11" x14ac:dyDescent="0.25">
      <c r="A637" s="6">
        <v>422</v>
      </c>
      <c r="B637" s="6">
        <v>217</v>
      </c>
      <c r="C637" s="6">
        <v>347</v>
      </c>
      <c r="D637" s="2" t="s">
        <v>1036</v>
      </c>
      <c r="E637" s="2" t="s">
        <v>354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IF(A637&lt;&gt;C637,VLOOKUP(C637,$A$3:$E$902,4,FALSE),"")</f>
        <v>Kalthafen</v>
      </c>
      <c r="I637" t="str">
        <f>IF(A637&lt;&gt;C637,VLOOKUP(C637,$A$3:$E$902,5,FALSE),"")</f>
        <v>Coldharbour</v>
      </c>
      <c r="J637" s="4">
        <f t="shared" si="28"/>
        <v>422</v>
      </c>
      <c r="K637" s="4">
        <f t="shared" si="29"/>
        <v>347</v>
      </c>
    </row>
    <row r="638" spans="1:11" x14ac:dyDescent="0.25">
      <c r="A638" s="6">
        <v>586</v>
      </c>
      <c r="B638" s="6">
        <v>346</v>
      </c>
      <c r="C638" s="6">
        <v>586</v>
      </c>
      <c r="D638" s="2" t="s">
        <v>1144</v>
      </c>
      <c r="E638" s="2" t="s">
        <v>478</v>
      </c>
      <c r="F638" t="str">
        <f t="array" ref="F638">IF(OR(EXACT(A638,VALUE('ESO Dungeon constants'!$H$3:$H$1000))),"X","")</f>
        <v/>
      </c>
      <c r="G638" t="str">
        <f t="shared" si="30"/>
        <v>X</v>
      </c>
      <c r="H638" t="str">
        <f>IF(A638&lt;&gt;C638,VLOOKUP(C638,$A$3:$E$902,4,FALSE),"")</f>
        <v/>
      </c>
      <c r="I638" t="str">
        <f>IF(A638&lt;&gt;C638,VLOOKUP(C638,$A$3:$E$902,5,FALSE),"")</f>
        <v/>
      </c>
      <c r="J638" s="4">
        <f t="shared" si="28"/>
        <v>586</v>
      </c>
      <c r="K638" s="4">
        <f t="shared" si="29"/>
        <v>586</v>
      </c>
    </row>
    <row r="639" spans="1:11" x14ac:dyDescent="0.25">
      <c r="A639" s="6">
        <v>809</v>
      </c>
      <c r="B639" s="6">
        <v>466</v>
      </c>
      <c r="C639" s="6">
        <v>199</v>
      </c>
      <c r="D639" s="2" t="s">
        <v>1144</v>
      </c>
      <c r="E639" s="2" t="s">
        <v>478</v>
      </c>
      <c r="F639" t="str">
        <f t="array" ref="F639">IF(OR(EXACT(A639,VALUE('ESO Dungeon constants'!$H$3:$H$1000))),"X","")</f>
        <v/>
      </c>
      <c r="G639" t="str">
        <f t="shared" si="30"/>
        <v/>
      </c>
      <c r="H639" t="str">
        <f>IF(A639&lt;&gt;C639,VLOOKUP(C639,$A$3:$E$902,4,FALSE),"")</f>
        <v>Die Zuflucht</v>
      </c>
      <c r="I639" t="str">
        <f>IF(A639&lt;&gt;C639,VLOOKUP(C639,$A$3:$E$902,5,FALSE),"")</f>
        <v>The Harborage</v>
      </c>
      <c r="J639" s="4">
        <f t="shared" si="28"/>
        <v>809</v>
      </c>
      <c r="K639" s="4">
        <f t="shared" si="29"/>
        <v>199</v>
      </c>
    </row>
    <row r="640" spans="1:11" x14ac:dyDescent="0.25">
      <c r="A640" s="6">
        <v>573</v>
      </c>
      <c r="B640" s="6">
        <v>334</v>
      </c>
      <c r="C640" s="6">
        <v>199</v>
      </c>
      <c r="D640" s="2" t="s">
        <v>1134</v>
      </c>
      <c r="E640" s="2" t="s">
        <v>467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IF(A640&lt;&gt;C640,VLOOKUP(C640,$A$3:$E$902,4,FALSE),"")</f>
        <v>Die Zuflucht</v>
      </c>
      <c r="I640" t="str">
        <f>IF(A640&lt;&gt;C640,VLOOKUP(C640,$A$3:$E$902,5,FALSE),"")</f>
        <v>The Harborage</v>
      </c>
      <c r="J640" s="4">
        <f t="shared" si="28"/>
        <v>573</v>
      </c>
      <c r="K640" s="4">
        <f t="shared" si="29"/>
        <v>199</v>
      </c>
    </row>
    <row r="641" spans="1:11" x14ac:dyDescent="0.25">
      <c r="A641" s="6">
        <v>641</v>
      </c>
      <c r="B641" s="6">
        <v>369</v>
      </c>
      <c r="C641" s="6">
        <v>3</v>
      </c>
      <c r="D641" s="2" t="s">
        <v>1164</v>
      </c>
      <c r="E641" s="2" t="s">
        <v>499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IF(A641&lt;&gt;C641,VLOOKUP(C641,$A$3:$E$902,4,FALSE),"")</f>
        <v>Glenumbra</v>
      </c>
      <c r="I641" t="str">
        <f>IF(A641&lt;&gt;C641,VLOOKUP(C641,$A$3:$E$902,5,FALSE),"")</f>
        <v>Glenumbra</v>
      </c>
      <c r="J641" s="4">
        <f t="shared" si="28"/>
        <v>641</v>
      </c>
      <c r="K641" s="4">
        <f t="shared" si="29"/>
        <v>3</v>
      </c>
    </row>
    <row r="642" spans="1:11" x14ac:dyDescent="0.25">
      <c r="A642" s="6">
        <v>462</v>
      </c>
      <c r="B642" s="6">
        <v>247</v>
      </c>
      <c r="C642" s="6">
        <v>382</v>
      </c>
      <c r="D642" s="2" t="s">
        <v>1064</v>
      </c>
      <c r="E642" s="2" t="s">
        <v>383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IF(A642&lt;&gt;C642,VLOOKUP(C642,$A$3:$E$902,4,FALSE),"")</f>
        <v>Schnittermark</v>
      </c>
      <c r="I642" t="str">
        <f>IF(A642&lt;&gt;C642,VLOOKUP(C642,$A$3:$E$902,5,FALSE),"")</f>
        <v>Reaper's March</v>
      </c>
      <c r="J642" s="4">
        <f t="shared" si="28"/>
        <v>462</v>
      </c>
      <c r="K642" s="4">
        <f t="shared" si="29"/>
        <v>382</v>
      </c>
    </row>
    <row r="643" spans="1:11" x14ac:dyDescent="0.25">
      <c r="A643" s="6">
        <v>821</v>
      </c>
      <c r="B643" s="6">
        <v>476</v>
      </c>
      <c r="C643" s="6">
        <v>816</v>
      </c>
      <c r="D643" s="2" t="s">
        <v>1231</v>
      </c>
      <c r="E643" s="2" t="s">
        <v>599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IF(A643&lt;&gt;C643,VLOOKUP(C643,$A$3:$E$902,4,FALSE),"")</f>
        <v>Hews Fluch</v>
      </c>
      <c r="I643" t="str">
        <f>IF(A643&lt;&gt;C643,VLOOKUP(C643,$A$3:$E$902,5,FALSE),"")</f>
        <v>Hew's Bane</v>
      </c>
      <c r="J643" s="4">
        <f t="shared" si="28"/>
        <v>821</v>
      </c>
      <c r="K643" s="4">
        <f t="shared" si="29"/>
        <v>816</v>
      </c>
    </row>
    <row r="644" spans="1:11" x14ac:dyDescent="0.25">
      <c r="A644" s="6">
        <v>459</v>
      </c>
      <c r="B644" s="6">
        <v>244</v>
      </c>
      <c r="C644" s="6">
        <v>382</v>
      </c>
      <c r="D644" s="2" t="s">
        <v>1061</v>
      </c>
      <c r="E644" s="2" t="s">
        <v>380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IF(A644&lt;&gt;C644,VLOOKUP(C644,$A$3:$E$902,4,FALSE),"")</f>
        <v>Schnittermark</v>
      </c>
      <c r="I644" t="str">
        <f>IF(A644&lt;&gt;C644,VLOOKUP(C644,$A$3:$E$902,5,FALSE),"")</f>
        <v>Reaper's March</v>
      </c>
      <c r="J644" s="4">
        <f t="shared" si="28"/>
        <v>459</v>
      </c>
      <c r="K644" s="4">
        <f t="shared" si="29"/>
        <v>382</v>
      </c>
    </row>
    <row r="645" spans="1:11" x14ac:dyDescent="0.25">
      <c r="A645" s="6">
        <v>691</v>
      </c>
      <c r="B645" s="6">
        <v>380</v>
      </c>
      <c r="C645" s="6">
        <v>684</v>
      </c>
      <c r="D645" s="2" t="s">
        <v>1173</v>
      </c>
      <c r="E645" s="2" t="s">
        <v>506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IF(A645&lt;&gt;C645,VLOOKUP(C645,$A$3:$E$902,4,FALSE),"")</f>
        <v>Wrothgar</v>
      </c>
      <c r="I645" t="str">
        <f>IF(A645&lt;&gt;C645,VLOOKUP(C645,$A$3:$E$902,5,FALSE),"")</f>
        <v>Wrothgar</v>
      </c>
      <c r="J645" s="4">
        <f t="shared" ref="J645:J708" si="31">A645</f>
        <v>691</v>
      </c>
      <c r="K645" s="4">
        <f t="shared" ref="K645:K708" si="32">C645</f>
        <v>684</v>
      </c>
    </row>
    <row r="646" spans="1:11" x14ac:dyDescent="0.25">
      <c r="A646" s="6">
        <v>719</v>
      </c>
      <c r="B646" s="6">
        <v>401</v>
      </c>
      <c r="C646" s="6">
        <v>1011</v>
      </c>
      <c r="D646" s="2" t="s">
        <v>1192</v>
      </c>
      <c r="E646" s="2" t="s">
        <v>527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IF(A646&lt;&gt;C646,VLOOKUP(C646,$A$3:$E$902,4,FALSE),"")</f>
        <v>Sommersend</v>
      </c>
      <c r="I646" t="str">
        <f>IF(A646&lt;&gt;C646,VLOOKUP(C646,$A$3:$E$902,5,FALSE),"")</f>
        <v>Summerset</v>
      </c>
      <c r="J646" s="4">
        <f t="shared" si="31"/>
        <v>719</v>
      </c>
      <c r="K646" s="4">
        <f t="shared" si="32"/>
        <v>1011</v>
      </c>
    </row>
    <row r="647" spans="1:11" x14ac:dyDescent="0.25">
      <c r="A647" s="6">
        <v>531</v>
      </c>
      <c r="B647" s="6">
        <v>299</v>
      </c>
      <c r="C647" s="6">
        <v>181</v>
      </c>
      <c r="D647" s="2" t="s">
        <v>1108</v>
      </c>
      <c r="E647" s="2" t="s">
        <v>434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IF(A647&lt;&gt;C647,VLOOKUP(C647,$A$3:$E$902,4,FALSE),"")</f>
        <v>Cyrodiil</v>
      </c>
      <c r="I647" t="str">
        <f>IF(A647&lt;&gt;C647,VLOOKUP(C647,$A$3:$E$902,5,FALSE),"")</f>
        <v>Cyrodiil</v>
      </c>
      <c r="J647" s="4">
        <f t="shared" si="31"/>
        <v>531</v>
      </c>
      <c r="K647" s="4">
        <f t="shared" si="32"/>
        <v>181</v>
      </c>
    </row>
    <row r="648" spans="1:11" x14ac:dyDescent="0.25">
      <c r="A648" s="6">
        <v>469</v>
      </c>
      <c r="B648" s="6">
        <v>254</v>
      </c>
      <c r="C648" s="6">
        <v>58</v>
      </c>
      <c r="D648" s="2" t="s">
        <v>1071</v>
      </c>
      <c r="E648" s="2" t="s">
        <v>390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IF(A648&lt;&gt;C648,VLOOKUP(C648,$A$3:$E$902,4,FALSE),"")</f>
        <v>Malabal Tor</v>
      </c>
      <c r="I648" t="str">
        <f>IF(A648&lt;&gt;C648,VLOOKUP(C648,$A$3:$E$902,5,FALSE),"")</f>
        <v>Malabal Tor</v>
      </c>
      <c r="J648" s="4">
        <f t="shared" si="31"/>
        <v>469</v>
      </c>
      <c r="K648" s="4">
        <f t="shared" si="32"/>
        <v>58</v>
      </c>
    </row>
    <row r="649" spans="1:11" x14ac:dyDescent="0.25">
      <c r="A649" s="6">
        <v>223</v>
      </c>
      <c r="B649" s="6">
        <v>61</v>
      </c>
      <c r="C649" s="6">
        <v>3</v>
      </c>
      <c r="D649" s="2" t="s">
        <v>902</v>
      </c>
      <c r="E649" s="2" t="s">
        <v>200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IF(A649&lt;&gt;C649,VLOOKUP(C649,$A$3:$E$902,4,FALSE),"")</f>
        <v>Glenumbra</v>
      </c>
      <c r="I649" t="str">
        <f>IF(A649&lt;&gt;C649,VLOOKUP(C649,$A$3:$E$902,5,FALSE),"")</f>
        <v>Glenumbra</v>
      </c>
      <c r="J649" s="4">
        <f t="shared" si="31"/>
        <v>223</v>
      </c>
      <c r="K649" s="4">
        <f t="shared" si="32"/>
        <v>3</v>
      </c>
    </row>
    <row r="650" spans="1:11" x14ac:dyDescent="0.25">
      <c r="A650" s="6">
        <v>1069</v>
      </c>
      <c r="B650" s="6">
        <v>694</v>
      </c>
      <c r="C650" s="6">
        <v>726</v>
      </c>
      <c r="D650" s="2" t="s">
        <v>847</v>
      </c>
      <c r="E650" s="2" t="s">
        <v>799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IF(A650&lt;&gt;C650,VLOOKUP(C650,$A$3:$E$902,4,FALSE),"")</f>
        <v>Trübmoor</v>
      </c>
      <c r="I650" t="str">
        <f>IF(A650&lt;&gt;C650,VLOOKUP(C650,$A$3:$E$902,5,FALSE),"")</f>
        <v>Murkmire</v>
      </c>
      <c r="J650" s="4">
        <f t="shared" si="31"/>
        <v>1069</v>
      </c>
      <c r="K650" s="4">
        <f t="shared" si="32"/>
        <v>726</v>
      </c>
    </row>
    <row r="651" spans="1:11" x14ac:dyDescent="0.25">
      <c r="A651" s="6">
        <v>905</v>
      </c>
      <c r="B651" s="6">
        <v>546</v>
      </c>
      <c r="C651" s="6">
        <v>888</v>
      </c>
      <c r="D651" s="2" t="s">
        <v>1297</v>
      </c>
      <c r="E651" s="2" t="s">
        <v>667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IF(A651&lt;&gt;C651,VLOOKUP(C651,$A$3:$E$902,4,FALSE),"")</f>
        <v>Kargstein</v>
      </c>
      <c r="I651" t="str">
        <f>IF(A651&lt;&gt;C651,VLOOKUP(C651,$A$3:$E$902,5,FALSE),"")</f>
        <v>Craglorn</v>
      </c>
      <c r="J651" s="4">
        <f t="shared" si="31"/>
        <v>905</v>
      </c>
      <c r="K651" s="4">
        <f t="shared" si="32"/>
        <v>888</v>
      </c>
    </row>
    <row r="652" spans="1:11" x14ac:dyDescent="0.25">
      <c r="A652" s="6">
        <v>486</v>
      </c>
      <c r="B652" s="6">
        <v>267</v>
      </c>
      <c r="C652" s="6">
        <v>381</v>
      </c>
      <c r="D652" s="2" t="s">
        <v>1084</v>
      </c>
      <c r="E652" s="2" t="s">
        <v>403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IF(A652&lt;&gt;C652,VLOOKUP(C652,$A$3:$E$902,4,FALSE),"")</f>
        <v>Auridon</v>
      </c>
      <c r="I652" t="str">
        <f>IF(A652&lt;&gt;C652,VLOOKUP(C652,$A$3:$E$902,5,FALSE),"")</f>
        <v>Auridon</v>
      </c>
      <c r="J652" s="4">
        <f t="shared" si="31"/>
        <v>486</v>
      </c>
      <c r="K652" s="4">
        <f t="shared" si="32"/>
        <v>381</v>
      </c>
    </row>
    <row r="653" spans="1:11" x14ac:dyDescent="0.25">
      <c r="A653" s="6">
        <v>1014</v>
      </c>
      <c r="B653" s="6">
        <v>648</v>
      </c>
      <c r="C653" s="6">
        <v>1011</v>
      </c>
      <c r="D653" s="2" t="s">
        <v>755</v>
      </c>
      <c r="E653" s="2" t="s">
        <v>755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IF(A653&lt;&gt;C653,VLOOKUP(C653,$A$3:$E$902,4,FALSE),"")</f>
        <v>Sommersend</v>
      </c>
      <c r="I653" t="str">
        <f>IF(A653&lt;&gt;C653,VLOOKUP(C653,$A$3:$E$902,5,FALSE),"")</f>
        <v>Summerset</v>
      </c>
      <c r="J653" s="4">
        <f t="shared" si="31"/>
        <v>1014</v>
      </c>
      <c r="K653" s="4">
        <f t="shared" si="32"/>
        <v>1011</v>
      </c>
    </row>
    <row r="654" spans="1:11" x14ac:dyDescent="0.25">
      <c r="A654" s="6">
        <v>193</v>
      </c>
      <c r="B654" s="6">
        <v>44</v>
      </c>
      <c r="C654" s="6">
        <v>41</v>
      </c>
      <c r="D654" s="2" t="s">
        <v>886</v>
      </c>
      <c r="E654" s="2" t="s">
        <v>183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IF(A654&lt;&gt;C654,VLOOKUP(C654,$A$3:$E$902,4,FALSE),"")</f>
        <v>Steinfälle</v>
      </c>
      <c r="I654" t="str">
        <f>IF(A654&lt;&gt;C654,VLOOKUP(C654,$A$3:$E$902,5,FALSE),"")</f>
        <v>Stonefalls</v>
      </c>
      <c r="J654" s="4">
        <f t="shared" si="31"/>
        <v>193</v>
      </c>
      <c r="K654" s="4">
        <f t="shared" si="32"/>
        <v>41</v>
      </c>
    </row>
    <row r="655" spans="1:11" x14ac:dyDescent="0.25">
      <c r="A655" s="6">
        <v>492</v>
      </c>
      <c r="B655" s="6">
        <v>269</v>
      </c>
      <c r="C655" s="6">
        <v>41</v>
      </c>
      <c r="D655" s="2" t="s">
        <v>1086</v>
      </c>
      <c r="E655" s="2" t="s">
        <v>405</v>
      </c>
      <c r="F655" t="str">
        <f t="array" ref="F655">IF(OR(EXACT(A655,VALUE('ESO Dungeon constants'!$H$3:$H$1000))),"X","")</f>
        <v/>
      </c>
      <c r="G655" t="str">
        <f t="shared" ref="G655:G717" si="33">IF(EXACT(A655,C655),"X","")</f>
        <v/>
      </c>
      <c r="H655" t="str">
        <f>IF(A655&lt;&gt;C655,VLOOKUP(C655,$A$3:$E$902,4,FALSE),"")</f>
        <v>Steinfälle</v>
      </c>
      <c r="I655" t="str">
        <f>IF(A655&lt;&gt;C655,VLOOKUP(C655,$A$3:$E$902,5,FALSE),"")</f>
        <v>Stonefalls</v>
      </c>
      <c r="J655" s="4">
        <f t="shared" si="31"/>
        <v>492</v>
      </c>
      <c r="K655" s="4">
        <f t="shared" si="32"/>
        <v>41</v>
      </c>
    </row>
    <row r="656" spans="1:11" x14ac:dyDescent="0.25">
      <c r="A656" s="6">
        <v>333</v>
      </c>
      <c r="B656" s="6">
        <v>145</v>
      </c>
      <c r="C656" s="6">
        <v>92</v>
      </c>
      <c r="D656" s="2" t="s">
        <v>973</v>
      </c>
      <c r="E656" s="2" t="s">
        <v>283</v>
      </c>
      <c r="F656" t="str">
        <f t="array" ref="F656">IF(OR(EXACT(A656,VALUE('ESO Dungeon constants'!$H$3:$H$1000))),"X","")</f>
        <v/>
      </c>
      <c r="G656" t="str">
        <f t="shared" si="33"/>
        <v/>
      </c>
      <c r="H656" t="str">
        <f>IF(A656&lt;&gt;C656,VLOOKUP(C656,$A$3:$E$902,4,FALSE),"")</f>
        <v>Bangkorai</v>
      </c>
      <c r="I656" t="str">
        <f>IF(A656&lt;&gt;C656,VLOOKUP(C656,$A$3:$E$902,5,FALSE),"")</f>
        <v>Bangkorai</v>
      </c>
      <c r="J656" s="4">
        <f t="shared" si="31"/>
        <v>333</v>
      </c>
      <c r="K656" s="4">
        <f t="shared" si="32"/>
        <v>92</v>
      </c>
    </row>
    <row r="657" spans="1:11" x14ac:dyDescent="0.25">
      <c r="A657" s="6">
        <v>387</v>
      </c>
      <c r="B657" s="6">
        <v>183</v>
      </c>
      <c r="C657" s="6">
        <v>381</v>
      </c>
      <c r="D657" s="2" t="s">
        <v>1006</v>
      </c>
      <c r="E657" s="2" t="s">
        <v>320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IF(A657&lt;&gt;C657,VLOOKUP(C657,$A$3:$E$902,4,FALSE),"")</f>
        <v>Auridon</v>
      </c>
      <c r="I657" t="str">
        <f>IF(A657&lt;&gt;C657,VLOOKUP(C657,$A$3:$E$902,5,FALSE),"")</f>
        <v>Auridon</v>
      </c>
      <c r="J657" s="4">
        <f t="shared" si="31"/>
        <v>387</v>
      </c>
      <c r="K657" s="4">
        <f t="shared" si="32"/>
        <v>381</v>
      </c>
    </row>
    <row r="658" spans="1:11" x14ac:dyDescent="0.25">
      <c r="A658" s="6">
        <v>766</v>
      </c>
      <c r="B658" s="6">
        <v>426</v>
      </c>
      <c r="C658" s="6">
        <v>823</v>
      </c>
      <c r="D658" s="2" t="s">
        <v>1216</v>
      </c>
      <c r="E658" s="2" t="s">
        <v>550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IF(A658&lt;&gt;C658,VLOOKUP(C658,$A$3:$E$902,4,FALSE),"")</f>
        <v>Die Goldküste</v>
      </c>
      <c r="I658" t="str">
        <f>IF(A658&lt;&gt;C658,VLOOKUP(C658,$A$3:$E$902,5,FALSE),"")</f>
        <v>Gold Coast</v>
      </c>
      <c r="J658" s="4">
        <f t="shared" si="31"/>
        <v>766</v>
      </c>
      <c r="K658" s="4">
        <f t="shared" si="32"/>
        <v>823</v>
      </c>
    </row>
    <row r="659" spans="1:11" x14ac:dyDescent="0.25">
      <c r="A659" s="6">
        <v>1016</v>
      </c>
      <c r="B659" s="6">
        <v>650</v>
      </c>
      <c r="C659" s="6">
        <v>1011</v>
      </c>
      <c r="D659" s="2" t="s">
        <v>1382</v>
      </c>
      <c r="E659" s="2" t="s">
        <v>757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IF(A659&lt;&gt;C659,VLOOKUP(C659,$A$3:$E$902,4,FALSE),"")</f>
        <v>Sommersend</v>
      </c>
      <c r="I659" t="str">
        <f>IF(A659&lt;&gt;C659,VLOOKUP(C659,$A$3:$E$902,5,FALSE),"")</f>
        <v>Summerset</v>
      </c>
      <c r="J659" s="4">
        <f t="shared" si="31"/>
        <v>1016</v>
      </c>
      <c r="K659" s="4">
        <f t="shared" si="32"/>
        <v>1011</v>
      </c>
    </row>
    <row r="660" spans="1:11" x14ac:dyDescent="0.25">
      <c r="A660" s="6">
        <v>323</v>
      </c>
      <c r="B660" s="6">
        <v>135</v>
      </c>
      <c r="C660" s="6">
        <v>20</v>
      </c>
      <c r="D660" s="2" t="s">
        <v>966</v>
      </c>
      <c r="E660" s="2" t="s">
        <v>273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IF(A660&lt;&gt;C660,VLOOKUP(C660,$A$3:$E$902,4,FALSE),"")</f>
        <v>Kluftspitze</v>
      </c>
      <c r="I660" t="str">
        <f>IF(A660&lt;&gt;C660,VLOOKUP(C660,$A$3:$E$902,5,FALSE),"")</f>
        <v>Rivenspire</v>
      </c>
      <c r="J660" s="4">
        <f t="shared" si="31"/>
        <v>323</v>
      </c>
      <c r="K660" s="4">
        <f t="shared" si="32"/>
        <v>20</v>
      </c>
    </row>
    <row r="661" spans="1:11" x14ac:dyDescent="0.25">
      <c r="A661" s="6">
        <v>189</v>
      </c>
      <c r="B661" s="6">
        <v>40</v>
      </c>
      <c r="C661" s="6">
        <v>57</v>
      </c>
      <c r="D661" s="2" t="s">
        <v>882</v>
      </c>
      <c r="E661" s="2" t="s">
        <v>179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IF(A661&lt;&gt;C661,VLOOKUP(C661,$A$3:$E$902,4,FALSE),"")</f>
        <v>Deshaan</v>
      </c>
      <c r="I661" t="str">
        <f>IF(A661&lt;&gt;C661,VLOOKUP(C661,$A$3:$E$902,5,FALSE),"")</f>
        <v>Deshaan</v>
      </c>
      <c r="J661" s="4">
        <f t="shared" si="31"/>
        <v>189</v>
      </c>
      <c r="K661" s="4">
        <f t="shared" si="32"/>
        <v>57</v>
      </c>
    </row>
    <row r="662" spans="1:11" x14ac:dyDescent="0.25">
      <c r="A662" s="6">
        <v>259</v>
      </c>
      <c r="B662" s="6">
        <v>91</v>
      </c>
      <c r="C662" s="6">
        <v>103</v>
      </c>
      <c r="D662" s="2" t="s">
        <v>230</v>
      </c>
      <c r="E662" s="2" t="s">
        <v>230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IF(A662&lt;&gt;C662,VLOOKUP(C662,$A$3:$E$902,4,FALSE),"")</f>
        <v>Rift</v>
      </c>
      <c r="I662" t="str">
        <f>IF(A662&lt;&gt;C662,VLOOKUP(C662,$A$3:$E$902,5,FALSE),"")</f>
        <v>The Rift</v>
      </c>
      <c r="J662" s="4">
        <f t="shared" si="31"/>
        <v>259</v>
      </c>
      <c r="K662" s="4">
        <f t="shared" si="32"/>
        <v>103</v>
      </c>
    </row>
    <row r="663" spans="1:11" x14ac:dyDescent="0.25">
      <c r="A663" s="6">
        <v>415</v>
      </c>
      <c r="B663" s="6">
        <v>210</v>
      </c>
      <c r="C663" s="6">
        <v>103</v>
      </c>
      <c r="D663" s="2" t="s">
        <v>1030</v>
      </c>
      <c r="E663" s="2" t="s">
        <v>347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IF(A663&lt;&gt;C663,VLOOKUP(C663,$A$3:$E$902,4,FALSE),"")</f>
        <v>Rift</v>
      </c>
      <c r="I663" t="str">
        <f>IF(A663&lt;&gt;C663,VLOOKUP(C663,$A$3:$E$902,5,FALSE),"")</f>
        <v>The Rift</v>
      </c>
      <c r="J663" s="4">
        <f t="shared" si="31"/>
        <v>415</v>
      </c>
      <c r="K663" s="4">
        <f t="shared" si="32"/>
        <v>103</v>
      </c>
    </row>
    <row r="664" spans="1:11" x14ac:dyDescent="0.25">
      <c r="A664" s="6">
        <v>334</v>
      </c>
      <c r="B664" s="6">
        <v>146</v>
      </c>
      <c r="C664" s="6">
        <v>92</v>
      </c>
      <c r="D664" s="2" t="s">
        <v>974</v>
      </c>
      <c r="E664" s="2" t="s">
        <v>284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IF(A664&lt;&gt;C664,VLOOKUP(C664,$A$3:$E$902,4,FALSE),"")</f>
        <v>Bangkorai</v>
      </c>
      <c r="I664" t="str">
        <f>IF(A664&lt;&gt;C664,VLOOKUP(C664,$A$3:$E$902,5,FALSE),"")</f>
        <v>Bangkorai</v>
      </c>
      <c r="J664" s="4">
        <f t="shared" si="31"/>
        <v>334</v>
      </c>
      <c r="K664" s="4">
        <f t="shared" si="32"/>
        <v>92</v>
      </c>
    </row>
    <row r="665" spans="1:11" x14ac:dyDescent="0.25">
      <c r="A665" s="6">
        <v>1066</v>
      </c>
      <c r="B665" s="6">
        <v>691</v>
      </c>
      <c r="C665" s="6">
        <v>726</v>
      </c>
      <c r="D665" s="2" t="s">
        <v>844</v>
      </c>
      <c r="E665" s="2" t="s">
        <v>796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IF(A665&lt;&gt;C665,VLOOKUP(C665,$A$3:$E$902,4,FALSE),"")</f>
        <v>Trübmoor</v>
      </c>
      <c r="I665" t="str">
        <f>IF(A665&lt;&gt;C665,VLOOKUP(C665,$A$3:$E$902,5,FALSE),"")</f>
        <v>Murkmire</v>
      </c>
      <c r="J665" s="4">
        <f t="shared" si="31"/>
        <v>1066</v>
      </c>
      <c r="K665" s="4">
        <f t="shared" si="32"/>
        <v>726</v>
      </c>
    </row>
    <row r="666" spans="1:11" x14ac:dyDescent="0.25">
      <c r="A666" s="6">
        <v>948</v>
      </c>
      <c r="B666" s="6">
        <v>588</v>
      </c>
      <c r="C666" s="6">
        <v>849</v>
      </c>
      <c r="D666" s="2" t="s">
        <v>702</v>
      </c>
      <c r="E666" s="2" t="s">
        <v>702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IF(A666&lt;&gt;C666,VLOOKUP(C666,$A$3:$E$902,4,FALSE),"")</f>
        <v>Vvardenfell</v>
      </c>
      <c r="I666" t="str">
        <f>IF(A666&lt;&gt;C666,VLOOKUP(C666,$A$3:$E$902,5,FALSE),"")</f>
        <v>Vvardenfell</v>
      </c>
      <c r="J666" s="4">
        <f t="shared" si="31"/>
        <v>948</v>
      </c>
      <c r="K666" s="4">
        <f t="shared" si="32"/>
        <v>849</v>
      </c>
    </row>
    <row r="667" spans="1:11" x14ac:dyDescent="0.25">
      <c r="A667" s="6">
        <v>570</v>
      </c>
      <c r="B667" s="6">
        <v>331</v>
      </c>
      <c r="C667" s="6">
        <v>104</v>
      </c>
      <c r="D667" s="2" t="s">
        <v>1132</v>
      </c>
      <c r="E667" s="2" t="s">
        <v>464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IF(A667&lt;&gt;C667,VLOOKUP(C667,$A$3:$E$902,4,FALSE),"")</f>
        <v>Die Alik'r-Wüste</v>
      </c>
      <c r="I667" t="str">
        <f>IF(A667&lt;&gt;C667,VLOOKUP(C667,$A$3:$E$902,5,FALSE),"")</f>
        <v>Alik'r Desert</v>
      </c>
      <c r="J667" s="4">
        <f t="shared" si="31"/>
        <v>570</v>
      </c>
      <c r="K667" s="4">
        <f t="shared" si="32"/>
        <v>104</v>
      </c>
    </row>
    <row r="668" spans="1:11" x14ac:dyDescent="0.25">
      <c r="A668" s="6">
        <v>856</v>
      </c>
      <c r="B668" s="6">
        <v>501</v>
      </c>
      <c r="C668" s="6">
        <v>92</v>
      </c>
      <c r="D668" s="2" t="s">
        <v>1254</v>
      </c>
      <c r="E668" s="2" t="s">
        <v>622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IF(A668&lt;&gt;C668,VLOOKUP(C668,$A$3:$E$902,4,FALSE),"")</f>
        <v>Bangkorai</v>
      </c>
      <c r="I668" t="str">
        <f>IF(A668&lt;&gt;C668,VLOOKUP(C668,$A$3:$E$902,5,FALSE),"")</f>
        <v>Bangkorai</v>
      </c>
      <c r="J668" s="4">
        <f t="shared" si="31"/>
        <v>856</v>
      </c>
      <c r="K668" s="4">
        <f t="shared" si="32"/>
        <v>92</v>
      </c>
    </row>
    <row r="669" spans="1:11" x14ac:dyDescent="0.25">
      <c r="A669" s="6">
        <v>510</v>
      </c>
      <c r="B669" s="6">
        <v>287</v>
      </c>
      <c r="C669" s="6">
        <v>849</v>
      </c>
      <c r="D669" s="2" t="s">
        <v>423</v>
      </c>
      <c r="E669" s="2" t="s">
        <v>423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IF(A669&lt;&gt;C669,VLOOKUP(C669,$A$3:$E$902,4,FALSE),"")</f>
        <v>Vvardenfell</v>
      </c>
      <c r="I669" t="str">
        <f>IF(A669&lt;&gt;C669,VLOOKUP(C669,$A$3:$E$902,5,FALSE),"")</f>
        <v>Vvardenfell</v>
      </c>
      <c r="J669" s="4">
        <f t="shared" si="31"/>
        <v>510</v>
      </c>
      <c r="K669" s="4">
        <f t="shared" si="32"/>
        <v>849</v>
      </c>
    </row>
    <row r="670" spans="1:11" x14ac:dyDescent="0.25">
      <c r="A670" s="6">
        <v>764</v>
      </c>
      <c r="B670" s="6">
        <v>424</v>
      </c>
      <c r="C670" s="6">
        <v>816</v>
      </c>
      <c r="D670" s="2" t="s">
        <v>1214</v>
      </c>
      <c r="E670" s="2" t="s">
        <v>548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IF(A670&lt;&gt;C670,VLOOKUP(C670,$A$3:$E$902,4,FALSE),"")</f>
        <v>Hews Fluch</v>
      </c>
      <c r="I670" t="str">
        <f>IF(A670&lt;&gt;C670,VLOOKUP(C670,$A$3:$E$902,5,FALSE),"")</f>
        <v>Hew's Bane</v>
      </c>
      <c r="J670" s="4">
        <f t="shared" si="31"/>
        <v>764</v>
      </c>
      <c r="K670" s="4">
        <f t="shared" si="32"/>
        <v>816</v>
      </c>
    </row>
    <row r="671" spans="1:11" x14ac:dyDescent="0.25">
      <c r="A671" s="6">
        <v>533</v>
      </c>
      <c r="B671" s="6">
        <v>301</v>
      </c>
      <c r="C671" s="6">
        <v>181</v>
      </c>
      <c r="D671" s="2" t="s">
        <v>1109</v>
      </c>
      <c r="E671" s="2" t="s">
        <v>436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IF(A671&lt;&gt;C671,VLOOKUP(C671,$A$3:$E$902,4,FALSE),"")</f>
        <v>Cyrodiil</v>
      </c>
      <c r="I671" t="str">
        <f>IF(A671&lt;&gt;C671,VLOOKUP(C671,$A$3:$E$902,5,FALSE),"")</f>
        <v>Cyrodiil</v>
      </c>
      <c r="J671" s="4">
        <f t="shared" si="31"/>
        <v>533</v>
      </c>
      <c r="K671" s="4">
        <f t="shared" si="32"/>
        <v>181</v>
      </c>
    </row>
    <row r="672" spans="1:11" x14ac:dyDescent="0.25">
      <c r="A672" s="6">
        <v>532</v>
      </c>
      <c r="B672" s="6">
        <v>300</v>
      </c>
      <c r="C672" s="6">
        <v>181</v>
      </c>
      <c r="D672" s="2" t="s">
        <v>435</v>
      </c>
      <c r="E672" s="2" t="s">
        <v>435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IF(A672&lt;&gt;C672,VLOOKUP(C672,$A$3:$E$902,4,FALSE),"")</f>
        <v>Cyrodiil</v>
      </c>
      <c r="I672" t="str">
        <f>IF(A672&lt;&gt;C672,VLOOKUP(C672,$A$3:$E$902,5,FALSE),"")</f>
        <v>Cyrodiil</v>
      </c>
      <c r="J672" s="4">
        <f t="shared" si="31"/>
        <v>532</v>
      </c>
      <c r="K672" s="4">
        <f t="shared" si="32"/>
        <v>181</v>
      </c>
    </row>
    <row r="673" spans="1:11" x14ac:dyDescent="0.25">
      <c r="A673" s="6">
        <v>1079</v>
      </c>
      <c r="B673" s="6">
        <v>704</v>
      </c>
      <c r="C673" s="6">
        <v>726</v>
      </c>
      <c r="D673" s="2" t="s">
        <v>853</v>
      </c>
      <c r="E673" s="2" t="s">
        <v>807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IF(A673&lt;&gt;C673,VLOOKUP(C673,$A$3:$E$902,4,FALSE),"")</f>
        <v>Trübmoor</v>
      </c>
      <c r="I673" t="str">
        <f>IF(A673&lt;&gt;C673,VLOOKUP(C673,$A$3:$E$902,5,FALSE),"")</f>
        <v>Murkmire</v>
      </c>
      <c r="J673" s="4">
        <f t="shared" si="31"/>
        <v>1079</v>
      </c>
      <c r="K673" s="4">
        <f t="shared" si="32"/>
        <v>726</v>
      </c>
    </row>
    <row r="674" spans="1:11" x14ac:dyDescent="0.25">
      <c r="A674" s="6">
        <v>559</v>
      </c>
      <c r="B674" s="6">
        <v>323</v>
      </c>
      <c r="C674" s="6">
        <v>108</v>
      </c>
      <c r="D674" s="2" t="s">
        <v>1126</v>
      </c>
      <c r="E674" s="2" t="s">
        <v>458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IF(A674&lt;&gt;C674,VLOOKUP(C674,$A$3:$E$902,4,FALSE),"")</f>
        <v>Grünschatten</v>
      </c>
      <c r="I674" t="str">
        <f>IF(A674&lt;&gt;C674,VLOOKUP(C674,$A$3:$E$902,5,FALSE),"")</f>
        <v>Greenshade</v>
      </c>
      <c r="J674" s="4">
        <f t="shared" si="31"/>
        <v>559</v>
      </c>
      <c r="K674" s="4">
        <f t="shared" si="32"/>
        <v>108</v>
      </c>
    </row>
    <row r="675" spans="1:11" x14ac:dyDescent="0.25">
      <c r="A675" s="6">
        <v>951</v>
      </c>
      <c r="B675" s="6">
        <v>591</v>
      </c>
      <c r="C675" s="6">
        <v>849</v>
      </c>
      <c r="D675" s="2" t="s">
        <v>1333</v>
      </c>
      <c r="E675" s="2" t="s">
        <v>705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IF(A675&lt;&gt;C675,VLOOKUP(C675,$A$3:$E$902,4,FALSE),"")</f>
        <v>Vvardenfell</v>
      </c>
      <c r="I675" t="str">
        <f>IF(A675&lt;&gt;C675,VLOOKUP(C675,$A$3:$E$902,5,FALSE),"")</f>
        <v>Vvardenfell</v>
      </c>
      <c r="J675" s="4">
        <f t="shared" si="31"/>
        <v>951</v>
      </c>
      <c r="K675" s="4">
        <f t="shared" si="32"/>
        <v>849</v>
      </c>
    </row>
    <row r="676" spans="1:11" x14ac:dyDescent="0.25">
      <c r="A676" s="6">
        <v>927</v>
      </c>
      <c r="B676" s="6">
        <v>567</v>
      </c>
      <c r="C676" s="6">
        <v>849</v>
      </c>
      <c r="D676" s="2" t="s">
        <v>1313</v>
      </c>
      <c r="E676" s="2" t="s">
        <v>688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IF(A676&lt;&gt;C676,VLOOKUP(C676,$A$3:$E$902,4,FALSE),"")</f>
        <v>Vvardenfell</v>
      </c>
      <c r="I676" t="str">
        <f>IF(A676&lt;&gt;C676,VLOOKUP(C676,$A$3:$E$902,5,FALSE),"")</f>
        <v>Vvardenfell</v>
      </c>
      <c r="J676" s="4">
        <f t="shared" si="31"/>
        <v>927</v>
      </c>
      <c r="K676" s="4">
        <f t="shared" si="32"/>
        <v>849</v>
      </c>
    </row>
    <row r="677" spans="1:11" x14ac:dyDescent="0.25">
      <c r="A677" s="6">
        <v>11</v>
      </c>
      <c r="B677" s="6">
        <v>3</v>
      </c>
      <c r="C677" s="6">
        <v>347</v>
      </c>
      <c r="D677" s="2" t="s">
        <v>823</v>
      </c>
      <c r="E677" s="2" t="s">
        <v>47</v>
      </c>
      <c r="F677" t="str">
        <f t="array" ref="F677">IF(OR(EXACT(A677,VALUE('ESO Dungeon constants'!$H$3:$H$1000))),"X","")</f>
        <v>X</v>
      </c>
      <c r="G677" t="str">
        <f t="shared" si="33"/>
        <v/>
      </c>
      <c r="H677" t="str">
        <f>IF(A677&lt;&gt;C677,VLOOKUP(C677,$A$3:$E$902,4,FALSE),"")</f>
        <v>Kalthafen</v>
      </c>
      <c r="I677" t="str">
        <f>IF(A677&lt;&gt;C677,VLOOKUP(C677,$A$3:$E$902,5,FALSE),"")</f>
        <v>Coldharbour</v>
      </c>
      <c r="J677" s="4">
        <f t="shared" si="31"/>
        <v>11</v>
      </c>
      <c r="K677" s="4">
        <f t="shared" si="32"/>
        <v>347</v>
      </c>
    </row>
    <row r="678" spans="1:11" x14ac:dyDescent="0.25">
      <c r="A678" s="6">
        <v>257</v>
      </c>
      <c r="B678" s="6">
        <v>89</v>
      </c>
      <c r="C678" s="6">
        <v>103</v>
      </c>
      <c r="D678" s="2" t="s">
        <v>926</v>
      </c>
      <c r="E678" s="2" t="s">
        <v>228</v>
      </c>
      <c r="F678" t="str">
        <f t="array" ref="F678">IF(OR(EXACT(A678,VALUE('ESO Dungeon constants'!$H$3:$H$1000))),"X","")</f>
        <v/>
      </c>
      <c r="G678" t="str">
        <f t="shared" si="33"/>
        <v/>
      </c>
      <c r="H678" t="str">
        <f>IF(A678&lt;&gt;C678,VLOOKUP(C678,$A$3:$E$902,4,FALSE),"")</f>
        <v>Rift</v>
      </c>
      <c r="I678" t="str">
        <f>IF(A678&lt;&gt;C678,VLOOKUP(C678,$A$3:$E$902,5,FALSE),"")</f>
        <v>The Rift</v>
      </c>
      <c r="J678" s="4">
        <f t="shared" si="31"/>
        <v>257</v>
      </c>
      <c r="K678" s="4">
        <f t="shared" si="32"/>
        <v>103</v>
      </c>
    </row>
    <row r="679" spans="1:11" x14ac:dyDescent="0.25">
      <c r="A679" s="6">
        <v>845</v>
      </c>
      <c r="B679" s="6">
        <v>494</v>
      </c>
      <c r="C679" s="6">
        <v>816</v>
      </c>
      <c r="D679" s="2" t="s">
        <v>1248</v>
      </c>
      <c r="E679" s="2" t="s">
        <v>616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IF(A679&lt;&gt;C679,VLOOKUP(C679,$A$3:$E$902,4,FALSE),"")</f>
        <v>Hews Fluch</v>
      </c>
      <c r="I679" t="str">
        <f>IF(A679&lt;&gt;C679,VLOOKUP(C679,$A$3:$E$902,5,FALSE),"")</f>
        <v>Hew's Bane</v>
      </c>
      <c r="J679" s="4">
        <f t="shared" si="31"/>
        <v>845</v>
      </c>
      <c r="K679" s="4">
        <f t="shared" si="32"/>
        <v>816</v>
      </c>
    </row>
    <row r="680" spans="1:11" x14ac:dyDescent="0.25">
      <c r="A680" s="6">
        <v>958</v>
      </c>
      <c r="B680" s="6">
        <v>598</v>
      </c>
      <c r="C680" s="6">
        <v>849</v>
      </c>
      <c r="D680" s="2" t="s">
        <v>1337</v>
      </c>
      <c r="E680" s="2" t="s">
        <v>712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IF(A680&lt;&gt;C680,VLOOKUP(C680,$A$3:$E$902,4,FALSE),"")</f>
        <v>Vvardenfell</v>
      </c>
      <c r="I680" t="str">
        <f>IF(A680&lt;&gt;C680,VLOOKUP(C680,$A$3:$E$902,5,FALSE),"")</f>
        <v>Vvardenfell</v>
      </c>
      <c r="J680" s="4">
        <f t="shared" si="31"/>
        <v>958</v>
      </c>
      <c r="K680" s="4">
        <f t="shared" si="32"/>
        <v>849</v>
      </c>
    </row>
    <row r="681" spans="1:11" x14ac:dyDescent="0.25">
      <c r="A681" s="6">
        <v>866</v>
      </c>
      <c r="B681" s="6">
        <v>511</v>
      </c>
      <c r="C681" s="6">
        <v>57</v>
      </c>
      <c r="D681" s="2" t="s">
        <v>1264</v>
      </c>
      <c r="E681" s="2" t="s">
        <v>632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IF(A681&lt;&gt;C681,VLOOKUP(C681,$A$3:$E$902,4,FALSE),"")</f>
        <v>Deshaan</v>
      </c>
      <c r="I681" t="str">
        <f>IF(A681&lt;&gt;C681,VLOOKUP(C681,$A$3:$E$902,5,FALSE),"")</f>
        <v>Deshaan</v>
      </c>
      <c r="J681" s="4">
        <f t="shared" si="31"/>
        <v>866</v>
      </c>
      <c r="K681" s="4">
        <f t="shared" si="32"/>
        <v>57</v>
      </c>
    </row>
    <row r="682" spans="1:11" x14ac:dyDescent="0.25">
      <c r="A682" s="6">
        <v>749</v>
      </c>
      <c r="B682" s="6">
        <v>410</v>
      </c>
      <c r="C682" s="6">
        <v>58</v>
      </c>
      <c r="D682" s="2" t="s">
        <v>1200</v>
      </c>
      <c r="E682" s="2" t="s">
        <v>534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IF(A682&lt;&gt;C682,VLOOKUP(C682,$A$3:$E$902,4,FALSE),"")</f>
        <v>Malabal Tor</v>
      </c>
      <c r="I682" t="str">
        <f>IF(A682&lt;&gt;C682,VLOOKUP(C682,$A$3:$E$902,5,FALSE),"")</f>
        <v>Malabal Tor</v>
      </c>
      <c r="J682" s="4">
        <f t="shared" si="31"/>
        <v>749</v>
      </c>
      <c r="K682" s="4">
        <f t="shared" si="32"/>
        <v>58</v>
      </c>
    </row>
    <row r="683" spans="1:11" x14ac:dyDescent="0.25">
      <c r="A683" s="6">
        <v>989</v>
      </c>
      <c r="B683" s="6">
        <v>626</v>
      </c>
      <c r="C683" s="6">
        <v>980</v>
      </c>
      <c r="D683" s="2" t="s">
        <v>1362</v>
      </c>
      <c r="E683" s="2" t="s">
        <v>736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IF(A683&lt;&gt;C683,VLOOKUP(C683,$A$3:$E$902,4,FALSE),"")</f>
        <v>Die Stadt der Uhrwerke</v>
      </c>
      <c r="I683" t="str">
        <f>IF(A683&lt;&gt;C683,VLOOKUP(C683,$A$3:$E$902,5,FALSE),"")</f>
        <v>Clockwork City</v>
      </c>
      <c r="J683" s="4">
        <f t="shared" si="31"/>
        <v>989</v>
      </c>
      <c r="K683" s="4">
        <f t="shared" si="32"/>
        <v>980</v>
      </c>
    </row>
    <row r="684" spans="1:11" x14ac:dyDescent="0.25">
      <c r="A684" s="6">
        <v>557</v>
      </c>
      <c r="B684" s="6">
        <v>321</v>
      </c>
      <c r="C684" s="6">
        <v>347</v>
      </c>
      <c r="D684" s="2" t="s">
        <v>1124</v>
      </c>
      <c r="E684" s="2" t="s">
        <v>456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IF(A684&lt;&gt;C684,VLOOKUP(C684,$A$3:$E$902,4,FALSE),"")</f>
        <v>Kalthafen</v>
      </c>
      <c r="I684" t="str">
        <f>IF(A684&lt;&gt;C684,VLOOKUP(C684,$A$3:$E$902,5,FALSE),"")</f>
        <v>Coldharbour</v>
      </c>
      <c r="J684" s="4">
        <f t="shared" si="31"/>
        <v>557</v>
      </c>
      <c r="K684" s="4">
        <f t="shared" si="32"/>
        <v>347</v>
      </c>
    </row>
    <row r="685" spans="1:11" x14ac:dyDescent="0.25">
      <c r="A685" s="6">
        <v>477</v>
      </c>
      <c r="B685" s="6">
        <v>260</v>
      </c>
      <c r="C685" s="6">
        <v>383</v>
      </c>
      <c r="D685" s="2" t="s">
        <v>1077</v>
      </c>
      <c r="E685" s="2" t="s">
        <v>396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IF(A685&lt;&gt;C685,VLOOKUP(C685,$A$3:$E$902,4,FALSE),"")</f>
        <v>Grahtwald</v>
      </c>
      <c r="I685" t="str">
        <f>IF(A685&lt;&gt;C685,VLOOKUP(C685,$A$3:$E$902,5,FALSE),"")</f>
        <v>Grahtwood</v>
      </c>
      <c r="J685" s="4">
        <f t="shared" si="31"/>
        <v>477</v>
      </c>
      <c r="K685" s="4">
        <f t="shared" si="32"/>
        <v>383</v>
      </c>
    </row>
    <row r="686" spans="1:11" x14ac:dyDescent="0.25">
      <c r="A686" s="6">
        <v>192</v>
      </c>
      <c r="B686" s="6">
        <v>43</v>
      </c>
      <c r="C686" s="6">
        <v>41</v>
      </c>
      <c r="D686" s="2" t="s">
        <v>885</v>
      </c>
      <c r="E686" s="2" t="s">
        <v>182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IF(A686&lt;&gt;C686,VLOOKUP(C686,$A$3:$E$902,4,FALSE),"")</f>
        <v>Steinfälle</v>
      </c>
      <c r="I686" t="str">
        <f>IF(A686&lt;&gt;C686,VLOOKUP(C686,$A$3:$E$902,5,FALSE),"")</f>
        <v>Stonefalls</v>
      </c>
      <c r="J686" s="4">
        <f t="shared" si="31"/>
        <v>192</v>
      </c>
      <c r="K686" s="4">
        <f t="shared" si="32"/>
        <v>41</v>
      </c>
    </row>
    <row r="687" spans="1:11" x14ac:dyDescent="0.25">
      <c r="A687" s="6">
        <v>335</v>
      </c>
      <c r="B687" s="6">
        <v>147</v>
      </c>
      <c r="C687" s="6">
        <v>92</v>
      </c>
      <c r="D687" s="2" t="s">
        <v>975</v>
      </c>
      <c r="E687" s="2" t="s">
        <v>285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IF(A687&lt;&gt;C687,VLOOKUP(C687,$A$3:$E$902,4,FALSE),"")</f>
        <v>Bangkorai</v>
      </c>
      <c r="I687" t="str">
        <f>IF(A687&lt;&gt;C687,VLOOKUP(C687,$A$3:$E$902,5,FALSE),"")</f>
        <v>Bangkorai</v>
      </c>
      <c r="J687" s="4">
        <f t="shared" si="31"/>
        <v>335</v>
      </c>
      <c r="K687" s="4">
        <f t="shared" si="32"/>
        <v>92</v>
      </c>
    </row>
    <row r="688" spans="1:11" x14ac:dyDescent="0.25">
      <c r="A688" s="6">
        <v>215</v>
      </c>
      <c r="B688" s="6">
        <v>55</v>
      </c>
      <c r="C688" s="6">
        <v>117</v>
      </c>
      <c r="D688" s="2" t="s">
        <v>896</v>
      </c>
      <c r="E688" s="2" t="s">
        <v>194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IF(A688&lt;&gt;C688,VLOOKUP(C688,$A$3:$E$902,4,FALSE),"")</f>
        <v>Schattenfenn</v>
      </c>
      <c r="I688" t="str">
        <f>IF(A688&lt;&gt;C688,VLOOKUP(C688,$A$3:$E$902,5,FALSE),"")</f>
        <v>Shadowfen</v>
      </c>
      <c r="J688" s="4">
        <f t="shared" si="31"/>
        <v>215</v>
      </c>
      <c r="K688" s="4">
        <f t="shared" si="32"/>
        <v>117</v>
      </c>
    </row>
    <row r="689" spans="1:11" x14ac:dyDescent="0.25">
      <c r="A689" s="6">
        <v>971</v>
      </c>
      <c r="B689" s="6">
        <v>611</v>
      </c>
      <c r="C689" s="6">
        <v>849</v>
      </c>
      <c r="D689" s="2" t="s">
        <v>1347</v>
      </c>
      <c r="E689" s="2" t="s">
        <v>725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IF(A689&lt;&gt;C689,VLOOKUP(C689,$A$3:$E$902,4,FALSE),"")</f>
        <v>Vvardenfell</v>
      </c>
      <c r="I689" t="str">
        <f>IF(A689&lt;&gt;C689,VLOOKUP(C689,$A$3:$E$902,5,FALSE),"")</f>
        <v>Vvardenfell</v>
      </c>
      <c r="J689" s="4">
        <f t="shared" si="31"/>
        <v>971</v>
      </c>
      <c r="K689" s="4">
        <f t="shared" si="32"/>
        <v>849</v>
      </c>
    </row>
    <row r="690" spans="1:11" x14ac:dyDescent="0.25">
      <c r="A690" s="6">
        <v>22</v>
      </c>
      <c r="B690" s="6">
        <v>6</v>
      </c>
      <c r="C690" s="6">
        <v>104</v>
      </c>
      <c r="D690" s="2" t="s">
        <v>68</v>
      </c>
      <c r="E690" s="2" t="s">
        <v>68</v>
      </c>
      <c r="F690" t="str">
        <f t="array" ref="F690">IF(OR(EXACT(A690,VALUE('ESO Dungeon constants'!$H$3:$H$1000))),"X","")</f>
        <v>X</v>
      </c>
      <c r="G690" t="str">
        <f t="shared" si="33"/>
        <v/>
      </c>
      <c r="H690" t="str">
        <f>IF(A690&lt;&gt;C690,VLOOKUP(C690,$A$3:$E$902,4,FALSE),"")</f>
        <v>Die Alik'r-Wüste</v>
      </c>
      <c r="I690" t="str">
        <f>IF(A690&lt;&gt;C690,VLOOKUP(C690,$A$3:$E$902,5,FALSE),"")</f>
        <v>Alik'r Desert</v>
      </c>
      <c r="J690" s="4">
        <f t="shared" si="31"/>
        <v>22</v>
      </c>
      <c r="K690" s="4">
        <f t="shared" si="32"/>
        <v>104</v>
      </c>
    </row>
    <row r="691" spans="1:11" x14ac:dyDescent="0.25">
      <c r="A691" s="6">
        <v>746</v>
      </c>
      <c r="B691" s="6">
        <v>407</v>
      </c>
      <c r="C691" s="6">
        <v>381</v>
      </c>
      <c r="D691" s="2" t="s">
        <v>1197</v>
      </c>
      <c r="E691" s="2" t="s">
        <v>531</v>
      </c>
      <c r="F691" t="str">
        <f t="array" ref="F691">IF(OR(EXACT(A691,VALUE('ESO Dungeon constants'!$H$3:$H$1000))),"X","")</f>
        <v/>
      </c>
      <c r="G691" t="str">
        <f t="shared" si="33"/>
        <v/>
      </c>
      <c r="H691" t="str">
        <f>IF(A691&lt;&gt;C691,VLOOKUP(C691,$A$3:$E$902,4,FALSE),"")</f>
        <v>Auridon</v>
      </c>
      <c r="I691" t="str">
        <f>IF(A691&lt;&gt;C691,VLOOKUP(C691,$A$3:$E$902,5,FALSE),"")</f>
        <v>Auridon</v>
      </c>
      <c r="J691" s="4">
        <f t="shared" si="31"/>
        <v>746</v>
      </c>
      <c r="K691" s="4">
        <f t="shared" si="32"/>
        <v>381</v>
      </c>
    </row>
    <row r="692" spans="1:11" x14ac:dyDescent="0.25">
      <c r="A692" s="6">
        <v>849</v>
      </c>
      <c r="B692" s="6">
        <v>496</v>
      </c>
      <c r="C692" s="6">
        <v>849</v>
      </c>
      <c r="D692" s="2" t="s">
        <v>617</v>
      </c>
      <c r="E692" s="2" t="s">
        <v>617</v>
      </c>
      <c r="F692" t="str">
        <f t="array" ref="F692">IF(OR(EXACT(A692,VALUE('ESO Dungeon constants'!$H$3:$H$1000))),"X","")</f>
        <v/>
      </c>
      <c r="G692" t="str">
        <f t="shared" si="33"/>
        <v>X</v>
      </c>
      <c r="H692" t="str">
        <f>IF(A692&lt;&gt;C692,VLOOKUP(C692,$A$3:$E$902,4,FALSE),"")</f>
        <v/>
      </c>
      <c r="I692" t="str">
        <f>IF(A692&lt;&gt;C692,VLOOKUP(C692,$A$3:$E$902,5,FALSE),"")</f>
        <v/>
      </c>
      <c r="J692" s="4">
        <f t="shared" si="31"/>
        <v>849</v>
      </c>
      <c r="K692" s="4">
        <f t="shared" si="32"/>
        <v>849</v>
      </c>
    </row>
    <row r="693" spans="1:11" x14ac:dyDescent="0.25">
      <c r="A693" s="6">
        <v>399</v>
      </c>
      <c r="B693" s="6">
        <v>194</v>
      </c>
      <c r="C693" s="6">
        <v>381</v>
      </c>
      <c r="D693" s="2" t="s">
        <v>331</v>
      </c>
      <c r="E693" s="2" t="s">
        <v>331</v>
      </c>
      <c r="F693" t="str">
        <f t="array" ref="F693">IF(OR(EXACT(A693,VALUE('ESO Dungeon constants'!$H$3:$H$1000))),"X","")</f>
        <v/>
      </c>
      <c r="G693" t="str">
        <f t="shared" si="33"/>
        <v/>
      </c>
      <c r="H693" t="str">
        <f>IF(A693&lt;&gt;C693,VLOOKUP(C693,$A$3:$E$902,4,FALSE),"")</f>
        <v>Auridon</v>
      </c>
      <c r="I693" t="str">
        <f>IF(A693&lt;&gt;C693,VLOOKUP(C693,$A$3:$E$902,5,FALSE),"")</f>
        <v>Auridon</v>
      </c>
      <c r="J693" s="4">
        <f t="shared" si="31"/>
        <v>399</v>
      </c>
      <c r="K693" s="4">
        <f t="shared" si="32"/>
        <v>381</v>
      </c>
    </row>
    <row r="694" spans="1:11" x14ac:dyDescent="0.25">
      <c r="A694" s="6">
        <v>1019</v>
      </c>
      <c r="B694" s="6">
        <v>653</v>
      </c>
      <c r="C694" s="6">
        <v>1011</v>
      </c>
      <c r="D694" s="2" t="s">
        <v>1385</v>
      </c>
      <c r="E694" s="2" t="s">
        <v>760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IF(A694&lt;&gt;C694,VLOOKUP(C694,$A$3:$E$902,4,FALSE),"")</f>
        <v>Sommersend</v>
      </c>
      <c r="I694" t="str">
        <f>IF(A694&lt;&gt;C694,VLOOKUP(C694,$A$3:$E$902,5,FALSE),"")</f>
        <v>Summerset</v>
      </c>
      <c r="J694" s="4">
        <f t="shared" si="31"/>
        <v>1019</v>
      </c>
      <c r="K694" s="4">
        <f t="shared" si="32"/>
        <v>1011</v>
      </c>
    </row>
    <row r="695" spans="1:11" x14ac:dyDescent="0.25">
      <c r="A695" s="6">
        <v>692</v>
      </c>
      <c r="B695" s="6">
        <v>381</v>
      </c>
      <c r="C695" s="6">
        <v>684</v>
      </c>
      <c r="D695" s="2" t="s">
        <v>1174</v>
      </c>
      <c r="E695" s="2" t="s">
        <v>507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IF(A695&lt;&gt;C695,VLOOKUP(C695,$A$3:$E$902,4,FALSE),"")</f>
        <v>Wrothgar</v>
      </c>
      <c r="I695" t="str">
        <f>IF(A695&lt;&gt;C695,VLOOKUP(C695,$A$3:$E$902,5,FALSE),"")</f>
        <v>Wrothgar</v>
      </c>
      <c r="J695" s="4">
        <f t="shared" si="31"/>
        <v>692</v>
      </c>
      <c r="K695" s="4">
        <f t="shared" si="32"/>
        <v>684</v>
      </c>
    </row>
    <row r="696" spans="1:11" x14ac:dyDescent="0.25">
      <c r="A696" s="6">
        <v>601</v>
      </c>
      <c r="B696" s="6">
        <v>360</v>
      </c>
      <c r="C696" s="6">
        <v>572</v>
      </c>
      <c r="D696" s="2" t="s">
        <v>1156</v>
      </c>
      <c r="E696" s="2" t="s">
        <v>491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IF(A696&lt;&gt;C696,VLOOKUP(C696,$A$3:$E$902,4,FALSE),"")</f>
        <v>Stirk</v>
      </c>
      <c r="I696" t="str">
        <f>IF(A696&lt;&gt;C696,VLOOKUP(C696,$A$3:$E$902,5,FALSE),"")</f>
        <v>Stirk</v>
      </c>
      <c r="J696" s="4">
        <f t="shared" si="31"/>
        <v>601</v>
      </c>
      <c r="K696" s="4">
        <f t="shared" si="32"/>
        <v>572</v>
      </c>
    </row>
    <row r="697" spans="1:11" x14ac:dyDescent="0.25">
      <c r="A697" s="6">
        <v>546</v>
      </c>
      <c r="B697" s="6">
        <v>311</v>
      </c>
      <c r="C697" s="6">
        <v>19</v>
      </c>
      <c r="D697" s="2" t="s">
        <v>1116</v>
      </c>
      <c r="E697" s="2" t="s">
        <v>446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IF(A697&lt;&gt;C697,VLOOKUP(C697,$A$3:$E$902,4,FALSE),"")</f>
        <v>Sturmhafen</v>
      </c>
      <c r="I697" t="str">
        <f>IF(A697&lt;&gt;C697,VLOOKUP(C697,$A$3:$E$902,5,FALSE),"")</f>
        <v>Stormhaven</v>
      </c>
      <c r="J697" s="4">
        <f t="shared" si="31"/>
        <v>546</v>
      </c>
      <c r="K697" s="4">
        <f t="shared" si="32"/>
        <v>19</v>
      </c>
    </row>
    <row r="698" spans="1:11" x14ac:dyDescent="0.25">
      <c r="A698" s="6">
        <v>752</v>
      </c>
      <c r="B698" s="6">
        <v>413</v>
      </c>
      <c r="C698" s="6">
        <v>19</v>
      </c>
      <c r="D698" s="2" t="s">
        <v>1203</v>
      </c>
      <c r="E698" s="2" t="s">
        <v>537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IF(A698&lt;&gt;C698,VLOOKUP(C698,$A$3:$E$902,4,FALSE),"")</f>
        <v>Sturmhafen</v>
      </c>
      <c r="I698" t="str">
        <f>IF(A698&lt;&gt;C698,VLOOKUP(C698,$A$3:$E$902,5,FALSE),"")</f>
        <v>Stormhaven</v>
      </c>
      <c r="J698" s="4">
        <f t="shared" si="31"/>
        <v>752</v>
      </c>
      <c r="K698" s="4">
        <f t="shared" si="32"/>
        <v>19</v>
      </c>
    </row>
    <row r="699" spans="1:11" x14ac:dyDescent="0.25">
      <c r="A699" s="6">
        <v>146</v>
      </c>
      <c r="B699" s="6">
        <v>29</v>
      </c>
      <c r="C699" s="6">
        <v>19</v>
      </c>
      <c r="D699" s="2" t="s">
        <v>876</v>
      </c>
      <c r="E699" s="2" t="s">
        <v>62</v>
      </c>
      <c r="F699" t="str">
        <f t="array" ref="F699">IF(OR(EXACT(A699,VALUE('ESO Dungeon constants'!$H$3:$H$1000))),"X","")</f>
        <v>X</v>
      </c>
      <c r="G699" t="str">
        <f t="shared" si="33"/>
        <v/>
      </c>
      <c r="H699" t="str">
        <f>IF(A699&lt;&gt;C699,VLOOKUP(C699,$A$3:$E$902,4,FALSE),"")</f>
        <v>Sturmhafen</v>
      </c>
      <c r="I699" t="str">
        <f>IF(A699&lt;&gt;C699,VLOOKUP(C699,$A$3:$E$902,5,FALSE),"")</f>
        <v>Stormhaven</v>
      </c>
      <c r="J699" s="4">
        <f t="shared" si="31"/>
        <v>146</v>
      </c>
      <c r="K699" s="4">
        <f t="shared" si="32"/>
        <v>19</v>
      </c>
    </row>
    <row r="700" spans="1:11" x14ac:dyDescent="0.25">
      <c r="A700" s="6">
        <v>933</v>
      </c>
      <c r="B700" s="6">
        <v>573</v>
      </c>
      <c r="C700" s="6">
        <v>19</v>
      </c>
      <c r="D700" s="2" t="s">
        <v>1319</v>
      </c>
      <c r="E700" s="2" t="s">
        <v>58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IF(A700&lt;&gt;C700,VLOOKUP(C700,$A$3:$E$902,4,FALSE),"")</f>
        <v>Sturmhafen</v>
      </c>
      <c r="I700" t="str">
        <f>IF(A700&lt;&gt;C700,VLOOKUP(C700,$A$3:$E$902,5,FALSE),"")</f>
        <v>Stormhaven</v>
      </c>
      <c r="J700" s="4">
        <f t="shared" si="31"/>
        <v>933</v>
      </c>
      <c r="K700" s="4">
        <f t="shared" si="32"/>
        <v>19</v>
      </c>
    </row>
    <row r="701" spans="1:11" x14ac:dyDescent="0.25">
      <c r="A701" s="6">
        <v>466</v>
      </c>
      <c r="B701" s="6">
        <v>251</v>
      </c>
      <c r="C701" s="6">
        <v>382</v>
      </c>
      <c r="D701" s="2" t="s">
        <v>1068</v>
      </c>
      <c r="E701" s="2" t="s">
        <v>387</v>
      </c>
      <c r="F701" t="str">
        <f t="array" ref="F701">IF(OR(EXACT(A701,VALUE('ESO Dungeon constants'!$H$3:$H$1000))),"X","")</f>
        <v/>
      </c>
      <c r="G701" t="str">
        <f t="shared" si="33"/>
        <v/>
      </c>
      <c r="H701" t="str">
        <f>IF(A701&lt;&gt;C701,VLOOKUP(C701,$A$3:$E$902,4,FALSE),"")</f>
        <v>Schnittermark</v>
      </c>
      <c r="I701" t="str">
        <f>IF(A701&lt;&gt;C701,VLOOKUP(C701,$A$3:$E$902,5,FALSE),"")</f>
        <v>Reaper's March</v>
      </c>
      <c r="J701" s="4">
        <f t="shared" si="31"/>
        <v>466</v>
      </c>
      <c r="K701" s="4">
        <f t="shared" si="32"/>
        <v>382</v>
      </c>
    </row>
    <row r="702" spans="1:11" x14ac:dyDescent="0.25">
      <c r="A702" s="6">
        <v>236</v>
      </c>
      <c r="B702" s="6">
        <v>71</v>
      </c>
      <c r="C702" s="6">
        <v>117</v>
      </c>
      <c r="D702" s="2" t="s">
        <v>911</v>
      </c>
      <c r="E702" s="2" t="s">
        <v>210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IF(A702&lt;&gt;C702,VLOOKUP(C702,$A$3:$E$902,4,FALSE),"")</f>
        <v>Schattenfenn</v>
      </c>
      <c r="I702" t="str">
        <f>IF(A702&lt;&gt;C702,VLOOKUP(C702,$A$3:$E$902,5,FALSE),"")</f>
        <v>Shadowfen</v>
      </c>
      <c r="J702" s="4">
        <f t="shared" si="31"/>
        <v>236</v>
      </c>
      <c r="K702" s="4">
        <f t="shared" si="32"/>
        <v>117</v>
      </c>
    </row>
    <row r="703" spans="1:11" x14ac:dyDescent="0.25">
      <c r="A703" s="6">
        <v>688</v>
      </c>
      <c r="B703" s="6">
        <v>378</v>
      </c>
      <c r="C703" s="6">
        <v>584</v>
      </c>
      <c r="D703" s="2" t="s">
        <v>1171</v>
      </c>
      <c r="E703" s="2" t="s">
        <v>54</v>
      </c>
      <c r="F703" t="str">
        <f t="array" ref="F703">IF(OR(EXACT(A703,VALUE('ESO Dungeon constants'!$H$3:$H$1000))),"X","")</f>
        <v>X</v>
      </c>
      <c r="G703" t="str">
        <f t="shared" si="33"/>
        <v/>
      </c>
      <c r="H703" t="str">
        <f>IF(A703&lt;&gt;C703,VLOOKUP(C703,$A$3:$E$902,4,FALSE),"")</f>
        <v>Die Kaiserstadt</v>
      </c>
      <c r="I703" t="str">
        <f>IF(A703&lt;&gt;C703,VLOOKUP(C703,$A$3:$E$902,5,FALSE),"")</f>
        <v>Imperial City</v>
      </c>
      <c r="J703" s="4">
        <f t="shared" si="31"/>
        <v>688</v>
      </c>
      <c r="K703" s="4">
        <f t="shared" si="32"/>
        <v>584</v>
      </c>
    </row>
    <row r="704" spans="1:11" x14ac:dyDescent="0.25">
      <c r="A704" s="6">
        <v>758</v>
      </c>
      <c r="B704" s="6">
        <v>419</v>
      </c>
      <c r="C704" s="6">
        <v>101</v>
      </c>
      <c r="D704" s="2" t="s">
        <v>1209</v>
      </c>
      <c r="E704" s="2" t="s">
        <v>543</v>
      </c>
      <c r="F704" t="str">
        <f t="array" ref="F704">IF(OR(EXACT(A704,VALUE('ESO Dungeon constants'!$H$3:$H$1000))),"X","")</f>
        <v/>
      </c>
      <c r="G704" t="str">
        <f t="shared" si="33"/>
        <v/>
      </c>
      <c r="H704" t="str">
        <f>IF(A704&lt;&gt;C704,VLOOKUP(C704,$A$3:$E$902,4,FALSE),"")</f>
        <v>Ostmarsch</v>
      </c>
      <c r="I704" t="str">
        <f>IF(A704&lt;&gt;C704,VLOOKUP(C704,$A$3:$E$902,5,FALSE),"")</f>
        <v>Eastmarch</v>
      </c>
      <c r="J704" s="4">
        <f t="shared" si="31"/>
        <v>758</v>
      </c>
      <c r="K704" s="4">
        <f t="shared" si="32"/>
        <v>101</v>
      </c>
    </row>
    <row r="705" spans="1:11" x14ac:dyDescent="0.25">
      <c r="A705" s="6">
        <v>516</v>
      </c>
      <c r="B705" s="6">
        <v>292</v>
      </c>
      <c r="C705" s="6">
        <v>516</v>
      </c>
      <c r="D705" s="2" t="s">
        <v>428</v>
      </c>
      <c r="E705" s="2" t="s">
        <v>428</v>
      </c>
      <c r="F705" t="str">
        <f t="array" ref="F705">IF(OR(EXACT(A705,VALUE('ESO Dungeon constants'!$H$3:$H$1000))),"X","")</f>
        <v/>
      </c>
      <c r="G705" t="str">
        <f t="shared" si="33"/>
        <v>X</v>
      </c>
      <c r="H705" t="str">
        <f>IF(A705&lt;&gt;C705,VLOOKUP(C705,$A$3:$E$902,4,FALSE),"")</f>
        <v/>
      </c>
      <c r="I705" t="str">
        <f>IF(A705&lt;&gt;C705,VLOOKUP(C705,$A$3:$E$902,5,FALSE),"")</f>
        <v/>
      </c>
      <c r="J705" s="4">
        <f t="shared" si="31"/>
        <v>516</v>
      </c>
      <c r="K705" s="4">
        <f t="shared" si="32"/>
        <v>516</v>
      </c>
    </row>
    <row r="706" spans="1:11" x14ac:dyDescent="0.25">
      <c r="A706" s="6">
        <v>262</v>
      </c>
      <c r="B706" s="6">
        <v>94</v>
      </c>
      <c r="C706" s="6">
        <v>101</v>
      </c>
      <c r="D706" s="2" t="s">
        <v>930</v>
      </c>
      <c r="E706" s="2" t="s">
        <v>233</v>
      </c>
      <c r="F706" t="str">
        <f t="array" ref="F706">IF(OR(EXACT(A706,VALUE('ESO Dungeon constants'!$H$3:$H$1000))),"X","")</f>
        <v/>
      </c>
      <c r="G706" t="str">
        <f t="shared" si="33"/>
        <v/>
      </c>
      <c r="H706" t="str">
        <f>IF(A706&lt;&gt;C706,VLOOKUP(C706,$A$3:$E$902,4,FALSE),"")</f>
        <v>Ostmarsch</v>
      </c>
      <c r="I706" t="str">
        <f>IF(A706&lt;&gt;C706,VLOOKUP(C706,$A$3:$E$902,5,FALSE),"")</f>
        <v>Eastmarch</v>
      </c>
      <c r="J706" s="4">
        <f t="shared" si="31"/>
        <v>262</v>
      </c>
      <c r="K706" s="4">
        <f t="shared" si="32"/>
        <v>101</v>
      </c>
    </row>
    <row r="707" spans="1:11" x14ac:dyDescent="0.25">
      <c r="A707" s="6">
        <v>478</v>
      </c>
      <c r="B707" s="6">
        <v>261</v>
      </c>
      <c r="C707" s="6">
        <v>383</v>
      </c>
      <c r="D707" s="2" t="s">
        <v>1078</v>
      </c>
      <c r="E707" s="2" t="s">
        <v>397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IF(A707&lt;&gt;C707,VLOOKUP(C707,$A$3:$E$902,4,FALSE),"")</f>
        <v>Grahtwald</v>
      </c>
      <c r="I707" t="str">
        <f>IF(A707&lt;&gt;C707,VLOOKUP(C707,$A$3:$E$902,5,FALSE),"")</f>
        <v>Grahtwood</v>
      </c>
      <c r="J707" s="4">
        <f t="shared" si="31"/>
        <v>478</v>
      </c>
      <c r="K707" s="4">
        <f t="shared" si="32"/>
        <v>383</v>
      </c>
    </row>
    <row r="708" spans="1:11" x14ac:dyDescent="0.25">
      <c r="A708" s="6">
        <v>684</v>
      </c>
      <c r="B708" s="6">
        <v>377</v>
      </c>
      <c r="C708" s="6">
        <v>684</v>
      </c>
      <c r="D708" s="2" t="s">
        <v>504</v>
      </c>
      <c r="E708" s="2" t="s">
        <v>504</v>
      </c>
      <c r="F708" t="str">
        <f t="array" ref="F708">IF(OR(EXACT(A708,VALUE('ESO Dungeon constants'!$H$3:$H$1000))),"X","")</f>
        <v/>
      </c>
      <c r="G708" t="str">
        <f t="shared" si="33"/>
        <v>X</v>
      </c>
      <c r="H708" t="str">
        <f>IF(A708&lt;&gt;C708,VLOOKUP(C708,$A$3:$E$902,4,FALSE),"")</f>
        <v/>
      </c>
      <c r="I708" t="str">
        <f>IF(A708&lt;&gt;C708,VLOOKUP(C708,$A$3:$E$902,5,FALSE),"")</f>
        <v/>
      </c>
      <c r="J708" s="4">
        <f t="shared" si="31"/>
        <v>684</v>
      </c>
      <c r="K708" s="4">
        <f t="shared" si="32"/>
        <v>684</v>
      </c>
    </row>
    <row r="709" spans="1:11" x14ac:dyDescent="0.25">
      <c r="A709" s="6">
        <v>1071</v>
      </c>
      <c r="B709" s="6">
        <v>696</v>
      </c>
      <c r="C709" s="6">
        <v>726</v>
      </c>
      <c r="D709" s="2" t="s">
        <v>801</v>
      </c>
      <c r="E709" s="2" t="s">
        <v>801</v>
      </c>
      <c r="F709" t="str">
        <f t="array" ref="F709">IF(OR(EXACT(A709,VALUE('ESO Dungeon constants'!$H$3:$H$1000))),"X","")</f>
        <v/>
      </c>
      <c r="G709" t="str">
        <f t="shared" si="33"/>
        <v/>
      </c>
      <c r="H709" t="str">
        <f>IF(A709&lt;&gt;C709,VLOOKUP(C709,$A$3:$E$902,4,FALSE),"")</f>
        <v>Trübmoor</v>
      </c>
      <c r="I709" t="str">
        <f>IF(A709&lt;&gt;C709,VLOOKUP(C709,$A$3:$E$902,5,FALSE),"")</f>
        <v>Murkmire</v>
      </c>
      <c r="J709" s="4">
        <f t="shared" ref="J709:J717" si="34">A709</f>
        <v>1071</v>
      </c>
      <c r="K709" s="4">
        <f t="shared" ref="K709:K717" si="35">C709</f>
        <v>726</v>
      </c>
    </row>
    <row r="710" spans="1:11" x14ac:dyDescent="0.25">
      <c r="A710" s="6">
        <v>332</v>
      </c>
      <c r="B710" s="6">
        <v>144</v>
      </c>
      <c r="C710" s="6">
        <v>104</v>
      </c>
      <c r="D710" s="2" t="s">
        <v>282</v>
      </c>
      <c r="E710" s="2" t="s">
        <v>282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IF(A710&lt;&gt;C710,VLOOKUP(C710,$A$3:$E$902,4,FALSE),"")</f>
        <v>Die Alik'r-Wüste</v>
      </c>
      <c r="I710" t="str">
        <f>IF(A710&lt;&gt;C710,VLOOKUP(C710,$A$3:$E$902,5,FALSE),"")</f>
        <v>Alik'r Desert</v>
      </c>
      <c r="J710" s="4">
        <f t="shared" si="34"/>
        <v>332</v>
      </c>
      <c r="K710" s="4">
        <f t="shared" si="35"/>
        <v>104</v>
      </c>
    </row>
    <row r="711" spans="1:11" x14ac:dyDescent="0.25">
      <c r="A711" s="6">
        <v>922</v>
      </c>
      <c r="B711" s="6">
        <v>562</v>
      </c>
      <c r="C711" s="6">
        <v>849</v>
      </c>
      <c r="D711" s="2" t="s">
        <v>683</v>
      </c>
      <c r="E711" s="2" t="s">
        <v>683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IF(A711&lt;&gt;C711,VLOOKUP(C711,$A$3:$E$902,4,FALSE),"")</f>
        <v>Vvardenfell</v>
      </c>
      <c r="I711" t="str">
        <f>IF(A711&lt;&gt;C711,VLOOKUP(C711,$A$3:$E$902,5,FALSE),"")</f>
        <v>Vvardenfell</v>
      </c>
      <c r="J711" s="4">
        <f t="shared" si="34"/>
        <v>922</v>
      </c>
      <c r="K711" s="4">
        <f t="shared" si="35"/>
        <v>849</v>
      </c>
    </row>
    <row r="712" spans="1:11" x14ac:dyDescent="0.25">
      <c r="A712" s="6">
        <v>950</v>
      </c>
      <c r="B712" s="6">
        <v>590</v>
      </c>
      <c r="C712" s="6">
        <v>849</v>
      </c>
      <c r="D712" s="2" t="s">
        <v>704</v>
      </c>
      <c r="E712" s="2" t="s">
        <v>704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IF(A712&lt;&gt;C712,VLOOKUP(C712,$A$3:$E$902,4,FALSE),"")</f>
        <v>Vvardenfell</v>
      </c>
      <c r="I712" t="str">
        <f>IF(A712&lt;&gt;C712,VLOOKUP(C712,$A$3:$E$902,5,FALSE),"")</f>
        <v>Vvardenfell</v>
      </c>
      <c r="J712" s="4">
        <f t="shared" si="34"/>
        <v>950</v>
      </c>
      <c r="K712" s="4">
        <f t="shared" si="35"/>
        <v>849</v>
      </c>
    </row>
    <row r="713" spans="1:11" x14ac:dyDescent="0.25">
      <c r="A713" s="6">
        <v>904</v>
      </c>
      <c r="B713" s="6">
        <v>545</v>
      </c>
      <c r="C713" s="6">
        <v>888</v>
      </c>
      <c r="D713" s="2" t="s">
        <v>1296</v>
      </c>
      <c r="E713" s="2" t="s">
        <v>666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IF(A713&lt;&gt;C713,VLOOKUP(C713,$A$3:$E$902,4,FALSE),"")</f>
        <v>Kargstein</v>
      </c>
      <c r="I713" t="str">
        <f>IF(A713&lt;&gt;C713,VLOOKUP(C713,$A$3:$E$902,5,FALSE),"")</f>
        <v>Craglorn</v>
      </c>
      <c r="J713" s="4">
        <f t="shared" si="34"/>
        <v>904</v>
      </c>
      <c r="K713" s="4">
        <f t="shared" si="35"/>
        <v>888</v>
      </c>
    </row>
    <row r="714" spans="1:11" x14ac:dyDescent="0.25">
      <c r="A714" s="6">
        <v>928</v>
      </c>
      <c r="B714" s="6">
        <v>568</v>
      </c>
      <c r="C714" s="6">
        <v>849</v>
      </c>
      <c r="D714" s="2" t="s">
        <v>1314</v>
      </c>
      <c r="E714" s="2" t="s">
        <v>689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IF(A714&lt;&gt;C714,VLOOKUP(C714,$A$3:$E$902,4,FALSE),"")</f>
        <v>Vvardenfell</v>
      </c>
      <c r="I714" t="str">
        <f>IF(A714&lt;&gt;C714,VLOOKUP(C714,$A$3:$E$902,5,FALSE),"")</f>
        <v>Vvardenfell</v>
      </c>
      <c r="J714" s="4">
        <f t="shared" si="34"/>
        <v>928</v>
      </c>
      <c r="K714" s="4">
        <f t="shared" si="35"/>
        <v>849</v>
      </c>
    </row>
    <row r="715" spans="1:11" x14ac:dyDescent="0.25">
      <c r="A715" s="6">
        <v>917</v>
      </c>
      <c r="B715" s="6">
        <v>557</v>
      </c>
      <c r="C715" s="6">
        <v>917</v>
      </c>
      <c r="D715" s="2" t="s">
        <v>678</v>
      </c>
      <c r="E715" s="2" t="s">
        <v>678</v>
      </c>
      <c r="F715" t="str">
        <f t="array" ref="F715">IF(OR(EXACT(A715,VALUE('ESO Dungeon constants'!$H$3:$H$1000))),"X","")</f>
        <v/>
      </c>
      <c r="G715" t="str">
        <f t="shared" si="33"/>
        <v>X</v>
      </c>
      <c r="H715" t="str">
        <f>IF(A715&lt;&gt;C715,VLOOKUP(C715,$A$3:$E$902,4,FALSE),"")</f>
        <v/>
      </c>
      <c r="I715" t="str">
        <f>IF(A715&lt;&gt;C715,VLOOKUP(C715,$A$3:$E$902,5,FALSE),"")</f>
        <v/>
      </c>
      <c r="J715" s="4">
        <f t="shared" si="34"/>
        <v>917</v>
      </c>
      <c r="K715" s="4">
        <f t="shared" si="35"/>
        <v>917</v>
      </c>
    </row>
    <row r="716" spans="1:11" x14ac:dyDescent="0.25">
      <c r="A716" s="6">
        <v>697</v>
      </c>
      <c r="B716" s="6">
        <v>385</v>
      </c>
      <c r="C716" s="6">
        <v>684</v>
      </c>
      <c r="D716" s="2" t="s">
        <v>511</v>
      </c>
      <c r="E716" s="2" t="s">
        <v>511</v>
      </c>
      <c r="F716" t="str">
        <f t="array" ref="F716">IF(OR(EXACT(A716,VALUE('ESO Dungeon constants'!$H$3:$H$1000))),"X","")</f>
        <v/>
      </c>
      <c r="G716" t="str">
        <f t="shared" si="33"/>
        <v/>
      </c>
      <c r="H716" t="str">
        <f>IF(A716&lt;&gt;C716,VLOOKUP(C716,$A$3:$E$902,4,FALSE),"")</f>
        <v>Wrothgar</v>
      </c>
      <c r="I716" t="str">
        <f>IF(A716&lt;&gt;C716,VLOOKUP(C716,$A$3:$E$902,5,FALSE),"")</f>
        <v>Wrothgar</v>
      </c>
      <c r="J716" s="4">
        <f t="shared" si="34"/>
        <v>697</v>
      </c>
      <c r="K716" s="4">
        <f t="shared" si="35"/>
        <v>684</v>
      </c>
    </row>
    <row r="717" spans="1:11" x14ac:dyDescent="0.25">
      <c r="A717" s="6">
        <v>1107</v>
      </c>
      <c r="B717" s="6">
        <v>710</v>
      </c>
      <c r="C717" s="6">
        <v>1107</v>
      </c>
      <c r="D717" s="2" t="s">
        <v>813</v>
      </c>
      <c r="E717" s="2" t="s">
        <v>813</v>
      </c>
      <c r="F717" t="str">
        <f t="array" ref="F717">IF(OR(EXACT(A717,VALUE('ESO Dungeon constants'!$H$3:$H$1000))),"X","")</f>
        <v/>
      </c>
      <c r="G717" t="str">
        <f t="shared" si="33"/>
        <v>X</v>
      </c>
      <c r="H717" t="str">
        <f>IF(A717&lt;&gt;C717,VLOOKUP(C717,$A$3:$E$902,4,FALSE),"")</f>
        <v/>
      </c>
      <c r="I717" t="str">
        <f>IF(A717&lt;&gt;C717,VLOOKUP(C717,$A$3:$E$902,5,FALSE),"")</f>
        <v/>
      </c>
      <c r="J717" s="4">
        <f t="shared" si="34"/>
        <v>1107</v>
      </c>
      <c r="K717" s="4">
        <f t="shared" si="35"/>
        <v>1107</v>
      </c>
    </row>
  </sheetData>
  <autoFilter ref="A2:I717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2019-05-13T13:50:45Z</dcterms:modified>
</cp:coreProperties>
</file>