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890E293C-E9C3-4B10-A0E0-199A573AE148}" xr6:coauthVersionLast="46" xr6:coauthVersionMax="46"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r:id="rId11"/>
    <sheet name="LibSets constants" sheetId="2" r:id="rId12"/>
  </sheets>
  <definedNames>
    <definedName name="_xlnm._FilterDatabase" localSheetId="8" hidden="1">DumpedDataWorkarea!$A$1:$H$34</definedName>
    <definedName name="_xlnm._FilterDatabase" localSheetId="6" hidden="1">'ESO dumped WayshrineInfo'!$A$2:$M$464</definedName>
    <definedName name="_xlnm._FilterDatabase" localSheetId="3" hidden="1">'ESO dumped ZoneData'!$A$2:$E$2</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names'!$A$2:$B$2</definedName>
    <definedName name="_xlnm._FilterDatabase" localSheetId="4" hidden="1">'ESO zone constants'!$A$2:$L$857</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data'!$A$2:$BC$546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Y527" i="4" l="1"/>
  <c r="Y528" i="4"/>
  <c r="Y529" i="4"/>
  <c r="Y530" i="4"/>
  <c r="Y531" i="4"/>
  <c r="Y532" i="4"/>
  <c r="Y533" i="4"/>
  <c r="Y534" i="4"/>
  <c r="Y535" i="4"/>
  <c r="Y536" i="4"/>
  <c r="Y537" i="4"/>
  <c r="Y538" i="4"/>
  <c r="Y539" i="4"/>
  <c r="Y540" i="4"/>
  <c r="Y541" i="4"/>
  <c r="Y542" i="4"/>
  <c r="Y543" i="4"/>
  <c r="Y544" i="4"/>
  <c r="Y545" i="4"/>
  <c r="Y546" i="4"/>
  <c r="Y511" i="4"/>
  <c r="Y512" i="4"/>
  <c r="Y513" i="4"/>
  <c r="Y514" i="4"/>
  <c r="Y515" i="4"/>
  <c r="Y516" i="4"/>
  <c r="Y517" i="4"/>
  <c r="Y518" i="4"/>
  <c r="Y519" i="4"/>
  <c r="Y520" i="4"/>
  <c r="Y521" i="4"/>
  <c r="Y522" i="4"/>
  <c r="Y523" i="4"/>
  <c r="Y524" i="4"/>
  <c r="Y525" i="4"/>
  <c r="Y526" i="4"/>
  <c r="Y483" i="4"/>
  <c r="Y484" i="4"/>
  <c r="Y485" i="4"/>
  <c r="Y486" i="4"/>
  <c r="Y487" i="4"/>
  <c r="Y488" i="4"/>
  <c r="Y489" i="4"/>
  <c r="Y490" i="4"/>
  <c r="Y491" i="4"/>
  <c r="Y492" i="4"/>
  <c r="Y493" i="4"/>
  <c r="Y494" i="4"/>
  <c r="Y495" i="4"/>
  <c r="Y496" i="4"/>
  <c r="Y497" i="4"/>
  <c r="Y498" i="4"/>
  <c r="Y499" i="4"/>
  <c r="Y500" i="4"/>
  <c r="Y501" i="4"/>
  <c r="Y502" i="4"/>
  <c r="Y503" i="4"/>
  <c r="Y504" i="4"/>
  <c r="Y505" i="4"/>
  <c r="Y506" i="4"/>
  <c r="Y507" i="4"/>
  <c r="Y508" i="4"/>
  <c r="Y509" i="4"/>
  <c r="Y510" i="4"/>
  <c r="Y480" i="4"/>
  <c r="Y481" i="4"/>
  <c r="Y482" i="4"/>
  <c r="Y447" i="4"/>
  <c r="Y448" i="4"/>
  <c r="Y449" i="4"/>
  <c r="Y450" i="4"/>
  <c r="Y451" i="4"/>
  <c r="Y452" i="4"/>
  <c r="Y453" i="4"/>
  <c r="Y454" i="4"/>
  <c r="Y455" i="4"/>
  <c r="Y456" i="4"/>
  <c r="Y457" i="4"/>
  <c r="Y458" i="4"/>
  <c r="Y459" i="4"/>
  <c r="Y460" i="4"/>
  <c r="Y461" i="4"/>
  <c r="Y462" i="4"/>
  <c r="Y463" i="4"/>
  <c r="Y464" i="4"/>
  <c r="Y465" i="4"/>
  <c r="Y466" i="4"/>
  <c r="Y467" i="4"/>
  <c r="Y468" i="4"/>
  <c r="Y469" i="4"/>
  <c r="Y470" i="4"/>
  <c r="Y471" i="4"/>
  <c r="Y472" i="4"/>
  <c r="Y473" i="4"/>
  <c r="Y474" i="4"/>
  <c r="Y475" i="4"/>
  <c r="Y476" i="4"/>
  <c r="Y477" i="4"/>
  <c r="Y478" i="4"/>
  <c r="Y479" i="4"/>
  <c r="Y358" i="4"/>
  <c r="Y359" i="4"/>
  <c r="Y360" i="4"/>
  <c r="Y361" i="4"/>
  <c r="Y362" i="4"/>
  <c r="Y363" i="4"/>
  <c r="Y364" i="4"/>
  <c r="Y365" i="4"/>
  <c r="Y366" i="4"/>
  <c r="Y367" i="4"/>
  <c r="Y368" i="4"/>
  <c r="Y369" i="4"/>
  <c r="Y370" i="4"/>
  <c r="Y371" i="4"/>
  <c r="Y372" i="4"/>
  <c r="Y373" i="4"/>
  <c r="Y374" i="4"/>
  <c r="Y375" i="4"/>
  <c r="Y376" i="4"/>
  <c r="Y377" i="4"/>
  <c r="Y378" i="4"/>
  <c r="Y379" i="4"/>
  <c r="Y380" i="4"/>
  <c r="Y381" i="4"/>
  <c r="Y382" i="4"/>
  <c r="Y383" i="4"/>
  <c r="Y384" i="4"/>
  <c r="Y385" i="4"/>
  <c r="Y386" i="4"/>
  <c r="Y387" i="4"/>
  <c r="Y388" i="4"/>
  <c r="Y389" i="4"/>
  <c r="Y390" i="4"/>
  <c r="Y391" i="4"/>
  <c r="Y392" i="4"/>
  <c r="Y393" i="4"/>
  <c r="Y394" i="4"/>
  <c r="Y395" i="4"/>
  <c r="Y396" i="4"/>
  <c r="Y397" i="4"/>
  <c r="Y398" i="4"/>
  <c r="Y399" i="4"/>
  <c r="Y400" i="4"/>
  <c r="Y401" i="4"/>
  <c r="Y402" i="4"/>
  <c r="Y403" i="4"/>
  <c r="Y404" i="4"/>
  <c r="Y405" i="4"/>
  <c r="Y406" i="4"/>
  <c r="Y407" i="4"/>
  <c r="Y408" i="4"/>
  <c r="Y409" i="4"/>
  <c r="Y410" i="4"/>
  <c r="Y411" i="4"/>
  <c r="Y412" i="4"/>
  <c r="Y413" i="4"/>
  <c r="Y414" i="4"/>
  <c r="Y415" i="4"/>
  <c r="Y416" i="4"/>
  <c r="Y417" i="4"/>
  <c r="Y418" i="4"/>
  <c r="Y419" i="4"/>
  <c r="Y420" i="4"/>
  <c r="Y421" i="4"/>
  <c r="Y422" i="4"/>
  <c r="Y423" i="4"/>
  <c r="Y424" i="4"/>
  <c r="Y425" i="4"/>
  <c r="Y426" i="4"/>
  <c r="Y427" i="4"/>
  <c r="Y428" i="4"/>
  <c r="Y429" i="4"/>
  <c r="Y430" i="4"/>
  <c r="Y431" i="4"/>
  <c r="Y432" i="4"/>
  <c r="Y433" i="4"/>
  <c r="Y434" i="4"/>
  <c r="Y435" i="4"/>
  <c r="Y436" i="4"/>
  <c r="Y437" i="4"/>
  <c r="Y438" i="4"/>
  <c r="Y439" i="4"/>
  <c r="Y440" i="4"/>
  <c r="Y441" i="4"/>
  <c r="Y442" i="4"/>
  <c r="Y443" i="4"/>
  <c r="Y444" i="4"/>
  <c r="Y445" i="4"/>
  <c r="Y446" i="4"/>
  <c r="Y336" i="4"/>
  <c r="Y337" i="4"/>
  <c r="Y338" i="4"/>
  <c r="Y339" i="4"/>
  <c r="Y340" i="4"/>
  <c r="Y341" i="4"/>
  <c r="Y342" i="4"/>
  <c r="Y343" i="4"/>
  <c r="Y344" i="4"/>
  <c r="Y345" i="4"/>
  <c r="Y346" i="4"/>
  <c r="Y347" i="4"/>
  <c r="Y348" i="4"/>
  <c r="Y349" i="4"/>
  <c r="Y350" i="4"/>
  <c r="Y351" i="4"/>
  <c r="Y352" i="4"/>
  <c r="Y353" i="4"/>
  <c r="Y354" i="4"/>
  <c r="Y355" i="4"/>
  <c r="Y356" i="4"/>
  <c r="Y357" i="4"/>
  <c r="Y307" i="4"/>
  <c r="Y308" i="4"/>
  <c r="Y309" i="4"/>
  <c r="Y310" i="4"/>
  <c r="Y311" i="4"/>
  <c r="Y312" i="4"/>
  <c r="Y313" i="4"/>
  <c r="Y314" i="4"/>
  <c r="Y315" i="4"/>
  <c r="Y316" i="4"/>
  <c r="Y317" i="4"/>
  <c r="Y318" i="4"/>
  <c r="Y319" i="4"/>
  <c r="Y320" i="4"/>
  <c r="Y321" i="4"/>
  <c r="Y322" i="4"/>
  <c r="Y323" i="4"/>
  <c r="Y324" i="4"/>
  <c r="Y325" i="4"/>
  <c r="Y326" i="4"/>
  <c r="Y327" i="4"/>
  <c r="Y328" i="4"/>
  <c r="Y329" i="4"/>
  <c r="Y330" i="4"/>
  <c r="Y331" i="4"/>
  <c r="Y332" i="4"/>
  <c r="Y333" i="4"/>
  <c r="Y334" i="4"/>
  <c r="Y335" i="4"/>
  <c r="Y279" i="4"/>
  <c r="Y280" i="4"/>
  <c r="Y281" i="4"/>
  <c r="Y282" i="4"/>
  <c r="Y283" i="4"/>
  <c r="Y284" i="4"/>
  <c r="Y285" i="4"/>
  <c r="Y286" i="4"/>
  <c r="Y287" i="4"/>
  <c r="Y288" i="4"/>
  <c r="Y289" i="4"/>
  <c r="Y290" i="4"/>
  <c r="Y291" i="4"/>
  <c r="Y292" i="4"/>
  <c r="Y293" i="4"/>
  <c r="Y294" i="4"/>
  <c r="Y295" i="4"/>
  <c r="Y296" i="4"/>
  <c r="Y297" i="4"/>
  <c r="Y298" i="4"/>
  <c r="Y299" i="4"/>
  <c r="Y300" i="4"/>
  <c r="Y301" i="4"/>
  <c r="Y302" i="4"/>
  <c r="Y303" i="4"/>
  <c r="Y304" i="4"/>
  <c r="Y305" i="4"/>
  <c r="Y306"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269" i="4"/>
  <c r="Y270" i="4"/>
  <c r="Y271" i="4"/>
  <c r="Y272" i="4"/>
  <c r="Y273" i="4"/>
  <c r="Y274" i="4"/>
  <c r="Y275" i="4"/>
  <c r="Y276" i="4"/>
  <c r="Y277" i="4"/>
  <c r="Y278" i="4"/>
  <c r="Y190" i="4"/>
  <c r="Y191" i="4"/>
  <c r="Y192" i="4"/>
  <c r="Y193" i="4"/>
  <c r="Y194" i="4"/>
  <c r="Y195" i="4"/>
  <c r="Y196" i="4"/>
  <c r="Y197" i="4"/>
  <c r="Y198" i="4"/>
  <c r="Y199" i="4"/>
  <c r="Y200" i="4"/>
  <c r="Y201" i="4"/>
  <c r="Y202" i="4"/>
  <c r="Y203" i="4"/>
  <c r="Y204" i="4"/>
  <c r="Y176" i="4"/>
  <c r="Y177" i="4"/>
  <c r="Y178" i="4"/>
  <c r="Y179" i="4"/>
  <c r="Y180" i="4"/>
  <c r="Y181" i="4"/>
  <c r="Y182" i="4"/>
  <c r="Y183" i="4"/>
  <c r="Y184" i="4"/>
  <c r="Y185" i="4"/>
  <c r="Y186" i="4"/>
  <c r="Y187" i="4"/>
  <c r="Y188" i="4"/>
  <c r="Y189" i="4"/>
  <c r="Y160" i="4"/>
  <c r="Y161" i="4"/>
  <c r="Y162" i="4"/>
  <c r="Y163" i="4"/>
  <c r="Y164" i="4"/>
  <c r="Y165" i="4"/>
  <c r="Y166" i="4"/>
  <c r="Y167" i="4"/>
  <c r="Y168" i="4"/>
  <c r="Y169" i="4"/>
  <c r="Y170" i="4"/>
  <c r="Y171" i="4"/>
  <c r="Y172" i="4"/>
  <c r="Y173" i="4"/>
  <c r="Y174" i="4"/>
  <c r="Y175" i="4"/>
  <c r="Y150" i="4"/>
  <c r="Y151" i="4"/>
  <c r="Y152" i="4"/>
  <c r="Y153" i="4"/>
  <c r="Y154" i="4"/>
  <c r="Y155" i="4"/>
  <c r="Y156" i="4"/>
  <c r="Y157" i="4"/>
  <c r="Y158" i="4"/>
  <c r="Y159" i="4"/>
  <c r="Y130" i="4"/>
  <c r="Y131" i="4"/>
  <c r="Y132" i="4"/>
  <c r="Y133" i="4"/>
  <c r="Y134" i="4"/>
  <c r="Y135" i="4"/>
  <c r="Y136" i="4"/>
  <c r="Y137" i="4"/>
  <c r="Y138" i="4"/>
  <c r="Y139" i="4"/>
  <c r="Y140" i="4"/>
  <c r="Y141" i="4"/>
  <c r="Y142" i="4"/>
  <c r="Y143" i="4"/>
  <c r="Y144" i="4"/>
  <c r="Y145" i="4"/>
  <c r="Y146" i="4"/>
  <c r="Y147" i="4"/>
  <c r="Y148" i="4"/>
  <c r="Y149"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29" i="4"/>
  <c r="Y55" i="4"/>
  <c r="Y56" i="4"/>
  <c r="Y57" i="4"/>
  <c r="Y58" i="4"/>
  <c r="Y59" i="4"/>
  <c r="Y60" i="4"/>
  <c r="Y61" i="4"/>
  <c r="Y62" i="4"/>
  <c r="Y63" i="4"/>
  <c r="Y64" i="4"/>
  <c r="Y4" i="4"/>
  <c r="Y5" i="4"/>
  <c r="Y6" i="4"/>
  <c r="Y7" i="4"/>
  <c r="Y8" i="4"/>
  <c r="Y9" i="4"/>
  <c r="Y10" i="4"/>
  <c r="Y11" i="4"/>
  <c r="Y12" i="4"/>
  <c r="Y13" i="4"/>
  <c r="Y14" i="4"/>
  <c r="Y15" i="4"/>
  <c r="Y16" i="4"/>
  <c r="Y17" i="4"/>
  <c r="Y18" i="4"/>
  <c r="Y19" i="4"/>
  <c r="Y20" i="4"/>
  <c r="Y21" i="4"/>
  <c r="Y22" i="4"/>
  <c r="Y23" i="4"/>
  <c r="Y24" i="4"/>
  <c r="Y25" i="4"/>
  <c r="Y26" i="4"/>
  <c r="Y27" i="4"/>
  <c r="Y28" i="4"/>
  <c r="Y29" i="4"/>
  <c r="Y30" i="4"/>
  <c r="Y31" i="4"/>
  <c r="Y32" i="4"/>
  <c r="Y33" i="4"/>
  <c r="Y34" i="4"/>
  <c r="Y35" i="4"/>
  <c r="Y36" i="4"/>
  <c r="Y37" i="4"/>
  <c r="Y38" i="4"/>
  <c r="Y39" i="4"/>
  <c r="Y40" i="4"/>
  <c r="Y41" i="4"/>
  <c r="Y42" i="4"/>
  <c r="Y43" i="4"/>
  <c r="Y44" i="4"/>
  <c r="Y45" i="4"/>
  <c r="Y46" i="4"/>
  <c r="Y47" i="4"/>
  <c r="Y48" i="4"/>
  <c r="Y49" i="4"/>
  <c r="Y50" i="4"/>
  <c r="Y51" i="4"/>
  <c r="Y52" i="4"/>
  <c r="Y53" i="4"/>
  <c r="Y54" i="4"/>
  <c r="Y3" i="4"/>
  <c r="G33" i="20"/>
  <c r="H33" i="20"/>
  <c r="I33" i="20"/>
  <c r="C33" i="20"/>
  <c r="B542" i="15"/>
  <c r="C542" i="15"/>
  <c r="B543" i="15"/>
  <c r="C543" i="15"/>
  <c r="B544" i="15"/>
  <c r="C544" i="15"/>
  <c r="B545" i="15"/>
  <c r="C545" i="15"/>
  <c r="B546" i="15"/>
  <c r="C546" i="15"/>
  <c r="B547" i="15"/>
  <c r="C547" i="15"/>
  <c r="B551" i="15"/>
  <c r="C551" i="15"/>
  <c r="B552" i="15"/>
  <c r="C552" i="15"/>
  <c r="B553" i="15"/>
  <c r="C553" i="15"/>
  <c r="BA538" i="4"/>
  <c r="BB538" i="4"/>
  <c r="BA539" i="4"/>
  <c r="BB539" i="4"/>
  <c r="BA540" i="4"/>
  <c r="BB540" i="4"/>
  <c r="BA541" i="4"/>
  <c r="BB541" i="4"/>
  <c r="BA542" i="4"/>
  <c r="BB542" i="4"/>
  <c r="BA543" i="4"/>
  <c r="BB543" i="4"/>
  <c r="BA544" i="4"/>
  <c r="BB544" i="4"/>
  <c r="BA545" i="4"/>
  <c r="BB545" i="4"/>
  <c r="BA546" i="4"/>
  <c r="BB546" i="4"/>
  <c r="P544" i="4"/>
  <c r="P545" i="4"/>
  <c r="P546" i="4"/>
  <c r="J464" i="18"/>
  <c r="V535" i="4"/>
  <c r="W535" i="4"/>
  <c r="AB535" i="4"/>
  <c r="AC535" i="4"/>
  <c r="Z533" i="4"/>
  <c r="AB533" i="4"/>
  <c r="AC533" i="4"/>
  <c r="AE533" i="4"/>
  <c r="AD533" i="4" s="1"/>
  <c r="AG533" i="4"/>
  <c r="AH533" i="4"/>
  <c r="AI533" i="4"/>
  <c r="AL533" i="4"/>
  <c r="AM533" i="4"/>
  <c r="AN533" i="4"/>
  <c r="AQ533" i="4"/>
  <c r="AR533" i="4"/>
  <c r="AS533" i="4"/>
  <c r="AV533" i="4"/>
  <c r="AW533" i="4"/>
  <c r="AW532" i="4"/>
  <c r="AV532" i="4"/>
  <c r="AS532" i="4"/>
  <c r="AR532" i="4"/>
  <c r="AQ532" i="4"/>
  <c r="AN532" i="4"/>
  <c r="AM532" i="4"/>
  <c r="AL532" i="4"/>
  <c r="AI532" i="4"/>
  <c r="AH532" i="4"/>
  <c r="AG532" i="4"/>
  <c r="AE532" i="4"/>
  <c r="AD532" i="4" s="1"/>
  <c r="AC532" i="4"/>
  <c r="AB532" i="4"/>
  <c r="Z532" i="4"/>
  <c r="AW531" i="4"/>
  <c r="AV531" i="4"/>
  <c r="AS531" i="4"/>
  <c r="AR531" i="4"/>
  <c r="AQ531" i="4"/>
  <c r="AN531" i="4"/>
  <c r="AM531" i="4"/>
  <c r="AL531" i="4"/>
  <c r="AI531" i="4"/>
  <c r="AH531" i="4"/>
  <c r="AG531" i="4"/>
  <c r="AE531" i="4"/>
  <c r="AD531" i="4" s="1"/>
  <c r="AC531" i="4"/>
  <c r="AB531" i="4"/>
  <c r="Z531" i="4"/>
  <c r="AW529" i="4"/>
  <c r="AV529" i="4"/>
  <c r="AS529" i="4"/>
  <c r="AR529" i="4"/>
  <c r="AQ529" i="4"/>
  <c r="AN529" i="4"/>
  <c r="AM529" i="4"/>
  <c r="AL529" i="4"/>
  <c r="AI529" i="4"/>
  <c r="AH529" i="4"/>
  <c r="AG529" i="4"/>
  <c r="AE529" i="4"/>
  <c r="AD529" i="4" s="1"/>
  <c r="AC529" i="4"/>
  <c r="AB529" i="4"/>
  <c r="Z529" i="4"/>
  <c r="AW528" i="4"/>
  <c r="AV528" i="4"/>
  <c r="AS528" i="4"/>
  <c r="AR528" i="4"/>
  <c r="AQ528" i="4"/>
  <c r="AN528" i="4"/>
  <c r="AM528" i="4"/>
  <c r="AL528" i="4"/>
  <c r="AI528" i="4"/>
  <c r="AH528" i="4"/>
  <c r="AG528" i="4"/>
  <c r="AE528" i="4"/>
  <c r="AD528" i="4" s="1"/>
  <c r="AC528" i="4"/>
  <c r="AB528" i="4"/>
  <c r="Z528" i="4"/>
  <c r="AW527" i="4"/>
  <c r="AV527" i="4"/>
  <c r="AS527" i="4"/>
  <c r="AR527" i="4"/>
  <c r="AQ527" i="4"/>
  <c r="AN527" i="4"/>
  <c r="AM527" i="4"/>
  <c r="AL527" i="4"/>
  <c r="AI527" i="4"/>
  <c r="AH527" i="4"/>
  <c r="AG527" i="4"/>
  <c r="AE527" i="4"/>
  <c r="AD527" i="4" s="1"/>
  <c r="AC527" i="4"/>
  <c r="AB527" i="4"/>
  <c r="Z527" i="4"/>
  <c r="Z523" i="4"/>
  <c r="AB523" i="4"/>
  <c r="AC523" i="4"/>
  <c r="AE523" i="4"/>
  <c r="AD523" i="4" s="1"/>
  <c r="AG523" i="4"/>
  <c r="AH523" i="4"/>
  <c r="AI523" i="4"/>
  <c r="AL523" i="4"/>
  <c r="AM523" i="4"/>
  <c r="AN523" i="4"/>
  <c r="AQ523" i="4"/>
  <c r="AR523" i="4"/>
  <c r="AS523" i="4"/>
  <c r="AV523" i="4"/>
  <c r="AW523" i="4"/>
  <c r="Z511" i="4"/>
  <c r="AB511" i="4"/>
  <c r="AC511" i="4"/>
  <c r="AE511" i="4"/>
  <c r="AD511" i="4" s="1"/>
  <c r="AG511" i="4"/>
  <c r="AH511" i="4"/>
  <c r="AI511" i="4"/>
  <c r="AL511" i="4"/>
  <c r="AM511" i="4"/>
  <c r="AN511" i="4"/>
  <c r="AQ511" i="4"/>
  <c r="AR511" i="4"/>
  <c r="AS511" i="4"/>
  <c r="AV511" i="4"/>
  <c r="AW511" i="4"/>
  <c r="Z512" i="4"/>
  <c r="AB512" i="4"/>
  <c r="AC512" i="4"/>
  <c r="AE512" i="4"/>
  <c r="AD512" i="4" s="1"/>
  <c r="AG512" i="4"/>
  <c r="AH512" i="4"/>
  <c r="AI512" i="4"/>
  <c r="AL512" i="4"/>
  <c r="AM512" i="4"/>
  <c r="AN512" i="4"/>
  <c r="AQ512" i="4"/>
  <c r="AR512" i="4"/>
  <c r="AS512" i="4"/>
  <c r="AV512" i="4"/>
  <c r="AW512" i="4"/>
  <c r="Z513" i="4"/>
  <c r="AB513" i="4"/>
  <c r="AC513" i="4"/>
  <c r="AE513" i="4"/>
  <c r="AD513" i="4" s="1"/>
  <c r="AG513" i="4"/>
  <c r="AH513" i="4"/>
  <c r="AI513" i="4"/>
  <c r="AL513" i="4"/>
  <c r="AM513" i="4"/>
  <c r="AN513" i="4"/>
  <c r="AQ513" i="4"/>
  <c r="AR513" i="4"/>
  <c r="AS513" i="4"/>
  <c r="AV513" i="4"/>
  <c r="AW513" i="4"/>
  <c r="Z514" i="4"/>
  <c r="AB514" i="4"/>
  <c r="AC514" i="4"/>
  <c r="AE514" i="4"/>
  <c r="AD514" i="4" s="1"/>
  <c r="AG514" i="4"/>
  <c r="AH514" i="4"/>
  <c r="AI514" i="4"/>
  <c r="AL514" i="4"/>
  <c r="AM514" i="4"/>
  <c r="AN514" i="4"/>
  <c r="AQ514" i="4"/>
  <c r="AR514" i="4"/>
  <c r="AS514" i="4"/>
  <c r="AV514" i="4"/>
  <c r="AW514" i="4"/>
  <c r="Z515" i="4"/>
  <c r="AB515" i="4"/>
  <c r="AC515" i="4"/>
  <c r="AE515" i="4"/>
  <c r="AD515" i="4" s="1"/>
  <c r="AG515" i="4"/>
  <c r="AH515" i="4"/>
  <c r="AI515" i="4"/>
  <c r="AL515" i="4"/>
  <c r="AM515" i="4"/>
  <c r="AN515" i="4"/>
  <c r="AQ515" i="4"/>
  <c r="AR515" i="4"/>
  <c r="AS515" i="4"/>
  <c r="AV515" i="4"/>
  <c r="AW515" i="4"/>
  <c r="Z516" i="4"/>
  <c r="AB516" i="4"/>
  <c r="AC516" i="4"/>
  <c r="AE516" i="4"/>
  <c r="AD516" i="4" s="1"/>
  <c r="AG516" i="4"/>
  <c r="AH516" i="4"/>
  <c r="AI516" i="4"/>
  <c r="AL516" i="4"/>
  <c r="AM516" i="4"/>
  <c r="AN516" i="4"/>
  <c r="AQ516" i="4"/>
  <c r="AR516" i="4"/>
  <c r="AS516" i="4"/>
  <c r="AV516" i="4"/>
  <c r="AW516" i="4"/>
  <c r="Z517" i="4"/>
  <c r="AB517" i="4"/>
  <c r="AC517" i="4"/>
  <c r="AE517" i="4"/>
  <c r="AD517" i="4" s="1"/>
  <c r="AG517" i="4"/>
  <c r="AH517" i="4"/>
  <c r="AI517" i="4"/>
  <c r="AL517" i="4"/>
  <c r="AM517" i="4"/>
  <c r="AN517" i="4"/>
  <c r="AQ517" i="4"/>
  <c r="AR517" i="4"/>
  <c r="AS517" i="4"/>
  <c r="AV517" i="4"/>
  <c r="AW517" i="4"/>
  <c r="Z518" i="4"/>
  <c r="AB518" i="4"/>
  <c r="AC518" i="4"/>
  <c r="AE518" i="4"/>
  <c r="AD518" i="4" s="1"/>
  <c r="AG518" i="4"/>
  <c r="AH518" i="4"/>
  <c r="AI518" i="4"/>
  <c r="AL518" i="4"/>
  <c r="AM518" i="4"/>
  <c r="AN518" i="4"/>
  <c r="AQ518" i="4"/>
  <c r="AR518" i="4"/>
  <c r="AS518" i="4"/>
  <c r="AV518" i="4"/>
  <c r="AW518" i="4"/>
  <c r="Z519" i="4"/>
  <c r="AB519" i="4"/>
  <c r="AC519" i="4"/>
  <c r="AE519" i="4"/>
  <c r="AD519" i="4" s="1"/>
  <c r="AG519" i="4"/>
  <c r="AH519" i="4"/>
  <c r="AI519" i="4"/>
  <c r="AL519" i="4"/>
  <c r="AM519" i="4"/>
  <c r="AN519" i="4"/>
  <c r="AQ519" i="4"/>
  <c r="AR519" i="4"/>
  <c r="AS519" i="4"/>
  <c r="AV519" i="4"/>
  <c r="AW519" i="4"/>
  <c r="Z520" i="4"/>
  <c r="AB520" i="4"/>
  <c r="AC520" i="4"/>
  <c r="AE520" i="4"/>
  <c r="AD520" i="4" s="1"/>
  <c r="AG520" i="4"/>
  <c r="AH520" i="4"/>
  <c r="AI520" i="4"/>
  <c r="AL520" i="4"/>
  <c r="AM520" i="4"/>
  <c r="AN520" i="4"/>
  <c r="AQ520" i="4"/>
  <c r="AR520" i="4"/>
  <c r="AS520" i="4"/>
  <c r="AV520" i="4"/>
  <c r="AW520" i="4"/>
  <c r="Z521" i="4"/>
  <c r="AB521" i="4"/>
  <c r="AC521" i="4"/>
  <c r="AE521" i="4"/>
  <c r="AD521" i="4" s="1"/>
  <c r="AG521" i="4"/>
  <c r="AH521" i="4"/>
  <c r="AI521" i="4"/>
  <c r="AL521" i="4"/>
  <c r="AM521" i="4"/>
  <c r="AN521" i="4"/>
  <c r="AQ521" i="4"/>
  <c r="AR521" i="4"/>
  <c r="AS521" i="4"/>
  <c r="AV521" i="4"/>
  <c r="AW521" i="4"/>
  <c r="Z522" i="4"/>
  <c r="AB522" i="4"/>
  <c r="AC522" i="4"/>
  <c r="AE522" i="4"/>
  <c r="AD522" i="4" s="1"/>
  <c r="AG522" i="4"/>
  <c r="AH522" i="4"/>
  <c r="AI522" i="4"/>
  <c r="AL522" i="4"/>
  <c r="AM522" i="4"/>
  <c r="AN522" i="4"/>
  <c r="AQ522" i="4"/>
  <c r="AR522" i="4"/>
  <c r="AS522" i="4"/>
  <c r="AV522" i="4"/>
  <c r="AW522" i="4"/>
  <c r="AB524" i="4"/>
  <c r="AC524" i="4"/>
  <c r="AB525" i="4"/>
  <c r="AC525" i="4"/>
  <c r="AB526" i="4"/>
  <c r="AC526" i="4"/>
  <c r="Z540" i="4"/>
  <c r="Z539" i="4"/>
  <c r="Z538" i="4"/>
  <c r="Z541" i="4"/>
  <c r="Z542" i="4"/>
  <c r="Z543" i="4"/>
  <c r="Z544" i="4"/>
  <c r="AZ544" i="4" s="1"/>
  <c r="Z545" i="4"/>
  <c r="Z546" i="4"/>
  <c r="Q538" i="4"/>
  <c r="P538" i="4" s="1"/>
  <c r="AZ538" i="4" s="1"/>
  <c r="S538" i="4"/>
  <c r="T538" i="4" s="1"/>
  <c r="Q539" i="4"/>
  <c r="P539" i="4" s="1"/>
  <c r="AZ539" i="4" s="1"/>
  <c r="S539" i="4"/>
  <c r="T539" i="4" s="1"/>
  <c r="Q540" i="4"/>
  <c r="P540" i="4" s="1"/>
  <c r="S540" i="4"/>
  <c r="T540" i="4" s="1"/>
  <c r="Q541" i="4"/>
  <c r="P541" i="4" s="1"/>
  <c r="AZ541" i="4" s="1"/>
  <c r="S541" i="4"/>
  <c r="T541" i="4" s="1"/>
  <c r="Q542" i="4"/>
  <c r="P542" i="4" s="1"/>
  <c r="S542" i="4"/>
  <c r="T542" i="4" s="1"/>
  <c r="Q543" i="4"/>
  <c r="P543" i="4" s="1"/>
  <c r="S543" i="4"/>
  <c r="T543" i="4" s="1"/>
  <c r="Q544" i="4"/>
  <c r="S544" i="4"/>
  <c r="T544" i="4" s="1"/>
  <c r="Q545" i="4"/>
  <c r="BC545" i="4" s="1"/>
  <c r="S545" i="4"/>
  <c r="T545" i="4" s="1"/>
  <c r="Q546" i="4"/>
  <c r="BC546" i="4" s="1"/>
  <c r="S546" i="4"/>
  <c r="T546" i="4" s="1"/>
  <c r="K455" i="18"/>
  <c r="L455" i="18"/>
  <c r="M455" i="18"/>
  <c r="N455" i="18"/>
  <c r="K456" i="18"/>
  <c r="L456" i="18"/>
  <c r="M456" i="18"/>
  <c r="N456" i="18"/>
  <c r="K457" i="18"/>
  <c r="L457" i="18"/>
  <c r="M457" i="18"/>
  <c r="N457" i="18"/>
  <c r="K458" i="18"/>
  <c r="L458" i="18"/>
  <c r="M458" i="18"/>
  <c r="N458" i="18"/>
  <c r="K459" i="18"/>
  <c r="L459" i="18"/>
  <c r="M459" i="18"/>
  <c r="N459" i="18"/>
  <c r="K460" i="18"/>
  <c r="L460" i="18"/>
  <c r="M460" i="18"/>
  <c r="N460" i="18"/>
  <c r="K461" i="18"/>
  <c r="L461" i="18"/>
  <c r="M461" i="18"/>
  <c r="N461" i="18"/>
  <c r="K462" i="18"/>
  <c r="L462" i="18"/>
  <c r="M462" i="18"/>
  <c r="N462" i="18"/>
  <c r="K463" i="18"/>
  <c r="L463" i="18"/>
  <c r="M463" i="18"/>
  <c r="N463" i="18"/>
  <c r="K464" i="18"/>
  <c r="L464" i="18"/>
  <c r="M464" i="18"/>
  <c r="N464" i="18"/>
  <c r="J455" i="18"/>
  <c r="J456" i="18"/>
  <c r="J457" i="18"/>
  <c r="J458" i="18"/>
  <c r="J459" i="18"/>
  <c r="J460" i="18"/>
  <c r="J461" i="18"/>
  <c r="J462" i="18"/>
  <c r="J46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F864" i="7"/>
  <c r="G864" i="7"/>
  <c r="H864" i="7"/>
  <c r="I864" i="7"/>
  <c r="K864" i="7"/>
  <c r="L864" i="7"/>
  <c r="F865" i="7"/>
  <c r="G865" i="7"/>
  <c r="H865" i="7"/>
  <c r="I865" i="7"/>
  <c r="K865" i="7"/>
  <c r="L865" i="7"/>
  <c r="F866" i="7"/>
  <c r="G866" i="7"/>
  <c r="H866" i="7"/>
  <c r="I866" i="7"/>
  <c r="K866" i="7"/>
  <c r="L866" i="7"/>
  <c r="F867" i="7"/>
  <c r="G867" i="7"/>
  <c r="H867" i="7"/>
  <c r="I867" i="7"/>
  <c r="K867" i="7"/>
  <c r="L867" i="7"/>
  <c r="F868" i="7"/>
  <c r="G868" i="7"/>
  <c r="H868" i="7"/>
  <c r="I868" i="7"/>
  <c r="K868" i="7"/>
  <c r="L868" i="7"/>
  <c r="F869" i="7"/>
  <c r="G869" i="7"/>
  <c r="H869" i="7"/>
  <c r="I869" i="7"/>
  <c r="K869" i="7"/>
  <c r="L869" i="7"/>
  <c r="F870" i="7"/>
  <c r="G870" i="7"/>
  <c r="H870" i="7"/>
  <c r="I870" i="7"/>
  <c r="K870" i="7"/>
  <c r="L870" i="7"/>
  <c r="F871" i="7"/>
  <c r="G871" i="7"/>
  <c r="H871" i="7"/>
  <c r="I871" i="7"/>
  <c r="K871" i="7"/>
  <c r="L871" i="7"/>
  <c r="F872" i="7"/>
  <c r="G872" i="7"/>
  <c r="H872" i="7"/>
  <c r="I872" i="7"/>
  <c r="K872" i="7"/>
  <c r="L872" i="7"/>
  <c r="F873" i="7"/>
  <c r="G873" i="7"/>
  <c r="H873" i="7"/>
  <c r="I873" i="7"/>
  <c r="K873" i="7"/>
  <c r="L873" i="7"/>
  <c r="F874" i="7"/>
  <c r="G874" i="7"/>
  <c r="H874" i="7"/>
  <c r="I874" i="7"/>
  <c r="K874" i="7"/>
  <c r="L874" i="7"/>
  <c r="F875" i="7"/>
  <c r="G875" i="7"/>
  <c r="H875" i="7"/>
  <c r="I875" i="7"/>
  <c r="K875" i="7"/>
  <c r="L875" i="7"/>
  <c r="F876" i="7"/>
  <c r="G876" i="7"/>
  <c r="H876" i="7"/>
  <c r="I876" i="7"/>
  <c r="K876" i="7"/>
  <c r="L876" i="7"/>
  <c r="F877" i="7"/>
  <c r="G877" i="7"/>
  <c r="H877" i="7"/>
  <c r="I877" i="7"/>
  <c r="K877" i="7"/>
  <c r="L877" i="7"/>
  <c r="F878" i="7"/>
  <c r="G878" i="7"/>
  <c r="H878" i="7"/>
  <c r="I878" i="7"/>
  <c r="K878" i="7"/>
  <c r="L878" i="7"/>
  <c r="F879"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874" i="14"/>
  <c r="E655" i="14"/>
  <c r="E656" i="14"/>
  <c r="E87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878" i="14"/>
  <c r="E684" i="14"/>
  <c r="E685" i="14"/>
  <c r="E686" i="14"/>
  <c r="E687" i="14"/>
  <c r="E688" i="14"/>
  <c r="E689" i="14"/>
  <c r="E690" i="14"/>
  <c r="E691" i="14"/>
  <c r="E692" i="14"/>
  <c r="E693" i="14"/>
  <c r="E694" i="14"/>
  <c r="E695" i="14"/>
  <c r="E696" i="14"/>
  <c r="E697" i="14"/>
  <c r="E877" i="14"/>
  <c r="E698" i="14"/>
  <c r="E699" i="14"/>
  <c r="E700" i="14"/>
  <c r="E701" i="14"/>
  <c r="E702" i="14"/>
  <c r="E703" i="14"/>
  <c r="E704" i="14"/>
  <c r="E705" i="14"/>
  <c r="E706" i="14"/>
  <c r="E707" i="14"/>
  <c r="E708" i="14"/>
  <c r="E709" i="14"/>
  <c r="E710" i="14"/>
  <c r="E711" i="14"/>
  <c r="E712" i="14"/>
  <c r="E713" i="14"/>
  <c r="E714" i="14"/>
  <c r="E715" i="14"/>
  <c r="E716" i="14"/>
  <c r="E875" i="14"/>
  <c r="E717" i="14"/>
  <c r="E718" i="14"/>
  <c r="E873" i="14"/>
  <c r="E719" i="14"/>
  <c r="E720" i="14"/>
  <c r="E721" i="14"/>
  <c r="E872"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46" i="4"/>
  <c r="D545" i="4"/>
  <c r="D544" i="4"/>
  <c r="D543" i="4"/>
  <c r="D542" i="4"/>
  <c r="D541" i="4"/>
  <c r="D540" i="4"/>
  <c r="D539" i="4"/>
  <c r="D538" i="4"/>
  <c r="BB4" i="4"/>
  <c r="BB5" i="4"/>
  <c r="BB6" i="4"/>
  <c r="BB7" i="4"/>
  <c r="BB8" i="4"/>
  <c r="BB9" i="4"/>
  <c r="BB10" i="4"/>
  <c r="BB11" i="4"/>
  <c r="BB12" i="4"/>
  <c r="BB13" i="4"/>
  <c r="BB14" i="4"/>
  <c r="BB15" i="4"/>
  <c r="BB16" i="4"/>
  <c r="BB17" i="4"/>
  <c r="BB18" i="4"/>
  <c r="BB19" i="4"/>
  <c r="BB20" i="4"/>
  <c r="BB21" i="4"/>
  <c r="BB22" i="4"/>
  <c r="BB23" i="4"/>
  <c r="BB24" i="4"/>
  <c r="BB25" i="4"/>
  <c r="BB26" i="4"/>
  <c r="BB27" i="4"/>
  <c r="BB28" i="4"/>
  <c r="BB29" i="4"/>
  <c r="BB30" i="4"/>
  <c r="BB31" i="4"/>
  <c r="BB32" i="4"/>
  <c r="BB33" i="4"/>
  <c r="BB34" i="4"/>
  <c r="BB35" i="4"/>
  <c r="BB36" i="4"/>
  <c r="BB37" i="4"/>
  <c r="BB38" i="4"/>
  <c r="BB39" i="4"/>
  <c r="BB40" i="4"/>
  <c r="BB41" i="4"/>
  <c r="BB42" i="4"/>
  <c r="BB43" i="4"/>
  <c r="BB44" i="4"/>
  <c r="BB45" i="4"/>
  <c r="BB46" i="4"/>
  <c r="BB47" i="4"/>
  <c r="BB48" i="4"/>
  <c r="BB49" i="4"/>
  <c r="BB50" i="4"/>
  <c r="BB51" i="4"/>
  <c r="BB52" i="4"/>
  <c r="BB53" i="4"/>
  <c r="BB54" i="4"/>
  <c r="BB55" i="4"/>
  <c r="BB56" i="4"/>
  <c r="BB57" i="4"/>
  <c r="BB58" i="4"/>
  <c r="BB59" i="4"/>
  <c r="BB60" i="4"/>
  <c r="BB61" i="4"/>
  <c r="BB62" i="4"/>
  <c r="BB63" i="4"/>
  <c r="BB64" i="4"/>
  <c r="BB65" i="4"/>
  <c r="BB66" i="4"/>
  <c r="BB67" i="4"/>
  <c r="BB68" i="4"/>
  <c r="BB69" i="4"/>
  <c r="BB70" i="4"/>
  <c r="BB71" i="4"/>
  <c r="BB72" i="4"/>
  <c r="BB73" i="4"/>
  <c r="BB74" i="4"/>
  <c r="BB75" i="4"/>
  <c r="BB76" i="4"/>
  <c r="BB77" i="4"/>
  <c r="BB78" i="4"/>
  <c r="BB79" i="4"/>
  <c r="BB80" i="4"/>
  <c r="BB81" i="4"/>
  <c r="BB82" i="4"/>
  <c r="BB83" i="4"/>
  <c r="BB84" i="4"/>
  <c r="BB85" i="4"/>
  <c r="BB86" i="4"/>
  <c r="BB87" i="4"/>
  <c r="BB88" i="4"/>
  <c r="BB89" i="4"/>
  <c r="BB90" i="4"/>
  <c r="BB91" i="4"/>
  <c r="BB92" i="4"/>
  <c r="BB93" i="4"/>
  <c r="BB94" i="4"/>
  <c r="BB95" i="4"/>
  <c r="BB96" i="4"/>
  <c r="BB97" i="4"/>
  <c r="BB98" i="4"/>
  <c r="BB99" i="4"/>
  <c r="BB100" i="4"/>
  <c r="BB101" i="4"/>
  <c r="BB102" i="4"/>
  <c r="BB103" i="4"/>
  <c r="BB104" i="4"/>
  <c r="BB105" i="4"/>
  <c r="BB106" i="4"/>
  <c r="BB107" i="4"/>
  <c r="BB108" i="4"/>
  <c r="BB109" i="4"/>
  <c r="BB110" i="4"/>
  <c r="BB111" i="4"/>
  <c r="BB112" i="4"/>
  <c r="BB113" i="4"/>
  <c r="BB114" i="4"/>
  <c r="BB115" i="4"/>
  <c r="BB116" i="4"/>
  <c r="BB117" i="4"/>
  <c r="BB118" i="4"/>
  <c r="BB119" i="4"/>
  <c r="BB120" i="4"/>
  <c r="BB121" i="4"/>
  <c r="BB122" i="4"/>
  <c r="BB123" i="4"/>
  <c r="BB124" i="4"/>
  <c r="BB125" i="4"/>
  <c r="BB126" i="4"/>
  <c r="BB127" i="4"/>
  <c r="BB128" i="4"/>
  <c r="BB129" i="4"/>
  <c r="BB130" i="4"/>
  <c r="BB131" i="4"/>
  <c r="BB132" i="4"/>
  <c r="BB133" i="4"/>
  <c r="BB134" i="4"/>
  <c r="BB135" i="4"/>
  <c r="BB136" i="4"/>
  <c r="BB137" i="4"/>
  <c r="BB138" i="4"/>
  <c r="BB139" i="4"/>
  <c r="BB140" i="4"/>
  <c r="BB141" i="4"/>
  <c r="BB142" i="4"/>
  <c r="BB143" i="4"/>
  <c r="BB144" i="4"/>
  <c r="BB145" i="4"/>
  <c r="BB146" i="4"/>
  <c r="BB147" i="4"/>
  <c r="BB148" i="4"/>
  <c r="BB149" i="4"/>
  <c r="BB150" i="4"/>
  <c r="BB151" i="4"/>
  <c r="BB152" i="4"/>
  <c r="BB153" i="4"/>
  <c r="BB154" i="4"/>
  <c r="BB155" i="4"/>
  <c r="BB156" i="4"/>
  <c r="BB157" i="4"/>
  <c r="BB158" i="4"/>
  <c r="BB159" i="4"/>
  <c r="BB160" i="4"/>
  <c r="BB161" i="4"/>
  <c r="BB162" i="4"/>
  <c r="BB163" i="4"/>
  <c r="BB164" i="4"/>
  <c r="BB165" i="4"/>
  <c r="BB166" i="4"/>
  <c r="BB167" i="4"/>
  <c r="BB168" i="4"/>
  <c r="BB169" i="4"/>
  <c r="BB170" i="4"/>
  <c r="BB171" i="4"/>
  <c r="BB172" i="4"/>
  <c r="BB173" i="4"/>
  <c r="BB174" i="4"/>
  <c r="BB175" i="4"/>
  <c r="BB176" i="4"/>
  <c r="BB177" i="4"/>
  <c r="BB178" i="4"/>
  <c r="BB179" i="4"/>
  <c r="BB180" i="4"/>
  <c r="BB181" i="4"/>
  <c r="BB182" i="4"/>
  <c r="BB183" i="4"/>
  <c r="BB184" i="4"/>
  <c r="BB185" i="4"/>
  <c r="BB186" i="4"/>
  <c r="BB187" i="4"/>
  <c r="BB188" i="4"/>
  <c r="BB189" i="4"/>
  <c r="BB190" i="4"/>
  <c r="BB191" i="4"/>
  <c r="BB192" i="4"/>
  <c r="BB193" i="4"/>
  <c r="BB194" i="4"/>
  <c r="BB195" i="4"/>
  <c r="BB196" i="4"/>
  <c r="BB197" i="4"/>
  <c r="BB198" i="4"/>
  <c r="BB199" i="4"/>
  <c r="BB200" i="4"/>
  <c r="BB201" i="4"/>
  <c r="BB202" i="4"/>
  <c r="BB203" i="4"/>
  <c r="BB204" i="4"/>
  <c r="BB205" i="4"/>
  <c r="BB206" i="4"/>
  <c r="BB207" i="4"/>
  <c r="BB208" i="4"/>
  <c r="BB209" i="4"/>
  <c r="BB210" i="4"/>
  <c r="BB211" i="4"/>
  <c r="BB212" i="4"/>
  <c r="BB213" i="4"/>
  <c r="BB214" i="4"/>
  <c r="BB215" i="4"/>
  <c r="BB216" i="4"/>
  <c r="BB217" i="4"/>
  <c r="BB218" i="4"/>
  <c r="BB219" i="4"/>
  <c r="BB220" i="4"/>
  <c r="BB221" i="4"/>
  <c r="BB222" i="4"/>
  <c r="BB223" i="4"/>
  <c r="BB224" i="4"/>
  <c r="BB225" i="4"/>
  <c r="BB226" i="4"/>
  <c r="BB227" i="4"/>
  <c r="BB228" i="4"/>
  <c r="BB229" i="4"/>
  <c r="BB230" i="4"/>
  <c r="BB231" i="4"/>
  <c r="BB232" i="4"/>
  <c r="BB233" i="4"/>
  <c r="BB234" i="4"/>
  <c r="BB235" i="4"/>
  <c r="BB236" i="4"/>
  <c r="BB237" i="4"/>
  <c r="BB238" i="4"/>
  <c r="BB239" i="4"/>
  <c r="BB240" i="4"/>
  <c r="BB241" i="4"/>
  <c r="BB242" i="4"/>
  <c r="BB243" i="4"/>
  <c r="BB244" i="4"/>
  <c r="BB245" i="4"/>
  <c r="BB246" i="4"/>
  <c r="BB247" i="4"/>
  <c r="BB248" i="4"/>
  <c r="BB249" i="4"/>
  <c r="BB250" i="4"/>
  <c r="BB251" i="4"/>
  <c r="BB252" i="4"/>
  <c r="BB253" i="4"/>
  <c r="BB254" i="4"/>
  <c r="BB255" i="4"/>
  <c r="BB256" i="4"/>
  <c r="BB257" i="4"/>
  <c r="BB258" i="4"/>
  <c r="BB259" i="4"/>
  <c r="BB260" i="4"/>
  <c r="BB261" i="4"/>
  <c r="BB262" i="4"/>
  <c r="BB263" i="4"/>
  <c r="BB264" i="4"/>
  <c r="BB265" i="4"/>
  <c r="BB266" i="4"/>
  <c r="BB267" i="4"/>
  <c r="BB268" i="4"/>
  <c r="BB269" i="4"/>
  <c r="BB270" i="4"/>
  <c r="BB271" i="4"/>
  <c r="BB272" i="4"/>
  <c r="BB273" i="4"/>
  <c r="BB274" i="4"/>
  <c r="BB275" i="4"/>
  <c r="BB276" i="4"/>
  <c r="BB277" i="4"/>
  <c r="BB278" i="4"/>
  <c r="BB279" i="4"/>
  <c r="BB280" i="4"/>
  <c r="BB281" i="4"/>
  <c r="BB282" i="4"/>
  <c r="BB283" i="4"/>
  <c r="BB284" i="4"/>
  <c r="BB285" i="4"/>
  <c r="BB286" i="4"/>
  <c r="BB287" i="4"/>
  <c r="BB288" i="4"/>
  <c r="BB289" i="4"/>
  <c r="BB290" i="4"/>
  <c r="BB291" i="4"/>
  <c r="BB292" i="4"/>
  <c r="BB293" i="4"/>
  <c r="BB294" i="4"/>
  <c r="BB295" i="4"/>
  <c r="BB296" i="4"/>
  <c r="BB297" i="4"/>
  <c r="BB298" i="4"/>
  <c r="BB299" i="4"/>
  <c r="BB300" i="4"/>
  <c r="BB301" i="4"/>
  <c r="BB302" i="4"/>
  <c r="BB303" i="4"/>
  <c r="BB304" i="4"/>
  <c r="BB305" i="4"/>
  <c r="BB306" i="4"/>
  <c r="BB307" i="4"/>
  <c r="BB308" i="4"/>
  <c r="BB309" i="4"/>
  <c r="BB310" i="4"/>
  <c r="BB311" i="4"/>
  <c r="BB312" i="4"/>
  <c r="BB313" i="4"/>
  <c r="BB314" i="4"/>
  <c r="BB315" i="4"/>
  <c r="BB316" i="4"/>
  <c r="BB317" i="4"/>
  <c r="BB318" i="4"/>
  <c r="BB319" i="4"/>
  <c r="BB320" i="4"/>
  <c r="BB321" i="4"/>
  <c r="BB322" i="4"/>
  <c r="BB323" i="4"/>
  <c r="BB324" i="4"/>
  <c r="BB325" i="4"/>
  <c r="BB326" i="4"/>
  <c r="BB327" i="4"/>
  <c r="BB328" i="4"/>
  <c r="BB329" i="4"/>
  <c r="BB330" i="4"/>
  <c r="BB331" i="4"/>
  <c r="BB332" i="4"/>
  <c r="BB333" i="4"/>
  <c r="BB334" i="4"/>
  <c r="BB335" i="4"/>
  <c r="BB336" i="4"/>
  <c r="BB337" i="4"/>
  <c r="BB338" i="4"/>
  <c r="BB339" i="4"/>
  <c r="BB340" i="4"/>
  <c r="BB341" i="4"/>
  <c r="BB342" i="4"/>
  <c r="BB343" i="4"/>
  <c r="BB344" i="4"/>
  <c r="BB345" i="4"/>
  <c r="BB346" i="4"/>
  <c r="BB347" i="4"/>
  <c r="BB348" i="4"/>
  <c r="BB349" i="4"/>
  <c r="BB350" i="4"/>
  <c r="BB351" i="4"/>
  <c r="BB352" i="4"/>
  <c r="BB353" i="4"/>
  <c r="BB354" i="4"/>
  <c r="BB355" i="4"/>
  <c r="BB356" i="4"/>
  <c r="BB357" i="4"/>
  <c r="BB358" i="4"/>
  <c r="BB359" i="4"/>
  <c r="BB360" i="4"/>
  <c r="BB361" i="4"/>
  <c r="BB362" i="4"/>
  <c r="BB363" i="4"/>
  <c r="BB364" i="4"/>
  <c r="BB365" i="4"/>
  <c r="BB366" i="4"/>
  <c r="BB367" i="4"/>
  <c r="BB368" i="4"/>
  <c r="BB369" i="4"/>
  <c r="BB370" i="4"/>
  <c r="BB371" i="4"/>
  <c r="BB372" i="4"/>
  <c r="BB373" i="4"/>
  <c r="BB374" i="4"/>
  <c r="BB375" i="4"/>
  <c r="BB376" i="4"/>
  <c r="BB377" i="4"/>
  <c r="BB378" i="4"/>
  <c r="BB379" i="4"/>
  <c r="BB380" i="4"/>
  <c r="BB381" i="4"/>
  <c r="BB382" i="4"/>
  <c r="BB383" i="4"/>
  <c r="BB384" i="4"/>
  <c r="BB385" i="4"/>
  <c r="BB386" i="4"/>
  <c r="BB387" i="4"/>
  <c r="BB388" i="4"/>
  <c r="BB389" i="4"/>
  <c r="BB390" i="4"/>
  <c r="BB391" i="4"/>
  <c r="BB392" i="4"/>
  <c r="BB393" i="4"/>
  <c r="BB394" i="4"/>
  <c r="BB395" i="4"/>
  <c r="BB396" i="4"/>
  <c r="BB397" i="4"/>
  <c r="BB398" i="4"/>
  <c r="BB399" i="4"/>
  <c r="BB400" i="4"/>
  <c r="BB401" i="4"/>
  <c r="BB402" i="4"/>
  <c r="BB403" i="4"/>
  <c r="BB404" i="4"/>
  <c r="BB405" i="4"/>
  <c r="BB406" i="4"/>
  <c r="BB407" i="4"/>
  <c r="BB408" i="4"/>
  <c r="BB409" i="4"/>
  <c r="BB410" i="4"/>
  <c r="BB411" i="4"/>
  <c r="BB412" i="4"/>
  <c r="BB413" i="4"/>
  <c r="BB414" i="4"/>
  <c r="BB415" i="4"/>
  <c r="BB416" i="4"/>
  <c r="BB417" i="4"/>
  <c r="BB418" i="4"/>
  <c r="BB419" i="4"/>
  <c r="BB420" i="4"/>
  <c r="BB421" i="4"/>
  <c r="BB422" i="4"/>
  <c r="BB423" i="4"/>
  <c r="BB424" i="4"/>
  <c r="BB425" i="4"/>
  <c r="BB426" i="4"/>
  <c r="BB427" i="4"/>
  <c r="BB428" i="4"/>
  <c r="BB429" i="4"/>
  <c r="BB430" i="4"/>
  <c r="BB431" i="4"/>
  <c r="BB440" i="4"/>
  <c r="BB441" i="4"/>
  <c r="BB442" i="4"/>
  <c r="BB443" i="4"/>
  <c r="BB444" i="4"/>
  <c r="BB445" i="4"/>
  <c r="BB446" i="4"/>
  <c r="BB447" i="4"/>
  <c r="BB448" i="4"/>
  <c r="BB449" i="4"/>
  <c r="BB450" i="4"/>
  <c r="BB451" i="4"/>
  <c r="BB452" i="4"/>
  <c r="BB453" i="4"/>
  <c r="BB454" i="4"/>
  <c r="BB455" i="4"/>
  <c r="BB456" i="4"/>
  <c r="BB457" i="4"/>
  <c r="BB458" i="4"/>
  <c r="BB459" i="4"/>
  <c r="BB460" i="4"/>
  <c r="BB461" i="4"/>
  <c r="BB462" i="4"/>
  <c r="BB463" i="4"/>
  <c r="BB464" i="4"/>
  <c r="BB465" i="4"/>
  <c r="BB466" i="4"/>
  <c r="BB467" i="4"/>
  <c r="BB468" i="4"/>
  <c r="BB469" i="4"/>
  <c r="BB470" i="4"/>
  <c r="BB471" i="4"/>
  <c r="BB472" i="4"/>
  <c r="BB473" i="4"/>
  <c r="BB474" i="4"/>
  <c r="BB475" i="4"/>
  <c r="BB476" i="4"/>
  <c r="BB477" i="4"/>
  <c r="BB478" i="4"/>
  <c r="BB479" i="4"/>
  <c r="BB480" i="4"/>
  <c r="BB481" i="4"/>
  <c r="BB482" i="4"/>
  <c r="BB483" i="4"/>
  <c r="BB484" i="4"/>
  <c r="BB485" i="4"/>
  <c r="BB486" i="4"/>
  <c r="BB487" i="4"/>
  <c r="BB488" i="4"/>
  <c r="BB489" i="4"/>
  <c r="BB490" i="4"/>
  <c r="BB491" i="4"/>
  <c r="BB492" i="4"/>
  <c r="BB493" i="4"/>
  <c r="BB494" i="4"/>
  <c r="BB495" i="4"/>
  <c r="BB496" i="4"/>
  <c r="BB497" i="4"/>
  <c r="BB498" i="4"/>
  <c r="BB499" i="4"/>
  <c r="BB500" i="4"/>
  <c r="BB501" i="4"/>
  <c r="BB502" i="4"/>
  <c r="BB503" i="4"/>
  <c r="BB504" i="4"/>
  <c r="BB505" i="4"/>
  <c r="BB506" i="4"/>
  <c r="BB507" i="4"/>
  <c r="BB508" i="4"/>
  <c r="BB509" i="4"/>
  <c r="BB510" i="4"/>
  <c r="BB511" i="4"/>
  <c r="BB512" i="4"/>
  <c r="BB513" i="4"/>
  <c r="BB514" i="4"/>
  <c r="BB515" i="4"/>
  <c r="BB516" i="4"/>
  <c r="BB517" i="4"/>
  <c r="BB518" i="4"/>
  <c r="BB519" i="4"/>
  <c r="BB520" i="4"/>
  <c r="BB521" i="4"/>
  <c r="BB522" i="4"/>
  <c r="BB523" i="4"/>
  <c r="BB524" i="4"/>
  <c r="BB525" i="4"/>
  <c r="BB526" i="4"/>
  <c r="BB527" i="4"/>
  <c r="BB528" i="4"/>
  <c r="BB529" i="4"/>
  <c r="BB530" i="4"/>
  <c r="BB531" i="4"/>
  <c r="BB532" i="4"/>
  <c r="BB533" i="4"/>
  <c r="BB534" i="4"/>
  <c r="BB535" i="4"/>
  <c r="BB536" i="4"/>
  <c r="BB537" i="4"/>
  <c r="BB3"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45" i="18"/>
  <c r="J446" i="18"/>
  <c r="M445" i="18"/>
  <c r="M446" i="18"/>
  <c r="L445" i="18"/>
  <c r="L446" i="18"/>
  <c r="K445" i="18"/>
  <c r="K446" i="18"/>
  <c r="Q527" i="4"/>
  <c r="Q528" i="4"/>
  <c r="Q529" i="4"/>
  <c r="Q530" i="4"/>
  <c r="Q531" i="4"/>
  <c r="Q532" i="4"/>
  <c r="Q533" i="4"/>
  <c r="Q534" i="4"/>
  <c r="S527" i="4"/>
  <c r="S528" i="4"/>
  <c r="S529" i="4"/>
  <c r="S530" i="4"/>
  <c r="S531" i="4"/>
  <c r="S532" i="4"/>
  <c r="S533" i="4"/>
  <c r="S534" i="4"/>
  <c r="S535" i="4"/>
  <c r="S536" i="4"/>
  <c r="S537" i="4"/>
  <c r="Q535" i="4"/>
  <c r="Q536" i="4"/>
  <c r="V536" i="4"/>
  <c r="W536" i="4"/>
  <c r="Q537" i="4"/>
  <c r="V537" i="4"/>
  <c r="W537" i="4"/>
  <c r="AZ543" i="4" l="1"/>
  <c r="AZ542" i="4"/>
  <c r="AZ540" i="4"/>
  <c r="BC544" i="4"/>
  <c r="AZ545" i="4"/>
  <c r="J33" i="20"/>
  <c r="AZ546" i="4"/>
  <c r="AY542" i="4"/>
  <c r="BC541" i="4"/>
  <c r="AY545" i="4"/>
  <c r="AY541" i="4"/>
  <c r="AY544" i="4"/>
  <c r="BC540" i="4"/>
  <c r="BC543" i="4"/>
  <c r="AY540" i="4"/>
  <c r="AY543" i="4"/>
  <c r="AY546" i="4"/>
  <c r="BC542" i="4"/>
  <c r="BC539" i="4"/>
  <c r="AY539" i="4"/>
  <c r="BC538" i="4"/>
  <c r="AY538" i="4"/>
  <c r="T536" i="4"/>
  <c r="T537" i="4"/>
  <c r="T535" i="4"/>
  <c r="B535" i="15"/>
  <c r="C535" i="15"/>
  <c r="B536" i="15"/>
  <c r="C536" i="15"/>
  <c r="B534" i="15"/>
  <c r="C534" i="15"/>
  <c r="B541" i="15"/>
  <c r="C541" i="15"/>
  <c r="B538" i="15"/>
  <c r="C538" i="15"/>
  <c r="B539" i="15"/>
  <c r="C539" i="15"/>
  <c r="B537" i="15"/>
  <c r="C537" i="15"/>
  <c r="B540" i="15"/>
  <c r="C540" i="15"/>
  <c r="B548" i="15"/>
  <c r="C548" i="15"/>
  <c r="B549" i="15"/>
  <c r="C549" i="15"/>
  <c r="B550" i="15"/>
  <c r="C550" i="15"/>
  <c r="AY527" i="4"/>
  <c r="BA527" i="4"/>
  <c r="BC527" i="4"/>
  <c r="AY528" i="4"/>
  <c r="BA528" i="4"/>
  <c r="BC528" i="4"/>
  <c r="AY529" i="4"/>
  <c r="BA529" i="4"/>
  <c r="BC529" i="4"/>
  <c r="AY530" i="4"/>
  <c r="BA530" i="4"/>
  <c r="BC530" i="4"/>
  <c r="AY531" i="4"/>
  <c r="BA531" i="4"/>
  <c r="BC531" i="4"/>
  <c r="AY532" i="4"/>
  <c r="BA532" i="4"/>
  <c r="BC532" i="4"/>
  <c r="AY533" i="4"/>
  <c r="BA533" i="4"/>
  <c r="BC533" i="4"/>
  <c r="AY534" i="4"/>
  <c r="BA534" i="4"/>
  <c r="BC534" i="4"/>
  <c r="BA535" i="4"/>
  <c r="BC535" i="4"/>
  <c r="BA536" i="4"/>
  <c r="BC536" i="4"/>
  <c r="BA537" i="4"/>
  <c r="BC537" i="4"/>
  <c r="AC537" i="4"/>
  <c r="AC536" i="4"/>
  <c r="AB537" i="4"/>
  <c r="AB536" i="4"/>
  <c r="D523" i="4"/>
  <c r="D524" i="4"/>
  <c r="D525" i="4"/>
  <c r="D526" i="4"/>
  <c r="D527" i="4"/>
  <c r="D528" i="4"/>
  <c r="D529" i="4"/>
  <c r="D530" i="4"/>
  <c r="D531" i="4"/>
  <c r="D532" i="4"/>
  <c r="D533" i="4"/>
  <c r="D534" i="4"/>
  <c r="D535" i="4"/>
  <c r="D536" i="4"/>
  <c r="D537" i="4"/>
  <c r="J450" i="18"/>
  <c r="K450" i="18"/>
  <c r="L450" i="18"/>
  <c r="M450" i="18"/>
  <c r="J451" i="18"/>
  <c r="K451" i="18"/>
  <c r="L451" i="18"/>
  <c r="M451" i="18"/>
  <c r="J452" i="18"/>
  <c r="K452" i="18"/>
  <c r="L452" i="18"/>
  <c r="M452" i="18"/>
  <c r="J453" i="18"/>
  <c r="K453" i="18"/>
  <c r="L453" i="18"/>
  <c r="M453" i="18"/>
  <c r="J454" i="18"/>
  <c r="K454" i="18"/>
  <c r="L454" i="18"/>
  <c r="M454" i="18"/>
  <c r="J112" i="5" l="1"/>
  <c r="J111" i="5"/>
  <c r="J110" i="5"/>
  <c r="I111" i="5"/>
  <c r="I110" i="5"/>
  <c r="F108" i="5"/>
  <c r="I108" i="5"/>
  <c r="J108" i="5"/>
  <c r="E109" i="5"/>
  <c r="F109" i="5"/>
  <c r="G109" i="5" s="1"/>
  <c r="I109" i="5"/>
  <c r="J109" i="5"/>
  <c r="E110" i="5"/>
  <c r="F110" i="5"/>
  <c r="G110" i="5" s="1"/>
  <c r="E111" i="5"/>
  <c r="F111" i="5"/>
  <c r="G111" i="5" s="1"/>
  <c r="E112" i="5"/>
  <c r="F112" i="5"/>
  <c r="G112" i="5" s="1"/>
  <c r="I112" i="5"/>
  <c r="AQ524" i="4" l="1"/>
  <c r="AR524" i="4"/>
  <c r="AS524" i="4"/>
  <c r="AQ525" i="4"/>
  <c r="AR525" i="4"/>
  <c r="AS525" i="4"/>
  <c r="AQ526" i="4"/>
  <c r="AR526" i="4"/>
  <c r="AS526" i="4"/>
  <c r="BA4" i="4"/>
  <c r="BA5" i="4"/>
  <c r="BA6" i="4"/>
  <c r="BA7" i="4"/>
  <c r="BA8" i="4"/>
  <c r="BA9" i="4"/>
  <c r="BA10" i="4"/>
  <c r="BA11" i="4"/>
  <c r="BA12" i="4"/>
  <c r="BA13" i="4"/>
  <c r="BA14" i="4"/>
  <c r="BA15" i="4"/>
  <c r="BA16" i="4"/>
  <c r="BA17" i="4"/>
  <c r="BA18" i="4"/>
  <c r="BA19" i="4"/>
  <c r="BA20" i="4"/>
  <c r="BA21" i="4"/>
  <c r="BA22" i="4"/>
  <c r="BA23" i="4"/>
  <c r="BA24" i="4"/>
  <c r="BA25" i="4"/>
  <c r="BA26" i="4"/>
  <c r="BA27" i="4"/>
  <c r="BA28" i="4"/>
  <c r="BA29" i="4"/>
  <c r="BA30" i="4"/>
  <c r="BA31" i="4"/>
  <c r="BA32" i="4"/>
  <c r="BA33" i="4"/>
  <c r="BA34" i="4"/>
  <c r="BA35" i="4"/>
  <c r="BA36" i="4"/>
  <c r="BA37" i="4"/>
  <c r="BA38" i="4"/>
  <c r="BA39" i="4"/>
  <c r="BA40" i="4"/>
  <c r="BA41" i="4"/>
  <c r="BA42" i="4"/>
  <c r="BA43" i="4"/>
  <c r="BA44" i="4"/>
  <c r="BA45" i="4"/>
  <c r="BA46" i="4"/>
  <c r="BA47" i="4"/>
  <c r="BA48" i="4"/>
  <c r="BA49" i="4"/>
  <c r="BA50" i="4"/>
  <c r="BA51" i="4"/>
  <c r="BA52" i="4"/>
  <c r="BA53" i="4"/>
  <c r="BA54" i="4"/>
  <c r="BA55" i="4"/>
  <c r="BA56" i="4"/>
  <c r="BA57" i="4"/>
  <c r="BA58" i="4"/>
  <c r="BA59" i="4"/>
  <c r="BA60" i="4"/>
  <c r="BA61" i="4"/>
  <c r="BA62" i="4"/>
  <c r="BA63" i="4"/>
  <c r="BA64" i="4"/>
  <c r="BA65" i="4"/>
  <c r="BA66" i="4"/>
  <c r="BA67" i="4"/>
  <c r="BA68" i="4"/>
  <c r="BA69" i="4"/>
  <c r="BA70" i="4"/>
  <c r="BA71" i="4"/>
  <c r="BA72" i="4"/>
  <c r="BA73" i="4"/>
  <c r="BA74" i="4"/>
  <c r="BA75" i="4"/>
  <c r="BA76" i="4"/>
  <c r="BA77" i="4"/>
  <c r="BA78" i="4"/>
  <c r="BA79" i="4"/>
  <c r="BA80" i="4"/>
  <c r="BA81" i="4"/>
  <c r="BA82" i="4"/>
  <c r="BA83" i="4"/>
  <c r="BA84" i="4"/>
  <c r="BA85" i="4"/>
  <c r="BA86" i="4"/>
  <c r="BA87" i="4"/>
  <c r="BA88" i="4"/>
  <c r="BA89" i="4"/>
  <c r="BA90" i="4"/>
  <c r="BA91" i="4"/>
  <c r="BA92" i="4"/>
  <c r="BA93" i="4"/>
  <c r="BA94" i="4"/>
  <c r="BA95" i="4"/>
  <c r="BA96" i="4"/>
  <c r="BA97" i="4"/>
  <c r="BA98" i="4"/>
  <c r="BA99" i="4"/>
  <c r="BA100" i="4"/>
  <c r="BA101" i="4"/>
  <c r="BA102" i="4"/>
  <c r="BA103" i="4"/>
  <c r="BA104" i="4"/>
  <c r="BA105" i="4"/>
  <c r="BA106" i="4"/>
  <c r="BA107" i="4"/>
  <c r="BA108" i="4"/>
  <c r="BA109" i="4"/>
  <c r="BA110" i="4"/>
  <c r="BA111" i="4"/>
  <c r="BA112" i="4"/>
  <c r="BA113" i="4"/>
  <c r="BA114" i="4"/>
  <c r="BA115" i="4"/>
  <c r="BA116" i="4"/>
  <c r="BA117" i="4"/>
  <c r="BA118" i="4"/>
  <c r="BA119" i="4"/>
  <c r="BA120" i="4"/>
  <c r="BA121" i="4"/>
  <c r="BA122" i="4"/>
  <c r="BA123" i="4"/>
  <c r="BA124" i="4"/>
  <c r="BA125" i="4"/>
  <c r="BA126" i="4"/>
  <c r="BA127" i="4"/>
  <c r="BA128" i="4"/>
  <c r="BA129" i="4"/>
  <c r="BA130" i="4"/>
  <c r="BA131" i="4"/>
  <c r="BA132" i="4"/>
  <c r="BA133" i="4"/>
  <c r="BA134" i="4"/>
  <c r="BA135" i="4"/>
  <c r="BA136" i="4"/>
  <c r="BA137" i="4"/>
  <c r="BA138" i="4"/>
  <c r="BA139" i="4"/>
  <c r="BA140" i="4"/>
  <c r="BA141" i="4"/>
  <c r="BA142" i="4"/>
  <c r="BA143" i="4"/>
  <c r="BA144" i="4"/>
  <c r="BA145" i="4"/>
  <c r="BA146" i="4"/>
  <c r="BA147" i="4"/>
  <c r="BA148" i="4"/>
  <c r="BA149" i="4"/>
  <c r="BA150" i="4"/>
  <c r="BA151" i="4"/>
  <c r="BA152" i="4"/>
  <c r="BA153" i="4"/>
  <c r="BA154" i="4"/>
  <c r="BA155" i="4"/>
  <c r="BA156" i="4"/>
  <c r="BA157" i="4"/>
  <c r="BA158" i="4"/>
  <c r="BA159" i="4"/>
  <c r="BA160" i="4"/>
  <c r="BA161" i="4"/>
  <c r="BA162" i="4"/>
  <c r="BA163" i="4"/>
  <c r="BA164" i="4"/>
  <c r="BA165" i="4"/>
  <c r="BA166" i="4"/>
  <c r="BA167" i="4"/>
  <c r="BA168" i="4"/>
  <c r="BA169" i="4"/>
  <c r="BA170" i="4"/>
  <c r="BA171" i="4"/>
  <c r="BA172" i="4"/>
  <c r="BA173" i="4"/>
  <c r="BA174" i="4"/>
  <c r="BA175" i="4"/>
  <c r="AY176" i="4"/>
  <c r="AZ176" i="4"/>
  <c r="BA176" i="4"/>
  <c r="BC176" i="4"/>
  <c r="BA177" i="4"/>
  <c r="BA178" i="4"/>
  <c r="BA179" i="4"/>
  <c r="BA180" i="4"/>
  <c r="BA181" i="4"/>
  <c r="BA182" i="4"/>
  <c r="BA183" i="4"/>
  <c r="BA184" i="4"/>
  <c r="BA185" i="4"/>
  <c r="BA186" i="4"/>
  <c r="BA187" i="4"/>
  <c r="BA188" i="4"/>
  <c r="BA189" i="4"/>
  <c r="BA190" i="4"/>
  <c r="BA191" i="4"/>
  <c r="BA192" i="4"/>
  <c r="BA193" i="4"/>
  <c r="BA194" i="4"/>
  <c r="BA195" i="4"/>
  <c r="BA196" i="4"/>
  <c r="BA197" i="4"/>
  <c r="BA198" i="4"/>
  <c r="BA199" i="4"/>
  <c r="BA200" i="4"/>
  <c r="BA201" i="4"/>
  <c r="BA202" i="4"/>
  <c r="BA203" i="4"/>
  <c r="BA204" i="4"/>
  <c r="BA205" i="4"/>
  <c r="BA206" i="4"/>
  <c r="BA207" i="4"/>
  <c r="BA208" i="4"/>
  <c r="BA209" i="4"/>
  <c r="BA210" i="4"/>
  <c r="BA211" i="4"/>
  <c r="BA212" i="4"/>
  <c r="BA213" i="4"/>
  <c r="BA214" i="4"/>
  <c r="BA215" i="4"/>
  <c r="BA216" i="4"/>
  <c r="BA217" i="4"/>
  <c r="BA218" i="4"/>
  <c r="BA219" i="4"/>
  <c r="AY220" i="4"/>
  <c r="AZ220" i="4"/>
  <c r="BA220" i="4"/>
  <c r="BC220" i="4"/>
  <c r="BA221" i="4"/>
  <c r="BA222" i="4"/>
  <c r="BA223" i="4"/>
  <c r="BA224" i="4"/>
  <c r="BA225" i="4"/>
  <c r="BA226" i="4"/>
  <c r="BA227" i="4"/>
  <c r="BA228" i="4"/>
  <c r="BA229" i="4"/>
  <c r="BA230" i="4"/>
  <c r="BA231" i="4"/>
  <c r="BA232" i="4"/>
  <c r="BA233" i="4"/>
  <c r="BA234" i="4"/>
  <c r="BA235" i="4"/>
  <c r="BA236" i="4"/>
  <c r="BA237" i="4"/>
  <c r="BA238" i="4"/>
  <c r="BA239" i="4"/>
  <c r="BA240" i="4"/>
  <c r="BA241" i="4"/>
  <c r="BA242" i="4"/>
  <c r="BA243" i="4"/>
  <c r="BA244" i="4"/>
  <c r="BA245" i="4"/>
  <c r="BA246" i="4"/>
  <c r="BA247" i="4"/>
  <c r="BA248" i="4"/>
  <c r="BA249" i="4"/>
  <c r="BA250" i="4"/>
  <c r="BA251" i="4"/>
  <c r="BA252" i="4"/>
  <c r="BA253" i="4"/>
  <c r="BA254" i="4"/>
  <c r="BA255" i="4"/>
  <c r="BA256" i="4"/>
  <c r="BA257" i="4"/>
  <c r="BA258" i="4"/>
  <c r="BA259" i="4"/>
  <c r="BA260" i="4"/>
  <c r="BA261" i="4"/>
  <c r="BA262" i="4"/>
  <c r="BA263" i="4"/>
  <c r="BA264" i="4"/>
  <c r="BA265" i="4"/>
  <c r="BA266" i="4"/>
  <c r="BA267" i="4"/>
  <c r="BA268" i="4"/>
  <c r="BA269" i="4"/>
  <c r="BA270" i="4"/>
  <c r="BA271" i="4"/>
  <c r="BA272" i="4"/>
  <c r="BA273" i="4"/>
  <c r="BA274" i="4"/>
  <c r="BA275" i="4"/>
  <c r="BA276" i="4"/>
  <c r="BA277" i="4"/>
  <c r="BA278" i="4"/>
  <c r="BA279" i="4"/>
  <c r="BA280" i="4"/>
  <c r="BA281" i="4"/>
  <c r="BA282" i="4"/>
  <c r="BA283" i="4"/>
  <c r="BA284" i="4"/>
  <c r="BA285" i="4"/>
  <c r="BA286" i="4"/>
  <c r="BA287" i="4"/>
  <c r="BA288" i="4"/>
  <c r="BA289" i="4"/>
  <c r="BA290" i="4"/>
  <c r="BA291" i="4"/>
  <c r="BA292" i="4"/>
  <c r="BA293" i="4"/>
  <c r="BA294" i="4"/>
  <c r="BA295" i="4"/>
  <c r="BA296" i="4"/>
  <c r="BA297" i="4"/>
  <c r="BA298" i="4"/>
  <c r="BA299" i="4"/>
  <c r="BA300" i="4"/>
  <c r="BA301" i="4"/>
  <c r="BA302" i="4"/>
  <c r="BA303" i="4"/>
  <c r="BA304" i="4"/>
  <c r="BA305" i="4"/>
  <c r="BA306" i="4"/>
  <c r="BA307" i="4"/>
  <c r="BA308" i="4"/>
  <c r="BA309" i="4"/>
  <c r="BA310" i="4"/>
  <c r="BA311" i="4"/>
  <c r="BA312" i="4"/>
  <c r="BA313" i="4"/>
  <c r="BA314" i="4"/>
  <c r="BA315" i="4"/>
  <c r="BA316" i="4"/>
  <c r="BA317" i="4"/>
  <c r="BA318" i="4"/>
  <c r="BA319" i="4"/>
  <c r="BA320" i="4"/>
  <c r="BA321" i="4"/>
  <c r="BA322" i="4"/>
  <c r="BA323" i="4"/>
  <c r="BA324" i="4"/>
  <c r="BA325" i="4"/>
  <c r="BA326" i="4"/>
  <c r="BA327" i="4"/>
  <c r="BA328" i="4"/>
  <c r="BA329" i="4"/>
  <c r="BA330" i="4"/>
  <c r="BA331" i="4"/>
  <c r="BA332" i="4"/>
  <c r="BA333" i="4"/>
  <c r="BA334" i="4"/>
  <c r="BA335" i="4"/>
  <c r="BA336" i="4"/>
  <c r="BA337" i="4"/>
  <c r="BA338" i="4"/>
  <c r="BA339" i="4"/>
  <c r="BA340" i="4"/>
  <c r="BA341" i="4"/>
  <c r="BA342" i="4"/>
  <c r="BA343" i="4"/>
  <c r="BA344" i="4"/>
  <c r="BA345" i="4"/>
  <c r="BA346" i="4"/>
  <c r="BA347" i="4"/>
  <c r="BA348" i="4"/>
  <c r="BA349" i="4"/>
  <c r="BA350" i="4"/>
  <c r="BA351" i="4"/>
  <c r="BA352" i="4"/>
  <c r="BA353" i="4"/>
  <c r="BA354" i="4"/>
  <c r="BA355" i="4"/>
  <c r="BA356" i="4"/>
  <c r="BA357" i="4"/>
  <c r="BA358" i="4"/>
  <c r="BA359" i="4"/>
  <c r="BA360" i="4"/>
  <c r="BA361" i="4"/>
  <c r="BA362" i="4"/>
  <c r="BA363" i="4"/>
  <c r="BA364" i="4"/>
  <c r="BA365" i="4"/>
  <c r="BA366" i="4"/>
  <c r="BA367" i="4"/>
  <c r="BA368" i="4"/>
  <c r="BA369" i="4"/>
  <c r="BA370" i="4"/>
  <c r="BA371" i="4"/>
  <c r="BA372" i="4"/>
  <c r="BA373" i="4"/>
  <c r="BA374" i="4"/>
  <c r="BA375" i="4"/>
  <c r="BA376" i="4"/>
  <c r="BA377" i="4"/>
  <c r="BA378" i="4"/>
  <c r="BA379" i="4"/>
  <c r="BA380" i="4"/>
  <c r="BA381" i="4"/>
  <c r="BA382" i="4"/>
  <c r="BA383" i="4"/>
  <c r="BA384" i="4"/>
  <c r="BA385" i="4"/>
  <c r="BA386" i="4"/>
  <c r="BA387" i="4"/>
  <c r="BA388" i="4"/>
  <c r="BA389" i="4"/>
  <c r="BA390" i="4"/>
  <c r="BA391" i="4"/>
  <c r="BA392" i="4"/>
  <c r="BA393" i="4"/>
  <c r="BA394" i="4"/>
  <c r="BA395" i="4"/>
  <c r="BA396" i="4"/>
  <c r="BA397" i="4"/>
  <c r="BA398" i="4"/>
  <c r="BA399" i="4"/>
  <c r="BA400" i="4"/>
  <c r="BA401" i="4"/>
  <c r="BA402" i="4"/>
  <c r="BA403" i="4"/>
  <c r="BA404" i="4"/>
  <c r="BA405" i="4"/>
  <c r="BA406" i="4"/>
  <c r="BA407" i="4"/>
  <c r="BA408" i="4"/>
  <c r="BA409" i="4"/>
  <c r="BA410" i="4"/>
  <c r="BA411" i="4"/>
  <c r="BA412" i="4"/>
  <c r="BA413" i="4"/>
  <c r="BA414" i="4"/>
  <c r="BA415" i="4"/>
  <c r="BA416" i="4"/>
  <c r="BA417" i="4"/>
  <c r="BA418" i="4"/>
  <c r="BA419" i="4"/>
  <c r="BA420" i="4"/>
  <c r="BA421" i="4"/>
  <c r="BA422" i="4"/>
  <c r="AY423" i="4"/>
  <c r="AZ423" i="4"/>
  <c r="BA423" i="4"/>
  <c r="BC423" i="4"/>
  <c r="AY424" i="4"/>
  <c r="AZ424" i="4"/>
  <c r="BA424" i="4"/>
  <c r="BC424" i="4"/>
  <c r="AY425" i="4"/>
  <c r="AZ425" i="4"/>
  <c r="BA425" i="4"/>
  <c r="BC425" i="4"/>
  <c r="AY426" i="4"/>
  <c r="AZ426" i="4"/>
  <c r="BA426" i="4"/>
  <c r="BC426" i="4"/>
  <c r="BA427" i="4"/>
  <c r="BA428" i="4"/>
  <c r="BA429" i="4"/>
  <c r="BA430" i="4"/>
  <c r="BA431" i="4"/>
  <c r="BA432" i="4"/>
  <c r="BA433" i="4"/>
  <c r="BA434" i="4"/>
  <c r="BA435" i="4"/>
  <c r="BA436" i="4"/>
  <c r="BA437" i="4"/>
  <c r="BA438" i="4"/>
  <c r="BA439" i="4"/>
  <c r="AY440" i="4"/>
  <c r="AZ440" i="4"/>
  <c r="BA440" i="4"/>
  <c r="BC440" i="4"/>
  <c r="BA441" i="4"/>
  <c r="AY442" i="4"/>
  <c r="AZ442" i="4"/>
  <c r="BA442" i="4"/>
  <c r="BC442" i="4"/>
  <c r="BA443" i="4"/>
  <c r="AY444" i="4"/>
  <c r="AZ444" i="4"/>
  <c r="BA444" i="4"/>
  <c r="BC444" i="4"/>
  <c r="BA445" i="4"/>
  <c r="BA446" i="4"/>
  <c r="AY447" i="4"/>
  <c r="AZ447" i="4"/>
  <c r="BA447" i="4"/>
  <c r="BC447" i="4"/>
  <c r="AY448" i="4"/>
  <c r="AZ448" i="4"/>
  <c r="BA448" i="4"/>
  <c r="BC448" i="4"/>
  <c r="AY449" i="4"/>
  <c r="AZ449" i="4"/>
  <c r="BA449" i="4"/>
  <c r="BC449" i="4"/>
  <c r="AY450" i="4"/>
  <c r="AZ450" i="4"/>
  <c r="BA450" i="4"/>
  <c r="BC450" i="4"/>
  <c r="BA451" i="4"/>
  <c r="BA452" i="4"/>
  <c r="BA453" i="4"/>
  <c r="BA454" i="4"/>
  <c r="BA455" i="4"/>
  <c r="BA456" i="4"/>
  <c r="BA457" i="4"/>
  <c r="BA458" i="4"/>
  <c r="BA459" i="4"/>
  <c r="BA460" i="4"/>
  <c r="BA461" i="4"/>
  <c r="BA462" i="4"/>
  <c r="BA463" i="4"/>
  <c r="BA464" i="4"/>
  <c r="BA465" i="4"/>
  <c r="BA466" i="4"/>
  <c r="BA467" i="4"/>
  <c r="BA468" i="4"/>
  <c r="BA469" i="4"/>
  <c r="BA470" i="4"/>
  <c r="BA471" i="4"/>
  <c r="BA472" i="4"/>
  <c r="BA473" i="4"/>
  <c r="BA474" i="4"/>
  <c r="BA475" i="4"/>
  <c r="BA476" i="4"/>
  <c r="BA477" i="4"/>
  <c r="BA478" i="4"/>
  <c r="BA479" i="4"/>
  <c r="BA480" i="4"/>
  <c r="BA481" i="4"/>
  <c r="BA482" i="4"/>
  <c r="BA483" i="4"/>
  <c r="BA484" i="4"/>
  <c r="BA485" i="4"/>
  <c r="BA486" i="4"/>
  <c r="BA487" i="4"/>
  <c r="BA488" i="4"/>
  <c r="BA489" i="4"/>
  <c r="BA490" i="4"/>
  <c r="BA491" i="4"/>
  <c r="BA492" i="4"/>
  <c r="BA493" i="4"/>
  <c r="BA494" i="4"/>
  <c r="BA495" i="4"/>
  <c r="BA496" i="4"/>
  <c r="BA497" i="4"/>
  <c r="BA498" i="4"/>
  <c r="BA499" i="4"/>
  <c r="BA500" i="4"/>
  <c r="BA501" i="4"/>
  <c r="BA502" i="4"/>
  <c r="BA503" i="4"/>
  <c r="BA504" i="4"/>
  <c r="BA505" i="4"/>
  <c r="BA506" i="4"/>
  <c r="BA507" i="4"/>
  <c r="BA508" i="4"/>
  <c r="BA509" i="4"/>
  <c r="BA510" i="4"/>
  <c r="BA511" i="4"/>
  <c r="BA512" i="4"/>
  <c r="BA513" i="4"/>
  <c r="BA514" i="4"/>
  <c r="BA515" i="4"/>
  <c r="BA516" i="4"/>
  <c r="BA517" i="4"/>
  <c r="BA518" i="4"/>
  <c r="BA519" i="4"/>
  <c r="BA520" i="4"/>
  <c r="BA521" i="4"/>
  <c r="BA522" i="4"/>
  <c r="BA523" i="4"/>
  <c r="BA524" i="4"/>
  <c r="BA525" i="4"/>
  <c r="BA526" i="4"/>
  <c r="P519" i="4"/>
  <c r="P520" i="4"/>
  <c r="P522" i="4"/>
  <c r="P523" i="4"/>
  <c r="AV525" i="4"/>
  <c r="AW525" i="4"/>
  <c r="AV526" i="4"/>
  <c r="AW526" i="4"/>
  <c r="S523" i="4"/>
  <c r="T523"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B505" i="4"/>
  <c r="AC505" i="4"/>
  <c r="AG505" i="4"/>
  <c r="AH505" i="4"/>
  <c r="AI505" i="4"/>
  <c r="AL505" i="4"/>
  <c r="AM505" i="4"/>
  <c r="AN505" i="4"/>
  <c r="AQ505" i="4"/>
  <c r="AR505" i="4"/>
  <c r="AS505" i="4"/>
  <c r="AV505" i="4"/>
  <c r="AW505" i="4"/>
  <c r="D506" i="4"/>
  <c r="AB506" i="4"/>
  <c r="AC506" i="4"/>
  <c r="AG506" i="4"/>
  <c r="AH506" i="4"/>
  <c r="AI506" i="4"/>
  <c r="AL506" i="4"/>
  <c r="AM506" i="4"/>
  <c r="AN506" i="4"/>
  <c r="AQ506" i="4"/>
  <c r="AR506" i="4"/>
  <c r="AS506" i="4"/>
  <c r="AV506" i="4"/>
  <c r="AW506" i="4"/>
  <c r="D507" i="4"/>
  <c r="AB507" i="4"/>
  <c r="AC507" i="4"/>
  <c r="AG507" i="4"/>
  <c r="AH507" i="4"/>
  <c r="AI507" i="4"/>
  <c r="AL507" i="4"/>
  <c r="AM507" i="4"/>
  <c r="AN507" i="4"/>
  <c r="AQ507" i="4"/>
  <c r="AR507" i="4"/>
  <c r="AS507" i="4"/>
  <c r="AV507" i="4"/>
  <c r="AW507" i="4"/>
  <c r="D508" i="4"/>
  <c r="AB508" i="4"/>
  <c r="AC508" i="4"/>
  <c r="AG508" i="4"/>
  <c r="AH508" i="4"/>
  <c r="AI508" i="4"/>
  <c r="AL508" i="4"/>
  <c r="AM508" i="4"/>
  <c r="AN508" i="4"/>
  <c r="AQ508" i="4"/>
  <c r="AR508" i="4"/>
  <c r="AS508" i="4"/>
  <c r="AV508" i="4"/>
  <c r="AW508" i="4"/>
  <c r="D509" i="4"/>
  <c r="AB509" i="4"/>
  <c r="AC509" i="4"/>
  <c r="AG509" i="4"/>
  <c r="AH509" i="4"/>
  <c r="AI509" i="4"/>
  <c r="AL509" i="4"/>
  <c r="AM509" i="4"/>
  <c r="AN509" i="4"/>
  <c r="AQ509" i="4"/>
  <c r="AR509" i="4"/>
  <c r="AS509" i="4"/>
  <c r="AV509" i="4"/>
  <c r="AW509" i="4"/>
  <c r="D510" i="4"/>
  <c r="AB510" i="4"/>
  <c r="AC510" i="4"/>
  <c r="AG510" i="4"/>
  <c r="AH510" i="4"/>
  <c r="AI510" i="4"/>
  <c r="AL510" i="4"/>
  <c r="AM510" i="4"/>
  <c r="AN510" i="4"/>
  <c r="AQ510" i="4"/>
  <c r="AR510" i="4"/>
  <c r="AS510" i="4"/>
  <c r="AV510" i="4"/>
  <c r="AW510" i="4"/>
  <c r="D511" i="4"/>
  <c r="Q511" i="4"/>
  <c r="D512" i="4"/>
  <c r="Q512" i="4"/>
  <c r="D513" i="4"/>
  <c r="Q513" i="4"/>
  <c r="D514" i="4"/>
  <c r="Q514" i="4"/>
  <c r="D515" i="4"/>
  <c r="Q515" i="4"/>
  <c r="D516" i="4"/>
  <c r="Q516" i="4"/>
  <c r="D517" i="4"/>
  <c r="Q517" i="4"/>
  <c r="D518" i="4"/>
  <c r="Q518" i="4"/>
  <c r="D519" i="4"/>
  <c r="Q519" i="4"/>
  <c r="D520" i="4"/>
  <c r="Q520" i="4"/>
  <c r="D521" i="4"/>
  <c r="Q521" i="4"/>
  <c r="P521" i="4" s="1"/>
  <c r="D522" i="4"/>
  <c r="Q522" i="4"/>
  <c r="Q523" i="4"/>
  <c r="Q524" i="4"/>
  <c r="BC524" i="4" s="1"/>
  <c r="AV524" i="4"/>
  <c r="AW524" i="4"/>
  <c r="Q525" i="4"/>
  <c r="BC525" i="4" s="1"/>
  <c r="Q526" i="4"/>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AY523" i="4" l="1"/>
  <c r="G603" i="7"/>
  <c r="N453" i="18"/>
  <c r="N454" i="18"/>
  <c r="N445" i="18"/>
  <c r="N452" i="18"/>
  <c r="N449" i="18"/>
  <c r="N450" i="18"/>
  <c r="N451" i="18"/>
  <c r="N448" i="18"/>
  <c r="E42" i="9"/>
  <c r="G618" i="7"/>
  <c r="G615" i="7"/>
  <c r="G602" i="7"/>
  <c r="G623" i="7"/>
  <c r="G610" i="7"/>
  <c r="N447" i="18"/>
  <c r="N443" i="18"/>
  <c r="BC523" i="4"/>
  <c r="BC520" i="4"/>
  <c r="BC512" i="4"/>
  <c r="G621" i="7"/>
  <c r="G613" i="7"/>
  <c r="G600" i="7"/>
  <c r="G605" i="7"/>
  <c r="G598" i="7"/>
  <c r="AZ519" i="4"/>
  <c r="BC515" i="4"/>
  <c r="N444" i="18"/>
  <c r="G620" i="7"/>
  <c r="G612" i="7"/>
  <c r="G607" i="7"/>
  <c r="G599" i="7"/>
  <c r="N441" i="18"/>
  <c r="N440" i="18"/>
  <c r="AZ520" i="4"/>
  <c r="G617" i="7"/>
  <c r="G604" i="7"/>
  <c r="N439" i="18"/>
  <c r="N438" i="18"/>
  <c r="G622" i="7"/>
  <c r="G614" i="7"/>
  <c r="G609" i="7"/>
  <c r="G601" i="7"/>
  <c r="N437" i="18"/>
  <c r="AZ522" i="4"/>
  <c r="N436" i="18"/>
  <c r="G619" i="7"/>
  <c r="G606" i="7"/>
  <c r="BC522" i="4"/>
  <c r="AZ523" i="4"/>
  <c r="AZ521" i="4"/>
  <c r="G616" i="7"/>
  <c r="G611" i="7"/>
  <c r="BC519" i="4"/>
  <c r="BC518" i="4"/>
  <c r="BC521" i="4"/>
  <c r="BC511" i="4"/>
  <c r="BC514" i="4"/>
  <c r="BC517" i="4"/>
  <c r="BC526" i="4"/>
  <c r="BC513" i="4"/>
  <c r="BC516" i="4"/>
  <c r="S526" i="4"/>
  <c r="AY526" i="4" s="1"/>
  <c r="S521" i="4"/>
  <c r="S520" i="4"/>
  <c r="AY520" i="4" s="1"/>
  <c r="I70" i="20"/>
  <c r="I71" i="20"/>
  <c r="H70" i="20"/>
  <c r="H71" i="20"/>
  <c r="G70" i="20"/>
  <c r="G71" i="20"/>
  <c r="T521" i="4" l="1"/>
  <c r="AY521" i="4"/>
  <c r="S525" i="4"/>
  <c r="AY525" i="4" s="1"/>
  <c r="S524" i="4"/>
  <c r="T526" i="4"/>
  <c r="S522" i="4"/>
  <c r="T520" i="4"/>
  <c r="S519" i="4"/>
  <c r="AY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4" i="4"/>
  <c r="AE5" i="4"/>
  <c r="AE6" i="4"/>
  <c r="AE7" i="4"/>
  <c r="AE8" i="4"/>
  <c r="AE9" i="4"/>
  <c r="AE10" i="4"/>
  <c r="AE11" i="4"/>
  <c r="AE12" i="4"/>
  <c r="AE13" i="4"/>
  <c r="AE14" i="4"/>
  <c r="AE15" i="4"/>
  <c r="AE16" i="4"/>
  <c r="AE17" i="4"/>
  <c r="AE18" i="4"/>
  <c r="AE19" i="4"/>
  <c r="AE20" i="4"/>
  <c r="AE23" i="4"/>
  <c r="AE28" i="4"/>
  <c r="AE29" i="4"/>
  <c r="AE31" i="4"/>
  <c r="AE32" i="4"/>
  <c r="AE34" i="4"/>
  <c r="AE35" i="4"/>
  <c r="AE37" i="4"/>
  <c r="AE38" i="4"/>
  <c r="AE39" i="4"/>
  <c r="AE40" i="4"/>
  <c r="AE41" i="4"/>
  <c r="AE42" i="4"/>
  <c r="AE43" i="4"/>
  <c r="AE44" i="4"/>
  <c r="AE45" i="4"/>
  <c r="AE46" i="4"/>
  <c r="AE47" i="4"/>
  <c r="AE48" i="4"/>
  <c r="AE49" i="4"/>
  <c r="AE50" i="4"/>
  <c r="AE51" i="4"/>
  <c r="AE52" i="4"/>
  <c r="AE53" i="4"/>
  <c r="AE54" i="4"/>
  <c r="AE58" i="4"/>
  <c r="AE59"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30" i="4"/>
  <c r="AE131" i="4"/>
  <c r="AE132" i="4"/>
  <c r="AE133" i="4"/>
  <c r="AE134" i="4"/>
  <c r="AE135" i="4"/>
  <c r="AE137" i="4"/>
  <c r="AE138" i="4"/>
  <c r="AE139" i="4"/>
  <c r="AE140" i="4"/>
  <c r="AE141" i="4"/>
  <c r="AE142" i="4"/>
  <c r="AE143" i="4"/>
  <c r="AE144" i="4"/>
  <c r="AE145" i="4"/>
  <c r="AE146" i="4"/>
  <c r="AE147" i="4"/>
  <c r="AE148" i="4"/>
  <c r="AE152" i="4"/>
  <c r="AE153" i="4"/>
  <c r="AE154" i="4"/>
  <c r="AE155" i="4"/>
  <c r="AE156" i="4"/>
  <c r="AE157" i="4"/>
  <c r="AE158" i="4"/>
  <c r="AE159" i="4"/>
  <c r="AE160" i="4"/>
  <c r="AE161" i="4"/>
  <c r="AE162" i="4"/>
  <c r="AE163" i="4"/>
  <c r="AE164" i="4"/>
  <c r="AE165" i="4"/>
  <c r="AE166" i="4"/>
  <c r="AE167" i="4"/>
  <c r="AE168" i="4"/>
  <c r="AE169" i="4"/>
  <c r="AE170" i="4"/>
  <c r="AE171" i="4"/>
  <c r="AE172" i="4"/>
  <c r="AE173" i="4"/>
  <c r="AE176" i="4"/>
  <c r="AE177" i="4"/>
  <c r="AE178" i="4"/>
  <c r="AE179" i="4"/>
  <c r="AE180" i="4"/>
  <c r="AE181" i="4"/>
  <c r="AE182" i="4"/>
  <c r="AE183" i="4"/>
  <c r="AE184" i="4"/>
  <c r="AE185" i="4"/>
  <c r="AE190" i="4"/>
  <c r="AE191" i="4"/>
  <c r="AE192" i="4"/>
  <c r="AE193" i="4"/>
  <c r="AE194" i="4"/>
  <c r="AE195" i="4"/>
  <c r="AE196" i="4"/>
  <c r="AE197" i="4"/>
  <c r="AE198" i="4"/>
  <c r="AE199" i="4"/>
  <c r="AE200" i="4"/>
  <c r="AE201"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6" i="4"/>
  <c r="AE337" i="4"/>
  <c r="AE338" i="4"/>
  <c r="AE339" i="4"/>
  <c r="AE340" i="4"/>
  <c r="AE341" i="4"/>
  <c r="AE342" i="4"/>
  <c r="AE343" i="4"/>
  <c r="AE344" i="4"/>
  <c r="AE345" i="4"/>
  <c r="AE346" i="4"/>
  <c r="AE347" i="4"/>
  <c r="AE348" i="4"/>
  <c r="AE349" i="4"/>
  <c r="AE350" i="4"/>
  <c r="AE351" i="4"/>
  <c r="AE352" i="4"/>
  <c r="AE353" i="4"/>
  <c r="AE354"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90" i="4"/>
  <c r="AE391" i="4"/>
  <c r="AE392" i="4"/>
  <c r="AE393" i="4"/>
  <c r="AE394" i="4"/>
  <c r="AE395" i="4"/>
  <c r="AE396" i="4"/>
  <c r="AE397" i="4"/>
  <c r="AE398" i="4"/>
  <c r="AE399" i="4"/>
  <c r="AE400" i="4"/>
  <c r="AE401" i="4"/>
  <c r="AE402" i="4"/>
  <c r="AE403" i="4"/>
  <c r="AE404" i="4"/>
  <c r="AE405" i="4"/>
  <c r="AE412" i="4"/>
  <c r="AE413" i="4"/>
  <c r="AE414" i="4"/>
  <c r="AE415" i="4"/>
  <c r="AE416" i="4"/>
  <c r="AE417" i="4"/>
  <c r="AE418" i="4"/>
  <c r="AE419" i="4"/>
  <c r="AE420" i="4"/>
  <c r="AE421" i="4"/>
  <c r="AE422" i="4"/>
  <c r="AE423" i="4"/>
  <c r="AE424" i="4"/>
  <c r="AE425" i="4"/>
  <c r="AE426" i="4"/>
  <c r="AE427" i="4"/>
  <c r="AE428" i="4"/>
  <c r="AE429" i="4"/>
  <c r="AE432" i="4"/>
  <c r="AE433" i="4"/>
  <c r="AE434" i="4"/>
  <c r="AE435" i="4"/>
  <c r="AE436" i="4"/>
  <c r="AE437" i="4"/>
  <c r="AE438" i="4"/>
  <c r="AE439" i="4"/>
  <c r="AE440" i="4"/>
  <c r="AE441" i="4"/>
  <c r="AE442" i="4"/>
  <c r="AE443" i="4"/>
  <c r="AE444" i="4"/>
  <c r="AE445" i="4"/>
  <c r="AE447" i="4"/>
  <c r="AE448" i="4"/>
  <c r="AE449" i="4"/>
  <c r="AE450" i="4"/>
  <c r="AE451" i="4"/>
  <c r="AE452" i="4"/>
  <c r="AE453" i="4"/>
  <c r="AE454" i="4"/>
  <c r="AE455" i="4"/>
  <c r="AE456" i="4"/>
  <c r="AE457" i="4"/>
  <c r="AE458" i="4"/>
  <c r="AE459" i="4"/>
  <c r="AE460" i="4"/>
  <c r="AE461" i="4"/>
  <c r="AE462" i="4"/>
  <c r="AE463" i="4"/>
  <c r="AE464" i="4"/>
  <c r="AE465" i="4"/>
  <c r="AE466" i="4"/>
  <c r="AE467" i="4"/>
  <c r="AE468" i="4"/>
  <c r="AE469" i="4"/>
  <c r="AE470" i="4"/>
  <c r="AE471" i="4"/>
  <c r="AE472" i="4"/>
  <c r="AE473" i="4"/>
  <c r="AE480" i="4"/>
  <c r="AE481" i="4"/>
  <c r="AE483" i="4"/>
  <c r="AE484" i="4"/>
  <c r="AE485" i="4"/>
  <c r="AE486" i="4"/>
  <c r="AE487" i="4"/>
  <c r="AE488" i="4"/>
  <c r="AE489" i="4"/>
  <c r="AE490" i="4"/>
  <c r="AE491" i="4"/>
  <c r="AE492" i="4"/>
  <c r="AE493" i="4"/>
  <c r="AE494" i="4"/>
  <c r="AE495" i="4"/>
  <c r="AE496" i="4"/>
  <c r="AE497" i="4"/>
  <c r="AE498" i="4"/>
  <c r="AE499" i="4"/>
  <c r="AE500" i="4"/>
  <c r="AE501" i="4"/>
  <c r="AE502" i="4"/>
  <c r="AE503" i="4"/>
  <c r="AE504" i="4"/>
  <c r="AE3" i="4"/>
  <c r="Z4" i="4"/>
  <c r="Z5" i="4"/>
  <c r="Z6" i="4"/>
  <c r="Z7" i="4"/>
  <c r="Z8" i="4"/>
  <c r="Z9" i="4"/>
  <c r="Z10" i="4"/>
  <c r="Z11" i="4"/>
  <c r="Z14" i="4"/>
  <c r="Z15" i="4"/>
  <c r="Z16" i="4"/>
  <c r="Z17" i="4"/>
  <c r="Z18" i="4"/>
  <c r="Z19" i="4"/>
  <c r="Z20" i="4"/>
  <c r="Z23" i="4"/>
  <c r="Z28" i="4"/>
  <c r="Z29" i="4"/>
  <c r="Z31" i="4"/>
  <c r="Z32" i="4"/>
  <c r="Z34" i="4"/>
  <c r="Z35" i="4"/>
  <c r="Z37" i="4"/>
  <c r="Z38" i="4"/>
  <c r="Z39" i="4"/>
  <c r="Z40" i="4"/>
  <c r="Z41" i="4"/>
  <c r="Z42" i="4"/>
  <c r="Z43" i="4"/>
  <c r="Z44" i="4"/>
  <c r="Z45" i="4"/>
  <c r="Z46" i="4"/>
  <c r="Z47" i="4"/>
  <c r="Z48" i="4"/>
  <c r="Z49" i="4"/>
  <c r="Z50" i="4"/>
  <c r="Z51" i="4"/>
  <c r="Z52" i="4"/>
  <c r="Z53" i="4"/>
  <c r="Z54" i="4"/>
  <c r="Z58" i="4"/>
  <c r="Z59" i="4"/>
  <c r="Z65" i="4"/>
  <c r="Z66" i="4"/>
  <c r="Z67" i="4"/>
  <c r="Z68" i="4"/>
  <c r="Z69" i="4"/>
  <c r="Z70" i="4"/>
  <c r="Z71" i="4"/>
  <c r="Z72" i="4"/>
  <c r="Z73" i="4"/>
  <c r="Z74" i="4"/>
  <c r="Z75" i="4"/>
  <c r="Z76" i="4"/>
  <c r="Z77" i="4"/>
  <c r="Z78" i="4"/>
  <c r="Z79" i="4"/>
  <c r="Z80" i="4"/>
  <c r="Z81" i="4"/>
  <c r="Z82" i="4"/>
  <c r="Z83" i="4"/>
  <c r="Z84" i="4"/>
  <c r="Z85" i="4"/>
  <c r="Z86" i="4"/>
  <c r="Z87" i="4"/>
  <c r="Z88" i="4"/>
  <c r="Z89" i="4"/>
  <c r="Z90" i="4"/>
  <c r="Z91" i="4"/>
  <c r="Z92" i="4"/>
  <c r="Z93" i="4"/>
  <c r="Z94" i="4"/>
  <c r="Z95" i="4"/>
  <c r="Z96" i="4"/>
  <c r="Z97" i="4"/>
  <c r="Z98" i="4"/>
  <c r="Z99" i="4"/>
  <c r="Z100" i="4"/>
  <c r="Z101" i="4"/>
  <c r="Z102" i="4"/>
  <c r="Z103" i="4"/>
  <c r="Z104" i="4"/>
  <c r="Z105" i="4"/>
  <c r="Z106" i="4"/>
  <c r="Z107" i="4"/>
  <c r="Z108" i="4"/>
  <c r="Z109" i="4"/>
  <c r="Z110" i="4"/>
  <c r="Z111" i="4"/>
  <c r="Z112" i="4"/>
  <c r="Z113" i="4"/>
  <c r="Z114" i="4"/>
  <c r="Z115" i="4"/>
  <c r="Z116" i="4"/>
  <c r="Z117" i="4"/>
  <c r="Z118" i="4"/>
  <c r="Z119" i="4"/>
  <c r="Z120" i="4"/>
  <c r="Z121" i="4"/>
  <c r="Z122" i="4"/>
  <c r="Z123" i="4"/>
  <c r="Z124" i="4"/>
  <c r="Z125" i="4"/>
  <c r="Z126" i="4"/>
  <c r="Z127" i="4"/>
  <c r="Z128" i="4"/>
  <c r="Z130" i="4"/>
  <c r="Z131" i="4"/>
  <c r="Z132" i="4"/>
  <c r="Z133" i="4"/>
  <c r="Z134" i="4"/>
  <c r="Z135" i="4"/>
  <c r="Z137" i="4"/>
  <c r="Z138" i="4"/>
  <c r="Z139" i="4"/>
  <c r="Z140" i="4"/>
  <c r="Z141" i="4"/>
  <c r="Z142" i="4"/>
  <c r="Z143" i="4"/>
  <c r="Z144" i="4"/>
  <c r="Z145" i="4"/>
  <c r="Z146" i="4"/>
  <c r="Z147" i="4"/>
  <c r="Z148" i="4"/>
  <c r="Z152" i="4"/>
  <c r="Z153" i="4"/>
  <c r="Z154" i="4"/>
  <c r="Z155" i="4"/>
  <c r="Z156" i="4"/>
  <c r="Z157" i="4"/>
  <c r="Z158" i="4"/>
  <c r="Z159" i="4"/>
  <c r="Z160" i="4"/>
  <c r="Z161" i="4"/>
  <c r="Z162" i="4"/>
  <c r="Z163" i="4"/>
  <c r="Z164" i="4"/>
  <c r="Z165" i="4"/>
  <c r="Z166" i="4"/>
  <c r="Z167" i="4"/>
  <c r="Z168" i="4"/>
  <c r="Z169" i="4"/>
  <c r="Z170" i="4"/>
  <c r="Z171" i="4"/>
  <c r="Z172" i="4"/>
  <c r="Z173" i="4"/>
  <c r="Z176" i="4"/>
  <c r="Z177" i="4"/>
  <c r="Z178" i="4"/>
  <c r="Z179" i="4"/>
  <c r="Z180" i="4"/>
  <c r="Z181" i="4"/>
  <c r="Z182" i="4"/>
  <c r="Z183" i="4"/>
  <c r="Z184" i="4"/>
  <c r="Z185" i="4"/>
  <c r="Z190" i="4"/>
  <c r="Z191" i="4"/>
  <c r="Z192" i="4"/>
  <c r="Z193" i="4"/>
  <c r="Z194" i="4"/>
  <c r="Z195" i="4"/>
  <c r="Z196" i="4"/>
  <c r="Z197" i="4"/>
  <c r="Z198" i="4"/>
  <c r="Z199" i="4"/>
  <c r="Z200" i="4"/>
  <c r="Z201" i="4"/>
  <c r="Z205" i="4"/>
  <c r="Z206" i="4"/>
  <c r="Z207" i="4"/>
  <c r="Z208" i="4"/>
  <c r="Z209" i="4"/>
  <c r="Z210" i="4"/>
  <c r="Z211" i="4"/>
  <c r="Z212" i="4"/>
  <c r="Z213" i="4"/>
  <c r="Z214" i="4"/>
  <c r="Z215" i="4"/>
  <c r="Z216" i="4"/>
  <c r="Z217" i="4"/>
  <c r="Z218" i="4"/>
  <c r="Z219" i="4"/>
  <c r="Z220" i="4"/>
  <c r="Z221" i="4"/>
  <c r="Z222" i="4"/>
  <c r="Z223" i="4"/>
  <c r="Z224" i="4"/>
  <c r="Z225" i="4"/>
  <c r="Z226" i="4"/>
  <c r="Z227" i="4"/>
  <c r="Z228" i="4"/>
  <c r="Z229" i="4"/>
  <c r="Z230" i="4"/>
  <c r="Z231" i="4"/>
  <c r="Z232" i="4"/>
  <c r="Z233" i="4"/>
  <c r="Z234" i="4"/>
  <c r="Z235" i="4"/>
  <c r="Z236" i="4"/>
  <c r="Z237" i="4"/>
  <c r="Z238" i="4"/>
  <c r="Z239" i="4"/>
  <c r="Z240" i="4"/>
  <c r="Z241" i="4"/>
  <c r="Z242" i="4"/>
  <c r="Z243" i="4"/>
  <c r="Z244" i="4"/>
  <c r="Z245" i="4"/>
  <c r="Z246" i="4"/>
  <c r="Z247" i="4"/>
  <c r="Z248" i="4"/>
  <c r="Z249" i="4"/>
  <c r="Z250" i="4"/>
  <c r="Z251" i="4"/>
  <c r="Z252" i="4"/>
  <c r="Z253" i="4"/>
  <c r="Z254" i="4"/>
  <c r="Z255" i="4"/>
  <c r="Z256" i="4"/>
  <c r="Z257" i="4"/>
  <c r="Z258" i="4"/>
  <c r="Z259" i="4"/>
  <c r="Z260" i="4"/>
  <c r="Z261" i="4"/>
  <c r="Z262" i="4"/>
  <c r="Z263" i="4"/>
  <c r="Z264" i="4"/>
  <c r="Z265" i="4"/>
  <c r="Z266" i="4"/>
  <c r="Z267" i="4"/>
  <c r="Z268" i="4"/>
  <c r="Z269" i="4"/>
  <c r="Z270" i="4"/>
  <c r="Z271" i="4"/>
  <c r="Z272" i="4"/>
  <c r="Z273" i="4"/>
  <c r="Z274" i="4"/>
  <c r="Z275" i="4"/>
  <c r="Z279" i="4"/>
  <c r="Z280" i="4"/>
  <c r="Z281" i="4"/>
  <c r="Z282" i="4"/>
  <c r="Z283" i="4"/>
  <c r="Z284" i="4"/>
  <c r="Z285" i="4"/>
  <c r="Z286" i="4"/>
  <c r="Z287" i="4"/>
  <c r="Z288" i="4"/>
  <c r="Z289" i="4"/>
  <c r="Z290" i="4"/>
  <c r="Z291" i="4"/>
  <c r="Z292" i="4"/>
  <c r="Z293" i="4"/>
  <c r="Z294" i="4"/>
  <c r="Z295" i="4"/>
  <c r="Z296" i="4"/>
  <c r="Z297" i="4"/>
  <c r="Z298" i="4"/>
  <c r="Z299" i="4"/>
  <c r="Z300" i="4"/>
  <c r="Z301" i="4"/>
  <c r="Z302" i="4"/>
  <c r="Z303" i="4"/>
  <c r="Z307" i="4"/>
  <c r="Z308" i="4"/>
  <c r="Z309" i="4"/>
  <c r="Z310" i="4"/>
  <c r="Z311" i="4"/>
  <c r="Z312" i="4"/>
  <c r="Z313" i="4"/>
  <c r="Z314" i="4"/>
  <c r="Z315" i="4"/>
  <c r="Z316" i="4"/>
  <c r="Z317" i="4"/>
  <c r="Z318" i="4"/>
  <c r="Z319" i="4"/>
  <c r="Z320" i="4"/>
  <c r="Z321" i="4"/>
  <c r="Z322" i="4"/>
  <c r="Z323" i="4"/>
  <c r="Z324" i="4"/>
  <c r="Z325" i="4"/>
  <c r="Z326" i="4"/>
  <c r="Z327" i="4"/>
  <c r="Z328" i="4"/>
  <c r="Z329" i="4"/>
  <c r="Z330" i="4"/>
  <c r="Z331" i="4"/>
  <c r="Z332" i="4"/>
  <c r="Z336" i="4"/>
  <c r="Z337" i="4"/>
  <c r="Z338" i="4"/>
  <c r="Z339" i="4"/>
  <c r="Z340" i="4"/>
  <c r="Z341" i="4"/>
  <c r="Z342" i="4"/>
  <c r="Z343" i="4"/>
  <c r="Z344" i="4"/>
  <c r="Z345" i="4"/>
  <c r="Z346" i="4"/>
  <c r="Z347" i="4"/>
  <c r="Z348" i="4"/>
  <c r="Z349" i="4"/>
  <c r="Z350" i="4"/>
  <c r="Z351" i="4"/>
  <c r="Z352" i="4"/>
  <c r="Z353" i="4"/>
  <c r="Z354" i="4"/>
  <c r="Z358" i="4"/>
  <c r="Z359" i="4"/>
  <c r="Z360" i="4"/>
  <c r="Z361" i="4"/>
  <c r="Z362" i="4"/>
  <c r="Z363" i="4"/>
  <c r="Z364" i="4"/>
  <c r="Z365" i="4"/>
  <c r="Z366" i="4"/>
  <c r="Z367" i="4"/>
  <c r="Z368" i="4"/>
  <c r="Z369" i="4"/>
  <c r="Z370" i="4"/>
  <c r="Z371" i="4"/>
  <c r="Z372" i="4"/>
  <c r="Z373" i="4"/>
  <c r="Z374" i="4"/>
  <c r="Z375" i="4"/>
  <c r="Z376" i="4"/>
  <c r="Z377" i="4"/>
  <c r="Z378" i="4"/>
  <c r="Z379" i="4"/>
  <c r="Z380" i="4"/>
  <c r="Z381" i="4"/>
  <c r="Z382" i="4"/>
  <c r="Z383" i="4"/>
  <c r="Z390" i="4"/>
  <c r="Z391" i="4"/>
  <c r="Z392" i="4"/>
  <c r="Z393" i="4"/>
  <c r="Z394" i="4"/>
  <c r="Z395" i="4"/>
  <c r="Z396" i="4"/>
  <c r="Z397" i="4"/>
  <c r="Z398" i="4"/>
  <c r="Z399" i="4"/>
  <c r="Z400" i="4"/>
  <c r="Z401" i="4"/>
  <c r="Z402" i="4"/>
  <c r="Z403" i="4"/>
  <c r="Z404" i="4"/>
  <c r="Z405" i="4"/>
  <c r="Z412" i="4"/>
  <c r="Z413" i="4"/>
  <c r="Z414" i="4"/>
  <c r="Z415" i="4"/>
  <c r="Z416" i="4"/>
  <c r="Z417" i="4"/>
  <c r="Z418" i="4"/>
  <c r="Z419" i="4"/>
  <c r="Z420" i="4"/>
  <c r="Z421" i="4"/>
  <c r="Z422" i="4"/>
  <c r="Z423" i="4"/>
  <c r="Z424" i="4"/>
  <c r="Z425" i="4"/>
  <c r="Z426" i="4"/>
  <c r="Z427" i="4"/>
  <c r="Z428" i="4"/>
  <c r="Z429" i="4"/>
  <c r="Z432" i="4"/>
  <c r="Z433" i="4"/>
  <c r="Z434" i="4"/>
  <c r="Z435" i="4"/>
  <c r="Z436" i="4"/>
  <c r="Z437" i="4"/>
  <c r="Z438" i="4"/>
  <c r="Z439" i="4"/>
  <c r="Z440" i="4"/>
  <c r="Z441" i="4"/>
  <c r="Z442" i="4"/>
  <c r="Z443" i="4"/>
  <c r="Z444" i="4"/>
  <c r="Z445" i="4"/>
  <c r="Z447" i="4"/>
  <c r="Z448" i="4"/>
  <c r="Z449" i="4"/>
  <c r="Z450" i="4"/>
  <c r="Z451" i="4"/>
  <c r="Z452" i="4"/>
  <c r="Z453" i="4"/>
  <c r="Z454" i="4"/>
  <c r="Z455" i="4"/>
  <c r="Z456" i="4"/>
  <c r="Z457" i="4"/>
  <c r="Z458" i="4"/>
  <c r="Z459" i="4"/>
  <c r="Z460" i="4"/>
  <c r="Z461" i="4"/>
  <c r="Z462" i="4"/>
  <c r="Z463" i="4"/>
  <c r="Z464" i="4"/>
  <c r="Z465" i="4"/>
  <c r="Z466" i="4"/>
  <c r="Z467" i="4"/>
  <c r="Z468" i="4"/>
  <c r="Z469" i="4"/>
  <c r="Z470" i="4"/>
  <c r="Z471" i="4"/>
  <c r="Z472" i="4"/>
  <c r="Z473" i="4"/>
  <c r="Z480" i="4"/>
  <c r="Z481" i="4"/>
  <c r="Z483" i="4"/>
  <c r="Z484" i="4"/>
  <c r="Z485" i="4"/>
  <c r="Z486" i="4"/>
  <c r="Z487" i="4"/>
  <c r="Z488" i="4"/>
  <c r="Z489" i="4"/>
  <c r="Z490" i="4"/>
  <c r="Z491" i="4"/>
  <c r="Z492" i="4"/>
  <c r="Z493" i="4"/>
  <c r="Z494" i="4"/>
  <c r="Z495" i="4"/>
  <c r="Z496" i="4"/>
  <c r="Z497" i="4"/>
  <c r="Z498" i="4"/>
  <c r="Z499" i="4"/>
  <c r="Z500" i="4"/>
  <c r="Z501" i="4"/>
  <c r="Z502" i="4"/>
  <c r="Z503" i="4"/>
  <c r="Z504" i="4"/>
  <c r="Z3" i="4"/>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52" i="4"/>
  <c r="Q153" i="4"/>
  <c r="Q154" i="4"/>
  <c r="Q155" i="4"/>
  <c r="Q156" i="4"/>
  <c r="Q157" i="4"/>
  <c r="Q158" i="4"/>
  <c r="Q159" i="4"/>
  <c r="Q160" i="4"/>
  <c r="Q161" i="4"/>
  <c r="Q162" i="4"/>
  <c r="Q163" i="4"/>
  <c r="Q164" i="4"/>
  <c r="Q165" i="4"/>
  <c r="Q166" i="4"/>
  <c r="Q167" i="4"/>
  <c r="Q168" i="4"/>
  <c r="Q169" i="4"/>
  <c r="Q170" i="4"/>
  <c r="Q171" i="4"/>
  <c r="Q172" i="4"/>
  <c r="Q173" i="4"/>
  <c r="Q176" i="4"/>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0" i="4"/>
  <c r="Q391" i="4"/>
  <c r="Q392" i="4"/>
  <c r="Q393" i="4"/>
  <c r="Q394" i="4"/>
  <c r="Q395" i="4"/>
  <c r="Q396" i="4"/>
  <c r="Q397" i="4"/>
  <c r="Q398" i="4"/>
  <c r="Q399" i="4"/>
  <c r="Q400" i="4"/>
  <c r="Q401" i="4"/>
  <c r="Q402" i="4"/>
  <c r="Q403" i="4"/>
  <c r="Q404" i="4"/>
  <c r="Q405" i="4"/>
  <c r="Q412" i="4"/>
  <c r="Q413" i="4"/>
  <c r="Q414" i="4"/>
  <c r="Q415" i="4"/>
  <c r="Q416" i="4"/>
  <c r="Q417" i="4"/>
  <c r="Q418" i="4"/>
  <c r="Q419" i="4"/>
  <c r="Q420" i="4"/>
  <c r="Q421" i="4"/>
  <c r="Q422" i="4"/>
  <c r="Q423" i="4"/>
  <c r="Q424" i="4"/>
  <c r="Q425" i="4"/>
  <c r="Q426" i="4"/>
  <c r="Q427" i="4"/>
  <c r="Q428" i="4"/>
  <c r="Q429" i="4"/>
  <c r="Q432" i="4"/>
  <c r="Q433" i="4"/>
  <c r="Q434" i="4"/>
  <c r="Q435" i="4"/>
  <c r="Q436" i="4"/>
  <c r="Q437" i="4"/>
  <c r="Q438" i="4"/>
  <c r="Q439" i="4"/>
  <c r="Q440" i="4"/>
  <c r="Q441" i="4"/>
  <c r="Q442" i="4"/>
  <c r="Q443" i="4"/>
  <c r="Q444" i="4"/>
  <c r="Q445"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83" i="4"/>
  <c r="Q484" i="4"/>
  <c r="Q485" i="4"/>
  <c r="Q486" i="4"/>
  <c r="Q487" i="4"/>
  <c r="Q488" i="4"/>
  <c r="Q489" i="4"/>
  <c r="Q490" i="4"/>
  <c r="Q491" i="4"/>
  <c r="Q492" i="4"/>
  <c r="Q493" i="4"/>
  <c r="Q494" i="4"/>
  <c r="Q495" i="4"/>
  <c r="Q496" i="4"/>
  <c r="Q497" i="4"/>
  <c r="Q498" i="4"/>
  <c r="Q499" i="4"/>
  <c r="Q500" i="4"/>
  <c r="Q501" i="4"/>
  <c r="Q502" i="4"/>
  <c r="Q503" i="4"/>
  <c r="Q504" i="4"/>
  <c r="Q4" i="4"/>
  <c r="Q5" i="4"/>
  <c r="Q6" i="4"/>
  <c r="Q7" i="4"/>
  <c r="Q8" i="4"/>
  <c r="Q9" i="4"/>
  <c r="Q10" i="4"/>
  <c r="Q11" i="4"/>
  <c r="Q12" i="4"/>
  <c r="Q13" i="4"/>
  <c r="Q14" i="4"/>
  <c r="Q15" i="4"/>
  <c r="Q16" i="4"/>
  <c r="Q17" i="4"/>
  <c r="Q18" i="4"/>
  <c r="Q19" i="4"/>
  <c r="Q20" i="4"/>
  <c r="Q23" i="4"/>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C14" i="4" l="1"/>
  <c r="BC495" i="4"/>
  <c r="BC267" i="4"/>
  <c r="BC251" i="4"/>
  <c r="BC235" i="4"/>
  <c r="BC219" i="4"/>
  <c r="BC200" i="4"/>
  <c r="BC180" i="4"/>
  <c r="BC162" i="4"/>
  <c r="BC143" i="4"/>
  <c r="BC125" i="4"/>
  <c r="BC109" i="4"/>
  <c r="BC93" i="4"/>
  <c r="BC77" i="4"/>
  <c r="BC53" i="4"/>
  <c r="BC37" i="4"/>
  <c r="BC419" i="4"/>
  <c r="BC375" i="4"/>
  <c r="BC359" i="4"/>
  <c r="BC340" i="4"/>
  <c r="BC321" i="4"/>
  <c r="BC302" i="4"/>
  <c r="BC286" i="4"/>
  <c r="BC437" i="4"/>
  <c r="BC397" i="4"/>
  <c r="BC493" i="4"/>
  <c r="BC454" i="4"/>
  <c r="BC470" i="4"/>
  <c r="BC16" i="4"/>
  <c r="BC501" i="4"/>
  <c r="BC485" i="4"/>
  <c r="BC460" i="4"/>
  <c r="BC443" i="4"/>
  <c r="BC403" i="4"/>
  <c r="BC381" i="4"/>
  <c r="BC365" i="4"/>
  <c r="BC346" i="4"/>
  <c r="BC327" i="4"/>
  <c r="BC311" i="4"/>
  <c r="BC292" i="4"/>
  <c r="BC273" i="4"/>
  <c r="BC257" i="4"/>
  <c r="BC241" i="4"/>
  <c r="BC225" i="4"/>
  <c r="BC209" i="4"/>
  <c r="BC190" i="4"/>
  <c r="BC168" i="4"/>
  <c r="BC152" i="4"/>
  <c r="BC132" i="4"/>
  <c r="BC115" i="4"/>
  <c r="BC99" i="4"/>
  <c r="BC83" i="4"/>
  <c r="BC67" i="4"/>
  <c r="BC43" i="4"/>
  <c r="BC17" i="4"/>
  <c r="BC458" i="4"/>
  <c r="BC441" i="4"/>
  <c r="BC401" i="4"/>
  <c r="BC379" i="4"/>
  <c r="BC363" i="4"/>
  <c r="BC344" i="4"/>
  <c r="BC325" i="4"/>
  <c r="BC309" i="4"/>
  <c r="BC290" i="4"/>
  <c r="BC271" i="4"/>
  <c r="BC255" i="4"/>
  <c r="BC239" i="4"/>
  <c r="BC223" i="4"/>
  <c r="BC207" i="4"/>
  <c r="BC184" i="4"/>
  <c r="BC166" i="4"/>
  <c r="BC147" i="4"/>
  <c r="BC130" i="4"/>
  <c r="BC113" i="4"/>
  <c r="BC97" i="4"/>
  <c r="BC81" i="4"/>
  <c r="BC65" i="4"/>
  <c r="BC41" i="4"/>
  <c r="BC461" i="4"/>
  <c r="BC404" i="4"/>
  <c r="BC382" i="4"/>
  <c r="BC366" i="4"/>
  <c r="BC347" i="4"/>
  <c r="BC328" i="4"/>
  <c r="BC312" i="4"/>
  <c r="BC293" i="4"/>
  <c r="BC274" i="4"/>
  <c r="BC258" i="4"/>
  <c r="BC242" i="4"/>
  <c r="BC226" i="4"/>
  <c r="BC210" i="4"/>
  <c r="BC191" i="4"/>
  <c r="BC169" i="4"/>
  <c r="BC153" i="4"/>
  <c r="BC133" i="4"/>
  <c r="BC116" i="4"/>
  <c r="BC100" i="4"/>
  <c r="BC84" i="4"/>
  <c r="BC68" i="4"/>
  <c r="BC44" i="4"/>
  <c r="BC499" i="4"/>
  <c r="BC483" i="4"/>
  <c r="BC7" i="4"/>
  <c r="BC432" i="4"/>
  <c r="BC414" i="4"/>
  <c r="BC332" i="4"/>
  <c r="BC316" i="4"/>
  <c r="BC297" i="4"/>
  <c r="BC281" i="4"/>
  <c r="BC262" i="4"/>
  <c r="BC246" i="4"/>
  <c r="BC230" i="4"/>
  <c r="BC214" i="4"/>
  <c r="BC195" i="4"/>
  <c r="BC173" i="4"/>
  <c r="BC157" i="4"/>
  <c r="BC138" i="4"/>
  <c r="BC120" i="4"/>
  <c r="BC104" i="4"/>
  <c r="BC88" i="4"/>
  <c r="BC72" i="4"/>
  <c r="BC48" i="4"/>
  <c r="BC29" i="4"/>
  <c r="BC465" i="4"/>
  <c r="BC351" i="4"/>
  <c r="BC392" i="4"/>
  <c r="BC370" i="4"/>
  <c r="BC18" i="4"/>
  <c r="BC8" i="4"/>
  <c r="BC466" i="4"/>
  <c r="BC433" i="4"/>
  <c r="BC415" i="4"/>
  <c r="BC393" i="4"/>
  <c r="BC371" i="4"/>
  <c r="BC352" i="4"/>
  <c r="BC336" i="4"/>
  <c r="BC317" i="4"/>
  <c r="BC298" i="4"/>
  <c r="BC282" i="4"/>
  <c r="BC263" i="4"/>
  <c r="BC247" i="4"/>
  <c r="BC231" i="4"/>
  <c r="BC215" i="4"/>
  <c r="BC196" i="4"/>
  <c r="BC158" i="4"/>
  <c r="BC139" i="4"/>
  <c r="BC121" i="4"/>
  <c r="BC105" i="4"/>
  <c r="BC89" i="4"/>
  <c r="BC73" i="4"/>
  <c r="BC49" i="4"/>
  <c r="BC31" i="4"/>
  <c r="BC489" i="4"/>
  <c r="BC19" i="4"/>
  <c r="BC504" i="4"/>
  <c r="BC488" i="4"/>
  <c r="BC497" i="4"/>
  <c r="BC472" i="4"/>
  <c r="BC456" i="4"/>
  <c r="BC439" i="4"/>
  <c r="BC421" i="4"/>
  <c r="BC399" i="4"/>
  <c r="BC9" i="4"/>
  <c r="BC467" i="4"/>
  <c r="BC451" i="4"/>
  <c r="BC434" i="4"/>
  <c r="BC416" i="4"/>
  <c r="BC394" i="4"/>
  <c r="BC372" i="4"/>
  <c r="BC353" i="4"/>
  <c r="BC337" i="4"/>
  <c r="BC318" i="4"/>
  <c r="BC299" i="4"/>
  <c r="BC283" i="4"/>
  <c r="BC264" i="4"/>
  <c r="BC248" i="4"/>
  <c r="BC232" i="4"/>
  <c r="BC216" i="4"/>
  <c r="BC197" i="4"/>
  <c r="BC177" i="4"/>
  <c r="BC159" i="4"/>
  <c r="BC20" i="4"/>
  <c r="BC4" i="4"/>
  <c r="BC502" i="4"/>
  <c r="BC486" i="4"/>
  <c r="BC377" i="4"/>
  <c r="BC361" i="4"/>
  <c r="BC342" i="4"/>
  <c r="BC323" i="4"/>
  <c r="BC307" i="4"/>
  <c r="BC288" i="4"/>
  <c r="BC494" i="4"/>
  <c r="BC140" i="4"/>
  <c r="BC122" i="4"/>
  <c r="BC106" i="4"/>
  <c r="BC90" i="4"/>
  <c r="BC74" i="4"/>
  <c r="BC50" i="4"/>
  <c r="BC32" i="4"/>
  <c r="BC269" i="4"/>
  <c r="BC253" i="4"/>
  <c r="BC237" i="4"/>
  <c r="BC221" i="4"/>
  <c r="BC205" i="4"/>
  <c r="BC182" i="4"/>
  <c r="BC164" i="4"/>
  <c r="BC145" i="4"/>
  <c r="BC127" i="4"/>
  <c r="BC111" i="4"/>
  <c r="BC95" i="4"/>
  <c r="BC79" i="4"/>
  <c r="BC58" i="4"/>
  <c r="BC39" i="4"/>
  <c r="BC5" i="4"/>
  <c r="BC23" i="4"/>
  <c r="BC11" i="4"/>
  <c r="BC453" i="4"/>
  <c r="BC436" i="4"/>
  <c r="BC418" i="4"/>
  <c r="BC396" i="4"/>
  <c r="BC374" i="4"/>
  <c r="BC358" i="4"/>
  <c r="BC339" i="4"/>
  <c r="BC320" i="4"/>
  <c r="BC301" i="4"/>
  <c r="BC285" i="4"/>
  <c r="BC266" i="4"/>
  <c r="BC250" i="4"/>
  <c r="BC234" i="4"/>
  <c r="BC218" i="4"/>
  <c r="BC199" i="4"/>
  <c r="BC179" i="4"/>
  <c r="BC161" i="4"/>
  <c r="BC142" i="4"/>
  <c r="BC124" i="4"/>
  <c r="BC108" i="4"/>
  <c r="BC92" i="4"/>
  <c r="BC76" i="4"/>
  <c r="BC52" i="4"/>
  <c r="BC35" i="4"/>
  <c r="BC469" i="4"/>
  <c r="BC492" i="4"/>
  <c r="BC6" i="4"/>
  <c r="BC464" i="4"/>
  <c r="BC429" i="4"/>
  <c r="BC413" i="4"/>
  <c r="BC391" i="4"/>
  <c r="BC369" i="4"/>
  <c r="BC350" i="4"/>
  <c r="BC331" i="4"/>
  <c r="BC315" i="4"/>
  <c r="BC296" i="4"/>
  <c r="BC280" i="4"/>
  <c r="BC261" i="4"/>
  <c r="BC245" i="4"/>
  <c r="BC229" i="4"/>
  <c r="BC213" i="4"/>
  <c r="BC194" i="4"/>
  <c r="BC172" i="4"/>
  <c r="BC156" i="4"/>
  <c r="BC137" i="4"/>
  <c r="BC119" i="4"/>
  <c r="BC103" i="4"/>
  <c r="BC87" i="4"/>
  <c r="BC71" i="4"/>
  <c r="BC47" i="4"/>
  <c r="BC28" i="4"/>
  <c r="BC15" i="4"/>
  <c r="BC10" i="4"/>
  <c r="BC468" i="4"/>
  <c r="BC452" i="4"/>
  <c r="BC435" i="4"/>
  <c r="BC417" i="4"/>
  <c r="BC395" i="4"/>
  <c r="BC373" i="4"/>
  <c r="BC354" i="4"/>
  <c r="BC338" i="4"/>
  <c r="BC319" i="4"/>
  <c r="BC300" i="4"/>
  <c r="BC284" i="4"/>
  <c r="BC265" i="4"/>
  <c r="BC249" i="4"/>
  <c r="BC233" i="4"/>
  <c r="BC217" i="4"/>
  <c r="BC198" i="4"/>
  <c r="BC178" i="4"/>
  <c r="BC160" i="4"/>
  <c r="BC141" i="4"/>
  <c r="BC123" i="4"/>
  <c r="BC107" i="4"/>
  <c r="BC91" i="4"/>
  <c r="BC75" i="4"/>
  <c r="BC51" i="4"/>
  <c r="BC34" i="4"/>
  <c r="BC491" i="4"/>
  <c r="T525" i="4"/>
  <c r="BC412" i="4"/>
  <c r="BC503" i="4"/>
  <c r="BC487" i="4"/>
  <c r="BC462" i="4"/>
  <c r="BC445" i="4"/>
  <c r="BC427" i="4"/>
  <c r="BC405" i="4"/>
  <c r="BC383" i="4"/>
  <c r="BC367" i="4"/>
  <c r="BC348" i="4"/>
  <c r="BC329" i="4"/>
  <c r="BC313" i="4"/>
  <c r="BC294" i="4"/>
  <c r="BC275" i="4"/>
  <c r="BC259" i="4"/>
  <c r="BC243" i="4"/>
  <c r="BC227" i="4"/>
  <c r="BC211" i="4"/>
  <c r="BC192" i="4"/>
  <c r="BC170" i="4"/>
  <c r="BC154" i="4"/>
  <c r="BC134" i="4"/>
  <c r="BC117" i="4"/>
  <c r="BC101" i="4"/>
  <c r="BC85" i="4"/>
  <c r="BC69" i="4"/>
  <c r="BC45" i="4"/>
  <c r="BC500" i="4"/>
  <c r="BC484" i="4"/>
  <c r="BC459" i="4"/>
  <c r="BC402" i="4"/>
  <c r="BC380" i="4"/>
  <c r="BC364" i="4"/>
  <c r="BC345" i="4"/>
  <c r="BC326" i="4"/>
  <c r="BC310" i="4"/>
  <c r="BC291" i="4"/>
  <c r="BC272" i="4"/>
  <c r="BC256" i="4"/>
  <c r="BC240" i="4"/>
  <c r="BC224" i="4"/>
  <c r="BC208" i="4"/>
  <c r="BC185" i="4"/>
  <c r="BC167" i="4"/>
  <c r="BC148" i="4"/>
  <c r="BC131" i="4"/>
  <c r="BC114" i="4"/>
  <c r="BC98" i="4"/>
  <c r="BC82" i="4"/>
  <c r="BC66" i="4"/>
  <c r="BC42" i="4"/>
  <c r="BC13" i="4"/>
  <c r="BC498" i="4"/>
  <c r="BC473" i="4"/>
  <c r="BC457" i="4"/>
  <c r="BC422" i="4"/>
  <c r="BC400" i="4"/>
  <c r="BC378" i="4"/>
  <c r="BC362" i="4"/>
  <c r="BC343" i="4"/>
  <c r="BC324" i="4"/>
  <c r="BC308" i="4"/>
  <c r="BC289" i="4"/>
  <c r="BC270" i="4"/>
  <c r="BC254" i="4"/>
  <c r="BC238" i="4"/>
  <c r="BC222" i="4"/>
  <c r="BC206" i="4"/>
  <c r="BC183" i="4"/>
  <c r="BC165" i="4"/>
  <c r="BC146" i="4"/>
  <c r="BC128" i="4"/>
  <c r="BC112" i="4"/>
  <c r="BC96" i="4"/>
  <c r="BC80" i="4"/>
  <c r="BC59" i="4"/>
  <c r="BC40" i="4"/>
  <c r="T522" i="4"/>
  <c r="AY522" i="4"/>
  <c r="BC496" i="4"/>
  <c r="BC471" i="4"/>
  <c r="BC455" i="4"/>
  <c r="BC438" i="4"/>
  <c r="BC420" i="4"/>
  <c r="BC398" i="4"/>
  <c r="BC376" i="4"/>
  <c r="BC360" i="4"/>
  <c r="BC341" i="4"/>
  <c r="BC322" i="4"/>
  <c r="BC303" i="4"/>
  <c r="BC287" i="4"/>
  <c r="BC268" i="4"/>
  <c r="BC252" i="4"/>
  <c r="BC236" i="4"/>
  <c r="BC201" i="4"/>
  <c r="BC181" i="4"/>
  <c r="BC163" i="4"/>
  <c r="BC144" i="4"/>
  <c r="BC126" i="4"/>
  <c r="BC110" i="4"/>
  <c r="BC94" i="4"/>
  <c r="BC78" i="4"/>
  <c r="BC54" i="4"/>
  <c r="BC38" i="4"/>
  <c r="T524" i="4"/>
  <c r="AY524" i="4"/>
  <c r="BC490" i="4"/>
  <c r="BC463" i="4"/>
  <c r="BC428" i="4"/>
  <c r="BC390" i="4"/>
  <c r="BC368" i="4"/>
  <c r="BC349" i="4"/>
  <c r="BC330" i="4"/>
  <c r="BC314" i="4"/>
  <c r="BC295" i="4"/>
  <c r="BC279" i="4"/>
  <c r="BC260" i="4"/>
  <c r="BC244" i="4"/>
  <c r="BC228" i="4"/>
  <c r="BC212" i="4"/>
  <c r="BC193" i="4"/>
  <c r="BC171" i="4"/>
  <c r="BC155" i="4"/>
  <c r="BC135" i="4"/>
  <c r="BC118" i="4"/>
  <c r="BC102" i="4"/>
  <c r="BC86" i="4"/>
  <c r="BC70" i="4"/>
  <c r="BC46"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E106" i="5" l="1"/>
  <c r="F587" i="7"/>
  <c r="H587" i="7"/>
  <c r="I587" i="7"/>
  <c r="K587" i="7"/>
  <c r="F588" i="7"/>
  <c r="H588" i="7"/>
  <c r="I588" i="7"/>
  <c r="K588" i="7"/>
  <c r="F105" i="5"/>
  <c r="F106" i="5"/>
  <c r="F107" i="5"/>
  <c r="I105" i="5"/>
  <c r="J105" i="5"/>
  <c r="I106" i="5"/>
  <c r="J106" i="5"/>
  <c r="I107" i="5"/>
  <c r="J107" i="5"/>
  <c r="D495" i="4"/>
  <c r="V495" i="4"/>
  <c r="W495" i="4"/>
  <c r="AB495" i="4"/>
  <c r="AC495" i="4"/>
  <c r="AD495" i="4"/>
  <c r="AG495" i="4"/>
  <c r="AH495" i="4"/>
  <c r="AI495" i="4"/>
  <c r="AL495" i="4"/>
  <c r="AM495" i="4"/>
  <c r="AN495" i="4"/>
  <c r="AQ495" i="4"/>
  <c r="AR495" i="4"/>
  <c r="AS495" i="4"/>
  <c r="AV495" i="4"/>
  <c r="AW495" i="4"/>
  <c r="D496" i="4"/>
  <c r="V496" i="4"/>
  <c r="W496" i="4"/>
  <c r="AB496" i="4"/>
  <c r="AC496" i="4"/>
  <c r="AD496" i="4"/>
  <c r="AG496" i="4"/>
  <c r="AH496" i="4"/>
  <c r="AI496" i="4"/>
  <c r="AL496" i="4"/>
  <c r="AM496" i="4"/>
  <c r="AN496" i="4"/>
  <c r="AQ496" i="4"/>
  <c r="AR496" i="4"/>
  <c r="AS496" i="4"/>
  <c r="AV496" i="4"/>
  <c r="AW496" i="4"/>
  <c r="D497" i="4"/>
  <c r="V497" i="4"/>
  <c r="W497" i="4"/>
  <c r="AB497" i="4"/>
  <c r="AC497" i="4"/>
  <c r="AD497" i="4"/>
  <c r="AG497" i="4"/>
  <c r="AH497" i="4"/>
  <c r="AI497" i="4"/>
  <c r="AL497" i="4"/>
  <c r="AM497" i="4"/>
  <c r="AN497" i="4"/>
  <c r="AQ497" i="4"/>
  <c r="AR497" i="4"/>
  <c r="AS497" i="4"/>
  <c r="AV497" i="4"/>
  <c r="AW497" i="4"/>
  <c r="D503" i="4"/>
  <c r="AB503" i="4"/>
  <c r="AC503" i="4"/>
  <c r="AD503" i="4"/>
  <c r="AG503" i="4"/>
  <c r="AH503" i="4"/>
  <c r="AI503" i="4"/>
  <c r="AL503" i="4"/>
  <c r="AM503" i="4"/>
  <c r="AN503" i="4"/>
  <c r="AQ503" i="4"/>
  <c r="AR503" i="4"/>
  <c r="AS503" i="4"/>
  <c r="AV503" i="4"/>
  <c r="AW503" i="4"/>
  <c r="D498" i="4"/>
  <c r="V498" i="4"/>
  <c r="W498" i="4"/>
  <c r="AB498" i="4"/>
  <c r="AC498" i="4"/>
  <c r="AD498" i="4"/>
  <c r="AG498" i="4"/>
  <c r="AH498" i="4"/>
  <c r="AI498" i="4"/>
  <c r="AL498" i="4"/>
  <c r="AM498" i="4"/>
  <c r="AN498" i="4"/>
  <c r="AQ498" i="4"/>
  <c r="AR498" i="4"/>
  <c r="AS498" i="4"/>
  <c r="AV498" i="4"/>
  <c r="AW498" i="4"/>
  <c r="D499" i="4"/>
  <c r="V499" i="4"/>
  <c r="W499" i="4"/>
  <c r="AB499" i="4"/>
  <c r="AC499" i="4"/>
  <c r="AD499" i="4"/>
  <c r="AG499" i="4"/>
  <c r="AH499" i="4"/>
  <c r="AI499" i="4"/>
  <c r="AL499" i="4"/>
  <c r="AM499" i="4"/>
  <c r="AN499" i="4"/>
  <c r="AQ499" i="4"/>
  <c r="AR499" i="4"/>
  <c r="AS499" i="4"/>
  <c r="AV499" i="4"/>
  <c r="AW499" i="4"/>
  <c r="D500" i="4"/>
  <c r="V500" i="4"/>
  <c r="W500" i="4"/>
  <c r="AB500" i="4"/>
  <c r="AC500" i="4"/>
  <c r="AD500" i="4"/>
  <c r="AG500" i="4"/>
  <c r="AH500" i="4"/>
  <c r="AI500" i="4"/>
  <c r="AL500" i="4"/>
  <c r="AM500" i="4"/>
  <c r="AN500" i="4"/>
  <c r="AQ500" i="4"/>
  <c r="AR500" i="4"/>
  <c r="AS500" i="4"/>
  <c r="AV500" i="4"/>
  <c r="AW500" i="4"/>
  <c r="D504" i="4"/>
  <c r="AB504" i="4"/>
  <c r="AC504" i="4"/>
  <c r="AD504" i="4"/>
  <c r="AG504" i="4"/>
  <c r="AH504" i="4"/>
  <c r="AI504" i="4"/>
  <c r="AL504" i="4"/>
  <c r="AM504" i="4"/>
  <c r="AN504" i="4"/>
  <c r="AQ504" i="4"/>
  <c r="AR504" i="4"/>
  <c r="AS504" i="4"/>
  <c r="AV504" i="4"/>
  <c r="AW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2" i="20"/>
  <c r="I73" i="20"/>
  <c r="I74" i="20"/>
  <c r="I75" i="20"/>
  <c r="I76" i="20"/>
  <c r="I77" i="20"/>
  <c r="I78" i="20"/>
  <c r="I79" i="20"/>
  <c r="I80" i="20"/>
  <c r="I81" i="20"/>
  <c r="I82" i="20"/>
  <c r="I83" i="20"/>
  <c r="I84" i="20"/>
  <c r="I85" i="20"/>
  <c r="I86" i="20"/>
  <c r="I87" i="20"/>
  <c r="I88" i="20"/>
  <c r="I89" i="20"/>
  <c r="I90" i="20"/>
  <c r="I91" i="20"/>
  <c r="I92" i="20"/>
  <c r="I93" i="20"/>
  <c r="I94" i="20"/>
  <c r="I95"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2" i="20"/>
  <c r="H73" i="20"/>
  <c r="H74" i="20"/>
  <c r="H75" i="20"/>
  <c r="H76" i="20"/>
  <c r="H77" i="20"/>
  <c r="H78" i="20"/>
  <c r="H79" i="20"/>
  <c r="H80" i="20"/>
  <c r="H81" i="20"/>
  <c r="H82" i="20"/>
  <c r="H83" i="20"/>
  <c r="H84" i="20"/>
  <c r="H85" i="20"/>
  <c r="H86" i="20"/>
  <c r="H87" i="20"/>
  <c r="H88" i="20"/>
  <c r="H89" i="20"/>
  <c r="H90" i="20"/>
  <c r="H91" i="20"/>
  <c r="H92" i="20"/>
  <c r="H93" i="20"/>
  <c r="H94" i="20"/>
  <c r="H95"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2" i="20"/>
  <c r="G73" i="20"/>
  <c r="G74" i="20"/>
  <c r="G75" i="20"/>
  <c r="G76" i="20"/>
  <c r="G77" i="20"/>
  <c r="G78" i="20"/>
  <c r="G79" i="20"/>
  <c r="G80" i="20"/>
  <c r="G81" i="20"/>
  <c r="G82" i="20"/>
  <c r="G83" i="20"/>
  <c r="G84" i="20"/>
  <c r="G85" i="20"/>
  <c r="G86" i="20"/>
  <c r="G87" i="20"/>
  <c r="G88" i="20"/>
  <c r="G89" i="20"/>
  <c r="G90" i="20"/>
  <c r="G91" i="20"/>
  <c r="G92" i="20"/>
  <c r="G93" i="20"/>
  <c r="G94" i="20"/>
  <c r="G95" i="20"/>
  <c r="J95"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2" i="20"/>
  <c r="J72" i="20" s="1"/>
  <c r="C82" i="20"/>
  <c r="J82" i="20" s="1"/>
  <c r="C87" i="20"/>
  <c r="J87" i="20" s="1"/>
  <c r="C91" i="20"/>
  <c r="J91" i="20" s="1"/>
  <c r="C4" i="20"/>
  <c r="C5" i="20"/>
  <c r="C6" i="20"/>
  <c r="C7" i="20"/>
  <c r="C8" i="20"/>
  <c r="C9" i="20"/>
  <c r="J9" i="20" s="1"/>
  <c r="C3" i="20"/>
  <c r="J3" i="20" s="1"/>
  <c r="J41" i="20" l="1"/>
  <c r="J90" i="20"/>
  <c r="J50" i="20"/>
  <c r="J40" i="20"/>
  <c r="J92"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476" i="4" l="1"/>
  <c r="AL476" i="4"/>
  <c r="AM475" i="4"/>
  <c r="AL475" i="4"/>
  <c r="AM474" i="4"/>
  <c r="AL474" i="4"/>
  <c r="AH476" i="4"/>
  <c r="AG476" i="4"/>
  <c r="AH475" i="4"/>
  <c r="AG475" i="4"/>
  <c r="AH474" i="4"/>
  <c r="AG474" i="4"/>
  <c r="AC476" i="4"/>
  <c r="AB476" i="4"/>
  <c r="AC475" i="4"/>
  <c r="AB475" i="4"/>
  <c r="AC474" i="4"/>
  <c r="AB474" i="4"/>
  <c r="W476" i="4"/>
  <c r="V476" i="4"/>
  <c r="W475" i="4"/>
  <c r="V475" i="4"/>
  <c r="W474" i="4"/>
  <c r="V474" i="4"/>
  <c r="AM482" i="4"/>
  <c r="AL482" i="4"/>
  <c r="AM481" i="4"/>
  <c r="AL481" i="4"/>
  <c r="AC481" i="4"/>
  <c r="AB481" i="4"/>
  <c r="W481" i="4"/>
  <c r="V481" i="4"/>
  <c r="W502" i="4"/>
  <c r="V502" i="4"/>
  <c r="AM480" i="4"/>
  <c r="AL480" i="4"/>
  <c r="AH483" i="4"/>
  <c r="AG483" i="4"/>
  <c r="AH482" i="4"/>
  <c r="AG482" i="4"/>
  <c r="AH481" i="4"/>
  <c r="AG481" i="4"/>
  <c r="AH480" i="4"/>
  <c r="AG480" i="4"/>
  <c r="AC480" i="4"/>
  <c r="AB480" i="4"/>
  <c r="W480" i="4"/>
  <c r="V480" i="4"/>
  <c r="AW408" i="4"/>
  <c r="AV408" i="4"/>
  <c r="AW407" i="4"/>
  <c r="AV407" i="4"/>
  <c r="AW406" i="4"/>
  <c r="AV406" i="4"/>
  <c r="AW389" i="4"/>
  <c r="AV389" i="4"/>
  <c r="AS408" i="4"/>
  <c r="AR408" i="4"/>
  <c r="AQ408" i="4"/>
  <c r="AS407" i="4"/>
  <c r="AR407" i="4"/>
  <c r="AQ407" i="4"/>
  <c r="AS406" i="4"/>
  <c r="AR406" i="4"/>
  <c r="AQ406" i="4"/>
  <c r="AM408" i="4"/>
  <c r="AL408" i="4"/>
  <c r="AM407" i="4"/>
  <c r="AL407" i="4"/>
  <c r="AM406" i="4"/>
  <c r="AL406" i="4"/>
  <c r="AH408" i="4"/>
  <c r="AG408" i="4"/>
  <c r="AH407" i="4"/>
  <c r="AG407" i="4"/>
  <c r="AH406" i="4"/>
  <c r="AG406" i="4"/>
  <c r="AC482" i="4"/>
  <c r="AB482" i="4"/>
  <c r="AC408" i="4"/>
  <c r="AB408" i="4"/>
  <c r="AC407" i="4"/>
  <c r="AB407" i="4"/>
  <c r="AC406" i="4"/>
  <c r="AB406" i="4"/>
  <c r="W482" i="4"/>
  <c r="W408" i="4"/>
  <c r="W407" i="4"/>
  <c r="W406" i="4"/>
  <c r="W389" i="4"/>
  <c r="W388" i="4"/>
  <c r="W387" i="4"/>
  <c r="W353" i="4"/>
  <c r="W354" i="4"/>
  <c r="V482" i="4"/>
  <c r="AB501" i="4"/>
  <c r="AC501" i="4"/>
  <c r="AD501" i="4"/>
  <c r="AG501" i="4"/>
  <c r="AH501" i="4"/>
  <c r="AI501" i="4"/>
  <c r="AL501" i="4"/>
  <c r="AM501" i="4"/>
  <c r="AN501" i="4"/>
  <c r="AQ501" i="4"/>
  <c r="AR501" i="4"/>
  <c r="AS501" i="4"/>
  <c r="AV501" i="4"/>
  <c r="AW501" i="4"/>
  <c r="AB502" i="4"/>
  <c r="AC502" i="4"/>
  <c r="AD502" i="4"/>
  <c r="AG502" i="4"/>
  <c r="AH502" i="4"/>
  <c r="AI502" i="4"/>
  <c r="AL502" i="4"/>
  <c r="AM502" i="4"/>
  <c r="AN502" i="4"/>
  <c r="AQ502" i="4"/>
  <c r="AR502" i="4"/>
  <c r="AS502" i="4"/>
  <c r="AV502" i="4"/>
  <c r="AW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1" i="4"/>
  <c r="G3" i="7"/>
  <c r="H3" i="7"/>
  <c r="I3" i="7"/>
  <c r="K3" i="7"/>
  <c r="F3" i="7"/>
  <c r="W501" i="4"/>
  <c r="V501" i="4"/>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AD480" i="4"/>
  <c r="AI480" i="4"/>
  <c r="AN480" i="4"/>
  <c r="AQ480" i="4"/>
  <c r="AR480" i="4"/>
  <c r="AS480" i="4"/>
  <c r="AV480" i="4"/>
  <c r="AW480" i="4"/>
  <c r="D481" i="4"/>
  <c r="AD481" i="4"/>
  <c r="AI481" i="4"/>
  <c r="AN481" i="4"/>
  <c r="AQ481" i="4"/>
  <c r="AR481" i="4"/>
  <c r="AS481" i="4"/>
  <c r="AV481" i="4"/>
  <c r="AW481" i="4"/>
  <c r="D482" i="4"/>
  <c r="AI482" i="4"/>
  <c r="AN482" i="4"/>
  <c r="AQ482" i="4"/>
  <c r="AR482" i="4"/>
  <c r="AS482" i="4"/>
  <c r="AV482" i="4"/>
  <c r="AW482" i="4"/>
  <c r="D483" i="4"/>
  <c r="AB483" i="4"/>
  <c r="AC483" i="4"/>
  <c r="AD483" i="4"/>
  <c r="AI483" i="4"/>
  <c r="AL483" i="4"/>
  <c r="AM483" i="4"/>
  <c r="AN483" i="4"/>
  <c r="AQ483" i="4"/>
  <c r="AR483" i="4"/>
  <c r="AS483" i="4"/>
  <c r="AV483" i="4"/>
  <c r="AW483" i="4"/>
  <c r="D484" i="4"/>
  <c r="AB484" i="4"/>
  <c r="AC484" i="4"/>
  <c r="AD484" i="4"/>
  <c r="AG484" i="4"/>
  <c r="AH484" i="4"/>
  <c r="AI484" i="4"/>
  <c r="AL484" i="4"/>
  <c r="AM484" i="4"/>
  <c r="AN484" i="4"/>
  <c r="AQ484" i="4"/>
  <c r="AR484" i="4"/>
  <c r="AS484" i="4"/>
  <c r="AV484" i="4"/>
  <c r="AW484" i="4"/>
  <c r="D485" i="4"/>
  <c r="AB485" i="4"/>
  <c r="AC485" i="4"/>
  <c r="AD485" i="4"/>
  <c r="AG485" i="4"/>
  <c r="AH485" i="4"/>
  <c r="AI485" i="4"/>
  <c r="AL485" i="4"/>
  <c r="AM485" i="4"/>
  <c r="AN485" i="4"/>
  <c r="AQ485" i="4"/>
  <c r="AR485" i="4"/>
  <c r="AS485" i="4"/>
  <c r="AV485" i="4"/>
  <c r="AW485" i="4"/>
  <c r="D486" i="4"/>
  <c r="AB486" i="4"/>
  <c r="AC486" i="4"/>
  <c r="AD486" i="4"/>
  <c r="AG486" i="4"/>
  <c r="AH486" i="4"/>
  <c r="AI486" i="4"/>
  <c r="AL486" i="4"/>
  <c r="AM486" i="4"/>
  <c r="AN486" i="4"/>
  <c r="AQ486" i="4"/>
  <c r="AR486" i="4"/>
  <c r="AS486" i="4"/>
  <c r="AV486" i="4"/>
  <c r="AW486" i="4"/>
  <c r="D487" i="4"/>
  <c r="AB487" i="4"/>
  <c r="AC487" i="4"/>
  <c r="AD487" i="4"/>
  <c r="AG487" i="4"/>
  <c r="AH487" i="4"/>
  <c r="AI487" i="4"/>
  <c r="AL487" i="4"/>
  <c r="AM487" i="4"/>
  <c r="AN487" i="4"/>
  <c r="AQ487" i="4"/>
  <c r="AR487" i="4"/>
  <c r="AS487" i="4"/>
  <c r="AV487" i="4"/>
  <c r="AW487" i="4"/>
  <c r="D488" i="4"/>
  <c r="AB488" i="4"/>
  <c r="AC488" i="4"/>
  <c r="AD488" i="4"/>
  <c r="AG488" i="4"/>
  <c r="AH488" i="4"/>
  <c r="AI488" i="4"/>
  <c r="AL488" i="4"/>
  <c r="AM488" i="4"/>
  <c r="AN488" i="4"/>
  <c r="AQ488" i="4"/>
  <c r="AR488" i="4"/>
  <c r="AS488" i="4"/>
  <c r="AV488" i="4"/>
  <c r="AW488" i="4"/>
  <c r="D489" i="4"/>
  <c r="AB489" i="4"/>
  <c r="AC489" i="4"/>
  <c r="AD489" i="4"/>
  <c r="AG489" i="4"/>
  <c r="AH489" i="4"/>
  <c r="AI489" i="4"/>
  <c r="AL489" i="4"/>
  <c r="AM489" i="4"/>
  <c r="AN489" i="4"/>
  <c r="AQ489" i="4"/>
  <c r="AR489" i="4"/>
  <c r="AS489" i="4"/>
  <c r="AV489" i="4"/>
  <c r="AW489" i="4"/>
  <c r="D490" i="4"/>
  <c r="AB490" i="4"/>
  <c r="AC490" i="4"/>
  <c r="AD490" i="4"/>
  <c r="AG490" i="4"/>
  <c r="AH490" i="4"/>
  <c r="AI490" i="4"/>
  <c r="AL490" i="4"/>
  <c r="AM490" i="4"/>
  <c r="AN490" i="4"/>
  <c r="AQ490" i="4"/>
  <c r="AR490" i="4"/>
  <c r="AS490" i="4"/>
  <c r="AV490" i="4"/>
  <c r="AW490" i="4"/>
  <c r="D491" i="4"/>
  <c r="AB491" i="4"/>
  <c r="AC491" i="4"/>
  <c r="AD491" i="4"/>
  <c r="AG491" i="4"/>
  <c r="AH491" i="4"/>
  <c r="AI491" i="4"/>
  <c r="AL491" i="4"/>
  <c r="AM491" i="4"/>
  <c r="AN491" i="4"/>
  <c r="AQ491" i="4"/>
  <c r="AR491" i="4"/>
  <c r="AS491" i="4"/>
  <c r="AV491" i="4"/>
  <c r="AW491" i="4"/>
  <c r="D492" i="4"/>
  <c r="AB492" i="4"/>
  <c r="AC492" i="4"/>
  <c r="AD492" i="4"/>
  <c r="AG492" i="4"/>
  <c r="AH492" i="4"/>
  <c r="AI492" i="4"/>
  <c r="AL492" i="4"/>
  <c r="AM492" i="4"/>
  <c r="AN492" i="4"/>
  <c r="AQ492" i="4"/>
  <c r="AR492" i="4"/>
  <c r="AS492" i="4"/>
  <c r="AV492" i="4"/>
  <c r="AW492" i="4"/>
  <c r="D493" i="4"/>
  <c r="AB493" i="4"/>
  <c r="AC493" i="4"/>
  <c r="AD493" i="4"/>
  <c r="AG493" i="4"/>
  <c r="AH493" i="4"/>
  <c r="AI493" i="4"/>
  <c r="AL493" i="4"/>
  <c r="AM493" i="4"/>
  <c r="AN493" i="4"/>
  <c r="AQ493" i="4"/>
  <c r="AR493" i="4"/>
  <c r="AS493" i="4"/>
  <c r="AV493" i="4"/>
  <c r="AW493" i="4"/>
  <c r="D494" i="4"/>
  <c r="AB494" i="4"/>
  <c r="AC494" i="4"/>
  <c r="AD494" i="4"/>
  <c r="AG494" i="4"/>
  <c r="AH494" i="4"/>
  <c r="AI494" i="4"/>
  <c r="AL494" i="4"/>
  <c r="AM494" i="4"/>
  <c r="AN494" i="4"/>
  <c r="AQ494" i="4"/>
  <c r="AR494" i="4"/>
  <c r="AS494" i="4"/>
  <c r="AV494" i="4"/>
  <c r="AW494" i="4"/>
  <c r="D501" i="4"/>
  <c r="D502" i="4"/>
  <c r="AW479" i="4"/>
  <c r="AV479" i="4"/>
  <c r="AS479" i="4"/>
  <c r="AR479" i="4"/>
  <c r="AQ479" i="4"/>
  <c r="AN479" i="4"/>
  <c r="AM479" i="4"/>
  <c r="AL479" i="4"/>
  <c r="AI479" i="4"/>
  <c r="AH479" i="4"/>
  <c r="AG479" i="4"/>
  <c r="AC479" i="4"/>
  <c r="AB479" i="4"/>
  <c r="D479" i="4"/>
  <c r="AW478" i="4"/>
  <c r="AV478" i="4"/>
  <c r="AS478" i="4"/>
  <c r="AR478" i="4"/>
  <c r="AQ478" i="4"/>
  <c r="AN478" i="4"/>
  <c r="AM478" i="4"/>
  <c r="AL478" i="4"/>
  <c r="AI478" i="4"/>
  <c r="AH478" i="4"/>
  <c r="AG478" i="4"/>
  <c r="AC478" i="4"/>
  <c r="AB478" i="4"/>
  <c r="D478" i="4"/>
  <c r="AW477" i="4"/>
  <c r="AV477" i="4"/>
  <c r="AS477" i="4"/>
  <c r="AR477" i="4"/>
  <c r="AQ477" i="4"/>
  <c r="AN477" i="4"/>
  <c r="AM477" i="4"/>
  <c r="AL477" i="4"/>
  <c r="AI477" i="4"/>
  <c r="AH477" i="4"/>
  <c r="AG477" i="4"/>
  <c r="AC477" i="4"/>
  <c r="AB477" i="4"/>
  <c r="D477" i="4"/>
  <c r="AW476" i="4"/>
  <c r="AV476" i="4"/>
  <c r="AS476" i="4"/>
  <c r="AR476" i="4"/>
  <c r="AQ476" i="4"/>
  <c r="AN476" i="4"/>
  <c r="AI476" i="4"/>
  <c r="D476" i="4"/>
  <c r="AW475" i="4"/>
  <c r="AV475" i="4"/>
  <c r="AS475" i="4"/>
  <c r="AR475" i="4"/>
  <c r="AQ475" i="4"/>
  <c r="AN475" i="4"/>
  <c r="AI475" i="4"/>
  <c r="D475" i="4"/>
  <c r="AW474" i="4"/>
  <c r="AV474" i="4"/>
  <c r="AS474" i="4"/>
  <c r="AR474" i="4"/>
  <c r="AQ474" i="4"/>
  <c r="AN474" i="4"/>
  <c r="AI474" i="4"/>
  <c r="D474" i="4"/>
  <c r="AZ501" i="4" l="1"/>
  <c r="T501" i="4"/>
  <c r="AY501" i="4"/>
  <c r="S502" i="4"/>
  <c r="AY502" i="4" s="1"/>
  <c r="AZ502" i="4"/>
  <c r="E41" i="9"/>
  <c r="N423" i="18"/>
  <c r="N425" i="18"/>
  <c r="N424" i="18"/>
  <c r="N420" i="18"/>
  <c r="N421" i="18"/>
  <c r="N422" i="18"/>
  <c r="N426" i="18"/>
  <c r="N434" i="18"/>
  <c r="N418" i="18"/>
  <c r="N419" i="18"/>
  <c r="N433" i="18"/>
  <c r="G575" i="7"/>
  <c r="E40" i="9"/>
  <c r="G583" i="7"/>
  <c r="G571" i="7"/>
  <c r="G576" i="7"/>
  <c r="G572" i="7"/>
  <c r="G584" i="7"/>
  <c r="G574" i="7"/>
  <c r="G582" i="7"/>
  <c r="G570" i="7"/>
  <c r="G586" i="7"/>
  <c r="G569" i="7"/>
  <c r="G580" i="7"/>
  <c r="G573" i="7"/>
  <c r="G585" i="7"/>
  <c r="G3" i="19"/>
  <c r="Z482" i="4" l="1"/>
  <c r="Q475" i="4"/>
  <c r="Q481" i="4"/>
  <c r="BC481" i="4" s="1"/>
  <c r="Z476" i="4"/>
  <c r="AE475" i="4"/>
  <c r="AE482" i="4"/>
  <c r="Z475" i="4"/>
  <c r="AE476" i="4"/>
  <c r="Q480" i="4"/>
  <c r="BC480" i="4" s="1"/>
  <c r="Q482" i="4"/>
  <c r="Z474" i="4"/>
  <c r="Q476" i="4"/>
  <c r="Q474" i="4"/>
  <c r="AE474" i="4"/>
  <c r="Q478" i="4"/>
  <c r="AE478" i="4"/>
  <c r="Z478" i="4"/>
  <c r="Q477" i="4"/>
  <c r="Z477" i="4"/>
  <c r="AE477" i="4"/>
  <c r="Z479" i="4"/>
  <c r="Q479" i="4"/>
  <c r="AE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476" i="4" l="1"/>
  <c r="BC482" i="4"/>
  <c r="BC478" i="4"/>
  <c r="BC474" i="4"/>
  <c r="BC479" i="4"/>
  <c r="BC477" i="4"/>
  <c r="BC475"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AB451" i="4"/>
  <c r="AC451" i="4"/>
  <c r="AD451" i="4"/>
  <c r="AG451" i="4"/>
  <c r="AH451" i="4"/>
  <c r="AI451" i="4"/>
  <c r="AL451" i="4"/>
  <c r="AM451" i="4"/>
  <c r="AN451" i="4"/>
  <c r="AQ451" i="4"/>
  <c r="AR451" i="4"/>
  <c r="AS451" i="4"/>
  <c r="AV451" i="4"/>
  <c r="AW451" i="4"/>
  <c r="V452" i="4"/>
  <c r="W452" i="4"/>
  <c r="AB452" i="4"/>
  <c r="AC452" i="4"/>
  <c r="AD452" i="4"/>
  <c r="AG452" i="4"/>
  <c r="AH452" i="4"/>
  <c r="AI452" i="4"/>
  <c r="AL452" i="4"/>
  <c r="AM452" i="4"/>
  <c r="AN452" i="4"/>
  <c r="AQ452" i="4"/>
  <c r="AR452" i="4"/>
  <c r="AS452" i="4"/>
  <c r="AV452" i="4"/>
  <c r="AW452" i="4"/>
  <c r="V453" i="4"/>
  <c r="W453" i="4"/>
  <c r="AB453" i="4"/>
  <c r="AC453" i="4"/>
  <c r="AD453" i="4"/>
  <c r="AG453" i="4"/>
  <c r="AH453" i="4"/>
  <c r="AI453" i="4"/>
  <c r="AL453" i="4"/>
  <c r="AM453" i="4"/>
  <c r="AN453" i="4"/>
  <c r="AQ453" i="4"/>
  <c r="AR453" i="4"/>
  <c r="AS453" i="4"/>
  <c r="AV453" i="4"/>
  <c r="AW453" i="4"/>
  <c r="AB473" i="4"/>
  <c r="AC473" i="4"/>
  <c r="AD473" i="4"/>
  <c r="AG473" i="4"/>
  <c r="AH473" i="4"/>
  <c r="AI473" i="4"/>
  <c r="AL473" i="4"/>
  <c r="AM473" i="4"/>
  <c r="AN473" i="4"/>
  <c r="AQ473" i="4"/>
  <c r="AR473" i="4"/>
  <c r="AS473" i="4"/>
  <c r="AV473" i="4"/>
  <c r="AW473" i="4"/>
  <c r="V454" i="4"/>
  <c r="W454" i="4"/>
  <c r="AB454" i="4"/>
  <c r="AC454" i="4"/>
  <c r="AD454" i="4"/>
  <c r="AG454" i="4"/>
  <c r="AH454" i="4"/>
  <c r="AI454" i="4"/>
  <c r="AL454" i="4"/>
  <c r="AM454" i="4"/>
  <c r="AN454" i="4"/>
  <c r="AQ454" i="4"/>
  <c r="AR454" i="4"/>
  <c r="AS454" i="4"/>
  <c r="AV454" i="4"/>
  <c r="AW454" i="4"/>
  <c r="V455" i="4"/>
  <c r="W455" i="4"/>
  <c r="AB455" i="4"/>
  <c r="AC455" i="4"/>
  <c r="AD455" i="4"/>
  <c r="AG455" i="4"/>
  <c r="AH455" i="4"/>
  <c r="AI455" i="4"/>
  <c r="AL455" i="4"/>
  <c r="AM455" i="4"/>
  <c r="AN455" i="4"/>
  <c r="AQ455" i="4"/>
  <c r="AR455" i="4"/>
  <c r="AS455" i="4"/>
  <c r="AV455" i="4"/>
  <c r="AW455" i="4"/>
  <c r="V456" i="4"/>
  <c r="W456" i="4"/>
  <c r="AB456" i="4"/>
  <c r="AC456" i="4"/>
  <c r="AD456" i="4"/>
  <c r="AG456" i="4"/>
  <c r="AH456" i="4"/>
  <c r="AI456" i="4"/>
  <c r="AL456" i="4"/>
  <c r="AM456" i="4"/>
  <c r="AN456" i="4"/>
  <c r="AQ456" i="4"/>
  <c r="AR456" i="4"/>
  <c r="AS456" i="4"/>
  <c r="AV456" i="4"/>
  <c r="AW456" i="4"/>
  <c r="AB472" i="4"/>
  <c r="AC472" i="4"/>
  <c r="AD472" i="4"/>
  <c r="AG472" i="4"/>
  <c r="AH472" i="4"/>
  <c r="AI472" i="4"/>
  <c r="AL472" i="4"/>
  <c r="AM472" i="4"/>
  <c r="AN472" i="4"/>
  <c r="AQ472" i="4"/>
  <c r="AR472" i="4"/>
  <c r="AS472" i="4"/>
  <c r="AV472" i="4"/>
  <c r="AW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D473" i="4" l="1"/>
  <c r="D454" i="4"/>
  <c r="D455" i="4"/>
  <c r="D456" i="4"/>
  <c r="D472" i="4"/>
  <c r="D453" i="4"/>
  <c r="D452" i="4"/>
  <c r="D451" i="4"/>
  <c r="AW471" i="4" l="1"/>
  <c r="AV471" i="4"/>
  <c r="AS471" i="4"/>
  <c r="AR471" i="4"/>
  <c r="AQ471" i="4"/>
  <c r="AN471" i="4"/>
  <c r="AM471" i="4"/>
  <c r="AL471" i="4"/>
  <c r="AI471" i="4"/>
  <c r="AH471" i="4"/>
  <c r="AG471" i="4"/>
  <c r="AD471" i="4"/>
  <c r="AC471" i="4"/>
  <c r="AB471" i="4"/>
  <c r="W471" i="4"/>
  <c r="V471" i="4"/>
  <c r="D471" i="4"/>
  <c r="P176" i="4"/>
  <c r="P220" i="4"/>
  <c r="S46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60" i="4" l="1"/>
  <c r="AY460" i="4"/>
  <c r="S423" i="4"/>
  <c r="T423" i="4" s="1"/>
  <c r="V423" i="4"/>
  <c r="W423" i="4"/>
  <c r="AB423" i="4"/>
  <c r="AC423" i="4"/>
  <c r="AD423" i="4"/>
  <c r="AG423" i="4"/>
  <c r="AH423" i="4"/>
  <c r="AI423" i="4"/>
  <c r="AL423" i="4"/>
  <c r="AM423" i="4"/>
  <c r="AN423" i="4"/>
  <c r="AQ423" i="4"/>
  <c r="AR423" i="4"/>
  <c r="AS423" i="4"/>
  <c r="AV423" i="4"/>
  <c r="AW423" i="4"/>
  <c r="S424" i="4"/>
  <c r="T424" i="4" s="1"/>
  <c r="V424" i="4"/>
  <c r="W424" i="4"/>
  <c r="AB424" i="4"/>
  <c r="AC424" i="4"/>
  <c r="AD424" i="4"/>
  <c r="AG424" i="4"/>
  <c r="AH424" i="4"/>
  <c r="AI424" i="4"/>
  <c r="AL424" i="4"/>
  <c r="AM424" i="4"/>
  <c r="AN424" i="4"/>
  <c r="AQ424" i="4"/>
  <c r="AR424" i="4"/>
  <c r="AS424" i="4"/>
  <c r="AV424" i="4"/>
  <c r="AW424" i="4"/>
  <c r="S425" i="4"/>
  <c r="T425" i="4" s="1"/>
  <c r="V425" i="4"/>
  <c r="W425" i="4"/>
  <c r="AB425" i="4"/>
  <c r="AC425" i="4"/>
  <c r="AD425" i="4"/>
  <c r="AG425" i="4"/>
  <c r="AH425" i="4"/>
  <c r="AI425" i="4"/>
  <c r="AL425" i="4"/>
  <c r="AM425" i="4"/>
  <c r="AN425" i="4"/>
  <c r="AQ425" i="4"/>
  <c r="AR425" i="4"/>
  <c r="AS425" i="4"/>
  <c r="AV425" i="4"/>
  <c r="AW425" i="4"/>
  <c r="S426" i="4"/>
  <c r="T426" i="4" s="1"/>
  <c r="V426" i="4"/>
  <c r="W426" i="4"/>
  <c r="AB426" i="4"/>
  <c r="AC426" i="4"/>
  <c r="AD426" i="4"/>
  <c r="AG426" i="4"/>
  <c r="AH426" i="4"/>
  <c r="AI426" i="4"/>
  <c r="AL426" i="4"/>
  <c r="AM426" i="4"/>
  <c r="AN426" i="4"/>
  <c r="AQ426" i="4"/>
  <c r="AR426" i="4"/>
  <c r="AS426" i="4"/>
  <c r="AV426" i="4"/>
  <c r="AW426" i="4"/>
  <c r="V427" i="4"/>
  <c r="W427" i="4"/>
  <c r="AB427" i="4"/>
  <c r="AC427" i="4"/>
  <c r="AD427" i="4"/>
  <c r="AG427" i="4"/>
  <c r="AH427" i="4"/>
  <c r="AI427" i="4"/>
  <c r="AL427" i="4"/>
  <c r="AM427" i="4"/>
  <c r="AN427" i="4"/>
  <c r="AQ427" i="4"/>
  <c r="AR427" i="4"/>
  <c r="AS427" i="4"/>
  <c r="AV427" i="4"/>
  <c r="AW427" i="4"/>
  <c r="V428" i="4"/>
  <c r="W428" i="4"/>
  <c r="AB428" i="4"/>
  <c r="AC428" i="4"/>
  <c r="AD428" i="4"/>
  <c r="AG428" i="4"/>
  <c r="AH428" i="4"/>
  <c r="AI428" i="4"/>
  <c r="AL428" i="4"/>
  <c r="AM428" i="4"/>
  <c r="AN428" i="4"/>
  <c r="AQ428" i="4"/>
  <c r="AR428" i="4"/>
  <c r="AS428" i="4"/>
  <c r="AV428" i="4"/>
  <c r="AW428" i="4"/>
  <c r="V429" i="4"/>
  <c r="W429" i="4"/>
  <c r="AB429" i="4"/>
  <c r="AC429" i="4"/>
  <c r="AD429" i="4"/>
  <c r="AG429" i="4"/>
  <c r="AH429" i="4"/>
  <c r="AI429" i="4"/>
  <c r="AL429" i="4"/>
  <c r="AM429" i="4"/>
  <c r="AN429" i="4"/>
  <c r="AQ429" i="4"/>
  <c r="AR429" i="4"/>
  <c r="AS429" i="4"/>
  <c r="AV429" i="4"/>
  <c r="AW429" i="4"/>
  <c r="V430" i="4"/>
  <c r="W430" i="4"/>
  <c r="AB430" i="4"/>
  <c r="AC430" i="4"/>
  <c r="AG430" i="4"/>
  <c r="AH430" i="4"/>
  <c r="AI430" i="4"/>
  <c r="AL430" i="4"/>
  <c r="AM430" i="4"/>
  <c r="AN430" i="4"/>
  <c r="AQ430" i="4"/>
  <c r="AR430" i="4"/>
  <c r="AS430" i="4"/>
  <c r="AV430" i="4"/>
  <c r="AW430" i="4"/>
  <c r="V431" i="4"/>
  <c r="W431" i="4"/>
  <c r="AB431" i="4"/>
  <c r="AC431" i="4"/>
  <c r="AG431" i="4"/>
  <c r="AH431" i="4"/>
  <c r="AI431" i="4"/>
  <c r="AL431" i="4"/>
  <c r="AM431" i="4"/>
  <c r="AN431" i="4"/>
  <c r="AQ431" i="4"/>
  <c r="AR431" i="4"/>
  <c r="AS431" i="4"/>
  <c r="AV431" i="4"/>
  <c r="AW431" i="4"/>
  <c r="V432" i="4"/>
  <c r="W432" i="4"/>
  <c r="AB432" i="4"/>
  <c r="AC432" i="4"/>
  <c r="AD432" i="4"/>
  <c r="AG432" i="4"/>
  <c r="AH432" i="4"/>
  <c r="AI432" i="4"/>
  <c r="AL432" i="4"/>
  <c r="AM432" i="4"/>
  <c r="AN432" i="4"/>
  <c r="AQ432" i="4"/>
  <c r="AR432" i="4"/>
  <c r="AS432" i="4"/>
  <c r="AV432" i="4"/>
  <c r="AW432" i="4"/>
  <c r="V433" i="4"/>
  <c r="W433" i="4"/>
  <c r="AB433" i="4"/>
  <c r="AC433" i="4"/>
  <c r="AD433" i="4"/>
  <c r="AG433" i="4"/>
  <c r="AH433" i="4"/>
  <c r="AI433" i="4"/>
  <c r="AL433" i="4"/>
  <c r="AM433" i="4"/>
  <c r="AN433" i="4"/>
  <c r="AQ433" i="4"/>
  <c r="AR433" i="4"/>
  <c r="AS433" i="4"/>
  <c r="AV433" i="4"/>
  <c r="AW433" i="4"/>
  <c r="V434" i="4"/>
  <c r="W434" i="4"/>
  <c r="AB434" i="4"/>
  <c r="AC434" i="4"/>
  <c r="AD434" i="4"/>
  <c r="AG434" i="4"/>
  <c r="AH434" i="4"/>
  <c r="AI434" i="4"/>
  <c r="AL434" i="4"/>
  <c r="AM434" i="4"/>
  <c r="AN434" i="4"/>
  <c r="AQ434" i="4"/>
  <c r="AR434" i="4"/>
  <c r="AS434" i="4"/>
  <c r="AV434" i="4"/>
  <c r="AW434" i="4"/>
  <c r="V435" i="4"/>
  <c r="W435" i="4"/>
  <c r="AB435" i="4"/>
  <c r="AC435" i="4"/>
  <c r="AD435" i="4"/>
  <c r="AG435" i="4"/>
  <c r="AH435" i="4"/>
  <c r="AI435" i="4"/>
  <c r="AL435" i="4"/>
  <c r="AM435" i="4"/>
  <c r="AN435" i="4"/>
  <c r="AQ435" i="4"/>
  <c r="AR435" i="4"/>
  <c r="AS435" i="4"/>
  <c r="AV435" i="4"/>
  <c r="AW435" i="4"/>
  <c r="V436" i="4"/>
  <c r="BB436" i="4" s="1"/>
  <c r="W436" i="4"/>
  <c r="AB436" i="4"/>
  <c r="AC436" i="4"/>
  <c r="AD436" i="4"/>
  <c r="AG436" i="4"/>
  <c r="AH436" i="4"/>
  <c r="AI436" i="4"/>
  <c r="AL436" i="4"/>
  <c r="AM436" i="4"/>
  <c r="AN436" i="4"/>
  <c r="AQ436" i="4"/>
  <c r="AR436" i="4"/>
  <c r="AS436" i="4"/>
  <c r="AV436" i="4"/>
  <c r="AW436" i="4"/>
  <c r="V437" i="4"/>
  <c r="W437" i="4"/>
  <c r="AB437" i="4"/>
  <c r="AC437" i="4"/>
  <c r="AD437" i="4"/>
  <c r="AG437" i="4"/>
  <c r="AH437" i="4"/>
  <c r="AI437" i="4"/>
  <c r="AL437" i="4"/>
  <c r="AM437" i="4"/>
  <c r="AN437" i="4"/>
  <c r="AQ437" i="4"/>
  <c r="AR437" i="4"/>
  <c r="AS437" i="4"/>
  <c r="AV437" i="4"/>
  <c r="AW437" i="4"/>
  <c r="V438" i="4"/>
  <c r="W438" i="4"/>
  <c r="AB438" i="4"/>
  <c r="AC438" i="4"/>
  <c r="AD438" i="4"/>
  <c r="AG438" i="4"/>
  <c r="AH438" i="4"/>
  <c r="AI438" i="4"/>
  <c r="AL438" i="4"/>
  <c r="AM438" i="4"/>
  <c r="AN438" i="4"/>
  <c r="AQ438" i="4"/>
  <c r="AR438" i="4"/>
  <c r="AS438" i="4"/>
  <c r="AV438" i="4"/>
  <c r="AW438" i="4"/>
  <c r="V439" i="4"/>
  <c r="W439" i="4"/>
  <c r="AB439" i="4"/>
  <c r="AC439" i="4"/>
  <c r="AD439" i="4"/>
  <c r="AG439" i="4"/>
  <c r="AH439" i="4"/>
  <c r="AI439" i="4"/>
  <c r="AL439" i="4"/>
  <c r="AM439" i="4"/>
  <c r="AN439" i="4"/>
  <c r="AQ439" i="4"/>
  <c r="AR439" i="4"/>
  <c r="AS439" i="4"/>
  <c r="AV439" i="4"/>
  <c r="AW439" i="4"/>
  <c r="V440" i="4"/>
  <c r="W440" i="4"/>
  <c r="AB440" i="4"/>
  <c r="AC440" i="4"/>
  <c r="AD440" i="4"/>
  <c r="AG440" i="4"/>
  <c r="AH440" i="4"/>
  <c r="AI440" i="4"/>
  <c r="AL440" i="4"/>
  <c r="AM440" i="4"/>
  <c r="AN440" i="4"/>
  <c r="AQ440" i="4"/>
  <c r="AR440" i="4"/>
  <c r="AS440" i="4"/>
  <c r="AV440" i="4"/>
  <c r="AW440" i="4"/>
  <c r="S441" i="4"/>
  <c r="V441" i="4"/>
  <c r="W441" i="4"/>
  <c r="AB441" i="4"/>
  <c r="AC441" i="4"/>
  <c r="AD441" i="4"/>
  <c r="AG441" i="4"/>
  <c r="AH441" i="4"/>
  <c r="AI441" i="4"/>
  <c r="AL441" i="4"/>
  <c r="AM441" i="4"/>
  <c r="AN441" i="4"/>
  <c r="AQ441" i="4"/>
  <c r="AR441" i="4"/>
  <c r="AS441" i="4"/>
  <c r="AV441" i="4"/>
  <c r="AW441" i="4"/>
  <c r="V442" i="4"/>
  <c r="W442" i="4"/>
  <c r="AB442" i="4"/>
  <c r="AC442" i="4"/>
  <c r="AD442" i="4"/>
  <c r="AG442" i="4"/>
  <c r="AH442" i="4"/>
  <c r="AI442" i="4"/>
  <c r="AL442" i="4"/>
  <c r="AM442" i="4"/>
  <c r="AN442" i="4"/>
  <c r="AQ442" i="4"/>
  <c r="AR442" i="4"/>
  <c r="AS442" i="4"/>
  <c r="AV442" i="4"/>
  <c r="AW442" i="4"/>
  <c r="S443" i="4"/>
  <c r="V443" i="4"/>
  <c r="W443" i="4"/>
  <c r="AB443" i="4"/>
  <c r="AC443" i="4"/>
  <c r="AD443" i="4"/>
  <c r="AG443" i="4"/>
  <c r="AH443" i="4"/>
  <c r="AI443" i="4"/>
  <c r="AL443" i="4"/>
  <c r="AM443" i="4"/>
  <c r="AN443" i="4"/>
  <c r="AQ443" i="4"/>
  <c r="AR443" i="4"/>
  <c r="AS443" i="4"/>
  <c r="AV443" i="4"/>
  <c r="AW443" i="4"/>
  <c r="V444" i="4"/>
  <c r="W444" i="4"/>
  <c r="AB444" i="4"/>
  <c r="AC444" i="4"/>
  <c r="AD444" i="4"/>
  <c r="AG444" i="4"/>
  <c r="AH444" i="4"/>
  <c r="AI444" i="4"/>
  <c r="AL444" i="4"/>
  <c r="AM444" i="4"/>
  <c r="AN444" i="4"/>
  <c r="AQ444" i="4"/>
  <c r="AR444" i="4"/>
  <c r="AS444" i="4"/>
  <c r="AV444" i="4"/>
  <c r="AW444" i="4"/>
  <c r="V445" i="4"/>
  <c r="W445" i="4"/>
  <c r="AB445" i="4"/>
  <c r="AC445" i="4"/>
  <c r="AD445" i="4"/>
  <c r="AG445" i="4"/>
  <c r="AH445" i="4"/>
  <c r="AI445" i="4"/>
  <c r="AL445" i="4"/>
  <c r="AM445" i="4"/>
  <c r="AN445" i="4"/>
  <c r="AQ445" i="4"/>
  <c r="AR445" i="4"/>
  <c r="AS445" i="4"/>
  <c r="AV445" i="4"/>
  <c r="AW445" i="4"/>
  <c r="V446" i="4"/>
  <c r="W446" i="4"/>
  <c r="AB446" i="4"/>
  <c r="AC446" i="4"/>
  <c r="AG446" i="4"/>
  <c r="AH446" i="4"/>
  <c r="AI446" i="4"/>
  <c r="AL446" i="4"/>
  <c r="AM446" i="4"/>
  <c r="AN446" i="4"/>
  <c r="AQ446" i="4"/>
  <c r="AR446" i="4"/>
  <c r="AS446" i="4"/>
  <c r="AV446" i="4"/>
  <c r="AW446" i="4"/>
  <c r="S447" i="4"/>
  <c r="T447" i="4" s="1"/>
  <c r="V447" i="4"/>
  <c r="W447" i="4"/>
  <c r="AB447" i="4"/>
  <c r="AC447" i="4"/>
  <c r="AD447" i="4"/>
  <c r="AG447" i="4"/>
  <c r="AH447" i="4"/>
  <c r="AI447" i="4"/>
  <c r="AL447" i="4"/>
  <c r="AM447" i="4"/>
  <c r="AN447" i="4"/>
  <c r="AQ447" i="4"/>
  <c r="AR447" i="4"/>
  <c r="AS447" i="4"/>
  <c r="AV447" i="4"/>
  <c r="AW447" i="4"/>
  <c r="S448" i="4"/>
  <c r="T448" i="4" s="1"/>
  <c r="V448" i="4"/>
  <c r="W448" i="4"/>
  <c r="AB448" i="4"/>
  <c r="AC448" i="4"/>
  <c r="AD448" i="4"/>
  <c r="AG448" i="4"/>
  <c r="AH448" i="4"/>
  <c r="AI448" i="4"/>
  <c r="AL448" i="4"/>
  <c r="AM448" i="4"/>
  <c r="AN448" i="4"/>
  <c r="AQ448" i="4"/>
  <c r="AR448" i="4"/>
  <c r="AS448" i="4"/>
  <c r="AV448" i="4"/>
  <c r="AW448" i="4"/>
  <c r="S449" i="4"/>
  <c r="T449" i="4" s="1"/>
  <c r="V449" i="4"/>
  <c r="W449" i="4"/>
  <c r="AB449" i="4"/>
  <c r="AC449" i="4"/>
  <c r="AD449" i="4"/>
  <c r="AG449" i="4"/>
  <c r="AH449" i="4"/>
  <c r="AI449" i="4"/>
  <c r="AL449" i="4"/>
  <c r="AM449" i="4"/>
  <c r="AN449" i="4"/>
  <c r="AQ449" i="4"/>
  <c r="AR449" i="4"/>
  <c r="AS449" i="4"/>
  <c r="AV449" i="4"/>
  <c r="AW449" i="4"/>
  <c r="S450" i="4"/>
  <c r="T450" i="4" s="1"/>
  <c r="V450" i="4"/>
  <c r="W450" i="4"/>
  <c r="AB450" i="4"/>
  <c r="AC450" i="4"/>
  <c r="AD450" i="4"/>
  <c r="AG450" i="4"/>
  <c r="AH450" i="4"/>
  <c r="AI450" i="4"/>
  <c r="AL450" i="4"/>
  <c r="AM450" i="4"/>
  <c r="AN450" i="4"/>
  <c r="AQ450" i="4"/>
  <c r="AR450" i="4"/>
  <c r="AS450" i="4"/>
  <c r="AV450" i="4"/>
  <c r="AW450" i="4"/>
  <c r="S457" i="4"/>
  <c r="V457" i="4"/>
  <c r="W457" i="4"/>
  <c r="AB457" i="4"/>
  <c r="AC457" i="4"/>
  <c r="AD457" i="4"/>
  <c r="AG457" i="4"/>
  <c r="AH457" i="4"/>
  <c r="AI457" i="4"/>
  <c r="AL457" i="4"/>
  <c r="AM457" i="4"/>
  <c r="AN457" i="4"/>
  <c r="AQ457" i="4"/>
  <c r="AR457" i="4"/>
  <c r="AS457" i="4"/>
  <c r="AV457" i="4"/>
  <c r="AW457" i="4"/>
  <c r="S458" i="4"/>
  <c r="V458" i="4"/>
  <c r="W458" i="4"/>
  <c r="AB458" i="4"/>
  <c r="AC458" i="4"/>
  <c r="AD458" i="4"/>
  <c r="AG458" i="4"/>
  <c r="AH458" i="4"/>
  <c r="AI458" i="4"/>
  <c r="AL458" i="4"/>
  <c r="AM458" i="4"/>
  <c r="AN458" i="4"/>
  <c r="AQ458" i="4"/>
  <c r="AR458" i="4"/>
  <c r="AS458" i="4"/>
  <c r="AV458" i="4"/>
  <c r="AW458" i="4"/>
  <c r="V459" i="4"/>
  <c r="W459" i="4"/>
  <c r="AB459" i="4"/>
  <c r="AC459" i="4"/>
  <c r="AD459" i="4"/>
  <c r="AG459" i="4"/>
  <c r="AH459" i="4"/>
  <c r="AI459" i="4"/>
  <c r="AL459" i="4"/>
  <c r="AM459" i="4"/>
  <c r="AN459" i="4"/>
  <c r="AQ459" i="4"/>
  <c r="AR459" i="4"/>
  <c r="AS459" i="4"/>
  <c r="AV459" i="4"/>
  <c r="AW459" i="4"/>
  <c r="V460" i="4"/>
  <c r="W460" i="4"/>
  <c r="AB460" i="4"/>
  <c r="AC460" i="4"/>
  <c r="AD460" i="4"/>
  <c r="AG460" i="4"/>
  <c r="AH460" i="4"/>
  <c r="AI460" i="4"/>
  <c r="AL460" i="4"/>
  <c r="AM460" i="4"/>
  <c r="AN460" i="4"/>
  <c r="AQ460" i="4"/>
  <c r="AR460" i="4"/>
  <c r="AS460" i="4"/>
  <c r="AV460" i="4"/>
  <c r="AW460" i="4"/>
  <c r="S461" i="4"/>
  <c r="V461" i="4"/>
  <c r="W461" i="4"/>
  <c r="AB461" i="4"/>
  <c r="AC461" i="4"/>
  <c r="AD461" i="4"/>
  <c r="AG461" i="4"/>
  <c r="AH461" i="4"/>
  <c r="AI461" i="4"/>
  <c r="AL461" i="4"/>
  <c r="AM461" i="4"/>
  <c r="AN461" i="4"/>
  <c r="AQ461" i="4"/>
  <c r="AR461" i="4"/>
  <c r="AS461" i="4"/>
  <c r="AV461" i="4"/>
  <c r="AW461" i="4"/>
  <c r="S462" i="4"/>
  <c r="V462" i="4"/>
  <c r="W462" i="4"/>
  <c r="AB462" i="4"/>
  <c r="AC462" i="4"/>
  <c r="AD462" i="4"/>
  <c r="AG462" i="4"/>
  <c r="AH462" i="4"/>
  <c r="AI462" i="4"/>
  <c r="AL462" i="4"/>
  <c r="AM462" i="4"/>
  <c r="AN462" i="4"/>
  <c r="AQ462" i="4"/>
  <c r="AR462" i="4"/>
  <c r="AS462" i="4"/>
  <c r="AV462" i="4"/>
  <c r="AW462" i="4"/>
  <c r="S463" i="4"/>
  <c r="V463" i="4"/>
  <c r="W463" i="4"/>
  <c r="AB463" i="4"/>
  <c r="AC463" i="4"/>
  <c r="AD463" i="4"/>
  <c r="AG463" i="4"/>
  <c r="AH463" i="4"/>
  <c r="AI463" i="4"/>
  <c r="AL463" i="4"/>
  <c r="AM463" i="4"/>
  <c r="AN463" i="4"/>
  <c r="AQ463" i="4"/>
  <c r="AR463" i="4"/>
  <c r="AS463" i="4"/>
  <c r="AV463" i="4"/>
  <c r="AW463" i="4"/>
  <c r="S464" i="4"/>
  <c r="V464" i="4"/>
  <c r="W464" i="4"/>
  <c r="AB464" i="4"/>
  <c r="AC464" i="4"/>
  <c r="AD464" i="4"/>
  <c r="AG464" i="4"/>
  <c r="AH464" i="4"/>
  <c r="AI464" i="4"/>
  <c r="AL464" i="4"/>
  <c r="AM464" i="4"/>
  <c r="AN464" i="4"/>
  <c r="AQ464" i="4"/>
  <c r="AR464" i="4"/>
  <c r="AS464" i="4"/>
  <c r="AV464" i="4"/>
  <c r="AW464" i="4"/>
  <c r="S465" i="4"/>
  <c r="V465" i="4"/>
  <c r="W465" i="4"/>
  <c r="AB465" i="4"/>
  <c r="AC465" i="4"/>
  <c r="AD465" i="4"/>
  <c r="AG465" i="4"/>
  <c r="AH465" i="4"/>
  <c r="AI465" i="4"/>
  <c r="AL465" i="4"/>
  <c r="AM465" i="4"/>
  <c r="AN465" i="4"/>
  <c r="AQ465" i="4"/>
  <c r="AR465" i="4"/>
  <c r="AS465" i="4"/>
  <c r="AV465" i="4"/>
  <c r="AW465" i="4"/>
  <c r="S466" i="4"/>
  <c r="V466" i="4"/>
  <c r="W466" i="4"/>
  <c r="AB466" i="4"/>
  <c r="AC466" i="4"/>
  <c r="AD466" i="4"/>
  <c r="AG466" i="4"/>
  <c r="AH466" i="4"/>
  <c r="AI466" i="4"/>
  <c r="AL466" i="4"/>
  <c r="AM466" i="4"/>
  <c r="AN466" i="4"/>
  <c r="AQ466" i="4"/>
  <c r="AR466" i="4"/>
  <c r="AS466" i="4"/>
  <c r="AV466" i="4"/>
  <c r="AW466" i="4"/>
  <c r="V467" i="4"/>
  <c r="W467" i="4"/>
  <c r="AB467" i="4"/>
  <c r="AC467" i="4"/>
  <c r="AD467" i="4"/>
  <c r="AG467" i="4"/>
  <c r="AH467" i="4"/>
  <c r="AI467" i="4"/>
  <c r="AL467" i="4"/>
  <c r="AM467" i="4"/>
  <c r="AN467" i="4"/>
  <c r="AQ467" i="4"/>
  <c r="AR467" i="4"/>
  <c r="AS467" i="4"/>
  <c r="AV467" i="4"/>
  <c r="AW467" i="4"/>
  <c r="S468" i="4"/>
  <c r="V468" i="4"/>
  <c r="W468" i="4"/>
  <c r="AB468" i="4"/>
  <c r="AC468" i="4"/>
  <c r="AD468" i="4"/>
  <c r="AG468" i="4"/>
  <c r="AH468" i="4"/>
  <c r="AI468" i="4"/>
  <c r="AL468" i="4"/>
  <c r="AM468" i="4"/>
  <c r="AN468" i="4"/>
  <c r="AQ468" i="4"/>
  <c r="AR468" i="4"/>
  <c r="AS468" i="4"/>
  <c r="AV468" i="4"/>
  <c r="AW468" i="4"/>
  <c r="S469" i="4"/>
  <c r="V469" i="4"/>
  <c r="W469" i="4"/>
  <c r="AB469" i="4"/>
  <c r="AC469" i="4"/>
  <c r="AD469" i="4"/>
  <c r="AG469" i="4"/>
  <c r="AH469" i="4"/>
  <c r="AI469" i="4"/>
  <c r="AL469" i="4"/>
  <c r="AM469" i="4"/>
  <c r="AN469" i="4"/>
  <c r="AQ469" i="4"/>
  <c r="AR469" i="4"/>
  <c r="AS469" i="4"/>
  <c r="AV469" i="4"/>
  <c r="AW469" i="4"/>
  <c r="S470" i="4"/>
  <c r="V470" i="4"/>
  <c r="W470" i="4"/>
  <c r="AB470" i="4"/>
  <c r="AC470" i="4"/>
  <c r="AD470" i="4"/>
  <c r="AG470" i="4"/>
  <c r="AH470" i="4"/>
  <c r="AI470" i="4"/>
  <c r="AL470" i="4"/>
  <c r="AM470" i="4"/>
  <c r="AN470" i="4"/>
  <c r="AQ470" i="4"/>
  <c r="AR470" i="4"/>
  <c r="AS470" i="4"/>
  <c r="AV470" i="4"/>
  <c r="AW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I8" i="4"/>
  <c r="AI16" i="4"/>
  <c r="AI70" i="4"/>
  <c r="AI178" i="4"/>
  <c r="AI180" i="4"/>
  <c r="AI181" i="4"/>
  <c r="AI182" i="4"/>
  <c r="AI183" i="4"/>
  <c r="AI184" i="4"/>
  <c r="AI267" i="4"/>
  <c r="AI268" i="4"/>
  <c r="AI269" i="4"/>
  <c r="AI270" i="4"/>
  <c r="AI271" i="4"/>
  <c r="AI272" i="4"/>
  <c r="AI322" i="4"/>
  <c r="AI323" i="4"/>
  <c r="AI324" i="4"/>
  <c r="AI325" i="4"/>
  <c r="AI326" i="4"/>
  <c r="AI327" i="4"/>
  <c r="AI358" i="4"/>
  <c r="AI359" i="4"/>
  <c r="AI360" i="4"/>
  <c r="AI361" i="4"/>
  <c r="AI362" i="4"/>
  <c r="AI363" i="4"/>
  <c r="AI370" i="4"/>
  <c r="AI371" i="4"/>
  <c r="AI372" i="4"/>
  <c r="AI373" i="4"/>
  <c r="AI374" i="4"/>
  <c r="AI375" i="4"/>
  <c r="AI279" i="4"/>
  <c r="AI280" i="4"/>
  <c r="AI281" i="4"/>
  <c r="AI282" i="4"/>
  <c r="AI287" i="4"/>
  <c r="AI21" i="4"/>
  <c r="AI22" i="4"/>
  <c r="AI24" i="4"/>
  <c r="AI25" i="4"/>
  <c r="AI26" i="4"/>
  <c r="AI27" i="4"/>
  <c r="AI30" i="4"/>
  <c r="AI33" i="4"/>
  <c r="AI36" i="4"/>
  <c r="AI55" i="4"/>
  <c r="AI56" i="4"/>
  <c r="AI57" i="4"/>
  <c r="AI60" i="4"/>
  <c r="AI61" i="4"/>
  <c r="AI62" i="4"/>
  <c r="AI63" i="4"/>
  <c r="AI64" i="4"/>
  <c r="AI66" i="4"/>
  <c r="AI69" i="4"/>
  <c r="AI74" i="4"/>
  <c r="AI77" i="4"/>
  <c r="AI129" i="4"/>
  <c r="AI136" i="4"/>
  <c r="AI149" i="4"/>
  <c r="AI150" i="4"/>
  <c r="AI151" i="4"/>
  <c r="AI174" i="4"/>
  <c r="AI175" i="4"/>
  <c r="AI176" i="4"/>
  <c r="AI186" i="4"/>
  <c r="AI187" i="4"/>
  <c r="AI188" i="4"/>
  <c r="AI189" i="4"/>
  <c r="AI202" i="4"/>
  <c r="AI203" i="4"/>
  <c r="AI204" i="4"/>
  <c r="AI276" i="4"/>
  <c r="AI277" i="4"/>
  <c r="AI278" i="4"/>
  <c r="AI304" i="4"/>
  <c r="AI305" i="4"/>
  <c r="AI306" i="4"/>
  <c r="AI333" i="4"/>
  <c r="AI334" i="4"/>
  <c r="AI335" i="4"/>
  <c r="AI355" i="4"/>
  <c r="AI356" i="4"/>
  <c r="AI357" i="4"/>
  <c r="AI384" i="4"/>
  <c r="AI385" i="4"/>
  <c r="AI386" i="4"/>
  <c r="AI409" i="4"/>
  <c r="AI410" i="4"/>
  <c r="AI411" i="4"/>
  <c r="AI420" i="4"/>
  <c r="AI421" i="4"/>
  <c r="AI422" i="4"/>
  <c r="AI9" i="4"/>
  <c r="AI23" i="4"/>
  <c r="AI32" i="4"/>
  <c r="AI34" i="4"/>
  <c r="AI41" i="4"/>
  <c r="AI45" i="4"/>
  <c r="AI49" i="4"/>
  <c r="AI58" i="4"/>
  <c r="AI65" i="4"/>
  <c r="AI67" i="4"/>
  <c r="AI71" i="4"/>
  <c r="AI79" i="4"/>
  <c r="AI82" i="4"/>
  <c r="AI83" i="4"/>
  <c r="AI86" i="4"/>
  <c r="AI90" i="4"/>
  <c r="AI91" i="4"/>
  <c r="AI93" i="4"/>
  <c r="AI95" i="4"/>
  <c r="AI106" i="4"/>
  <c r="AI107" i="4"/>
  <c r="AI108" i="4"/>
  <c r="AI109" i="4"/>
  <c r="AI110" i="4"/>
  <c r="AI111" i="4"/>
  <c r="AI112" i="4"/>
  <c r="AI113" i="4"/>
  <c r="AI114" i="4"/>
  <c r="AI196" i="4"/>
  <c r="AI197" i="4"/>
  <c r="AI198" i="4"/>
  <c r="AI199" i="4"/>
  <c r="AI200" i="4"/>
  <c r="AI201" i="4"/>
  <c r="AI364" i="4"/>
  <c r="AI365" i="4"/>
  <c r="AI366" i="4"/>
  <c r="AI367" i="4"/>
  <c r="AI368" i="4"/>
  <c r="AI369" i="4"/>
  <c r="AI171" i="4"/>
  <c r="AI172" i="4"/>
  <c r="AI173" i="4"/>
  <c r="AI3" i="4"/>
  <c r="AI12" i="4"/>
  <c r="AI13" i="4"/>
  <c r="AI17" i="4"/>
  <c r="AI19" i="4"/>
  <c r="AI28" i="4"/>
  <c r="AI35" i="4"/>
  <c r="AI37" i="4"/>
  <c r="AI43" i="4"/>
  <c r="AI53" i="4"/>
  <c r="AI54" i="4"/>
  <c r="AI59" i="4"/>
  <c r="AI73" i="4"/>
  <c r="AI78" i="4"/>
  <c r="AI84" i="4"/>
  <c r="AI85" i="4"/>
  <c r="AI92" i="4"/>
  <c r="AI103" i="4"/>
  <c r="AI104" i="4"/>
  <c r="AI105" i="4"/>
  <c r="AI115" i="4"/>
  <c r="AI130" i="4"/>
  <c r="AI131" i="4"/>
  <c r="AI132" i="4"/>
  <c r="AI133" i="4"/>
  <c r="AI134" i="4"/>
  <c r="AI135" i="4"/>
  <c r="AI156" i="4"/>
  <c r="AI157" i="4"/>
  <c r="AI158" i="4"/>
  <c r="AI160" i="4"/>
  <c r="AI161" i="4"/>
  <c r="AI162" i="4"/>
  <c r="AI163" i="4"/>
  <c r="AI164" i="4"/>
  <c r="AI165" i="4"/>
  <c r="AI166" i="4"/>
  <c r="AI167" i="4"/>
  <c r="AI214" i="4"/>
  <c r="AI215" i="4"/>
  <c r="AI216" i="4"/>
  <c r="AI217" i="4"/>
  <c r="AI218" i="4"/>
  <c r="AI219" i="4"/>
  <c r="AI251" i="4"/>
  <c r="AI252" i="4"/>
  <c r="AI253" i="4"/>
  <c r="AI254" i="4"/>
  <c r="AI255" i="4"/>
  <c r="AI256" i="4"/>
  <c r="AI257" i="4"/>
  <c r="AI258" i="4"/>
  <c r="AI259" i="4"/>
  <c r="AI260" i="4"/>
  <c r="AI261" i="4"/>
  <c r="AI262" i="4"/>
  <c r="AI263" i="4"/>
  <c r="AI264" i="4"/>
  <c r="AI265" i="4"/>
  <c r="AI266" i="4"/>
  <c r="AI288" i="4"/>
  <c r="AI289" i="4"/>
  <c r="AI290" i="4"/>
  <c r="AI291" i="4"/>
  <c r="AI292" i="4"/>
  <c r="AI293" i="4"/>
  <c r="AI296" i="4"/>
  <c r="AI297" i="4"/>
  <c r="AI298" i="4"/>
  <c r="AI299" i="4"/>
  <c r="AI300" i="4"/>
  <c r="AI301" i="4"/>
  <c r="AI346" i="4"/>
  <c r="AI347" i="4"/>
  <c r="AI348" i="4"/>
  <c r="AI349" i="4"/>
  <c r="AI350" i="4"/>
  <c r="AI351" i="4"/>
  <c r="AI376" i="4"/>
  <c r="AI377" i="4"/>
  <c r="AI378" i="4"/>
  <c r="AI380" i="4"/>
  <c r="AI381" i="4"/>
  <c r="AI382" i="4"/>
  <c r="AI398" i="4"/>
  <c r="AI399" i="4"/>
  <c r="AI400" i="4"/>
  <c r="AI401" i="4"/>
  <c r="AI402" i="4"/>
  <c r="AI403" i="4"/>
  <c r="AI412" i="4"/>
  <c r="AI413" i="4"/>
  <c r="AI414" i="4"/>
  <c r="AI415" i="4"/>
  <c r="AI416" i="4"/>
  <c r="AI417" i="4"/>
  <c r="AI152" i="4"/>
  <c r="AI153" i="4"/>
  <c r="AI154" i="4"/>
  <c r="AI168" i="4"/>
  <c r="AI169" i="4"/>
  <c r="AI170" i="4"/>
  <c r="AI208" i="4"/>
  <c r="AI209" i="4"/>
  <c r="AI210" i="4"/>
  <c r="AI211" i="4"/>
  <c r="AI137" i="4"/>
  <c r="AI138" i="4"/>
  <c r="AI139" i="4"/>
  <c r="AI140" i="4"/>
  <c r="AI141" i="4"/>
  <c r="AI142" i="4"/>
  <c r="AI143" i="4"/>
  <c r="AI144" i="4"/>
  <c r="AI145" i="4"/>
  <c r="AI155" i="4"/>
  <c r="AI212" i="4"/>
  <c r="AI213" i="4"/>
  <c r="AI220" i="4"/>
  <c r="AI221" i="4"/>
  <c r="AI222" i="4"/>
  <c r="AI223" i="4"/>
  <c r="AI224" i="4"/>
  <c r="AI225" i="4"/>
  <c r="AI226" i="4"/>
  <c r="AI227" i="4"/>
  <c r="AI228" i="4"/>
  <c r="AI229" i="4"/>
  <c r="AI230" i="4"/>
  <c r="AI231" i="4"/>
  <c r="AI232" i="4"/>
  <c r="AI233" i="4"/>
  <c r="AI234" i="4"/>
  <c r="AI235" i="4"/>
  <c r="AI236" i="4"/>
  <c r="AI294" i="4"/>
  <c r="AI295" i="4"/>
  <c r="AI302" i="4"/>
  <c r="AI303" i="4"/>
  <c r="AI344" i="4"/>
  <c r="AI345" i="4"/>
  <c r="AI379" i="4"/>
  <c r="AI383" i="4"/>
  <c r="AI404" i="4"/>
  <c r="AI405" i="4"/>
  <c r="AI418" i="4"/>
  <c r="AI419" i="4"/>
  <c r="AI4" i="4"/>
  <c r="AI5" i="4"/>
  <c r="AI6" i="4"/>
  <c r="AI10" i="4"/>
  <c r="AI11" i="4"/>
  <c r="AI14" i="4"/>
  <c r="AI15" i="4"/>
  <c r="AI18" i="4"/>
  <c r="AI20" i="4"/>
  <c r="AI29" i="4"/>
  <c r="AI31" i="4"/>
  <c r="AI38" i="4"/>
  <c r="AI39" i="4"/>
  <c r="AI40" i="4"/>
  <c r="AI42" i="4"/>
  <c r="AI44" i="4"/>
  <c r="AI46" i="4"/>
  <c r="AI47" i="4"/>
  <c r="AI48" i="4"/>
  <c r="AI50" i="4"/>
  <c r="AI51" i="4"/>
  <c r="AI52" i="4"/>
  <c r="AI68" i="4"/>
  <c r="AI72" i="4"/>
  <c r="AI75" i="4"/>
  <c r="AI76" i="4"/>
  <c r="AI80" i="4"/>
  <c r="AI81" i="4"/>
  <c r="AI87" i="4"/>
  <c r="AI88" i="4"/>
  <c r="AI89" i="4"/>
  <c r="AI94" i="4"/>
  <c r="AI96" i="4"/>
  <c r="AI116" i="4"/>
  <c r="AI126" i="4"/>
  <c r="AI127" i="4"/>
  <c r="AI128" i="4"/>
  <c r="AI159" i="4"/>
  <c r="AI177" i="4"/>
  <c r="AI179" i="4"/>
  <c r="AI185" i="4"/>
  <c r="AI190" i="4"/>
  <c r="AI191" i="4"/>
  <c r="AI205" i="4"/>
  <c r="AI206" i="4"/>
  <c r="AI207" i="4"/>
  <c r="AI237" i="4"/>
  <c r="AI238" i="4"/>
  <c r="AI239" i="4"/>
  <c r="AI240" i="4"/>
  <c r="AI241" i="4"/>
  <c r="AI242" i="4"/>
  <c r="AI243" i="4"/>
  <c r="AI244" i="4"/>
  <c r="AI245" i="4"/>
  <c r="AI246" i="4"/>
  <c r="AI247" i="4"/>
  <c r="AI248" i="4"/>
  <c r="AI249" i="4"/>
  <c r="AI250" i="4"/>
  <c r="AI273" i="4"/>
  <c r="AI274" i="4"/>
  <c r="AI275" i="4"/>
  <c r="AI307" i="4"/>
  <c r="AI308" i="4"/>
  <c r="AI309" i="4"/>
  <c r="AI330" i="4"/>
  <c r="AI331" i="4"/>
  <c r="AI332" i="4"/>
  <c r="AI352" i="4"/>
  <c r="AI353" i="4"/>
  <c r="AI354" i="4"/>
  <c r="AI387" i="4"/>
  <c r="AI388" i="4"/>
  <c r="AI389" i="4"/>
  <c r="AI406" i="4"/>
  <c r="AI407" i="4"/>
  <c r="AI408" i="4"/>
  <c r="AI328" i="4"/>
  <c r="AI329" i="4"/>
  <c r="AI117" i="4"/>
  <c r="AI118" i="4"/>
  <c r="AI119" i="4"/>
  <c r="AI120" i="4"/>
  <c r="AI121" i="4"/>
  <c r="AI122" i="4"/>
  <c r="AI123" i="4"/>
  <c r="AI124" i="4"/>
  <c r="AI125" i="4"/>
  <c r="AI146" i="4"/>
  <c r="AI147" i="4"/>
  <c r="AI148" i="4"/>
  <c r="AI192" i="4"/>
  <c r="AI193" i="4"/>
  <c r="AI194" i="4"/>
  <c r="AI195" i="4"/>
  <c r="AI283" i="4"/>
  <c r="AI284" i="4"/>
  <c r="AI285" i="4"/>
  <c r="AI286" i="4"/>
  <c r="AI310" i="4"/>
  <c r="AI311" i="4"/>
  <c r="AI312" i="4"/>
  <c r="AI313" i="4"/>
  <c r="AI314" i="4"/>
  <c r="AI315" i="4"/>
  <c r="AI316" i="4"/>
  <c r="AI317" i="4"/>
  <c r="AI318" i="4"/>
  <c r="AI319" i="4"/>
  <c r="AI320" i="4"/>
  <c r="AI321" i="4"/>
  <c r="AI336" i="4"/>
  <c r="AI337" i="4"/>
  <c r="AI338" i="4"/>
  <c r="AI339" i="4"/>
  <c r="AI340" i="4"/>
  <c r="AI341" i="4"/>
  <c r="AI342" i="4"/>
  <c r="AI343" i="4"/>
  <c r="AI390" i="4"/>
  <c r="AI391" i="4"/>
  <c r="AI392" i="4"/>
  <c r="AI393" i="4"/>
  <c r="AI394" i="4"/>
  <c r="AI395" i="4"/>
  <c r="AI396" i="4"/>
  <c r="AI397" i="4"/>
  <c r="AI7" i="4"/>
  <c r="BA3" i="4"/>
  <c r="BC3" i="4"/>
  <c r="AS8" i="4"/>
  <c r="AS16" i="4"/>
  <c r="AS70" i="4"/>
  <c r="AS178" i="4"/>
  <c r="AS180" i="4"/>
  <c r="AS181" i="4"/>
  <c r="AS182" i="4"/>
  <c r="AS183" i="4"/>
  <c r="AS184" i="4"/>
  <c r="AS267" i="4"/>
  <c r="AS268" i="4"/>
  <c r="AS269" i="4"/>
  <c r="AS270" i="4"/>
  <c r="AS271" i="4"/>
  <c r="AS272" i="4"/>
  <c r="AS322" i="4"/>
  <c r="AS323" i="4"/>
  <c r="AS324" i="4"/>
  <c r="AS325" i="4"/>
  <c r="AS326" i="4"/>
  <c r="AS327" i="4"/>
  <c r="AS358" i="4"/>
  <c r="AS359" i="4"/>
  <c r="AS360" i="4"/>
  <c r="AS361" i="4"/>
  <c r="AS362" i="4"/>
  <c r="AS363" i="4"/>
  <c r="AS370" i="4"/>
  <c r="AS371" i="4"/>
  <c r="AS372" i="4"/>
  <c r="AS373" i="4"/>
  <c r="AS374" i="4"/>
  <c r="AS375" i="4"/>
  <c r="AS279" i="4"/>
  <c r="AS280" i="4"/>
  <c r="AS281" i="4"/>
  <c r="AS282" i="4"/>
  <c r="AS287" i="4"/>
  <c r="AS21" i="4"/>
  <c r="AS22" i="4"/>
  <c r="AS24" i="4"/>
  <c r="AS25" i="4"/>
  <c r="AS26" i="4"/>
  <c r="AS27" i="4"/>
  <c r="AS30" i="4"/>
  <c r="AS33" i="4"/>
  <c r="AS36" i="4"/>
  <c r="AS55" i="4"/>
  <c r="AS56" i="4"/>
  <c r="AS57" i="4"/>
  <c r="AS60" i="4"/>
  <c r="AS61" i="4"/>
  <c r="AS62" i="4"/>
  <c r="AS63" i="4"/>
  <c r="AS64" i="4"/>
  <c r="AS66" i="4"/>
  <c r="AS69" i="4"/>
  <c r="AS74" i="4"/>
  <c r="AS77" i="4"/>
  <c r="AS129" i="4"/>
  <c r="AS136" i="4"/>
  <c r="AS149" i="4"/>
  <c r="AS150" i="4"/>
  <c r="AS151" i="4"/>
  <c r="AS174" i="4"/>
  <c r="AS175" i="4"/>
  <c r="AS176" i="4"/>
  <c r="AS186" i="4"/>
  <c r="AS187" i="4"/>
  <c r="AS188" i="4"/>
  <c r="AS189" i="4"/>
  <c r="AS202" i="4"/>
  <c r="AS203" i="4"/>
  <c r="AS204" i="4"/>
  <c r="AS276" i="4"/>
  <c r="AS277" i="4"/>
  <c r="AS278" i="4"/>
  <c r="AS304" i="4"/>
  <c r="AS305" i="4"/>
  <c r="AS306" i="4"/>
  <c r="AS333" i="4"/>
  <c r="AS334" i="4"/>
  <c r="AS335" i="4"/>
  <c r="AS355" i="4"/>
  <c r="AS356" i="4"/>
  <c r="AS357" i="4"/>
  <c r="AS384" i="4"/>
  <c r="AS385" i="4"/>
  <c r="AS386" i="4"/>
  <c r="AS409" i="4"/>
  <c r="AS410" i="4"/>
  <c r="AS411" i="4"/>
  <c r="AS420" i="4"/>
  <c r="AS421" i="4"/>
  <c r="AS422" i="4"/>
  <c r="AS9" i="4"/>
  <c r="AS23" i="4"/>
  <c r="AS32" i="4"/>
  <c r="AS34" i="4"/>
  <c r="AS41" i="4"/>
  <c r="AS45" i="4"/>
  <c r="AS49" i="4"/>
  <c r="AS58" i="4"/>
  <c r="AS65" i="4"/>
  <c r="AS67" i="4"/>
  <c r="AS71" i="4"/>
  <c r="AS79" i="4"/>
  <c r="AS82" i="4"/>
  <c r="AS83" i="4"/>
  <c r="AS86" i="4"/>
  <c r="AS90" i="4"/>
  <c r="AS91" i="4"/>
  <c r="AS93" i="4"/>
  <c r="AS95" i="4"/>
  <c r="AS106" i="4"/>
  <c r="AS107" i="4"/>
  <c r="AS108" i="4"/>
  <c r="AS109" i="4"/>
  <c r="AS110" i="4"/>
  <c r="AS111" i="4"/>
  <c r="AS112" i="4"/>
  <c r="AS113" i="4"/>
  <c r="AS114" i="4"/>
  <c r="AS196" i="4"/>
  <c r="AS197" i="4"/>
  <c r="AS198" i="4"/>
  <c r="AS199" i="4"/>
  <c r="AS200" i="4"/>
  <c r="AS201" i="4"/>
  <c r="AS364" i="4"/>
  <c r="AS365" i="4"/>
  <c r="AS366" i="4"/>
  <c r="AS367" i="4"/>
  <c r="AS368" i="4"/>
  <c r="AS369" i="4"/>
  <c r="AS171" i="4"/>
  <c r="AS172" i="4"/>
  <c r="AS173" i="4"/>
  <c r="AS3" i="4"/>
  <c r="AS12" i="4"/>
  <c r="AS13" i="4"/>
  <c r="AS17" i="4"/>
  <c r="AS19" i="4"/>
  <c r="AS28" i="4"/>
  <c r="AS35" i="4"/>
  <c r="AS37" i="4"/>
  <c r="AS43" i="4"/>
  <c r="AS53" i="4"/>
  <c r="AS54" i="4"/>
  <c r="AS59" i="4"/>
  <c r="AS73" i="4"/>
  <c r="AS78" i="4"/>
  <c r="AS84" i="4"/>
  <c r="AS85" i="4"/>
  <c r="AS92" i="4"/>
  <c r="AS103" i="4"/>
  <c r="AS104" i="4"/>
  <c r="AS105" i="4"/>
  <c r="AS115" i="4"/>
  <c r="AS130" i="4"/>
  <c r="AS131" i="4"/>
  <c r="AS132" i="4"/>
  <c r="AS133" i="4"/>
  <c r="AS134" i="4"/>
  <c r="AS135" i="4"/>
  <c r="AS156" i="4"/>
  <c r="AS157" i="4"/>
  <c r="AS158" i="4"/>
  <c r="AS160" i="4"/>
  <c r="AS161" i="4"/>
  <c r="AS162" i="4"/>
  <c r="AS163" i="4"/>
  <c r="AS164" i="4"/>
  <c r="AS165" i="4"/>
  <c r="AS166" i="4"/>
  <c r="AS167" i="4"/>
  <c r="AS214" i="4"/>
  <c r="AS215" i="4"/>
  <c r="AS216" i="4"/>
  <c r="AS217" i="4"/>
  <c r="AS218" i="4"/>
  <c r="AS219" i="4"/>
  <c r="AS251" i="4"/>
  <c r="AS252" i="4"/>
  <c r="AS253" i="4"/>
  <c r="AS254" i="4"/>
  <c r="AS255" i="4"/>
  <c r="AS256" i="4"/>
  <c r="AS257" i="4"/>
  <c r="AS258" i="4"/>
  <c r="AS259" i="4"/>
  <c r="AS260" i="4"/>
  <c r="AS261" i="4"/>
  <c r="AS262" i="4"/>
  <c r="AS263" i="4"/>
  <c r="AS264" i="4"/>
  <c r="AS265" i="4"/>
  <c r="AS266" i="4"/>
  <c r="AS288" i="4"/>
  <c r="AS289" i="4"/>
  <c r="AS290" i="4"/>
  <c r="AS291" i="4"/>
  <c r="AS292" i="4"/>
  <c r="AS293" i="4"/>
  <c r="AS296" i="4"/>
  <c r="AS297" i="4"/>
  <c r="AS298" i="4"/>
  <c r="AS299" i="4"/>
  <c r="AS300" i="4"/>
  <c r="AS301" i="4"/>
  <c r="AS346" i="4"/>
  <c r="AS347" i="4"/>
  <c r="AS348" i="4"/>
  <c r="AS349" i="4"/>
  <c r="AS350" i="4"/>
  <c r="AS351" i="4"/>
  <c r="AS376" i="4"/>
  <c r="AS377" i="4"/>
  <c r="AS378" i="4"/>
  <c r="AS380" i="4"/>
  <c r="AS381" i="4"/>
  <c r="AS382" i="4"/>
  <c r="AS398" i="4"/>
  <c r="AS399" i="4"/>
  <c r="AS400" i="4"/>
  <c r="AS401" i="4"/>
  <c r="AS402" i="4"/>
  <c r="AS403" i="4"/>
  <c r="AS412" i="4"/>
  <c r="AS413" i="4"/>
  <c r="AS414" i="4"/>
  <c r="AS415" i="4"/>
  <c r="AS416" i="4"/>
  <c r="AS417" i="4"/>
  <c r="AS152" i="4"/>
  <c r="AS153" i="4"/>
  <c r="AS154" i="4"/>
  <c r="AS168" i="4"/>
  <c r="AS169" i="4"/>
  <c r="AS170" i="4"/>
  <c r="AS208" i="4"/>
  <c r="AS209" i="4"/>
  <c r="AS210" i="4"/>
  <c r="AS211" i="4"/>
  <c r="AS137" i="4"/>
  <c r="AS138" i="4"/>
  <c r="AS139" i="4"/>
  <c r="AS140" i="4"/>
  <c r="AS141" i="4"/>
  <c r="AS142" i="4"/>
  <c r="AS143" i="4"/>
  <c r="AS144" i="4"/>
  <c r="AS145" i="4"/>
  <c r="AS155" i="4"/>
  <c r="AS212" i="4"/>
  <c r="AS213" i="4"/>
  <c r="AS220" i="4"/>
  <c r="AS221" i="4"/>
  <c r="AS222" i="4"/>
  <c r="AS223" i="4"/>
  <c r="AS224" i="4"/>
  <c r="AS225" i="4"/>
  <c r="AS226" i="4"/>
  <c r="AS227" i="4"/>
  <c r="AS228" i="4"/>
  <c r="AS229" i="4"/>
  <c r="AS230" i="4"/>
  <c r="AS231" i="4"/>
  <c r="AS232" i="4"/>
  <c r="AS233" i="4"/>
  <c r="AS234" i="4"/>
  <c r="AS235" i="4"/>
  <c r="AS236" i="4"/>
  <c r="AS294" i="4"/>
  <c r="AS295" i="4"/>
  <c r="AS302" i="4"/>
  <c r="AS303" i="4"/>
  <c r="AS344" i="4"/>
  <c r="AS345" i="4"/>
  <c r="AS379" i="4"/>
  <c r="AS383" i="4"/>
  <c r="AS404" i="4"/>
  <c r="AS405" i="4"/>
  <c r="AS418" i="4"/>
  <c r="AS419" i="4"/>
  <c r="AS4" i="4"/>
  <c r="AS5" i="4"/>
  <c r="AS6" i="4"/>
  <c r="AS10" i="4"/>
  <c r="AS11" i="4"/>
  <c r="AS14" i="4"/>
  <c r="AS15" i="4"/>
  <c r="AS18" i="4"/>
  <c r="AS20" i="4"/>
  <c r="AS29" i="4"/>
  <c r="AS31" i="4"/>
  <c r="AS38" i="4"/>
  <c r="AS39" i="4"/>
  <c r="AS40" i="4"/>
  <c r="AS42" i="4"/>
  <c r="AS44" i="4"/>
  <c r="AS46" i="4"/>
  <c r="AS47" i="4"/>
  <c r="AS48" i="4"/>
  <c r="AS50" i="4"/>
  <c r="AS51" i="4"/>
  <c r="AS52" i="4"/>
  <c r="AS68" i="4"/>
  <c r="AS72" i="4"/>
  <c r="AS75" i="4"/>
  <c r="AS76" i="4"/>
  <c r="AS80" i="4"/>
  <c r="AS81" i="4"/>
  <c r="AS87" i="4"/>
  <c r="AS88" i="4"/>
  <c r="AS89" i="4"/>
  <c r="AS94" i="4"/>
  <c r="AS96" i="4"/>
  <c r="AS116" i="4"/>
  <c r="AS126" i="4"/>
  <c r="AS127" i="4"/>
  <c r="AS128" i="4"/>
  <c r="AS159" i="4"/>
  <c r="AS177" i="4"/>
  <c r="AS179" i="4"/>
  <c r="AS185" i="4"/>
  <c r="AS190" i="4"/>
  <c r="AS191" i="4"/>
  <c r="AS205" i="4"/>
  <c r="AS206" i="4"/>
  <c r="AS207" i="4"/>
  <c r="AS238" i="4"/>
  <c r="AS239" i="4"/>
  <c r="AS240" i="4"/>
  <c r="AS241" i="4"/>
  <c r="AS242" i="4"/>
  <c r="AS243" i="4"/>
  <c r="AS244" i="4"/>
  <c r="AS245" i="4"/>
  <c r="AS246" i="4"/>
  <c r="AS247" i="4"/>
  <c r="AS248" i="4"/>
  <c r="AS249" i="4"/>
  <c r="AS250" i="4"/>
  <c r="AS273" i="4"/>
  <c r="AS274" i="4"/>
  <c r="AS275" i="4"/>
  <c r="AS307" i="4"/>
  <c r="AS308" i="4"/>
  <c r="AS309" i="4"/>
  <c r="AS330" i="4"/>
  <c r="AS331" i="4"/>
  <c r="AS332" i="4"/>
  <c r="AS352" i="4"/>
  <c r="AS353" i="4"/>
  <c r="AS354" i="4"/>
  <c r="AS387" i="4"/>
  <c r="AS388" i="4"/>
  <c r="AS389" i="4"/>
  <c r="AS328" i="4"/>
  <c r="AS329" i="4"/>
  <c r="AS117" i="4"/>
  <c r="AS118" i="4"/>
  <c r="AS119" i="4"/>
  <c r="AS120" i="4"/>
  <c r="AS121" i="4"/>
  <c r="AS122" i="4"/>
  <c r="AS123" i="4"/>
  <c r="AS124" i="4"/>
  <c r="AS125" i="4"/>
  <c r="AS146" i="4"/>
  <c r="AS147" i="4"/>
  <c r="AS148" i="4"/>
  <c r="AS192" i="4"/>
  <c r="AS193" i="4"/>
  <c r="AS194" i="4"/>
  <c r="AS195" i="4"/>
  <c r="AS283" i="4"/>
  <c r="AS284" i="4"/>
  <c r="AS285" i="4"/>
  <c r="AS286" i="4"/>
  <c r="AS310" i="4"/>
  <c r="AS311" i="4"/>
  <c r="AS312" i="4"/>
  <c r="AS313" i="4"/>
  <c r="AS314" i="4"/>
  <c r="AS315" i="4"/>
  <c r="AS316" i="4"/>
  <c r="AS317" i="4"/>
  <c r="AS318" i="4"/>
  <c r="AS319" i="4"/>
  <c r="AS320" i="4"/>
  <c r="AS321" i="4"/>
  <c r="AS336" i="4"/>
  <c r="AS337" i="4"/>
  <c r="AS338" i="4"/>
  <c r="AS339" i="4"/>
  <c r="AS340" i="4"/>
  <c r="AS341" i="4"/>
  <c r="AS342" i="4"/>
  <c r="AS343" i="4"/>
  <c r="AS390" i="4"/>
  <c r="AS391" i="4"/>
  <c r="AS392" i="4"/>
  <c r="AS393" i="4"/>
  <c r="AS394" i="4"/>
  <c r="AS395" i="4"/>
  <c r="AS396" i="4"/>
  <c r="AS397" i="4"/>
  <c r="AS7" i="4"/>
  <c r="AN8" i="4"/>
  <c r="AN16" i="4"/>
  <c r="AN70" i="4"/>
  <c r="AN178" i="4"/>
  <c r="AN180" i="4"/>
  <c r="AN181" i="4"/>
  <c r="AN182" i="4"/>
  <c r="AN183" i="4"/>
  <c r="AN184" i="4"/>
  <c r="AN267" i="4"/>
  <c r="AN268" i="4"/>
  <c r="AN269" i="4"/>
  <c r="AN270" i="4"/>
  <c r="AN271" i="4"/>
  <c r="AN272" i="4"/>
  <c r="AN322" i="4"/>
  <c r="AN323" i="4"/>
  <c r="AN324" i="4"/>
  <c r="AN325" i="4"/>
  <c r="AN326" i="4"/>
  <c r="AN327" i="4"/>
  <c r="AN358" i="4"/>
  <c r="AN359" i="4"/>
  <c r="AN360" i="4"/>
  <c r="AN361" i="4"/>
  <c r="AN362" i="4"/>
  <c r="AN363" i="4"/>
  <c r="AN370" i="4"/>
  <c r="AN371" i="4"/>
  <c r="AN372" i="4"/>
  <c r="AN373" i="4"/>
  <c r="AN374" i="4"/>
  <c r="AN375" i="4"/>
  <c r="AN279" i="4"/>
  <c r="AN280" i="4"/>
  <c r="AN281" i="4"/>
  <c r="AN282" i="4"/>
  <c r="AN287" i="4"/>
  <c r="AN21" i="4"/>
  <c r="AN22" i="4"/>
  <c r="AN24" i="4"/>
  <c r="AN25" i="4"/>
  <c r="AN26" i="4"/>
  <c r="AN27" i="4"/>
  <c r="AN30" i="4"/>
  <c r="AN33" i="4"/>
  <c r="AN36" i="4"/>
  <c r="AN55" i="4"/>
  <c r="AN56" i="4"/>
  <c r="AN57" i="4"/>
  <c r="AN60" i="4"/>
  <c r="AN61" i="4"/>
  <c r="AN62" i="4"/>
  <c r="AN63" i="4"/>
  <c r="AN64" i="4"/>
  <c r="AN66" i="4"/>
  <c r="AN69" i="4"/>
  <c r="AN74" i="4"/>
  <c r="AN77" i="4"/>
  <c r="AN129" i="4"/>
  <c r="AN136" i="4"/>
  <c r="AN149" i="4"/>
  <c r="AN150" i="4"/>
  <c r="AN151" i="4"/>
  <c r="AN174" i="4"/>
  <c r="AN175" i="4"/>
  <c r="AN176" i="4"/>
  <c r="AN186" i="4"/>
  <c r="AN187" i="4"/>
  <c r="AN188" i="4"/>
  <c r="AN189" i="4"/>
  <c r="AN202" i="4"/>
  <c r="AN203" i="4"/>
  <c r="AN204" i="4"/>
  <c r="AN276" i="4"/>
  <c r="AN277" i="4"/>
  <c r="AN278" i="4"/>
  <c r="AN304" i="4"/>
  <c r="AN305" i="4"/>
  <c r="AN306" i="4"/>
  <c r="AN333" i="4"/>
  <c r="AN334" i="4"/>
  <c r="AN335" i="4"/>
  <c r="AN355" i="4"/>
  <c r="AN356" i="4"/>
  <c r="AN357" i="4"/>
  <c r="AN384" i="4"/>
  <c r="AN385" i="4"/>
  <c r="AN386" i="4"/>
  <c r="AN409" i="4"/>
  <c r="AN410" i="4"/>
  <c r="AN411" i="4"/>
  <c r="AN420" i="4"/>
  <c r="AN421" i="4"/>
  <c r="AN422" i="4"/>
  <c r="AN9" i="4"/>
  <c r="AN23" i="4"/>
  <c r="AN32" i="4"/>
  <c r="AN34" i="4"/>
  <c r="AN41" i="4"/>
  <c r="AN45" i="4"/>
  <c r="AN49" i="4"/>
  <c r="AN58" i="4"/>
  <c r="AN65" i="4"/>
  <c r="AN67" i="4"/>
  <c r="AN71" i="4"/>
  <c r="AN79" i="4"/>
  <c r="AN82" i="4"/>
  <c r="AN83" i="4"/>
  <c r="AN86" i="4"/>
  <c r="AN90" i="4"/>
  <c r="AN91" i="4"/>
  <c r="AN93" i="4"/>
  <c r="AN95" i="4"/>
  <c r="AN106" i="4"/>
  <c r="AN107" i="4"/>
  <c r="AN108" i="4"/>
  <c r="AN109" i="4"/>
  <c r="AN110" i="4"/>
  <c r="AN111" i="4"/>
  <c r="AN112" i="4"/>
  <c r="AN113" i="4"/>
  <c r="AN114" i="4"/>
  <c r="AN196" i="4"/>
  <c r="AN197" i="4"/>
  <c r="AN198" i="4"/>
  <c r="AN199" i="4"/>
  <c r="AN200" i="4"/>
  <c r="AN201" i="4"/>
  <c r="AN364" i="4"/>
  <c r="AN365" i="4"/>
  <c r="AN366" i="4"/>
  <c r="AN367" i="4"/>
  <c r="AN368" i="4"/>
  <c r="AN369" i="4"/>
  <c r="AN171" i="4"/>
  <c r="AN172" i="4"/>
  <c r="AN173" i="4"/>
  <c r="AN3" i="4"/>
  <c r="AN12" i="4"/>
  <c r="AN13" i="4"/>
  <c r="AN17" i="4"/>
  <c r="AN19" i="4"/>
  <c r="AN28" i="4"/>
  <c r="AN35" i="4"/>
  <c r="AN37" i="4"/>
  <c r="AN43" i="4"/>
  <c r="AN53" i="4"/>
  <c r="AN54" i="4"/>
  <c r="AN59" i="4"/>
  <c r="AN73" i="4"/>
  <c r="AN78" i="4"/>
  <c r="AN84" i="4"/>
  <c r="AN85" i="4"/>
  <c r="AN92" i="4"/>
  <c r="AN103" i="4"/>
  <c r="AN104" i="4"/>
  <c r="AN105" i="4"/>
  <c r="AN115" i="4"/>
  <c r="AN130" i="4"/>
  <c r="AN131" i="4"/>
  <c r="AN132" i="4"/>
  <c r="AN133" i="4"/>
  <c r="AN134" i="4"/>
  <c r="AN135" i="4"/>
  <c r="AN156" i="4"/>
  <c r="AN157" i="4"/>
  <c r="AN158" i="4"/>
  <c r="AN160" i="4"/>
  <c r="AN161" i="4"/>
  <c r="AN162" i="4"/>
  <c r="AN163" i="4"/>
  <c r="AN164" i="4"/>
  <c r="AN165" i="4"/>
  <c r="AN166" i="4"/>
  <c r="AN167" i="4"/>
  <c r="AN214" i="4"/>
  <c r="AN215" i="4"/>
  <c r="AN216" i="4"/>
  <c r="AN217" i="4"/>
  <c r="AN218" i="4"/>
  <c r="AN219" i="4"/>
  <c r="AN251" i="4"/>
  <c r="AN252" i="4"/>
  <c r="AN253" i="4"/>
  <c r="AN254" i="4"/>
  <c r="AN255" i="4"/>
  <c r="AN256" i="4"/>
  <c r="AN257" i="4"/>
  <c r="AN258" i="4"/>
  <c r="AN259" i="4"/>
  <c r="AN260" i="4"/>
  <c r="AN261" i="4"/>
  <c r="AN262" i="4"/>
  <c r="AN263" i="4"/>
  <c r="AN264" i="4"/>
  <c r="AN265" i="4"/>
  <c r="AN266" i="4"/>
  <c r="AN288" i="4"/>
  <c r="AN289" i="4"/>
  <c r="AN290" i="4"/>
  <c r="AN291" i="4"/>
  <c r="AN292" i="4"/>
  <c r="AN293" i="4"/>
  <c r="AN296" i="4"/>
  <c r="AN297" i="4"/>
  <c r="AN298" i="4"/>
  <c r="AN299" i="4"/>
  <c r="AN300" i="4"/>
  <c r="AN301" i="4"/>
  <c r="AN346" i="4"/>
  <c r="AN347" i="4"/>
  <c r="AN348" i="4"/>
  <c r="AN349" i="4"/>
  <c r="AN350" i="4"/>
  <c r="AN351" i="4"/>
  <c r="AN376" i="4"/>
  <c r="AN377" i="4"/>
  <c r="AN378" i="4"/>
  <c r="AN380" i="4"/>
  <c r="AN381" i="4"/>
  <c r="AN382" i="4"/>
  <c r="AN398" i="4"/>
  <c r="AN399" i="4"/>
  <c r="AN400" i="4"/>
  <c r="AN401" i="4"/>
  <c r="AN402" i="4"/>
  <c r="AN403" i="4"/>
  <c r="AN412" i="4"/>
  <c r="AN413" i="4"/>
  <c r="AN414" i="4"/>
  <c r="AN415" i="4"/>
  <c r="AN416" i="4"/>
  <c r="AN417" i="4"/>
  <c r="AN152" i="4"/>
  <c r="AN153" i="4"/>
  <c r="AN154" i="4"/>
  <c r="AN168" i="4"/>
  <c r="AN169" i="4"/>
  <c r="AN170" i="4"/>
  <c r="AN208" i="4"/>
  <c r="AN209" i="4"/>
  <c r="AN210" i="4"/>
  <c r="AN211" i="4"/>
  <c r="AN137" i="4"/>
  <c r="AN138" i="4"/>
  <c r="AN139" i="4"/>
  <c r="AN140" i="4"/>
  <c r="AN141" i="4"/>
  <c r="AN142" i="4"/>
  <c r="AN143" i="4"/>
  <c r="AN144" i="4"/>
  <c r="AN145" i="4"/>
  <c r="AN155" i="4"/>
  <c r="AN212" i="4"/>
  <c r="AN213" i="4"/>
  <c r="AN220" i="4"/>
  <c r="AN221" i="4"/>
  <c r="AN222" i="4"/>
  <c r="AN223" i="4"/>
  <c r="AN224" i="4"/>
  <c r="AN225" i="4"/>
  <c r="AN226" i="4"/>
  <c r="AN227" i="4"/>
  <c r="AN228" i="4"/>
  <c r="AN229" i="4"/>
  <c r="AN230" i="4"/>
  <c r="AN231" i="4"/>
  <c r="AN232" i="4"/>
  <c r="AN233" i="4"/>
  <c r="AN234" i="4"/>
  <c r="AN235" i="4"/>
  <c r="AN236" i="4"/>
  <c r="AN294" i="4"/>
  <c r="AN295" i="4"/>
  <c r="AN302" i="4"/>
  <c r="AN303" i="4"/>
  <c r="AN344" i="4"/>
  <c r="AN345" i="4"/>
  <c r="AN379" i="4"/>
  <c r="AN383" i="4"/>
  <c r="AN404" i="4"/>
  <c r="AN405" i="4"/>
  <c r="AN418" i="4"/>
  <c r="AN419" i="4"/>
  <c r="AN4" i="4"/>
  <c r="AN5" i="4"/>
  <c r="AN6" i="4"/>
  <c r="AN10" i="4"/>
  <c r="AN11" i="4"/>
  <c r="AN14" i="4"/>
  <c r="AN15" i="4"/>
  <c r="AN18" i="4"/>
  <c r="AN20" i="4"/>
  <c r="AN29" i="4"/>
  <c r="AN31" i="4"/>
  <c r="AN38" i="4"/>
  <c r="AN39" i="4"/>
  <c r="AN40" i="4"/>
  <c r="AN42" i="4"/>
  <c r="AN44" i="4"/>
  <c r="AN46" i="4"/>
  <c r="AN47" i="4"/>
  <c r="AN48" i="4"/>
  <c r="AN50" i="4"/>
  <c r="AN51" i="4"/>
  <c r="AN52" i="4"/>
  <c r="AN68" i="4"/>
  <c r="AN72" i="4"/>
  <c r="AN75" i="4"/>
  <c r="AN76" i="4"/>
  <c r="AN80" i="4"/>
  <c r="AN81" i="4"/>
  <c r="AN87" i="4"/>
  <c r="AN88" i="4"/>
  <c r="AN89" i="4"/>
  <c r="AN94" i="4"/>
  <c r="AN96" i="4"/>
  <c r="AN116" i="4"/>
  <c r="AN126" i="4"/>
  <c r="AN127" i="4"/>
  <c r="AN128" i="4"/>
  <c r="AN159" i="4"/>
  <c r="AN177" i="4"/>
  <c r="AN179" i="4"/>
  <c r="AN185" i="4"/>
  <c r="AN190" i="4"/>
  <c r="AN191" i="4"/>
  <c r="AN205" i="4"/>
  <c r="AN206" i="4"/>
  <c r="AN207" i="4"/>
  <c r="AN238" i="4"/>
  <c r="AN239" i="4"/>
  <c r="AN240" i="4"/>
  <c r="AN241" i="4"/>
  <c r="AN242" i="4"/>
  <c r="AN243" i="4"/>
  <c r="AN244" i="4"/>
  <c r="AN245" i="4"/>
  <c r="AN246" i="4"/>
  <c r="AN247" i="4"/>
  <c r="AN248" i="4"/>
  <c r="AN249" i="4"/>
  <c r="AN250" i="4"/>
  <c r="AN273" i="4"/>
  <c r="AN274" i="4"/>
  <c r="AN275" i="4"/>
  <c r="AN307" i="4"/>
  <c r="AN308" i="4"/>
  <c r="AN309" i="4"/>
  <c r="AN330" i="4"/>
  <c r="AN331" i="4"/>
  <c r="AN332" i="4"/>
  <c r="AN352" i="4"/>
  <c r="AN353" i="4"/>
  <c r="AN354" i="4"/>
  <c r="AN387" i="4"/>
  <c r="AN388" i="4"/>
  <c r="AN389" i="4"/>
  <c r="AN406" i="4"/>
  <c r="AN407" i="4"/>
  <c r="AN408" i="4"/>
  <c r="AN328" i="4"/>
  <c r="AN329" i="4"/>
  <c r="AN117" i="4"/>
  <c r="AN118" i="4"/>
  <c r="AN119" i="4"/>
  <c r="AN120" i="4"/>
  <c r="AN121" i="4"/>
  <c r="AN122" i="4"/>
  <c r="AN123" i="4"/>
  <c r="AN124" i="4"/>
  <c r="AN125" i="4"/>
  <c r="AN146" i="4"/>
  <c r="AN147" i="4"/>
  <c r="AN148" i="4"/>
  <c r="AN192" i="4"/>
  <c r="AN193" i="4"/>
  <c r="AN194" i="4"/>
  <c r="AN195" i="4"/>
  <c r="AN283" i="4"/>
  <c r="AN284" i="4"/>
  <c r="AN285" i="4"/>
  <c r="AN286" i="4"/>
  <c r="AN310" i="4"/>
  <c r="AN311" i="4"/>
  <c r="AN312" i="4"/>
  <c r="AN313" i="4"/>
  <c r="AN314" i="4"/>
  <c r="AN315" i="4"/>
  <c r="AN316" i="4"/>
  <c r="AN317" i="4"/>
  <c r="AN318" i="4"/>
  <c r="AN319" i="4"/>
  <c r="AN320" i="4"/>
  <c r="AN321" i="4"/>
  <c r="AN336" i="4"/>
  <c r="AN337" i="4"/>
  <c r="AN338" i="4"/>
  <c r="AN339" i="4"/>
  <c r="AN340" i="4"/>
  <c r="AN341" i="4"/>
  <c r="AN342" i="4"/>
  <c r="AN343" i="4"/>
  <c r="AN390" i="4"/>
  <c r="AN391" i="4"/>
  <c r="AN392" i="4"/>
  <c r="AN393" i="4"/>
  <c r="AN394" i="4"/>
  <c r="AN395" i="4"/>
  <c r="AN396" i="4"/>
  <c r="AN397" i="4"/>
  <c r="AN7" i="4"/>
  <c r="AD8" i="4"/>
  <c r="AD16" i="4"/>
  <c r="AD70" i="4"/>
  <c r="AD178" i="4"/>
  <c r="AD180" i="4"/>
  <c r="AD181" i="4"/>
  <c r="AD182" i="4"/>
  <c r="AD183" i="4"/>
  <c r="AD184" i="4"/>
  <c r="AD267" i="4"/>
  <c r="AD268" i="4"/>
  <c r="AD269" i="4"/>
  <c r="AD270" i="4"/>
  <c r="AD271" i="4"/>
  <c r="AD272" i="4"/>
  <c r="AD322" i="4"/>
  <c r="AD323" i="4"/>
  <c r="AD324" i="4"/>
  <c r="AD325" i="4"/>
  <c r="AD326" i="4"/>
  <c r="AD327" i="4"/>
  <c r="AD358" i="4"/>
  <c r="AD359" i="4"/>
  <c r="AD360" i="4"/>
  <c r="AD361" i="4"/>
  <c r="AD362" i="4"/>
  <c r="AD363" i="4"/>
  <c r="AD370" i="4"/>
  <c r="AD371" i="4"/>
  <c r="AD372" i="4"/>
  <c r="AD373" i="4"/>
  <c r="AD374" i="4"/>
  <c r="AD375" i="4"/>
  <c r="AD279" i="4"/>
  <c r="AD280" i="4"/>
  <c r="AD281" i="4"/>
  <c r="AD282" i="4"/>
  <c r="AD287" i="4"/>
  <c r="AD176" i="4"/>
  <c r="AD420" i="4"/>
  <c r="AD421" i="4"/>
  <c r="AD422" i="4"/>
  <c r="AD9" i="4"/>
  <c r="AD23" i="4"/>
  <c r="AD32" i="4"/>
  <c r="AD34" i="4"/>
  <c r="AD41" i="4"/>
  <c r="AD45" i="4"/>
  <c r="AD49" i="4"/>
  <c r="AD58" i="4"/>
  <c r="AD65" i="4"/>
  <c r="AD67" i="4"/>
  <c r="AD71" i="4"/>
  <c r="AD79" i="4"/>
  <c r="AD82" i="4"/>
  <c r="AD83" i="4"/>
  <c r="AD86" i="4"/>
  <c r="AD90" i="4"/>
  <c r="AD91" i="4"/>
  <c r="AD93" i="4"/>
  <c r="AD95" i="4"/>
  <c r="AD106" i="4"/>
  <c r="AD107" i="4"/>
  <c r="AD108" i="4"/>
  <c r="AD109" i="4"/>
  <c r="AD110" i="4"/>
  <c r="AD111" i="4"/>
  <c r="AD112" i="4"/>
  <c r="AD113" i="4"/>
  <c r="AD114" i="4"/>
  <c r="AD196" i="4"/>
  <c r="AD197" i="4"/>
  <c r="AD198" i="4"/>
  <c r="AD199" i="4"/>
  <c r="AD200" i="4"/>
  <c r="AD201" i="4"/>
  <c r="AD364" i="4"/>
  <c r="AD365" i="4"/>
  <c r="AD366" i="4"/>
  <c r="AD367" i="4"/>
  <c r="AD368" i="4"/>
  <c r="AD369" i="4"/>
  <c r="AD171" i="4"/>
  <c r="AD172" i="4"/>
  <c r="AD173" i="4"/>
  <c r="AD3" i="4"/>
  <c r="AD12" i="4"/>
  <c r="AD13" i="4"/>
  <c r="AD17" i="4"/>
  <c r="AD19" i="4"/>
  <c r="AD28" i="4"/>
  <c r="AD35" i="4"/>
  <c r="AD37" i="4"/>
  <c r="AD43" i="4"/>
  <c r="AD53" i="4"/>
  <c r="AD54" i="4"/>
  <c r="AD59" i="4"/>
  <c r="AD73" i="4"/>
  <c r="AD78" i="4"/>
  <c r="AD84" i="4"/>
  <c r="AD85" i="4"/>
  <c r="AD92" i="4"/>
  <c r="AD103" i="4"/>
  <c r="AD104" i="4"/>
  <c r="AD105" i="4"/>
  <c r="AD115" i="4"/>
  <c r="AD130" i="4"/>
  <c r="AD131" i="4"/>
  <c r="AD132" i="4"/>
  <c r="AD133" i="4"/>
  <c r="AD134" i="4"/>
  <c r="AD135" i="4"/>
  <c r="AD156" i="4"/>
  <c r="AD157" i="4"/>
  <c r="AD158" i="4"/>
  <c r="AD160" i="4"/>
  <c r="AD161" i="4"/>
  <c r="AD162" i="4"/>
  <c r="AD163" i="4"/>
  <c r="AD164" i="4"/>
  <c r="AD165" i="4"/>
  <c r="AD166" i="4"/>
  <c r="AD167" i="4"/>
  <c r="AD214" i="4"/>
  <c r="AD215" i="4"/>
  <c r="AD216" i="4"/>
  <c r="AD217" i="4"/>
  <c r="AD218" i="4"/>
  <c r="AD219" i="4"/>
  <c r="AD251" i="4"/>
  <c r="AD252" i="4"/>
  <c r="AD253" i="4"/>
  <c r="AD254" i="4"/>
  <c r="AD255" i="4"/>
  <c r="AD256" i="4"/>
  <c r="AD257" i="4"/>
  <c r="AD258" i="4"/>
  <c r="AD259" i="4"/>
  <c r="AD260" i="4"/>
  <c r="AD261" i="4"/>
  <c r="AD262" i="4"/>
  <c r="AD263" i="4"/>
  <c r="AD264" i="4"/>
  <c r="AD265" i="4"/>
  <c r="AD266" i="4"/>
  <c r="AD288" i="4"/>
  <c r="AD289" i="4"/>
  <c r="AD290" i="4"/>
  <c r="AD291" i="4"/>
  <c r="AD292" i="4"/>
  <c r="AD293" i="4"/>
  <c r="AD296" i="4"/>
  <c r="AD297" i="4"/>
  <c r="AD298" i="4"/>
  <c r="AD299" i="4"/>
  <c r="AD300" i="4"/>
  <c r="AD301" i="4"/>
  <c r="AD346" i="4"/>
  <c r="AD347" i="4"/>
  <c r="AD348" i="4"/>
  <c r="AD349" i="4"/>
  <c r="AD350" i="4"/>
  <c r="AD351" i="4"/>
  <c r="AD376" i="4"/>
  <c r="AD377" i="4"/>
  <c r="AD378" i="4"/>
  <c r="AD380" i="4"/>
  <c r="AD381" i="4"/>
  <c r="AD382" i="4"/>
  <c r="AD398" i="4"/>
  <c r="AD399" i="4"/>
  <c r="AD400" i="4"/>
  <c r="AD401" i="4"/>
  <c r="AD402" i="4"/>
  <c r="AD403" i="4"/>
  <c r="AD412" i="4"/>
  <c r="AD413" i="4"/>
  <c r="AD414" i="4"/>
  <c r="AD415" i="4"/>
  <c r="AD416" i="4"/>
  <c r="AD417" i="4"/>
  <c r="AD152" i="4"/>
  <c r="AD153" i="4"/>
  <c r="AD154" i="4"/>
  <c r="AD168" i="4"/>
  <c r="AD169" i="4"/>
  <c r="AD170" i="4"/>
  <c r="AD208" i="4"/>
  <c r="AD209" i="4"/>
  <c r="AD210" i="4"/>
  <c r="AD211" i="4"/>
  <c r="AD137" i="4"/>
  <c r="AD138" i="4"/>
  <c r="AD139" i="4"/>
  <c r="AD140" i="4"/>
  <c r="AD141" i="4"/>
  <c r="AD142" i="4"/>
  <c r="AD143" i="4"/>
  <c r="AD144" i="4"/>
  <c r="AD145" i="4"/>
  <c r="AD155" i="4"/>
  <c r="AD212" i="4"/>
  <c r="AD213" i="4"/>
  <c r="AD220" i="4"/>
  <c r="AD221" i="4"/>
  <c r="AD222" i="4"/>
  <c r="AD223" i="4"/>
  <c r="AD224" i="4"/>
  <c r="AD225" i="4"/>
  <c r="AD226" i="4"/>
  <c r="AD227" i="4"/>
  <c r="AD228" i="4"/>
  <c r="AD229" i="4"/>
  <c r="AD230" i="4"/>
  <c r="AD231" i="4"/>
  <c r="AD232" i="4"/>
  <c r="AD233" i="4"/>
  <c r="AD234" i="4"/>
  <c r="AD235" i="4"/>
  <c r="AD236" i="4"/>
  <c r="AD294" i="4"/>
  <c r="AD295" i="4"/>
  <c r="AD302" i="4"/>
  <c r="AD303" i="4"/>
  <c r="AD344" i="4"/>
  <c r="AD345" i="4"/>
  <c r="AD379" i="4"/>
  <c r="AD383" i="4"/>
  <c r="AD404" i="4"/>
  <c r="AD405" i="4"/>
  <c r="AD418" i="4"/>
  <c r="AD419" i="4"/>
  <c r="AD4" i="4"/>
  <c r="AD5" i="4"/>
  <c r="AD6" i="4"/>
  <c r="AD10" i="4"/>
  <c r="AD11" i="4"/>
  <c r="AD14" i="4"/>
  <c r="AD15" i="4"/>
  <c r="AD18" i="4"/>
  <c r="AD20" i="4"/>
  <c r="AD29" i="4"/>
  <c r="AD31" i="4"/>
  <c r="AD38" i="4"/>
  <c r="AD39" i="4"/>
  <c r="AD40" i="4"/>
  <c r="AD42" i="4"/>
  <c r="AD44" i="4"/>
  <c r="AD46" i="4"/>
  <c r="AD47" i="4"/>
  <c r="AD48" i="4"/>
  <c r="AD50" i="4"/>
  <c r="AD51" i="4"/>
  <c r="AD52" i="4"/>
  <c r="AD68" i="4"/>
  <c r="AD72" i="4"/>
  <c r="AD75" i="4"/>
  <c r="AD76" i="4"/>
  <c r="AD80" i="4"/>
  <c r="AD81" i="4"/>
  <c r="AD87" i="4"/>
  <c r="AD88" i="4"/>
  <c r="AD89" i="4"/>
  <c r="AD94" i="4"/>
  <c r="AD96" i="4"/>
  <c r="AD116" i="4"/>
  <c r="AD126" i="4"/>
  <c r="AD127" i="4"/>
  <c r="AD128" i="4"/>
  <c r="AD159" i="4"/>
  <c r="AD177" i="4"/>
  <c r="AD179" i="4"/>
  <c r="AD185" i="4"/>
  <c r="AD190" i="4"/>
  <c r="AD191" i="4"/>
  <c r="AD205" i="4"/>
  <c r="AD206" i="4"/>
  <c r="AD207" i="4"/>
  <c r="AD237" i="4"/>
  <c r="AD238" i="4"/>
  <c r="AD239" i="4"/>
  <c r="AD240" i="4"/>
  <c r="AD241" i="4"/>
  <c r="AD242" i="4"/>
  <c r="AD243" i="4"/>
  <c r="AD244" i="4"/>
  <c r="AD245" i="4"/>
  <c r="AD246" i="4"/>
  <c r="AD247" i="4"/>
  <c r="AD248" i="4"/>
  <c r="AD249" i="4"/>
  <c r="AD250" i="4"/>
  <c r="AD273" i="4"/>
  <c r="AD274" i="4"/>
  <c r="AD275" i="4"/>
  <c r="AD307" i="4"/>
  <c r="AD308" i="4"/>
  <c r="AD309" i="4"/>
  <c r="AD330" i="4"/>
  <c r="AD331" i="4"/>
  <c r="AD332" i="4"/>
  <c r="AD352" i="4"/>
  <c r="AD353" i="4"/>
  <c r="AD354" i="4"/>
  <c r="AD328" i="4"/>
  <c r="AD329" i="4"/>
  <c r="AD117" i="4"/>
  <c r="AD118" i="4"/>
  <c r="AD119" i="4"/>
  <c r="AD120" i="4"/>
  <c r="AD121" i="4"/>
  <c r="AD122" i="4"/>
  <c r="AD123" i="4"/>
  <c r="AD124" i="4"/>
  <c r="AD125" i="4"/>
  <c r="AD192" i="4"/>
  <c r="AD193" i="4"/>
  <c r="AD194" i="4"/>
  <c r="AD195" i="4"/>
  <c r="AD283" i="4"/>
  <c r="AD284" i="4"/>
  <c r="AD285" i="4"/>
  <c r="AD286" i="4"/>
  <c r="AD310" i="4"/>
  <c r="AD311" i="4"/>
  <c r="AD312" i="4"/>
  <c r="AD313" i="4"/>
  <c r="AD314" i="4"/>
  <c r="AD315" i="4"/>
  <c r="AD316" i="4"/>
  <c r="AD317" i="4"/>
  <c r="AD318" i="4"/>
  <c r="AD319" i="4"/>
  <c r="AD320" i="4"/>
  <c r="AD321" i="4"/>
  <c r="AD336" i="4"/>
  <c r="AD337" i="4"/>
  <c r="AD338" i="4"/>
  <c r="AD339" i="4"/>
  <c r="AD340" i="4"/>
  <c r="AD341" i="4"/>
  <c r="AD342" i="4"/>
  <c r="AD343" i="4"/>
  <c r="AD390" i="4"/>
  <c r="AD391" i="4"/>
  <c r="AD392" i="4"/>
  <c r="AD393" i="4"/>
  <c r="AD394" i="4"/>
  <c r="AD395" i="4"/>
  <c r="AD396" i="4"/>
  <c r="AD397" i="4"/>
  <c r="AD7" i="4"/>
  <c r="AZ279" i="4"/>
  <c r="S176" i="4"/>
  <c r="T176" i="4" s="1"/>
  <c r="S280" i="4"/>
  <c r="AY280" i="4" s="1"/>
  <c r="S282" i="4"/>
  <c r="AY282" i="4" s="1"/>
  <c r="S287" i="4"/>
  <c r="AY287" i="4" s="1"/>
  <c r="S220" i="4"/>
  <c r="T220" i="4" s="1"/>
  <c r="S328" i="4"/>
  <c r="S329" i="4"/>
  <c r="BB437" i="4" l="1"/>
  <c r="BB433" i="4"/>
  <c r="BB439" i="4"/>
  <c r="BB434" i="4"/>
  <c r="BB432" i="4"/>
  <c r="BB435" i="4"/>
  <c r="BB438" i="4"/>
  <c r="AZ282" i="4"/>
  <c r="AZ280" i="4"/>
  <c r="AZ287" i="4"/>
  <c r="AZ281" i="4"/>
  <c r="AZ329" i="4"/>
  <c r="AZ328" i="4"/>
  <c r="T329" i="4"/>
  <c r="AY329" i="4"/>
  <c r="T464" i="4"/>
  <c r="AY464" i="4"/>
  <c r="T328" i="4"/>
  <c r="AY328" i="4"/>
  <c r="T463" i="4"/>
  <c r="AY463" i="4"/>
  <c r="AZ445" i="4"/>
  <c r="T462" i="4"/>
  <c r="AY462" i="4"/>
  <c r="AZ443" i="4"/>
  <c r="T470" i="4"/>
  <c r="AY470" i="4"/>
  <c r="T461" i="4"/>
  <c r="AY461" i="4"/>
  <c r="AZ459" i="4"/>
  <c r="T469" i="4"/>
  <c r="AY469" i="4"/>
  <c r="AZ458" i="4"/>
  <c r="T443" i="4"/>
  <c r="AY443" i="4"/>
  <c r="AZ441" i="4"/>
  <c r="T468" i="4"/>
  <c r="AY468" i="4"/>
  <c r="AZ457" i="4"/>
  <c r="T458" i="4"/>
  <c r="AY458" i="4"/>
  <c r="T441" i="4"/>
  <c r="AY441" i="4"/>
  <c r="T466" i="4"/>
  <c r="AY466" i="4"/>
  <c r="T457" i="4"/>
  <c r="AY457" i="4"/>
  <c r="T465" i="4"/>
  <c r="AY465" i="4"/>
  <c r="S471" i="4"/>
  <c r="AY471" i="4" s="1"/>
  <c r="T287" i="4"/>
  <c r="T282" i="4"/>
  <c r="T280" i="4"/>
  <c r="S279" i="4"/>
  <c r="AY279" i="4" s="1"/>
  <c r="S459" i="4"/>
  <c r="S445" i="4"/>
  <c r="S281" i="4"/>
  <c r="AY281" i="4" s="1"/>
  <c r="S467" i="4"/>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46" i="18"/>
  <c r="E9" i="9"/>
  <c r="G591" i="7"/>
  <c r="E20" i="9"/>
  <c r="N442" i="18"/>
  <c r="E35" i="9"/>
  <c r="P530" i="4" l="1"/>
  <c r="AZ530" i="4" s="1"/>
  <c r="P529" i="4"/>
  <c r="AZ529" i="4" s="1"/>
  <c r="P528" i="4"/>
  <c r="AZ528" i="4" s="1"/>
  <c r="P527" i="4"/>
  <c r="AZ527" i="4" s="1"/>
  <c r="T467" i="4"/>
  <c r="AY467" i="4"/>
  <c r="T445" i="4"/>
  <c r="AY445" i="4"/>
  <c r="T459" i="4"/>
  <c r="AY459" i="4"/>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Z26" i="4" s="1"/>
  <c r="N165" i="18"/>
  <c r="Z57" i="4" s="1"/>
  <c r="N277" i="18"/>
  <c r="N166" i="18"/>
  <c r="N168" i="18"/>
  <c r="N248" i="18"/>
  <c r="N169" i="18"/>
  <c r="Z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Z33" i="4" s="1"/>
  <c r="N157" i="18"/>
  <c r="N301" i="18"/>
  <c r="N158" i="18"/>
  <c r="N302" i="18"/>
  <c r="N159" i="18"/>
  <c r="N144" i="18"/>
  <c r="Z61" i="4" s="1"/>
  <c r="N160" i="18"/>
  <c r="N272" i="18"/>
  <c r="N352" i="18"/>
  <c r="N161" i="18"/>
  <c r="Z62" i="4" s="1"/>
  <c r="E12" i="9"/>
  <c r="N50" i="18"/>
  <c r="AE30" i="4" s="1"/>
  <c r="N51" i="18"/>
  <c r="N243" i="18"/>
  <c r="N52" i="18"/>
  <c r="N244" i="18"/>
  <c r="N55" i="18"/>
  <c r="N53" i="18"/>
  <c r="AE60" i="4" s="1"/>
  <c r="N85" i="18"/>
  <c r="N54" i="18"/>
  <c r="N297" i="18"/>
  <c r="N170" i="18"/>
  <c r="N188" i="18"/>
  <c r="N78" i="18"/>
  <c r="AE25" i="4" s="1"/>
  <c r="N286" i="18"/>
  <c r="N49" i="18"/>
  <c r="N289" i="18"/>
  <c r="E18" i="9"/>
  <c r="N245" i="18"/>
  <c r="N296" i="18"/>
  <c r="N121" i="18"/>
  <c r="Z24" i="4" s="1"/>
  <c r="N122" i="18"/>
  <c r="N266" i="18"/>
  <c r="N123" i="18"/>
  <c r="N124" i="18"/>
  <c r="N204" i="18"/>
  <c r="N173" i="18"/>
  <c r="N269" i="18"/>
  <c r="N174" i="18"/>
  <c r="Z36" i="4" s="1"/>
  <c r="N190" i="18"/>
  <c r="N127" i="18"/>
  <c r="N175" i="18"/>
  <c r="N176" i="18"/>
  <c r="Z21" i="4" s="1"/>
  <c r="N177" i="18"/>
  <c r="E24" i="9"/>
  <c r="N147" i="18"/>
  <c r="N148" i="18"/>
  <c r="Z30" i="4" s="1"/>
  <c r="N149" i="18"/>
  <c r="N150" i="18"/>
  <c r="N152" i="18"/>
  <c r="N153" i="18"/>
  <c r="N154" i="18"/>
  <c r="Z60" i="4" s="1"/>
  <c r="N251" i="18"/>
  <c r="N285" i="18"/>
  <c r="N151" i="18"/>
  <c r="Z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E33" i="4" s="1"/>
  <c r="N120" i="18"/>
  <c r="N282" i="18"/>
  <c r="N119" i="18"/>
  <c r="N183" i="18"/>
  <c r="N109" i="18"/>
  <c r="N110" i="18"/>
  <c r="N111" i="18"/>
  <c r="AE61" i="4" s="1"/>
  <c r="N303" i="18"/>
  <c r="N112" i="18"/>
  <c r="N113" i="18"/>
  <c r="AE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E63" i="4" s="1"/>
  <c r="N361" i="18"/>
  <c r="N90" i="18"/>
  <c r="N87" i="18"/>
  <c r="N91" i="18"/>
  <c r="N92" i="18"/>
  <c r="N93" i="18"/>
  <c r="AE27" i="4" s="1"/>
  <c r="N94" i="18"/>
  <c r="N95" i="18"/>
  <c r="AE64" i="4" s="1"/>
  <c r="N191" i="18"/>
  <c r="N96" i="18"/>
  <c r="N97" i="18"/>
  <c r="N369" i="18"/>
  <c r="E33" i="9"/>
  <c r="N341" i="18"/>
  <c r="N354" i="18"/>
  <c r="E16" i="9"/>
  <c r="N276" i="18"/>
  <c r="N172" i="18"/>
  <c r="N125" i="18"/>
  <c r="N126" i="18"/>
  <c r="E10" i="9"/>
  <c r="N322" i="18"/>
  <c r="N35" i="18"/>
  <c r="N36" i="18"/>
  <c r="Q33" i="4" s="1"/>
  <c r="N404" i="18"/>
  <c r="N37" i="18"/>
  <c r="Q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Z27" i="4" s="1"/>
  <c r="N102" i="18"/>
  <c r="N104" i="18"/>
  <c r="N184" i="18"/>
  <c r="N280" i="18"/>
  <c r="N105" i="18"/>
  <c r="Z64" i="4" s="1"/>
  <c r="N106" i="18"/>
  <c r="N107" i="18"/>
  <c r="N103" i="18"/>
  <c r="Z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E26" i="4" s="1"/>
  <c r="N194" i="18"/>
  <c r="N290" i="18"/>
  <c r="N199" i="18"/>
  <c r="AE22" i="4" s="1"/>
  <c r="N26" i="18"/>
  <c r="AE57" i="4" s="1"/>
  <c r="N27" i="18"/>
  <c r="N28" i="18"/>
  <c r="N268" i="18"/>
  <c r="N300" i="18"/>
  <c r="N29" i="18"/>
  <c r="N247" i="18"/>
  <c r="N30" i="18"/>
  <c r="N31" i="18"/>
  <c r="N79" i="18"/>
  <c r="N431" i="18"/>
  <c r="N32" i="18"/>
  <c r="N80" i="18"/>
  <c r="N81" i="18"/>
  <c r="E27" i="9"/>
  <c r="N342" i="18"/>
  <c r="N239" i="18"/>
  <c r="N240" i="18"/>
  <c r="N241" i="18"/>
  <c r="E4" i="9"/>
  <c r="N66" i="18"/>
  <c r="AE24" i="4" s="1"/>
  <c r="N98" i="18"/>
  <c r="N274" i="18"/>
  <c r="N67" i="18"/>
  <c r="N68" i="18"/>
  <c r="N69" i="18"/>
  <c r="N71" i="18"/>
  <c r="AE21" i="4" s="1"/>
  <c r="N70" i="18"/>
  <c r="N72" i="18"/>
  <c r="N73" i="18"/>
  <c r="N249" i="18"/>
  <c r="N74" i="18"/>
  <c r="N43" i="18"/>
  <c r="N75" i="18"/>
  <c r="N76" i="18"/>
  <c r="N108" i="18"/>
  <c r="N77" i="18"/>
  <c r="AE36" i="4" s="1"/>
  <c r="N205" i="18"/>
  <c r="N271" i="18"/>
  <c r="N279" i="18"/>
  <c r="G597" i="7"/>
  <c r="E5" i="9"/>
  <c r="G594" i="7"/>
  <c r="E7" i="9"/>
  <c r="G595" i="7"/>
  <c r="E29" i="9"/>
  <c r="G592" i="7"/>
  <c r="E17" i="9"/>
  <c r="G588" i="7"/>
  <c r="E8" i="9"/>
  <c r="G541" i="7"/>
  <c r="E38" i="9"/>
  <c r="G587" i="7"/>
  <c r="G596" i="7"/>
  <c r="G106" i="5"/>
  <c r="G105" i="5"/>
  <c r="G107" i="5"/>
  <c r="D21" i="20"/>
  <c r="D72" i="20"/>
  <c r="D91" i="20"/>
  <c r="D9" i="20"/>
  <c r="D51" i="20"/>
  <c r="D82" i="20"/>
  <c r="D15" i="20"/>
  <c r="D34" i="20"/>
  <c r="D87" i="20"/>
  <c r="G532" i="7"/>
  <c r="G581" i="7"/>
  <c r="G578" i="7"/>
  <c r="G564" i="7"/>
  <c r="G565" i="7"/>
  <c r="G531" i="7"/>
  <c r="G293" i="7"/>
  <c r="G589" i="7"/>
  <c r="G562" i="7"/>
  <c r="G534" i="7"/>
  <c r="G558" i="7"/>
  <c r="G535" i="7"/>
  <c r="G557" i="7"/>
  <c r="G539" i="7"/>
  <c r="G533" i="7"/>
  <c r="G577" i="7"/>
  <c r="G540" i="7"/>
  <c r="G547" i="7"/>
  <c r="G542" i="7"/>
  <c r="G548" i="7"/>
  <c r="G529" i="7"/>
  <c r="G530" i="7"/>
  <c r="G544" i="7"/>
  <c r="G537" i="7"/>
  <c r="T471" i="4"/>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C61" i="4" l="1"/>
  <c r="BC33" i="4"/>
  <c r="AE509" i="4"/>
  <c r="Z508" i="4"/>
  <c r="Q508" i="4"/>
  <c r="Q509" i="4"/>
  <c r="Z509" i="4"/>
  <c r="Q510" i="4"/>
  <c r="Z510" i="4"/>
  <c r="AE510" i="4"/>
  <c r="AE508" i="4"/>
  <c r="BC62" i="4"/>
  <c r="BC26" i="4"/>
  <c r="BC57" i="4"/>
  <c r="BC25" i="4"/>
  <c r="BC36" i="4"/>
  <c r="BC64" i="4"/>
  <c r="BC27" i="4"/>
  <c r="BC22" i="4"/>
  <c r="BC30" i="4"/>
  <c r="BC63" i="4"/>
  <c r="BC21" i="4"/>
  <c r="BC24" i="4"/>
  <c r="BC60" i="4"/>
  <c r="AE506" i="4"/>
  <c r="Z507" i="4"/>
  <c r="AE507" i="4"/>
  <c r="Q507" i="4"/>
  <c r="Q505" i="4"/>
  <c r="Z505" i="4"/>
  <c r="Q506" i="4"/>
  <c r="AE505" i="4"/>
  <c r="Z506" i="4"/>
  <c r="Z186" i="4"/>
  <c r="AE186" i="4"/>
  <c r="Z175" i="4"/>
  <c r="Q175" i="4"/>
  <c r="AE175" i="4"/>
  <c r="Q186" i="4"/>
  <c r="Q305" i="4"/>
  <c r="Z305" i="4"/>
  <c r="AE305" i="4"/>
  <c r="Q385" i="4"/>
  <c r="AE385" i="4"/>
  <c r="Z385" i="4"/>
  <c r="AE149" i="4"/>
  <c r="AE150" i="4"/>
  <c r="AE151" i="4"/>
  <c r="Q334" i="4"/>
  <c r="Z334" i="4"/>
  <c r="AE334" i="4"/>
  <c r="Q276" i="4"/>
  <c r="Z276" i="4"/>
  <c r="AE276" i="4"/>
  <c r="Z149" i="4"/>
  <c r="Z150" i="4"/>
  <c r="Z151" i="4"/>
  <c r="Q411" i="4"/>
  <c r="AE411" i="4"/>
  <c r="Z411" i="4"/>
  <c r="Z384" i="4"/>
  <c r="Q384" i="4"/>
  <c r="AE384" i="4"/>
  <c r="Q151" i="4"/>
  <c r="Q149" i="4"/>
  <c r="Q150" i="4"/>
  <c r="Z446" i="4"/>
  <c r="AE446" i="4"/>
  <c r="Q446" i="4"/>
  <c r="Z335" i="4"/>
  <c r="Q335" i="4"/>
  <c r="AE335" i="4"/>
  <c r="Q174" i="4"/>
  <c r="Z174" i="4"/>
  <c r="AE174" i="4"/>
  <c r="AE202" i="4"/>
  <c r="Z204" i="4"/>
  <c r="AE204" i="4"/>
  <c r="Q202" i="4"/>
  <c r="Z202" i="4"/>
  <c r="Q204" i="4"/>
  <c r="AE410" i="4"/>
  <c r="Z409" i="4"/>
  <c r="Q409" i="4"/>
  <c r="Q410" i="4"/>
  <c r="Z410" i="4"/>
  <c r="AE409" i="4"/>
  <c r="Q55" i="4"/>
  <c r="AE55" i="4"/>
  <c r="Z55" i="4"/>
  <c r="Q408" i="4"/>
  <c r="Z406" i="4"/>
  <c r="Z407" i="4"/>
  <c r="AE406" i="4"/>
  <c r="Z408" i="4"/>
  <c r="AE408" i="4"/>
  <c r="AE407" i="4"/>
  <c r="Q406" i="4"/>
  <c r="Q407" i="4"/>
  <c r="Z386" i="4"/>
  <c r="Q389" i="4"/>
  <c r="Z389" i="4"/>
  <c r="AE388" i="4"/>
  <c r="AE386" i="4"/>
  <c r="Z388" i="4"/>
  <c r="Z387" i="4"/>
  <c r="AE389" i="4"/>
  <c r="AE387" i="4"/>
  <c r="Q386" i="4"/>
  <c r="Q388" i="4"/>
  <c r="Q387" i="4"/>
  <c r="Q357" i="4"/>
  <c r="Z357" i="4"/>
  <c r="AE356" i="4"/>
  <c r="AE357" i="4"/>
  <c r="Q356" i="4"/>
  <c r="Z356" i="4"/>
  <c r="AE129" i="4"/>
  <c r="Q129" i="4"/>
  <c r="Z129" i="4"/>
  <c r="Z187" i="4"/>
  <c r="Z188" i="4"/>
  <c r="Q187" i="4"/>
  <c r="AE187" i="4"/>
  <c r="Q188" i="4"/>
  <c r="AE188" i="4"/>
  <c r="AE56" i="4"/>
  <c r="Q56" i="4"/>
  <c r="Z56" i="4"/>
  <c r="Q203" i="4"/>
  <c r="AE203" i="4"/>
  <c r="Z203" i="4"/>
  <c r="Z278" i="4"/>
  <c r="AE278" i="4"/>
  <c r="Q278" i="4"/>
  <c r="Q333" i="4"/>
  <c r="Z333" i="4"/>
  <c r="AE333" i="4"/>
  <c r="Z355" i="4"/>
  <c r="AE355" i="4"/>
  <c r="Q355" i="4"/>
  <c r="Z304" i="4"/>
  <c r="Q304" i="4"/>
  <c r="AE304" i="4"/>
  <c r="Q277" i="4"/>
  <c r="Z277" i="4"/>
  <c r="AE277" i="4"/>
  <c r="Q136" i="4"/>
  <c r="Z136" i="4"/>
  <c r="AE136" i="4"/>
  <c r="Q430" i="4"/>
  <c r="Z430" i="4"/>
  <c r="AE430" i="4"/>
  <c r="Z189" i="4"/>
  <c r="AE189" i="4"/>
  <c r="Q189" i="4"/>
  <c r="Z306" i="4"/>
  <c r="AE306" i="4"/>
  <c r="Q306" i="4"/>
  <c r="Z431" i="4"/>
  <c r="Q431" i="4"/>
  <c r="AE431" i="4"/>
  <c r="H523" i="7"/>
  <c r="K523" i="7"/>
  <c r="H524" i="7"/>
  <c r="K524" i="7"/>
  <c r="H550" i="7"/>
  <c r="K550" i="7"/>
  <c r="H551" i="7"/>
  <c r="K551" i="7"/>
  <c r="H552" i="7"/>
  <c r="K552" i="7"/>
  <c r="H553" i="7"/>
  <c r="K553" i="7"/>
  <c r="H560" i="7"/>
  <c r="K560" i="7"/>
  <c r="G561" i="7"/>
  <c r="H561" i="7"/>
  <c r="K561" i="7"/>
  <c r="BC149" i="4" l="1"/>
  <c r="BC204" i="4"/>
  <c r="BC431" i="4"/>
  <c r="BC334" i="4"/>
  <c r="BC409" i="4"/>
  <c r="BC385" i="4"/>
  <c r="BC276" i="4"/>
  <c r="BC136" i="4"/>
  <c r="BC410" i="4"/>
  <c r="BC277" i="4"/>
  <c r="BC356" i="4"/>
  <c r="BC186" i="4"/>
  <c r="BC384" i="4"/>
  <c r="BC510" i="4"/>
  <c r="BC187" i="4"/>
  <c r="BC408" i="4"/>
  <c r="BC509" i="4"/>
  <c r="BC508" i="4"/>
  <c r="BC278" i="4"/>
  <c r="BC129" i="4"/>
  <c r="BC189" i="4"/>
  <c r="BC507" i="4"/>
  <c r="BC411" i="4"/>
  <c r="BC174" i="4"/>
  <c r="BC333" i="4"/>
  <c r="BC55" i="4"/>
  <c r="BC305" i="4"/>
  <c r="BC430" i="4"/>
  <c r="BC335" i="4"/>
  <c r="BC389" i="4"/>
  <c r="BC446" i="4"/>
  <c r="BC175" i="4"/>
  <c r="BC407" i="4"/>
  <c r="BC203" i="4"/>
  <c r="BC406" i="4"/>
  <c r="BC150" i="4"/>
  <c r="BC56" i="4"/>
  <c r="BC357" i="4"/>
  <c r="BC151" i="4"/>
  <c r="BC306" i="4"/>
  <c r="BC304" i="4"/>
  <c r="BC387" i="4"/>
  <c r="BC202" i="4"/>
  <c r="BC506" i="4"/>
  <c r="BC388" i="4"/>
  <c r="BC355" i="4"/>
  <c r="BC188" i="4"/>
  <c r="BC386" i="4"/>
  <c r="BC505"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7" i="4" l="1"/>
  <c r="V408" i="4"/>
  <c r="V409" i="4"/>
  <c r="V410" i="4"/>
  <c r="V411" i="4"/>
  <c r="V406"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403" i="4"/>
  <c r="AV403" i="4"/>
  <c r="AW402" i="4"/>
  <c r="AV402" i="4"/>
  <c r="AW401" i="4"/>
  <c r="AV401" i="4"/>
  <c r="AW400" i="4"/>
  <c r="AV400" i="4"/>
  <c r="AW399" i="4"/>
  <c r="AV399" i="4"/>
  <c r="AW398" i="4"/>
  <c r="AV398" i="4"/>
  <c r="AW329" i="4"/>
  <c r="AV329" i="4"/>
  <c r="AW328" i="4"/>
  <c r="AV328" i="4"/>
  <c r="AW211" i="4"/>
  <c r="AV211" i="4"/>
  <c r="AW210" i="4"/>
  <c r="AV210" i="4"/>
  <c r="AW209" i="4"/>
  <c r="AV209" i="4"/>
  <c r="AW208" i="4"/>
  <c r="AV208" i="4"/>
  <c r="AW170" i="4"/>
  <c r="AV170" i="4"/>
  <c r="AW169" i="4"/>
  <c r="AV169" i="4"/>
  <c r="AW168" i="4"/>
  <c r="AV168" i="4"/>
  <c r="AW154" i="4"/>
  <c r="AV154" i="4"/>
  <c r="AW153" i="4"/>
  <c r="AV153" i="4"/>
  <c r="AW152" i="4"/>
  <c r="AV152" i="4"/>
  <c r="AW106" i="4"/>
  <c r="AV106" i="4"/>
  <c r="AW201" i="4"/>
  <c r="AV201" i="4"/>
  <c r="AW93" i="4"/>
  <c r="AV93" i="4"/>
  <c r="AW198" i="4"/>
  <c r="AV198" i="4"/>
  <c r="AW110" i="4"/>
  <c r="AV110" i="4"/>
  <c r="AW32" i="4"/>
  <c r="AV32" i="4"/>
  <c r="AW45" i="4"/>
  <c r="AV45" i="4"/>
  <c r="AW79" i="4"/>
  <c r="AV79" i="4"/>
  <c r="AW368" i="4"/>
  <c r="AV368" i="4"/>
  <c r="AW365" i="4"/>
  <c r="AV365" i="4"/>
  <c r="AW367" i="4"/>
  <c r="AV367" i="4"/>
  <c r="AW113" i="4"/>
  <c r="AV113" i="4"/>
  <c r="AW49" i="4"/>
  <c r="AV49" i="4"/>
  <c r="AW71" i="4"/>
  <c r="AV71" i="4"/>
  <c r="AW197" i="4"/>
  <c r="AV197" i="4"/>
  <c r="AW58" i="4"/>
  <c r="AV58" i="4"/>
  <c r="AW90" i="4"/>
  <c r="AV90" i="4"/>
  <c r="AW196" i="4"/>
  <c r="AV196" i="4"/>
  <c r="AW91" i="4"/>
  <c r="AV91" i="4"/>
  <c r="AW199" i="4"/>
  <c r="AV199" i="4"/>
  <c r="AW41" i="4"/>
  <c r="AV41" i="4"/>
  <c r="AW364" i="4"/>
  <c r="AV364" i="4"/>
  <c r="AW82" i="4"/>
  <c r="AV82" i="4"/>
  <c r="AW107" i="4"/>
  <c r="AV107" i="4"/>
  <c r="AW200" i="4"/>
  <c r="AV200" i="4"/>
  <c r="AW65" i="4"/>
  <c r="AV65" i="4"/>
  <c r="AW111" i="4"/>
  <c r="AV111" i="4"/>
  <c r="AW9" i="4"/>
  <c r="AV9" i="4"/>
  <c r="AW108" i="4"/>
  <c r="AV108" i="4"/>
  <c r="AW86" i="4"/>
  <c r="AV86" i="4"/>
  <c r="AW95" i="4"/>
  <c r="AV95" i="4"/>
  <c r="AW114" i="4"/>
  <c r="AV114" i="4"/>
  <c r="AW109" i="4"/>
  <c r="AV109" i="4"/>
  <c r="AW34" i="4"/>
  <c r="AV34" i="4"/>
  <c r="AW366" i="4"/>
  <c r="AV366" i="4"/>
  <c r="AW369" i="4"/>
  <c r="AV369" i="4"/>
  <c r="AW112" i="4"/>
  <c r="AV112" i="4"/>
  <c r="AW67" i="4"/>
  <c r="AV67" i="4"/>
  <c r="AW23" i="4"/>
  <c r="AV23" i="4"/>
  <c r="AW83" i="4"/>
  <c r="AV83" i="4"/>
  <c r="AW287" i="4"/>
  <c r="AV287" i="4"/>
  <c r="AW282" i="4"/>
  <c r="AV282" i="4"/>
  <c r="AW281" i="4"/>
  <c r="AV281" i="4"/>
  <c r="AW280" i="4"/>
  <c r="AV280" i="4"/>
  <c r="AW279" i="4"/>
  <c r="AV279" i="4"/>
  <c r="AW388" i="4"/>
  <c r="AV388" i="4"/>
  <c r="AW387" i="4"/>
  <c r="AV387" i="4"/>
  <c r="AW354" i="4"/>
  <c r="AV354" i="4"/>
  <c r="AW353" i="4"/>
  <c r="AV353" i="4"/>
  <c r="AW352" i="4"/>
  <c r="AV352" i="4"/>
  <c r="AW332" i="4"/>
  <c r="AV332" i="4"/>
  <c r="AW331" i="4"/>
  <c r="AV331" i="4"/>
  <c r="AW330" i="4"/>
  <c r="AV330" i="4"/>
  <c r="AW309" i="4"/>
  <c r="AV309" i="4"/>
  <c r="AW308" i="4"/>
  <c r="AV308" i="4"/>
  <c r="AW307" i="4"/>
  <c r="AV307" i="4"/>
  <c r="AW275" i="4"/>
  <c r="AV275" i="4"/>
  <c r="AW274" i="4"/>
  <c r="AV274" i="4"/>
  <c r="AW273" i="4"/>
  <c r="AV273"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07" i="4"/>
  <c r="AV207" i="4"/>
  <c r="AW206" i="4"/>
  <c r="AV206" i="4"/>
  <c r="AW205" i="4"/>
  <c r="AV205" i="4"/>
  <c r="AW191" i="4"/>
  <c r="AV191" i="4"/>
  <c r="AW190" i="4"/>
  <c r="AV190" i="4"/>
  <c r="AW185" i="4"/>
  <c r="AV185" i="4"/>
  <c r="AW179" i="4"/>
  <c r="AV179" i="4"/>
  <c r="AW177" i="4"/>
  <c r="AV177" i="4"/>
  <c r="AW159" i="4"/>
  <c r="AV159" i="4"/>
  <c r="AW128" i="4"/>
  <c r="AV128" i="4"/>
  <c r="AW127" i="4"/>
  <c r="AV127" i="4"/>
  <c r="AW126" i="4"/>
  <c r="AV126" i="4"/>
  <c r="AW116" i="4"/>
  <c r="AV116" i="4"/>
  <c r="AW96" i="4"/>
  <c r="AV96" i="4"/>
  <c r="AW94" i="4"/>
  <c r="AV94" i="4"/>
  <c r="AW89" i="4"/>
  <c r="AV89" i="4"/>
  <c r="AW88" i="4"/>
  <c r="AV88" i="4"/>
  <c r="AW87" i="4"/>
  <c r="AV87" i="4"/>
  <c r="AW81" i="4"/>
  <c r="AV81" i="4"/>
  <c r="AW80" i="4"/>
  <c r="AV80" i="4"/>
  <c r="AW76" i="4"/>
  <c r="AV76" i="4"/>
  <c r="AW75" i="4"/>
  <c r="AV75" i="4"/>
  <c r="AW72" i="4"/>
  <c r="AV72" i="4"/>
  <c r="AW68" i="4"/>
  <c r="AV68" i="4"/>
  <c r="AW52" i="4"/>
  <c r="AV52" i="4"/>
  <c r="AW51" i="4"/>
  <c r="AV51" i="4"/>
  <c r="AW50" i="4"/>
  <c r="AV50" i="4"/>
  <c r="AW48" i="4"/>
  <c r="AV48" i="4"/>
  <c r="AW47" i="4"/>
  <c r="AV47" i="4"/>
  <c r="AW46" i="4"/>
  <c r="AV46" i="4"/>
  <c r="AW44" i="4"/>
  <c r="AV44" i="4"/>
  <c r="AW42" i="4"/>
  <c r="AV42" i="4"/>
  <c r="AW40" i="4"/>
  <c r="AV40" i="4"/>
  <c r="AW39" i="4"/>
  <c r="AV39" i="4"/>
  <c r="AW38" i="4"/>
  <c r="AV38" i="4"/>
  <c r="AW31" i="4"/>
  <c r="AV31" i="4"/>
  <c r="AW29" i="4"/>
  <c r="AV29" i="4"/>
  <c r="AW20" i="4"/>
  <c r="AV20" i="4"/>
  <c r="AW18" i="4"/>
  <c r="AV18" i="4"/>
  <c r="AW15" i="4"/>
  <c r="AV15" i="4"/>
  <c r="AW14" i="4"/>
  <c r="AV14" i="4"/>
  <c r="AW11" i="4"/>
  <c r="AV11" i="4"/>
  <c r="AW10" i="4"/>
  <c r="AV10" i="4"/>
  <c r="AW6" i="4"/>
  <c r="AV6" i="4"/>
  <c r="AW5" i="4"/>
  <c r="AV5" i="4"/>
  <c r="AW4" i="4"/>
  <c r="AV4" i="4"/>
  <c r="AW220" i="4"/>
  <c r="AV220" i="4"/>
  <c r="AW382" i="4"/>
  <c r="AV382" i="4"/>
  <c r="AW381" i="4"/>
  <c r="AV381" i="4"/>
  <c r="AW380" i="4"/>
  <c r="AV380" i="4"/>
  <c r="AW378" i="4"/>
  <c r="AV378" i="4"/>
  <c r="AW377" i="4"/>
  <c r="AV377" i="4"/>
  <c r="AW376" i="4"/>
  <c r="AV376" i="4"/>
  <c r="AW351" i="4"/>
  <c r="AV351" i="4"/>
  <c r="AW350" i="4"/>
  <c r="AV350" i="4"/>
  <c r="AW349" i="4"/>
  <c r="AV349" i="4"/>
  <c r="AW348" i="4"/>
  <c r="AV348" i="4"/>
  <c r="AW347" i="4"/>
  <c r="AV347" i="4"/>
  <c r="AW346" i="4"/>
  <c r="AV346" i="4"/>
  <c r="AW301" i="4"/>
  <c r="AV301" i="4"/>
  <c r="AW300" i="4"/>
  <c r="AV300" i="4"/>
  <c r="AW299" i="4"/>
  <c r="AV299" i="4"/>
  <c r="AW298" i="4"/>
  <c r="AV298" i="4"/>
  <c r="AW297" i="4"/>
  <c r="AV297" i="4"/>
  <c r="AW296" i="4"/>
  <c r="AV296" i="4"/>
  <c r="AW293" i="4"/>
  <c r="AV293" i="4"/>
  <c r="AW292" i="4"/>
  <c r="AV292" i="4"/>
  <c r="AW291" i="4"/>
  <c r="AV291" i="4"/>
  <c r="AW290" i="4"/>
  <c r="AV290" i="4"/>
  <c r="AW289" i="4"/>
  <c r="AV289" i="4"/>
  <c r="AW288" i="4"/>
  <c r="AV288" i="4"/>
  <c r="AW266" i="4"/>
  <c r="AV266" i="4"/>
  <c r="AW265" i="4"/>
  <c r="AV265" i="4"/>
  <c r="AW264" i="4"/>
  <c r="AV264" i="4"/>
  <c r="AW263" i="4"/>
  <c r="AV263" i="4"/>
  <c r="AW262" i="4"/>
  <c r="AV262" i="4"/>
  <c r="AW261" i="4"/>
  <c r="AV261" i="4"/>
  <c r="AW260" i="4"/>
  <c r="AV260" i="4"/>
  <c r="AW259" i="4"/>
  <c r="AV259" i="4"/>
  <c r="AW258" i="4"/>
  <c r="AV258" i="4"/>
  <c r="AW257" i="4"/>
  <c r="AV257" i="4"/>
  <c r="AW256" i="4"/>
  <c r="AV256" i="4"/>
  <c r="AW255" i="4"/>
  <c r="AV255" i="4"/>
  <c r="AW254" i="4"/>
  <c r="AV254" i="4"/>
  <c r="AW253" i="4"/>
  <c r="AV253" i="4"/>
  <c r="AW252" i="4"/>
  <c r="AV252" i="4"/>
  <c r="AW251" i="4"/>
  <c r="AV251" i="4"/>
  <c r="AW219" i="4"/>
  <c r="AV219" i="4"/>
  <c r="AW218" i="4"/>
  <c r="AV218" i="4"/>
  <c r="AW217" i="4"/>
  <c r="AV217" i="4"/>
  <c r="AW216" i="4"/>
  <c r="AV216" i="4"/>
  <c r="AW215" i="4"/>
  <c r="AV215" i="4"/>
  <c r="AW214" i="4"/>
  <c r="AV214" i="4"/>
  <c r="AW167" i="4"/>
  <c r="AV167" i="4"/>
  <c r="AW166" i="4"/>
  <c r="AV166" i="4"/>
  <c r="AW165" i="4"/>
  <c r="AV165" i="4"/>
  <c r="AW164" i="4"/>
  <c r="AV164" i="4"/>
  <c r="AW163" i="4"/>
  <c r="AV163" i="4"/>
  <c r="AW162" i="4"/>
  <c r="AV162" i="4"/>
  <c r="AW161" i="4"/>
  <c r="AV161" i="4"/>
  <c r="AW160" i="4"/>
  <c r="AV160" i="4"/>
  <c r="AW158" i="4"/>
  <c r="AV158" i="4"/>
  <c r="AW157" i="4"/>
  <c r="AV157" i="4"/>
  <c r="AW156" i="4"/>
  <c r="AV156" i="4"/>
  <c r="AW135" i="4"/>
  <c r="AV135" i="4"/>
  <c r="AW134" i="4"/>
  <c r="AV134" i="4"/>
  <c r="AW133" i="4"/>
  <c r="AV133" i="4"/>
  <c r="AW132" i="4"/>
  <c r="AV132" i="4"/>
  <c r="AW131" i="4"/>
  <c r="AV131" i="4"/>
  <c r="AW130" i="4"/>
  <c r="AV130" i="4"/>
  <c r="AW115" i="4"/>
  <c r="AV115" i="4"/>
  <c r="AW105" i="4"/>
  <c r="AV105" i="4"/>
  <c r="AW104" i="4"/>
  <c r="AV104" i="4"/>
  <c r="AW103" i="4"/>
  <c r="AV103" i="4"/>
  <c r="AW102" i="4"/>
  <c r="AV102" i="4"/>
  <c r="AW101" i="4"/>
  <c r="AV101" i="4"/>
  <c r="AW100" i="4"/>
  <c r="AV100" i="4"/>
  <c r="AW99" i="4"/>
  <c r="AV99" i="4"/>
  <c r="AW98" i="4"/>
  <c r="AV98" i="4"/>
  <c r="AW97" i="4"/>
  <c r="AV97" i="4"/>
  <c r="AW92" i="4"/>
  <c r="AV92" i="4"/>
  <c r="AW85" i="4"/>
  <c r="AV85" i="4"/>
  <c r="AW84" i="4"/>
  <c r="AV84" i="4"/>
  <c r="AW78" i="4"/>
  <c r="AV78" i="4"/>
  <c r="AW73" i="4"/>
  <c r="AV73" i="4"/>
  <c r="AW59" i="4"/>
  <c r="AV59" i="4"/>
  <c r="AW54" i="4"/>
  <c r="AV54" i="4"/>
  <c r="AW53" i="4"/>
  <c r="AV53" i="4"/>
  <c r="AW43" i="4"/>
  <c r="AV43" i="4"/>
  <c r="AW37" i="4"/>
  <c r="AV37" i="4"/>
  <c r="AW35" i="4"/>
  <c r="AV35" i="4"/>
  <c r="AW28" i="4"/>
  <c r="AV28" i="4"/>
  <c r="AW19" i="4"/>
  <c r="AV19" i="4"/>
  <c r="AW17" i="4"/>
  <c r="AV17" i="4"/>
  <c r="AW13" i="4"/>
  <c r="AV13" i="4"/>
  <c r="AW12" i="4"/>
  <c r="AV12" i="4"/>
  <c r="AW3" i="4"/>
  <c r="AV3" i="4"/>
  <c r="AW173" i="4"/>
  <c r="AV173" i="4"/>
  <c r="AW172" i="4"/>
  <c r="AV172" i="4"/>
  <c r="AW171" i="4"/>
  <c r="AV171" i="4"/>
  <c r="AW386" i="4"/>
  <c r="AV386" i="4"/>
  <c r="AW385" i="4"/>
  <c r="AV385" i="4"/>
  <c r="AW384" i="4"/>
  <c r="AV384" i="4"/>
  <c r="AW357" i="4"/>
  <c r="AV357" i="4"/>
  <c r="AW356" i="4"/>
  <c r="AV356" i="4"/>
  <c r="AW355" i="4"/>
  <c r="AV355" i="4"/>
  <c r="AW335" i="4"/>
  <c r="AV335" i="4"/>
  <c r="AW334" i="4"/>
  <c r="AV334" i="4"/>
  <c r="AW333" i="4"/>
  <c r="AV333" i="4"/>
  <c r="AW306" i="4"/>
  <c r="AV306" i="4"/>
  <c r="AW305" i="4"/>
  <c r="AV305" i="4"/>
  <c r="AW304" i="4"/>
  <c r="AV304" i="4"/>
  <c r="AW278" i="4"/>
  <c r="AV278" i="4"/>
  <c r="AW277" i="4"/>
  <c r="AV277" i="4"/>
  <c r="AW276" i="4"/>
  <c r="AV276" i="4"/>
  <c r="AW204" i="4"/>
  <c r="AV204" i="4"/>
  <c r="AW203" i="4"/>
  <c r="AV203" i="4"/>
  <c r="AW202" i="4"/>
  <c r="AV202" i="4"/>
  <c r="AW189" i="4"/>
  <c r="AV189" i="4"/>
  <c r="AW188" i="4"/>
  <c r="AV188" i="4"/>
  <c r="AW187" i="4"/>
  <c r="AV187" i="4"/>
  <c r="AW186" i="4"/>
  <c r="AV186" i="4"/>
  <c r="AW176" i="4"/>
  <c r="AV176" i="4"/>
  <c r="AW175" i="4"/>
  <c r="AV175" i="4"/>
  <c r="AW174" i="4"/>
  <c r="AV174" i="4"/>
  <c r="AW151" i="4"/>
  <c r="AV151" i="4"/>
  <c r="AW150" i="4"/>
  <c r="AV150" i="4"/>
  <c r="AW149" i="4"/>
  <c r="AV149" i="4"/>
  <c r="AW136" i="4"/>
  <c r="AV136" i="4"/>
  <c r="AW129" i="4"/>
  <c r="AV129" i="4"/>
  <c r="AW77" i="4"/>
  <c r="AV77" i="4"/>
  <c r="AW74" i="4"/>
  <c r="AV74" i="4"/>
  <c r="AW69" i="4"/>
  <c r="AV69" i="4"/>
  <c r="AW66" i="4"/>
  <c r="AV66" i="4"/>
  <c r="AW64" i="4"/>
  <c r="AV64" i="4"/>
  <c r="AW63" i="4"/>
  <c r="AV63" i="4"/>
  <c r="AW62" i="4"/>
  <c r="AV62" i="4"/>
  <c r="AW61" i="4"/>
  <c r="AV61" i="4"/>
  <c r="AW60" i="4"/>
  <c r="AV60" i="4"/>
  <c r="AW57" i="4"/>
  <c r="AV57" i="4"/>
  <c r="AW56" i="4"/>
  <c r="AV56" i="4"/>
  <c r="AW55" i="4"/>
  <c r="AV55" i="4"/>
  <c r="AW36" i="4"/>
  <c r="AV36" i="4"/>
  <c r="AW33" i="4"/>
  <c r="AV33" i="4"/>
  <c r="AW30" i="4"/>
  <c r="AV30" i="4"/>
  <c r="AW27" i="4"/>
  <c r="AV27" i="4"/>
  <c r="AW26" i="4"/>
  <c r="AV26" i="4"/>
  <c r="AW25" i="4"/>
  <c r="AV25" i="4"/>
  <c r="AW24" i="4"/>
  <c r="AV24" i="4"/>
  <c r="AW22" i="4"/>
  <c r="AV22" i="4"/>
  <c r="AW21" i="4"/>
  <c r="AV21" i="4"/>
  <c r="AW375" i="4"/>
  <c r="AV375" i="4"/>
  <c r="AW374" i="4"/>
  <c r="AV374" i="4"/>
  <c r="AW373" i="4"/>
  <c r="AV373" i="4"/>
  <c r="AW372" i="4"/>
  <c r="AV372" i="4"/>
  <c r="AW371" i="4"/>
  <c r="AV371" i="4"/>
  <c r="AW370" i="4"/>
  <c r="AV370" i="4"/>
  <c r="AW363" i="4"/>
  <c r="AV363" i="4"/>
  <c r="AW362" i="4"/>
  <c r="AV362" i="4"/>
  <c r="AW361" i="4"/>
  <c r="AV361" i="4"/>
  <c r="AW360" i="4"/>
  <c r="AV360" i="4"/>
  <c r="AW359" i="4"/>
  <c r="AV359" i="4"/>
  <c r="AW358" i="4"/>
  <c r="AV358" i="4"/>
  <c r="AW327" i="4"/>
  <c r="AV327" i="4"/>
  <c r="AW326" i="4"/>
  <c r="AV326" i="4"/>
  <c r="AW325" i="4"/>
  <c r="AV325" i="4"/>
  <c r="AW324" i="4"/>
  <c r="AV324" i="4"/>
  <c r="AW323" i="4"/>
  <c r="AV323" i="4"/>
  <c r="AW322" i="4"/>
  <c r="AV322" i="4"/>
  <c r="AW272" i="4"/>
  <c r="AV272" i="4"/>
  <c r="AW271" i="4"/>
  <c r="AV271" i="4"/>
  <c r="AW270" i="4"/>
  <c r="AV270" i="4"/>
  <c r="AW269" i="4"/>
  <c r="AV269" i="4"/>
  <c r="AW268" i="4"/>
  <c r="AV268" i="4"/>
  <c r="AW267" i="4"/>
  <c r="AV267" i="4"/>
  <c r="AW184" i="4"/>
  <c r="AV184" i="4"/>
  <c r="AW183" i="4"/>
  <c r="AV183" i="4"/>
  <c r="AW182" i="4"/>
  <c r="AV182" i="4"/>
  <c r="AW181" i="4"/>
  <c r="AV181" i="4"/>
  <c r="AW180" i="4"/>
  <c r="AV180" i="4"/>
  <c r="AW178" i="4"/>
  <c r="AV178" i="4"/>
  <c r="AW70" i="4"/>
  <c r="AV70" i="4"/>
  <c r="AW16" i="4"/>
  <c r="AV16" i="4"/>
  <c r="AW8" i="4"/>
  <c r="AV8" i="4"/>
  <c r="AR403" i="4"/>
  <c r="AQ403" i="4"/>
  <c r="AR402" i="4"/>
  <c r="AQ402" i="4"/>
  <c r="AR401" i="4"/>
  <c r="AQ401" i="4"/>
  <c r="AR400" i="4"/>
  <c r="AQ400" i="4"/>
  <c r="AR399" i="4"/>
  <c r="AQ399" i="4"/>
  <c r="AR398" i="4"/>
  <c r="AQ398" i="4"/>
  <c r="AR329" i="4"/>
  <c r="AQ329" i="4"/>
  <c r="AR328" i="4"/>
  <c r="AQ328" i="4"/>
  <c r="AR211" i="4"/>
  <c r="AQ211" i="4"/>
  <c r="AR210" i="4"/>
  <c r="AQ210" i="4"/>
  <c r="AR209" i="4"/>
  <c r="AQ209" i="4"/>
  <c r="AR208" i="4"/>
  <c r="AQ208" i="4"/>
  <c r="AR170" i="4"/>
  <c r="AQ170" i="4"/>
  <c r="AR169" i="4"/>
  <c r="AQ169" i="4"/>
  <c r="AR168" i="4"/>
  <c r="AQ168" i="4"/>
  <c r="AR154" i="4"/>
  <c r="AQ154" i="4"/>
  <c r="AR153" i="4"/>
  <c r="AQ153" i="4"/>
  <c r="AR152" i="4"/>
  <c r="AQ152" i="4"/>
  <c r="AR106" i="4"/>
  <c r="AQ106" i="4"/>
  <c r="AR201" i="4"/>
  <c r="AQ201" i="4"/>
  <c r="AR93" i="4"/>
  <c r="AQ93" i="4"/>
  <c r="AR198" i="4"/>
  <c r="AQ198" i="4"/>
  <c r="AR110" i="4"/>
  <c r="AQ110" i="4"/>
  <c r="AR32" i="4"/>
  <c r="AQ32" i="4"/>
  <c r="AR45" i="4"/>
  <c r="AQ45" i="4"/>
  <c r="AR79" i="4"/>
  <c r="AQ79" i="4"/>
  <c r="AR368" i="4"/>
  <c r="AQ368" i="4"/>
  <c r="AR365" i="4"/>
  <c r="AQ365" i="4"/>
  <c r="AR367" i="4"/>
  <c r="AQ367" i="4"/>
  <c r="AR113" i="4"/>
  <c r="AQ113" i="4"/>
  <c r="AR49" i="4"/>
  <c r="AQ49" i="4"/>
  <c r="AR71" i="4"/>
  <c r="AQ71" i="4"/>
  <c r="AR197" i="4"/>
  <c r="AQ197" i="4"/>
  <c r="AR58" i="4"/>
  <c r="AQ58" i="4"/>
  <c r="AR90" i="4"/>
  <c r="AQ90" i="4"/>
  <c r="AR196" i="4"/>
  <c r="AQ196" i="4"/>
  <c r="AR91" i="4"/>
  <c r="AQ91" i="4"/>
  <c r="AR199" i="4"/>
  <c r="AQ199" i="4"/>
  <c r="AR41" i="4"/>
  <c r="AQ41" i="4"/>
  <c r="AR364" i="4"/>
  <c r="AQ364" i="4"/>
  <c r="AR82" i="4"/>
  <c r="AQ82" i="4"/>
  <c r="AR107" i="4"/>
  <c r="AQ107" i="4"/>
  <c r="AR200" i="4"/>
  <c r="AQ200" i="4"/>
  <c r="AR65" i="4"/>
  <c r="AQ65" i="4"/>
  <c r="AR111" i="4"/>
  <c r="AQ111" i="4"/>
  <c r="AR9" i="4"/>
  <c r="AQ9" i="4"/>
  <c r="AR108" i="4"/>
  <c r="AQ108" i="4"/>
  <c r="AR86" i="4"/>
  <c r="AQ86" i="4"/>
  <c r="AR95" i="4"/>
  <c r="AQ95" i="4"/>
  <c r="AR114" i="4"/>
  <c r="AQ114" i="4"/>
  <c r="AR109" i="4"/>
  <c r="AQ109" i="4"/>
  <c r="AR34" i="4"/>
  <c r="AQ34" i="4"/>
  <c r="AR366" i="4"/>
  <c r="AQ366" i="4"/>
  <c r="AR369" i="4"/>
  <c r="AQ369" i="4"/>
  <c r="AR112" i="4"/>
  <c r="AQ112" i="4"/>
  <c r="AR67" i="4"/>
  <c r="AQ67" i="4"/>
  <c r="AR23" i="4"/>
  <c r="AQ23" i="4"/>
  <c r="AR83" i="4"/>
  <c r="AQ83" i="4"/>
  <c r="AR287" i="4"/>
  <c r="AQ287" i="4"/>
  <c r="AR282" i="4"/>
  <c r="AQ282" i="4"/>
  <c r="AR281" i="4"/>
  <c r="AQ281" i="4"/>
  <c r="AR280" i="4"/>
  <c r="AQ280" i="4"/>
  <c r="AR279" i="4"/>
  <c r="AQ279" i="4"/>
  <c r="AR389" i="4"/>
  <c r="AQ389" i="4"/>
  <c r="AR388" i="4"/>
  <c r="AQ388" i="4"/>
  <c r="AR387" i="4"/>
  <c r="AQ387" i="4"/>
  <c r="AR354" i="4"/>
  <c r="AQ354" i="4"/>
  <c r="AR353" i="4"/>
  <c r="AQ353" i="4"/>
  <c r="AR352" i="4"/>
  <c r="AQ352" i="4"/>
  <c r="AR332" i="4"/>
  <c r="AQ332" i="4"/>
  <c r="AR331" i="4"/>
  <c r="AQ331" i="4"/>
  <c r="AR330" i="4"/>
  <c r="AQ330" i="4"/>
  <c r="AR309" i="4"/>
  <c r="AQ309" i="4"/>
  <c r="AR308" i="4"/>
  <c r="AQ308" i="4"/>
  <c r="AR307" i="4"/>
  <c r="AQ307" i="4"/>
  <c r="AR275" i="4"/>
  <c r="AQ275" i="4"/>
  <c r="AR274" i="4"/>
  <c r="AQ274" i="4"/>
  <c r="AR273" i="4"/>
  <c r="AQ273"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07" i="4"/>
  <c r="AQ207" i="4"/>
  <c r="AR206" i="4"/>
  <c r="AQ206" i="4"/>
  <c r="AR205" i="4"/>
  <c r="AQ205" i="4"/>
  <c r="AR191" i="4"/>
  <c r="AQ191" i="4"/>
  <c r="AR190" i="4"/>
  <c r="AQ190" i="4"/>
  <c r="AR185" i="4"/>
  <c r="AQ185" i="4"/>
  <c r="AR179" i="4"/>
  <c r="AQ179" i="4"/>
  <c r="AR177" i="4"/>
  <c r="AQ177" i="4"/>
  <c r="AR159" i="4"/>
  <c r="AQ159" i="4"/>
  <c r="AR128" i="4"/>
  <c r="AQ128" i="4"/>
  <c r="AR127" i="4"/>
  <c r="AQ127" i="4"/>
  <c r="AR126" i="4"/>
  <c r="AQ126" i="4"/>
  <c r="AR116" i="4"/>
  <c r="AQ116" i="4"/>
  <c r="AR96" i="4"/>
  <c r="AQ96" i="4"/>
  <c r="AR94" i="4"/>
  <c r="AQ94" i="4"/>
  <c r="AR89" i="4"/>
  <c r="AQ89" i="4"/>
  <c r="AR88" i="4"/>
  <c r="AQ88" i="4"/>
  <c r="AR87" i="4"/>
  <c r="AQ87" i="4"/>
  <c r="AR81" i="4"/>
  <c r="AQ81" i="4"/>
  <c r="AR80" i="4"/>
  <c r="AQ80" i="4"/>
  <c r="AR76" i="4"/>
  <c r="AQ76" i="4"/>
  <c r="AR75" i="4"/>
  <c r="AQ75" i="4"/>
  <c r="AR72" i="4"/>
  <c r="AQ72" i="4"/>
  <c r="AR68" i="4"/>
  <c r="AQ68" i="4"/>
  <c r="AR52" i="4"/>
  <c r="AQ52" i="4"/>
  <c r="AR51" i="4"/>
  <c r="AQ51" i="4"/>
  <c r="AR50" i="4"/>
  <c r="AQ50" i="4"/>
  <c r="AR48" i="4"/>
  <c r="AQ48" i="4"/>
  <c r="AR47" i="4"/>
  <c r="AQ47" i="4"/>
  <c r="AR46" i="4"/>
  <c r="AQ46" i="4"/>
  <c r="AR44" i="4"/>
  <c r="AQ44" i="4"/>
  <c r="AR42" i="4"/>
  <c r="AQ42" i="4"/>
  <c r="AR40" i="4"/>
  <c r="AQ40" i="4"/>
  <c r="AR39" i="4"/>
  <c r="AQ39" i="4"/>
  <c r="AR38" i="4"/>
  <c r="AQ38" i="4"/>
  <c r="AR31" i="4"/>
  <c r="AQ31" i="4"/>
  <c r="AR29" i="4"/>
  <c r="AQ29" i="4"/>
  <c r="AR20" i="4"/>
  <c r="AQ20" i="4"/>
  <c r="AR18" i="4"/>
  <c r="AQ18" i="4"/>
  <c r="AR15" i="4"/>
  <c r="AQ15" i="4"/>
  <c r="AR14" i="4"/>
  <c r="AQ14" i="4"/>
  <c r="AR11" i="4"/>
  <c r="AQ11" i="4"/>
  <c r="AR10" i="4"/>
  <c r="AQ10" i="4"/>
  <c r="AR6" i="4"/>
  <c r="AQ6" i="4"/>
  <c r="AR5" i="4"/>
  <c r="AQ5" i="4"/>
  <c r="AR4" i="4"/>
  <c r="AQ4" i="4"/>
  <c r="AR220" i="4"/>
  <c r="AQ220" i="4"/>
  <c r="AR382" i="4"/>
  <c r="AQ382" i="4"/>
  <c r="AR381" i="4"/>
  <c r="AQ381" i="4"/>
  <c r="AR380" i="4"/>
  <c r="AQ380" i="4"/>
  <c r="AR378" i="4"/>
  <c r="AQ378" i="4"/>
  <c r="AR377" i="4"/>
  <c r="AQ377" i="4"/>
  <c r="AR376" i="4"/>
  <c r="AQ376" i="4"/>
  <c r="AR351" i="4"/>
  <c r="AQ351" i="4"/>
  <c r="AR350" i="4"/>
  <c r="AQ350" i="4"/>
  <c r="AR349" i="4"/>
  <c r="AQ349" i="4"/>
  <c r="AR348" i="4"/>
  <c r="AQ348" i="4"/>
  <c r="AR347" i="4"/>
  <c r="AQ347" i="4"/>
  <c r="AR346" i="4"/>
  <c r="AQ346" i="4"/>
  <c r="AR301" i="4"/>
  <c r="AQ301" i="4"/>
  <c r="AR300" i="4"/>
  <c r="AQ300" i="4"/>
  <c r="AR299" i="4"/>
  <c r="AQ299" i="4"/>
  <c r="AR298" i="4"/>
  <c r="AQ298" i="4"/>
  <c r="AR297" i="4"/>
  <c r="AQ297" i="4"/>
  <c r="AR296" i="4"/>
  <c r="AQ296" i="4"/>
  <c r="AR293" i="4"/>
  <c r="AQ293" i="4"/>
  <c r="AR292" i="4"/>
  <c r="AQ292" i="4"/>
  <c r="AR291" i="4"/>
  <c r="AQ291" i="4"/>
  <c r="AR290" i="4"/>
  <c r="AQ290" i="4"/>
  <c r="AR289" i="4"/>
  <c r="AQ289" i="4"/>
  <c r="AR288" i="4"/>
  <c r="AQ288" i="4"/>
  <c r="AR266" i="4"/>
  <c r="AQ266" i="4"/>
  <c r="AR265" i="4"/>
  <c r="AQ265" i="4"/>
  <c r="AR264" i="4"/>
  <c r="AQ264" i="4"/>
  <c r="AR263" i="4"/>
  <c r="AQ263" i="4"/>
  <c r="AR262" i="4"/>
  <c r="AQ262" i="4"/>
  <c r="AR261" i="4"/>
  <c r="AQ261" i="4"/>
  <c r="AR260" i="4"/>
  <c r="AQ260" i="4"/>
  <c r="AR259" i="4"/>
  <c r="AQ259" i="4"/>
  <c r="AR258" i="4"/>
  <c r="AQ258" i="4"/>
  <c r="AR257" i="4"/>
  <c r="AQ257" i="4"/>
  <c r="AR256" i="4"/>
  <c r="AQ256" i="4"/>
  <c r="AR255" i="4"/>
  <c r="AQ255" i="4"/>
  <c r="AR254" i="4"/>
  <c r="AQ254" i="4"/>
  <c r="AR253" i="4"/>
  <c r="AQ253" i="4"/>
  <c r="AR252" i="4"/>
  <c r="AQ252" i="4"/>
  <c r="AR251" i="4"/>
  <c r="AQ251" i="4"/>
  <c r="AR219" i="4"/>
  <c r="AQ219" i="4"/>
  <c r="AR218" i="4"/>
  <c r="AQ218" i="4"/>
  <c r="AR217" i="4"/>
  <c r="AQ217" i="4"/>
  <c r="AR216" i="4"/>
  <c r="AQ216" i="4"/>
  <c r="AR215" i="4"/>
  <c r="AQ215" i="4"/>
  <c r="AR214" i="4"/>
  <c r="AQ214" i="4"/>
  <c r="AR167" i="4"/>
  <c r="AQ167" i="4"/>
  <c r="AR166" i="4"/>
  <c r="AQ166" i="4"/>
  <c r="AR165" i="4"/>
  <c r="AQ165" i="4"/>
  <c r="AR164" i="4"/>
  <c r="AQ164" i="4"/>
  <c r="AR163" i="4"/>
  <c r="AQ163" i="4"/>
  <c r="AR162" i="4"/>
  <c r="AQ162" i="4"/>
  <c r="AR161" i="4"/>
  <c r="AQ161" i="4"/>
  <c r="AR160" i="4"/>
  <c r="AQ160" i="4"/>
  <c r="AR158" i="4"/>
  <c r="AQ158" i="4"/>
  <c r="AR157" i="4"/>
  <c r="AQ157" i="4"/>
  <c r="AR156" i="4"/>
  <c r="AQ156" i="4"/>
  <c r="AR135" i="4"/>
  <c r="AQ135" i="4"/>
  <c r="AR134" i="4"/>
  <c r="AQ134" i="4"/>
  <c r="AR133" i="4"/>
  <c r="AQ133" i="4"/>
  <c r="AR132" i="4"/>
  <c r="AQ132" i="4"/>
  <c r="AR131" i="4"/>
  <c r="AQ131" i="4"/>
  <c r="AR130" i="4"/>
  <c r="AQ130" i="4"/>
  <c r="AR115" i="4"/>
  <c r="AQ115" i="4"/>
  <c r="AR105" i="4"/>
  <c r="AQ105" i="4"/>
  <c r="AR104" i="4"/>
  <c r="AQ104" i="4"/>
  <c r="AR103" i="4"/>
  <c r="AQ103" i="4"/>
  <c r="AR102" i="4"/>
  <c r="AQ102" i="4"/>
  <c r="AR101" i="4"/>
  <c r="AQ101" i="4"/>
  <c r="AR100" i="4"/>
  <c r="AQ100" i="4"/>
  <c r="AR99" i="4"/>
  <c r="AQ99" i="4"/>
  <c r="AR98" i="4"/>
  <c r="AQ98" i="4"/>
  <c r="AR97" i="4"/>
  <c r="AQ97" i="4"/>
  <c r="AR92" i="4"/>
  <c r="AQ92" i="4"/>
  <c r="AR85" i="4"/>
  <c r="AQ85" i="4"/>
  <c r="AR84" i="4"/>
  <c r="AQ84" i="4"/>
  <c r="AR78" i="4"/>
  <c r="AQ78" i="4"/>
  <c r="AR73" i="4"/>
  <c r="AQ73" i="4"/>
  <c r="AR59" i="4"/>
  <c r="AQ59" i="4"/>
  <c r="AR54" i="4"/>
  <c r="AQ54" i="4"/>
  <c r="AR53" i="4"/>
  <c r="AQ53" i="4"/>
  <c r="AR43" i="4"/>
  <c r="AQ43" i="4"/>
  <c r="AR37" i="4"/>
  <c r="AQ37" i="4"/>
  <c r="AR35" i="4"/>
  <c r="AQ35" i="4"/>
  <c r="AR28" i="4"/>
  <c r="AQ28" i="4"/>
  <c r="AR19" i="4"/>
  <c r="AQ19" i="4"/>
  <c r="AR17" i="4"/>
  <c r="AQ17" i="4"/>
  <c r="AR13" i="4"/>
  <c r="AQ13" i="4"/>
  <c r="AR12" i="4"/>
  <c r="AQ12" i="4"/>
  <c r="AR3" i="4"/>
  <c r="AQ3" i="4"/>
  <c r="AR173" i="4"/>
  <c r="AQ173" i="4"/>
  <c r="AR172" i="4"/>
  <c r="AQ172" i="4"/>
  <c r="AR171" i="4"/>
  <c r="AQ171" i="4"/>
  <c r="AR386" i="4"/>
  <c r="AQ386" i="4"/>
  <c r="AR385" i="4"/>
  <c r="AQ385" i="4"/>
  <c r="AR384" i="4"/>
  <c r="AQ384" i="4"/>
  <c r="AR357" i="4"/>
  <c r="AQ357" i="4"/>
  <c r="AR356" i="4"/>
  <c r="AQ356" i="4"/>
  <c r="AR355" i="4"/>
  <c r="AQ355" i="4"/>
  <c r="AR335" i="4"/>
  <c r="AQ335" i="4"/>
  <c r="AR334" i="4"/>
  <c r="AQ334" i="4"/>
  <c r="AR333" i="4"/>
  <c r="AQ333" i="4"/>
  <c r="AR306" i="4"/>
  <c r="AQ306" i="4"/>
  <c r="AR305" i="4"/>
  <c r="AQ305" i="4"/>
  <c r="AR304" i="4"/>
  <c r="AQ304" i="4"/>
  <c r="AR278" i="4"/>
  <c r="AQ278" i="4"/>
  <c r="AR277" i="4"/>
  <c r="AQ277" i="4"/>
  <c r="AR276" i="4"/>
  <c r="AQ276" i="4"/>
  <c r="AR204" i="4"/>
  <c r="AQ204" i="4"/>
  <c r="AR203" i="4"/>
  <c r="AQ203" i="4"/>
  <c r="AR202" i="4"/>
  <c r="AQ202" i="4"/>
  <c r="AR189" i="4"/>
  <c r="AQ189" i="4"/>
  <c r="AR188" i="4"/>
  <c r="AQ188" i="4"/>
  <c r="AR187" i="4"/>
  <c r="AQ187" i="4"/>
  <c r="AR186" i="4"/>
  <c r="AQ186" i="4"/>
  <c r="AR176" i="4"/>
  <c r="AQ176" i="4"/>
  <c r="AR175" i="4"/>
  <c r="AQ175" i="4"/>
  <c r="AR174" i="4"/>
  <c r="AQ174" i="4"/>
  <c r="AR151" i="4"/>
  <c r="AQ151" i="4"/>
  <c r="AR150" i="4"/>
  <c r="AQ150" i="4"/>
  <c r="AR149" i="4"/>
  <c r="AQ149" i="4"/>
  <c r="AR136" i="4"/>
  <c r="AQ136" i="4"/>
  <c r="AR129" i="4"/>
  <c r="AQ129" i="4"/>
  <c r="AR77" i="4"/>
  <c r="AQ77" i="4"/>
  <c r="AR74" i="4"/>
  <c r="AQ74" i="4"/>
  <c r="AR69" i="4"/>
  <c r="AQ69" i="4"/>
  <c r="AR66" i="4"/>
  <c r="AQ66" i="4"/>
  <c r="AR64" i="4"/>
  <c r="AQ64" i="4"/>
  <c r="AR63" i="4"/>
  <c r="AQ63" i="4"/>
  <c r="AR62" i="4"/>
  <c r="AQ62" i="4"/>
  <c r="AR61" i="4"/>
  <c r="AQ61" i="4"/>
  <c r="AR60" i="4"/>
  <c r="AQ60" i="4"/>
  <c r="AR57" i="4"/>
  <c r="AQ57" i="4"/>
  <c r="AR56" i="4"/>
  <c r="AQ56" i="4"/>
  <c r="AR55" i="4"/>
  <c r="AQ55" i="4"/>
  <c r="AR36" i="4"/>
  <c r="AQ36" i="4"/>
  <c r="AR33" i="4"/>
  <c r="AQ33" i="4"/>
  <c r="AR30" i="4"/>
  <c r="AQ30" i="4"/>
  <c r="AR27" i="4"/>
  <c r="AQ27" i="4"/>
  <c r="AR26" i="4"/>
  <c r="AQ26" i="4"/>
  <c r="AR25" i="4"/>
  <c r="AQ25" i="4"/>
  <c r="AR24" i="4"/>
  <c r="AQ24" i="4"/>
  <c r="AR22" i="4"/>
  <c r="AQ22" i="4"/>
  <c r="AR21" i="4"/>
  <c r="AQ21" i="4"/>
  <c r="AR375" i="4"/>
  <c r="AQ375" i="4"/>
  <c r="AR374" i="4"/>
  <c r="AQ374" i="4"/>
  <c r="AR373" i="4"/>
  <c r="AQ373" i="4"/>
  <c r="AR372" i="4"/>
  <c r="AQ372" i="4"/>
  <c r="AR371" i="4"/>
  <c r="AQ371" i="4"/>
  <c r="AR370" i="4"/>
  <c r="AQ370" i="4"/>
  <c r="AR363" i="4"/>
  <c r="AQ363" i="4"/>
  <c r="AR362" i="4"/>
  <c r="AQ362" i="4"/>
  <c r="AR361" i="4"/>
  <c r="AQ361" i="4"/>
  <c r="AR360" i="4"/>
  <c r="AQ360" i="4"/>
  <c r="AR359" i="4"/>
  <c r="AQ359" i="4"/>
  <c r="AR358" i="4"/>
  <c r="AQ358" i="4"/>
  <c r="AR327" i="4"/>
  <c r="AQ327" i="4"/>
  <c r="AR326" i="4"/>
  <c r="AQ326" i="4"/>
  <c r="AR325" i="4"/>
  <c r="AQ325" i="4"/>
  <c r="AR324" i="4"/>
  <c r="AQ324" i="4"/>
  <c r="AR323" i="4"/>
  <c r="AQ323" i="4"/>
  <c r="AR322" i="4"/>
  <c r="AQ322" i="4"/>
  <c r="AR272" i="4"/>
  <c r="AQ272" i="4"/>
  <c r="AR271" i="4"/>
  <c r="AQ271" i="4"/>
  <c r="AR270" i="4"/>
  <c r="AQ270" i="4"/>
  <c r="AR269" i="4"/>
  <c r="AQ269" i="4"/>
  <c r="AR268" i="4"/>
  <c r="AQ268" i="4"/>
  <c r="AR267" i="4"/>
  <c r="AQ267" i="4"/>
  <c r="AR184" i="4"/>
  <c r="AQ184" i="4"/>
  <c r="AR183" i="4"/>
  <c r="AQ183" i="4"/>
  <c r="AR182" i="4"/>
  <c r="AQ182" i="4"/>
  <c r="AR181" i="4"/>
  <c r="AQ181" i="4"/>
  <c r="AR180" i="4"/>
  <c r="AQ180" i="4"/>
  <c r="AR178" i="4"/>
  <c r="AQ178" i="4"/>
  <c r="AR70" i="4"/>
  <c r="AQ70" i="4"/>
  <c r="AR16" i="4"/>
  <c r="AQ16" i="4"/>
  <c r="AR8" i="4"/>
  <c r="AQ8" i="4"/>
  <c r="AW7" i="4"/>
  <c r="AV7" i="4"/>
  <c r="AR7" i="4"/>
  <c r="AQ7" i="4"/>
  <c r="AM403" i="4"/>
  <c r="AL403" i="4"/>
  <c r="AM402" i="4"/>
  <c r="AL402" i="4"/>
  <c r="AM401" i="4"/>
  <c r="AL401" i="4"/>
  <c r="AM400" i="4"/>
  <c r="AL400" i="4"/>
  <c r="AM399" i="4"/>
  <c r="AL399" i="4"/>
  <c r="AM398" i="4"/>
  <c r="AL398" i="4"/>
  <c r="AM329" i="4"/>
  <c r="AL329" i="4"/>
  <c r="AM328" i="4"/>
  <c r="AL328" i="4"/>
  <c r="AM211" i="4"/>
  <c r="AL211" i="4"/>
  <c r="AM210" i="4"/>
  <c r="AL210" i="4"/>
  <c r="AM209" i="4"/>
  <c r="AL209" i="4"/>
  <c r="AM208" i="4"/>
  <c r="AL208" i="4"/>
  <c r="AM170" i="4"/>
  <c r="AL170" i="4"/>
  <c r="AM169" i="4"/>
  <c r="AL169" i="4"/>
  <c r="AM168" i="4"/>
  <c r="AL168" i="4"/>
  <c r="AM154" i="4"/>
  <c r="AL154" i="4"/>
  <c r="AM153" i="4"/>
  <c r="AL153" i="4"/>
  <c r="AM152" i="4"/>
  <c r="AL152" i="4"/>
  <c r="AM106" i="4"/>
  <c r="AL106" i="4"/>
  <c r="AM201" i="4"/>
  <c r="AL201" i="4"/>
  <c r="AM93" i="4"/>
  <c r="AL93" i="4"/>
  <c r="AM198" i="4"/>
  <c r="AL198" i="4"/>
  <c r="AM110" i="4"/>
  <c r="AL110" i="4"/>
  <c r="AM32" i="4"/>
  <c r="AL32" i="4"/>
  <c r="AM45" i="4"/>
  <c r="AL45" i="4"/>
  <c r="AM79" i="4"/>
  <c r="AL79" i="4"/>
  <c r="AM368" i="4"/>
  <c r="AL368" i="4"/>
  <c r="AM365" i="4"/>
  <c r="AL365" i="4"/>
  <c r="AM367" i="4"/>
  <c r="AL367" i="4"/>
  <c r="AM113" i="4"/>
  <c r="AL113" i="4"/>
  <c r="AM49" i="4"/>
  <c r="AL49" i="4"/>
  <c r="AM71" i="4"/>
  <c r="AL71" i="4"/>
  <c r="AM197" i="4"/>
  <c r="AL197" i="4"/>
  <c r="AM58" i="4"/>
  <c r="AL58" i="4"/>
  <c r="AM90" i="4"/>
  <c r="AL90" i="4"/>
  <c r="AM196" i="4"/>
  <c r="AL196" i="4"/>
  <c r="AM91" i="4"/>
  <c r="AL91" i="4"/>
  <c r="AM199" i="4"/>
  <c r="AL199" i="4"/>
  <c r="AM41" i="4"/>
  <c r="AL41" i="4"/>
  <c r="AM364" i="4"/>
  <c r="AL364" i="4"/>
  <c r="AM82" i="4"/>
  <c r="AL82" i="4"/>
  <c r="AM107" i="4"/>
  <c r="AL107" i="4"/>
  <c r="AM200" i="4"/>
  <c r="AL200" i="4"/>
  <c r="AM65" i="4"/>
  <c r="AL65" i="4"/>
  <c r="AM111" i="4"/>
  <c r="AL111" i="4"/>
  <c r="AM9" i="4"/>
  <c r="AL9" i="4"/>
  <c r="AM108" i="4"/>
  <c r="AL108" i="4"/>
  <c r="AM86" i="4"/>
  <c r="AL86" i="4"/>
  <c r="AM95" i="4"/>
  <c r="AL95" i="4"/>
  <c r="AM114" i="4"/>
  <c r="AL114" i="4"/>
  <c r="AM109" i="4"/>
  <c r="AL109" i="4"/>
  <c r="AM34" i="4"/>
  <c r="AL34" i="4"/>
  <c r="AM366" i="4"/>
  <c r="AL366" i="4"/>
  <c r="AM369" i="4"/>
  <c r="AL369" i="4"/>
  <c r="AM112" i="4"/>
  <c r="AL112" i="4"/>
  <c r="AM67" i="4"/>
  <c r="AL67" i="4"/>
  <c r="AM23" i="4"/>
  <c r="AL23" i="4"/>
  <c r="AM83" i="4"/>
  <c r="AL83" i="4"/>
  <c r="AM287" i="4"/>
  <c r="AL287" i="4"/>
  <c r="AM282" i="4"/>
  <c r="AL282" i="4"/>
  <c r="AM281" i="4"/>
  <c r="AL281" i="4"/>
  <c r="AM280" i="4"/>
  <c r="AL280" i="4"/>
  <c r="AM279" i="4"/>
  <c r="AL279" i="4"/>
  <c r="AM389" i="4"/>
  <c r="AL389" i="4"/>
  <c r="AM388" i="4"/>
  <c r="AL388" i="4"/>
  <c r="AM387" i="4"/>
  <c r="AL387" i="4"/>
  <c r="AM354" i="4"/>
  <c r="AL354" i="4"/>
  <c r="AM353" i="4"/>
  <c r="AL353" i="4"/>
  <c r="AM352" i="4"/>
  <c r="AL352" i="4"/>
  <c r="AM332" i="4"/>
  <c r="AL332" i="4"/>
  <c r="AM331" i="4"/>
  <c r="AL331" i="4"/>
  <c r="AM330" i="4"/>
  <c r="AL330" i="4"/>
  <c r="AM309" i="4"/>
  <c r="AL309" i="4"/>
  <c r="AM308" i="4"/>
  <c r="AL308" i="4"/>
  <c r="AM307" i="4"/>
  <c r="AL307" i="4"/>
  <c r="AM275" i="4"/>
  <c r="AL275" i="4"/>
  <c r="AM274" i="4"/>
  <c r="AL274" i="4"/>
  <c r="AM273" i="4"/>
  <c r="AL273"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07" i="4"/>
  <c r="AL207" i="4"/>
  <c r="AM206" i="4"/>
  <c r="AL206" i="4"/>
  <c r="AM205" i="4"/>
  <c r="AL205" i="4"/>
  <c r="AM191" i="4"/>
  <c r="AL191" i="4"/>
  <c r="AM190" i="4"/>
  <c r="AL190" i="4"/>
  <c r="AM185" i="4"/>
  <c r="AL185" i="4"/>
  <c r="AM179" i="4"/>
  <c r="AL179" i="4"/>
  <c r="AM177" i="4"/>
  <c r="AL177" i="4"/>
  <c r="AM159" i="4"/>
  <c r="AL159" i="4"/>
  <c r="AM128" i="4"/>
  <c r="AL128" i="4"/>
  <c r="AM127" i="4"/>
  <c r="AL127" i="4"/>
  <c r="AM126" i="4"/>
  <c r="AL126" i="4"/>
  <c r="AM116" i="4"/>
  <c r="AL116" i="4"/>
  <c r="AM96" i="4"/>
  <c r="AL96" i="4"/>
  <c r="AM94" i="4"/>
  <c r="AL94" i="4"/>
  <c r="AM89" i="4"/>
  <c r="AL89" i="4"/>
  <c r="AM88" i="4"/>
  <c r="AL88" i="4"/>
  <c r="AM87" i="4"/>
  <c r="AL87" i="4"/>
  <c r="AM81" i="4"/>
  <c r="AL81" i="4"/>
  <c r="AM80" i="4"/>
  <c r="AL80" i="4"/>
  <c r="AM76" i="4"/>
  <c r="AL76" i="4"/>
  <c r="AM75" i="4"/>
  <c r="AL75" i="4"/>
  <c r="AM72" i="4"/>
  <c r="AL72" i="4"/>
  <c r="AM68" i="4"/>
  <c r="AL68" i="4"/>
  <c r="AM52" i="4"/>
  <c r="AL52" i="4"/>
  <c r="AM51" i="4"/>
  <c r="AL51" i="4"/>
  <c r="AM50" i="4"/>
  <c r="AL50" i="4"/>
  <c r="AM48" i="4"/>
  <c r="AL48" i="4"/>
  <c r="AM47" i="4"/>
  <c r="AL47" i="4"/>
  <c r="AM46" i="4"/>
  <c r="AL46" i="4"/>
  <c r="AM44" i="4"/>
  <c r="AL44" i="4"/>
  <c r="AM42" i="4"/>
  <c r="AL42" i="4"/>
  <c r="AM40" i="4"/>
  <c r="AL40" i="4"/>
  <c r="AM39" i="4"/>
  <c r="AL39" i="4"/>
  <c r="AM38" i="4"/>
  <c r="AL38" i="4"/>
  <c r="AM31" i="4"/>
  <c r="AL31" i="4"/>
  <c r="AM29" i="4"/>
  <c r="AL29" i="4"/>
  <c r="AM20" i="4"/>
  <c r="AL20" i="4"/>
  <c r="AM18" i="4"/>
  <c r="AL18" i="4"/>
  <c r="AM15" i="4"/>
  <c r="AL15" i="4"/>
  <c r="AM14" i="4"/>
  <c r="AL14" i="4"/>
  <c r="AM11" i="4"/>
  <c r="AL11" i="4"/>
  <c r="AM10" i="4"/>
  <c r="AL10" i="4"/>
  <c r="AM6" i="4"/>
  <c r="AL6" i="4"/>
  <c r="AM5" i="4"/>
  <c r="AL5" i="4"/>
  <c r="AM4" i="4"/>
  <c r="AL4" i="4"/>
  <c r="AM220" i="4"/>
  <c r="AL220" i="4"/>
  <c r="AM382" i="4"/>
  <c r="AL382" i="4"/>
  <c r="AM381" i="4"/>
  <c r="AL381" i="4"/>
  <c r="AM380" i="4"/>
  <c r="AL380" i="4"/>
  <c r="AM378" i="4"/>
  <c r="AL378" i="4"/>
  <c r="AM377" i="4"/>
  <c r="AL377" i="4"/>
  <c r="AM376" i="4"/>
  <c r="AL376" i="4"/>
  <c r="AM351" i="4"/>
  <c r="AL351" i="4"/>
  <c r="AM350" i="4"/>
  <c r="AL350" i="4"/>
  <c r="AM349" i="4"/>
  <c r="AL349" i="4"/>
  <c r="AM348" i="4"/>
  <c r="AL348" i="4"/>
  <c r="AM347" i="4"/>
  <c r="AL347" i="4"/>
  <c r="AM346" i="4"/>
  <c r="AL346" i="4"/>
  <c r="AM301" i="4"/>
  <c r="AL301" i="4"/>
  <c r="AM300" i="4"/>
  <c r="AL300" i="4"/>
  <c r="AM299" i="4"/>
  <c r="AL299" i="4"/>
  <c r="AM298" i="4"/>
  <c r="AL298" i="4"/>
  <c r="AM297" i="4"/>
  <c r="AL297" i="4"/>
  <c r="AM296" i="4"/>
  <c r="AL296" i="4"/>
  <c r="AM293" i="4"/>
  <c r="AL293" i="4"/>
  <c r="AM292" i="4"/>
  <c r="AL292" i="4"/>
  <c r="AM291" i="4"/>
  <c r="AL291" i="4"/>
  <c r="AM290" i="4"/>
  <c r="AL290" i="4"/>
  <c r="AM289" i="4"/>
  <c r="AL289" i="4"/>
  <c r="AM288" i="4"/>
  <c r="AL288"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19" i="4"/>
  <c r="AL219" i="4"/>
  <c r="AM218" i="4"/>
  <c r="AL218" i="4"/>
  <c r="AM217" i="4"/>
  <c r="AL217" i="4"/>
  <c r="AM216" i="4"/>
  <c r="AL216" i="4"/>
  <c r="AM215" i="4"/>
  <c r="AL215" i="4"/>
  <c r="AM214" i="4"/>
  <c r="AL214" i="4"/>
  <c r="AM167" i="4"/>
  <c r="AL167" i="4"/>
  <c r="AM166" i="4"/>
  <c r="AL166" i="4"/>
  <c r="AM165" i="4"/>
  <c r="AL165" i="4"/>
  <c r="AM164" i="4"/>
  <c r="AL164" i="4"/>
  <c r="AM163" i="4"/>
  <c r="AL163" i="4"/>
  <c r="AM162" i="4"/>
  <c r="AL162" i="4"/>
  <c r="AM161" i="4"/>
  <c r="AL161" i="4"/>
  <c r="AM160" i="4"/>
  <c r="AL160" i="4"/>
  <c r="AM158" i="4"/>
  <c r="AL158" i="4"/>
  <c r="AM157" i="4"/>
  <c r="AL157" i="4"/>
  <c r="AM156" i="4"/>
  <c r="AL156" i="4"/>
  <c r="AM135" i="4"/>
  <c r="AL135" i="4"/>
  <c r="AM134" i="4"/>
  <c r="AL134" i="4"/>
  <c r="AM133" i="4"/>
  <c r="AL133" i="4"/>
  <c r="AM132" i="4"/>
  <c r="AL132" i="4"/>
  <c r="AM131" i="4"/>
  <c r="AL131" i="4"/>
  <c r="AM130" i="4"/>
  <c r="AL130" i="4"/>
  <c r="AM115" i="4"/>
  <c r="AL115" i="4"/>
  <c r="AM105" i="4"/>
  <c r="AL105" i="4"/>
  <c r="AM104" i="4"/>
  <c r="AL104" i="4"/>
  <c r="AM103" i="4"/>
  <c r="AL103" i="4"/>
  <c r="AM102" i="4"/>
  <c r="AL102" i="4"/>
  <c r="AM101" i="4"/>
  <c r="AL101" i="4"/>
  <c r="AM100" i="4"/>
  <c r="AL100" i="4"/>
  <c r="AM99" i="4"/>
  <c r="AL99" i="4"/>
  <c r="AM98" i="4"/>
  <c r="AL98" i="4"/>
  <c r="AM97" i="4"/>
  <c r="AL97" i="4"/>
  <c r="AM92" i="4"/>
  <c r="AL92" i="4"/>
  <c r="AM85" i="4"/>
  <c r="AL85" i="4"/>
  <c r="AM84" i="4"/>
  <c r="AL84" i="4"/>
  <c r="AM78" i="4"/>
  <c r="AL78" i="4"/>
  <c r="AM73" i="4"/>
  <c r="AL73" i="4"/>
  <c r="AM59" i="4"/>
  <c r="AL59" i="4"/>
  <c r="AM54" i="4"/>
  <c r="AL54" i="4"/>
  <c r="AM53" i="4"/>
  <c r="AL53" i="4"/>
  <c r="AM43" i="4"/>
  <c r="AL43" i="4"/>
  <c r="AM37" i="4"/>
  <c r="AL37" i="4"/>
  <c r="AM35" i="4"/>
  <c r="AL35" i="4"/>
  <c r="AM28" i="4"/>
  <c r="AL28" i="4"/>
  <c r="AM19" i="4"/>
  <c r="AL19" i="4"/>
  <c r="AM17" i="4"/>
  <c r="AL17" i="4"/>
  <c r="AM13" i="4"/>
  <c r="AL13" i="4"/>
  <c r="AM12" i="4"/>
  <c r="AL12" i="4"/>
  <c r="AM3" i="4"/>
  <c r="AL3" i="4"/>
  <c r="AM173" i="4"/>
  <c r="AL173" i="4"/>
  <c r="AM172" i="4"/>
  <c r="AL172" i="4"/>
  <c r="AM171" i="4"/>
  <c r="AL171" i="4"/>
  <c r="AM386" i="4"/>
  <c r="AL386" i="4"/>
  <c r="AM385" i="4"/>
  <c r="AL385" i="4"/>
  <c r="AM384" i="4"/>
  <c r="AL384" i="4"/>
  <c r="AM357" i="4"/>
  <c r="AL357" i="4"/>
  <c r="AM356" i="4"/>
  <c r="AL356" i="4"/>
  <c r="AM355" i="4"/>
  <c r="AL355" i="4"/>
  <c r="AM335" i="4"/>
  <c r="AL335" i="4"/>
  <c r="AM334" i="4"/>
  <c r="AL334" i="4"/>
  <c r="AM333" i="4"/>
  <c r="AL333" i="4"/>
  <c r="AM306" i="4"/>
  <c r="AL306" i="4"/>
  <c r="AM305" i="4"/>
  <c r="AL305" i="4"/>
  <c r="AM304" i="4"/>
  <c r="AL304" i="4"/>
  <c r="AM278" i="4"/>
  <c r="AL278" i="4"/>
  <c r="AM277" i="4"/>
  <c r="AL277" i="4"/>
  <c r="AM276" i="4"/>
  <c r="AL276" i="4"/>
  <c r="AM204" i="4"/>
  <c r="AL204" i="4"/>
  <c r="AM203" i="4"/>
  <c r="AL203" i="4"/>
  <c r="AM202" i="4"/>
  <c r="AL202" i="4"/>
  <c r="AM189" i="4"/>
  <c r="AL189" i="4"/>
  <c r="AM188" i="4"/>
  <c r="AL188" i="4"/>
  <c r="AM187" i="4"/>
  <c r="AL187" i="4"/>
  <c r="AM186" i="4"/>
  <c r="AL186" i="4"/>
  <c r="AM176" i="4"/>
  <c r="AL176" i="4"/>
  <c r="AM175" i="4"/>
  <c r="AL175" i="4"/>
  <c r="AM174" i="4"/>
  <c r="AL174" i="4"/>
  <c r="AM151" i="4"/>
  <c r="AL151" i="4"/>
  <c r="AM150" i="4"/>
  <c r="AL150" i="4"/>
  <c r="AM149" i="4"/>
  <c r="AL149" i="4"/>
  <c r="AM136" i="4"/>
  <c r="AL136" i="4"/>
  <c r="AM129" i="4"/>
  <c r="AL129" i="4"/>
  <c r="AM77" i="4"/>
  <c r="AL77" i="4"/>
  <c r="AM74" i="4"/>
  <c r="AL74" i="4"/>
  <c r="AM69" i="4"/>
  <c r="AL69" i="4"/>
  <c r="AM66" i="4"/>
  <c r="AL66" i="4"/>
  <c r="AM64" i="4"/>
  <c r="AL64" i="4"/>
  <c r="AM63" i="4"/>
  <c r="AL63" i="4"/>
  <c r="AM62" i="4"/>
  <c r="AL62" i="4"/>
  <c r="AM61" i="4"/>
  <c r="AL61" i="4"/>
  <c r="AM60" i="4"/>
  <c r="AL60" i="4"/>
  <c r="AM57" i="4"/>
  <c r="AL57" i="4"/>
  <c r="AM56" i="4"/>
  <c r="AL56" i="4"/>
  <c r="AM55" i="4"/>
  <c r="AL55" i="4"/>
  <c r="AM36" i="4"/>
  <c r="AL36" i="4"/>
  <c r="AM33" i="4"/>
  <c r="AL33" i="4"/>
  <c r="AM30" i="4"/>
  <c r="AL30" i="4"/>
  <c r="AM27" i="4"/>
  <c r="AL27" i="4"/>
  <c r="AM26" i="4"/>
  <c r="AL26" i="4"/>
  <c r="AM25" i="4"/>
  <c r="AL25" i="4"/>
  <c r="AM24" i="4"/>
  <c r="AL24" i="4"/>
  <c r="AM22" i="4"/>
  <c r="AL22" i="4"/>
  <c r="AM21" i="4"/>
  <c r="AL21" i="4"/>
  <c r="AM375" i="4"/>
  <c r="AL375" i="4"/>
  <c r="AM374" i="4"/>
  <c r="AL374" i="4"/>
  <c r="AM373" i="4"/>
  <c r="AL373" i="4"/>
  <c r="AM372" i="4"/>
  <c r="AL372" i="4"/>
  <c r="AM371" i="4"/>
  <c r="AL371" i="4"/>
  <c r="AM370" i="4"/>
  <c r="AL370" i="4"/>
  <c r="AM363" i="4"/>
  <c r="AL363" i="4"/>
  <c r="AM362" i="4"/>
  <c r="AL362" i="4"/>
  <c r="AM361" i="4"/>
  <c r="AL361" i="4"/>
  <c r="AM360" i="4"/>
  <c r="AL360" i="4"/>
  <c r="AM359" i="4"/>
  <c r="AL359" i="4"/>
  <c r="AM358" i="4"/>
  <c r="AL358" i="4"/>
  <c r="AM327" i="4"/>
  <c r="AL327" i="4"/>
  <c r="AM326" i="4"/>
  <c r="AL326" i="4"/>
  <c r="AM325" i="4"/>
  <c r="AL325" i="4"/>
  <c r="AM324" i="4"/>
  <c r="AL324" i="4"/>
  <c r="AM323" i="4"/>
  <c r="AL323" i="4"/>
  <c r="AM322" i="4"/>
  <c r="AL322" i="4"/>
  <c r="AM272" i="4"/>
  <c r="AL272" i="4"/>
  <c r="AM271" i="4"/>
  <c r="AL271" i="4"/>
  <c r="AM270" i="4"/>
  <c r="AL270" i="4"/>
  <c r="AM269" i="4"/>
  <c r="AL269" i="4"/>
  <c r="AM268" i="4"/>
  <c r="AL268" i="4"/>
  <c r="AM267" i="4"/>
  <c r="AL267" i="4"/>
  <c r="AM184" i="4"/>
  <c r="AL184" i="4"/>
  <c r="AM183" i="4"/>
  <c r="AL183" i="4"/>
  <c r="AM182" i="4"/>
  <c r="AL182" i="4"/>
  <c r="AM181" i="4"/>
  <c r="AL181" i="4"/>
  <c r="AM180" i="4"/>
  <c r="AL180" i="4"/>
  <c r="AM178" i="4"/>
  <c r="AL178" i="4"/>
  <c r="AM70" i="4"/>
  <c r="AL70" i="4"/>
  <c r="AM16" i="4"/>
  <c r="AL16" i="4"/>
  <c r="AM8" i="4"/>
  <c r="AL8" i="4"/>
  <c r="AM7" i="4"/>
  <c r="AL7" i="4"/>
  <c r="AH403" i="4"/>
  <c r="AG403" i="4"/>
  <c r="AH402" i="4"/>
  <c r="AG402" i="4"/>
  <c r="AH401" i="4"/>
  <c r="AG401" i="4"/>
  <c r="AH400" i="4"/>
  <c r="AG400" i="4"/>
  <c r="AH399" i="4"/>
  <c r="AG399" i="4"/>
  <c r="AH398" i="4"/>
  <c r="AG398" i="4"/>
  <c r="AH329" i="4"/>
  <c r="AG329" i="4"/>
  <c r="AH328" i="4"/>
  <c r="AG328" i="4"/>
  <c r="AH211" i="4"/>
  <c r="AG211" i="4"/>
  <c r="AH210" i="4"/>
  <c r="AG210" i="4"/>
  <c r="AH209" i="4"/>
  <c r="AG209" i="4"/>
  <c r="AH208" i="4"/>
  <c r="AG208" i="4"/>
  <c r="AH170" i="4"/>
  <c r="AG170" i="4"/>
  <c r="AH169" i="4"/>
  <c r="AG169" i="4"/>
  <c r="AH168" i="4"/>
  <c r="AG168" i="4"/>
  <c r="AH154" i="4"/>
  <c r="AG154" i="4"/>
  <c r="AH153" i="4"/>
  <c r="AG153" i="4"/>
  <c r="AH152" i="4"/>
  <c r="AG152" i="4"/>
  <c r="AH106" i="4"/>
  <c r="AG106" i="4"/>
  <c r="AH201" i="4"/>
  <c r="AG201" i="4"/>
  <c r="AH93" i="4"/>
  <c r="AG93" i="4"/>
  <c r="AH198" i="4"/>
  <c r="AG198" i="4"/>
  <c r="AH110" i="4"/>
  <c r="AG110" i="4"/>
  <c r="AH32" i="4"/>
  <c r="AG32" i="4"/>
  <c r="AH45" i="4"/>
  <c r="AG45" i="4"/>
  <c r="AH79" i="4"/>
  <c r="AG79" i="4"/>
  <c r="AH368" i="4"/>
  <c r="AG368" i="4"/>
  <c r="AH365" i="4"/>
  <c r="AG365" i="4"/>
  <c r="AH367" i="4"/>
  <c r="AG367" i="4"/>
  <c r="AH113" i="4"/>
  <c r="AG113" i="4"/>
  <c r="AH49" i="4"/>
  <c r="AG49" i="4"/>
  <c r="AH71" i="4"/>
  <c r="AG71" i="4"/>
  <c r="AH197" i="4"/>
  <c r="AG197" i="4"/>
  <c r="AH58" i="4"/>
  <c r="AG58" i="4"/>
  <c r="AH90" i="4"/>
  <c r="AG90" i="4"/>
  <c r="AH196" i="4"/>
  <c r="AG196" i="4"/>
  <c r="AH91" i="4"/>
  <c r="AG91" i="4"/>
  <c r="AH199" i="4"/>
  <c r="AG199" i="4"/>
  <c r="AH41" i="4"/>
  <c r="AG41" i="4"/>
  <c r="AH364" i="4"/>
  <c r="AG364" i="4"/>
  <c r="AH82" i="4"/>
  <c r="AG82" i="4"/>
  <c r="AH107" i="4"/>
  <c r="AG107" i="4"/>
  <c r="AH200" i="4"/>
  <c r="AG200" i="4"/>
  <c r="AH65" i="4"/>
  <c r="AG65" i="4"/>
  <c r="AH111" i="4"/>
  <c r="AG111" i="4"/>
  <c r="AH9" i="4"/>
  <c r="AG9" i="4"/>
  <c r="AH108" i="4"/>
  <c r="AG108" i="4"/>
  <c r="AH86" i="4"/>
  <c r="AG86" i="4"/>
  <c r="AH95" i="4"/>
  <c r="AG95" i="4"/>
  <c r="AH114" i="4"/>
  <c r="AG114" i="4"/>
  <c r="AH109" i="4"/>
  <c r="AG109" i="4"/>
  <c r="AH34" i="4"/>
  <c r="AG34" i="4"/>
  <c r="AH366" i="4"/>
  <c r="AG366" i="4"/>
  <c r="AH369" i="4"/>
  <c r="AG369" i="4"/>
  <c r="AH112" i="4"/>
  <c r="AG112" i="4"/>
  <c r="AH67" i="4"/>
  <c r="AG67" i="4"/>
  <c r="AH23" i="4"/>
  <c r="AG23" i="4"/>
  <c r="AH83" i="4"/>
  <c r="AG83" i="4"/>
  <c r="AH287" i="4"/>
  <c r="AG287" i="4"/>
  <c r="AH282" i="4"/>
  <c r="AG282" i="4"/>
  <c r="AH281" i="4"/>
  <c r="AG281" i="4"/>
  <c r="AH280" i="4"/>
  <c r="AG280" i="4"/>
  <c r="AH279" i="4"/>
  <c r="AG279" i="4"/>
  <c r="AH389" i="4"/>
  <c r="AG389" i="4"/>
  <c r="AH388" i="4"/>
  <c r="AG388" i="4"/>
  <c r="AH387" i="4"/>
  <c r="AG387" i="4"/>
  <c r="AH354" i="4"/>
  <c r="AG354" i="4"/>
  <c r="AH353" i="4"/>
  <c r="AG353" i="4"/>
  <c r="AH352" i="4"/>
  <c r="AG352" i="4"/>
  <c r="AH332" i="4"/>
  <c r="AG332" i="4"/>
  <c r="AH331" i="4"/>
  <c r="AG331" i="4"/>
  <c r="AH330" i="4"/>
  <c r="AG330" i="4"/>
  <c r="AH309" i="4"/>
  <c r="AG309" i="4"/>
  <c r="AH308" i="4"/>
  <c r="AG308" i="4"/>
  <c r="AH307" i="4"/>
  <c r="AG307" i="4"/>
  <c r="AH275" i="4"/>
  <c r="AG275" i="4"/>
  <c r="AH274" i="4"/>
  <c r="AG274" i="4"/>
  <c r="AH273" i="4"/>
  <c r="AG273"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07" i="4"/>
  <c r="AG207" i="4"/>
  <c r="AH206" i="4"/>
  <c r="AG206" i="4"/>
  <c r="AH205" i="4"/>
  <c r="AG205" i="4"/>
  <c r="AH191" i="4"/>
  <c r="AG191" i="4"/>
  <c r="AH190" i="4"/>
  <c r="AG190" i="4"/>
  <c r="AH185" i="4"/>
  <c r="AG185" i="4"/>
  <c r="AH179" i="4"/>
  <c r="AG179" i="4"/>
  <c r="AH177" i="4"/>
  <c r="AG177" i="4"/>
  <c r="AH159" i="4"/>
  <c r="AG159" i="4"/>
  <c r="AH128" i="4"/>
  <c r="AG128" i="4"/>
  <c r="AH127" i="4"/>
  <c r="AG127" i="4"/>
  <c r="AH126" i="4"/>
  <c r="AG126" i="4"/>
  <c r="AH116" i="4"/>
  <c r="AG116" i="4"/>
  <c r="AH96" i="4"/>
  <c r="AG96" i="4"/>
  <c r="AH94" i="4"/>
  <c r="AG94" i="4"/>
  <c r="AH89" i="4"/>
  <c r="AG89" i="4"/>
  <c r="AH88" i="4"/>
  <c r="AG88" i="4"/>
  <c r="AH87" i="4"/>
  <c r="AG87" i="4"/>
  <c r="AH81" i="4"/>
  <c r="AG81" i="4"/>
  <c r="AH80" i="4"/>
  <c r="AG80" i="4"/>
  <c r="AH76" i="4"/>
  <c r="AG76" i="4"/>
  <c r="AH75" i="4"/>
  <c r="AG75" i="4"/>
  <c r="AH72" i="4"/>
  <c r="AG72" i="4"/>
  <c r="AH68" i="4"/>
  <c r="AG68" i="4"/>
  <c r="AH52" i="4"/>
  <c r="AG52" i="4"/>
  <c r="AH51" i="4"/>
  <c r="AG51" i="4"/>
  <c r="AH50" i="4"/>
  <c r="AG50" i="4"/>
  <c r="AH48" i="4"/>
  <c r="AG48" i="4"/>
  <c r="AH47" i="4"/>
  <c r="AG47" i="4"/>
  <c r="AH46" i="4"/>
  <c r="AG46" i="4"/>
  <c r="AH44" i="4"/>
  <c r="AG44" i="4"/>
  <c r="AH42" i="4"/>
  <c r="AG42" i="4"/>
  <c r="AH40" i="4"/>
  <c r="AG40" i="4"/>
  <c r="AH39" i="4"/>
  <c r="AG39" i="4"/>
  <c r="AH38" i="4"/>
  <c r="AG38" i="4"/>
  <c r="AH31" i="4"/>
  <c r="AG31" i="4"/>
  <c r="AH29" i="4"/>
  <c r="AG29" i="4"/>
  <c r="AH20" i="4"/>
  <c r="AG20" i="4"/>
  <c r="AH18" i="4"/>
  <c r="AG18" i="4"/>
  <c r="AH15" i="4"/>
  <c r="AG15" i="4"/>
  <c r="AH14" i="4"/>
  <c r="AG14" i="4"/>
  <c r="AH11" i="4"/>
  <c r="AG11" i="4"/>
  <c r="AH10" i="4"/>
  <c r="AG10" i="4"/>
  <c r="AH6" i="4"/>
  <c r="AG6" i="4"/>
  <c r="AH5" i="4"/>
  <c r="AG5" i="4"/>
  <c r="AH4" i="4"/>
  <c r="AG4" i="4"/>
  <c r="AH220" i="4"/>
  <c r="AG220" i="4"/>
  <c r="AH382" i="4"/>
  <c r="AG382" i="4"/>
  <c r="AH381" i="4"/>
  <c r="AG381" i="4"/>
  <c r="AH380" i="4"/>
  <c r="AG380" i="4"/>
  <c r="AH378" i="4"/>
  <c r="AG378" i="4"/>
  <c r="AH377" i="4"/>
  <c r="AG377" i="4"/>
  <c r="AH376" i="4"/>
  <c r="AG376" i="4"/>
  <c r="AH351" i="4"/>
  <c r="AG351" i="4"/>
  <c r="AH350" i="4"/>
  <c r="AG350" i="4"/>
  <c r="AH349" i="4"/>
  <c r="AG349" i="4"/>
  <c r="AH348" i="4"/>
  <c r="AG348" i="4"/>
  <c r="AH347" i="4"/>
  <c r="AG347" i="4"/>
  <c r="AH346" i="4"/>
  <c r="AG346" i="4"/>
  <c r="AH301" i="4"/>
  <c r="AG301" i="4"/>
  <c r="AH300" i="4"/>
  <c r="AG300" i="4"/>
  <c r="AH299" i="4"/>
  <c r="AG299" i="4"/>
  <c r="AH298" i="4"/>
  <c r="AG298" i="4"/>
  <c r="AH297" i="4"/>
  <c r="AG297" i="4"/>
  <c r="AH296" i="4"/>
  <c r="AG296" i="4"/>
  <c r="AH293" i="4"/>
  <c r="AG293" i="4"/>
  <c r="AH292" i="4"/>
  <c r="AG292" i="4"/>
  <c r="AH291" i="4"/>
  <c r="AG291" i="4"/>
  <c r="AH290" i="4"/>
  <c r="AG290" i="4"/>
  <c r="AH289" i="4"/>
  <c r="AG289" i="4"/>
  <c r="AH288" i="4"/>
  <c r="AG288" i="4"/>
  <c r="AH266" i="4"/>
  <c r="AG266" i="4"/>
  <c r="AH265" i="4"/>
  <c r="AG265" i="4"/>
  <c r="AH264" i="4"/>
  <c r="AG264" i="4"/>
  <c r="AH263" i="4"/>
  <c r="AG263" i="4"/>
  <c r="AH262" i="4"/>
  <c r="AG262" i="4"/>
  <c r="AH261" i="4"/>
  <c r="AG261" i="4"/>
  <c r="AH260" i="4"/>
  <c r="AG260" i="4"/>
  <c r="AH259" i="4"/>
  <c r="AG259" i="4"/>
  <c r="AH258" i="4"/>
  <c r="AG258" i="4"/>
  <c r="AH257" i="4"/>
  <c r="AG257" i="4"/>
  <c r="AH256" i="4"/>
  <c r="AG256" i="4"/>
  <c r="AH255" i="4"/>
  <c r="AG255" i="4"/>
  <c r="AH254" i="4"/>
  <c r="AG254" i="4"/>
  <c r="AH253" i="4"/>
  <c r="AG253" i="4"/>
  <c r="AH252" i="4"/>
  <c r="AG252" i="4"/>
  <c r="AH251" i="4"/>
  <c r="AG251" i="4"/>
  <c r="AH219" i="4"/>
  <c r="AG219" i="4"/>
  <c r="AH218" i="4"/>
  <c r="AG218" i="4"/>
  <c r="AH217" i="4"/>
  <c r="AG217" i="4"/>
  <c r="AH216" i="4"/>
  <c r="AG216" i="4"/>
  <c r="AH215" i="4"/>
  <c r="AG215" i="4"/>
  <c r="AH214" i="4"/>
  <c r="AG214" i="4"/>
  <c r="AH167" i="4"/>
  <c r="AG167" i="4"/>
  <c r="AH166" i="4"/>
  <c r="AG166" i="4"/>
  <c r="AH165" i="4"/>
  <c r="AG165" i="4"/>
  <c r="AH164" i="4"/>
  <c r="AG164" i="4"/>
  <c r="AH163" i="4"/>
  <c r="AG163" i="4"/>
  <c r="AH162" i="4"/>
  <c r="AG162" i="4"/>
  <c r="AH161" i="4"/>
  <c r="AG161" i="4"/>
  <c r="AH160" i="4"/>
  <c r="AG160" i="4"/>
  <c r="AH158" i="4"/>
  <c r="AG158" i="4"/>
  <c r="AH157" i="4"/>
  <c r="AG157" i="4"/>
  <c r="AH156" i="4"/>
  <c r="AG156" i="4"/>
  <c r="AH135" i="4"/>
  <c r="AG135" i="4"/>
  <c r="AH134" i="4"/>
  <c r="AG134" i="4"/>
  <c r="AH133" i="4"/>
  <c r="AG133" i="4"/>
  <c r="AH132" i="4"/>
  <c r="AG132" i="4"/>
  <c r="AH131" i="4"/>
  <c r="AG131" i="4"/>
  <c r="AH130" i="4"/>
  <c r="AG130" i="4"/>
  <c r="AH115" i="4"/>
  <c r="AG115" i="4"/>
  <c r="AH105" i="4"/>
  <c r="AG105" i="4"/>
  <c r="AH104" i="4"/>
  <c r="AG104" i="4"/>
  <c r="AH103" i="4"/>
  <c r="AG103" i="4"/>
  <c r="AH102" i="4"/>
  <c r="AG102" i="4"/>
  <c r="AH101" i="4"/>
  <c r="AG101" i="4"/>
  <c r="AH100" i="4"/>
  <c r="AG100" i="4"/>
  <c r="AH99" i="4"/>
  <c r="AG99" i="4"/>
  <c r="AH98" i="4"/>
  <c r="AG98" i="4"/>
  <c r="AH97" i="4"/>
  <c r="AG97" i="4"/>
  <c r="AH92" i="4"/>
  <c r="AG92" i="4"/>
  <c r="AH85" i="4"/>
  <c r="AG85" i="4"/>
  <c r="AH84" i="4"/>
  <c r="AG84" i="4"/>
  <c r="AH78" i="4"/>
  <c r="AG78" i="4"/>
  <c r="AH73" i="4"/>
  <c r="AG73" i="4"/>
  <c r="AH59" i="4"/>
  <c r="AG59" i="4"/>
  <c r="AH54" i="4"/>
  <c r="AG54" i="4"/>
  <c r="AH53" i="4"/>
  <c r="AG53" i="4"/>
  <c r="AH43" i="4"/>
  <c r="AG43" i="4"/>
  <c r="AH37" i="4"/>
  <c r="AG37" i="4"/>
  <c r="AH35" i="4"/>
  <c r="AG35" i="4"/>
  <c r="AH28" i="4"/>
  <c r="AG28" i="4"/>
  <c r="AH19" i="4"/>
  <c r="AG19" i="4"/>
  <c r="AH17" i="4"/>
  <c r="AG17" i="4"/>
  <c r="AH13" i="4"/>
  <c r="AG13" i="4"/>
  <c r="AH12" i="4"/>
  <c r="AG12" i="4"/>
  <c r="AH3" i="4"/>
  <c r="AG3" i="4"/>
  <c r="AH173" i="4"/>
  <c r="AG173" i="4"/>
  <c r="AH172" i="4"/>
  <c r="AG172" i="4"/>
  <c r="AH171" i="4"/>
  <c r="AG171" i="4"/>
  <c r="AH386" i="4"/>
  <c r="AG386" i="4"/>
  <c r="AH385" i="4"/>
  <c r="AG385" i="4"/>
  <c r="AH384" i="4"/>
  <c r="AG384" i="4"/>
  <c r="AH357" i="4"/>
  <c r="AG357" i="4"/>
  <c r="AH356" i="4"/>
  <c r="AG356" i="4"/>
  <c r="AH355" i="4"/>
  <c r="AG355" i="4"/>
  <c r="AH335" i="4"/>
  <c r="AG335" i="4"/>
  <c r="AH334" i="4"/>
  <c r="AG334" i="4"/>
  <c r="AH333" i="4"/>
  <c r="AG333" i="4"/>
  <c r="AH306" i="4"/>
  <c r="AG306" i="4"/>
  <c r="AH305" i="4"/>
  <c r="AG305" i="4"/>
  <c r="AH304" i="4"/>
  <c r="AG304" i="4"/>
  <c r="AH278" i="4"/>
  <c r="AG278" i="4"/>
  <c r="AH277" i="4"/>
  <c r="AG277" i="4"/>
  <c r="AH276" i="4"/>
  <c r="AG276" i="4"/>
  <c r="AH204" i="4"/>
  <c r="AG204" i="4"/>
  <c r="AH203" i="4"/>
  <c r="AG203" i="4"/>
  <c r="AH202" i="4"/>
  <c r="AG202" i="4"/>
  <c r="AH189" i="4"/>
  <c r="AG189" i="4"/>
  <c r="AH188" i="4"/>
  <c r="AG188" i="4"/>
  <c r="AH187" i="4"/>
  <c r="AG187" i="4"/>
  <c r="AH186" i="4"/>
  <c r="AG186" i="4"/>
  <c r="AH176" i="4"/>
  <c r="AG176" i="4"/>
  <c r="AH175" i="4"/>
  <c r="AG175" i="4"/>
  <c r="AH174" i="4"/>
  <c r="AG174" i="4"/>
  <c r="AH151" i="4"/>
  <c r="AG151" i="4"/>
  <c r="AH150" i="4"/>
  <c r="AG150" i="4"/>
  <c r="AH149" i="4"/>
  <c r="AG149" i="4"/>
  <c r="AH136" i="4"/>
  <c r="AG136" i="4"/>
  <c r="AH129" i="4"/>
  <c r="AG129" i="4"/>
  <c r="AH77" i="4"/>
  <c r="AG77" i="4"/>
  <c r="AH74" i="4"/>
  <c r="AG74" i="4"/>
  <c r="AH69" i="4"/>
  <c r="AG69" i="4"/>
  <c r="AH66" i="4"/>
  <c r="AG66" i="4"/>
  <c r="AH64" i="4"/>
  <c r="AG64" i="4"/>
  <c r="AH63" i="4"/>
  <c r="AG63" i="4"/>
  <c r="AH62" i="4"/>
  <c r="AG62" i="4"/>
  <c r="AH61" i="4"/>
  <c r="AG61" i="4"/>
  <c r="AH60" i="4"/>
  <c r="AG60" i="4"/>
  <c r="AH57" i="4"/>
  <c r="AG57" i="4"/>
  <c r="AH56" i="4"/>
  <c r="AG56" i="4"/>
  <c r="AH55" i="4"/>
  <c r="AG55" i="4"/>
  <c r="AH36" i="4"/>
  <c r="AG36" i="4"/>
  <c r="AH33" i="4"/>
  <c r="AG33" i="4"/>
  <c r="AH30" i="4"/>
  <c r="AG30" i="4"/>
  <c r="AH27" i="4"/>
  <c r="AG27" i="4"/>
  <c r="AH26" i="4"/>
  <c r="AG26" i="4"/>
  <c r="AH25" i="4"/>
  <c r="AG25" i="4"/>
  <c r="AH24" i="4"/>
  <c r="AG24" i="4"/>
  <c r="AH22" i="4"/>
  <c r="AG22" i="4"/>
  <c r="AH21" i="4"/>
  <c r="AG21" i="4"/>
  <c r="AH375" i="4"/>
  <c r="AG375" i="4"/>
  <c r="AH374" i="4"/>
  <c r="AG374" i="4"/>
  <c r="AH373" i="4"/>
  <c r="AG373" i="4"/>
  <c r="AH372" i="4"/>
  <c r="AG372" i="4"/>
  <c r="AH371" i="4"/>
  <c r="AG371" i="4"/>
  <c r="AH370" i="4"/>
  <c r="AG370" i="4"/>
  <c r="AH363" i="4"/>
  <c r="AG363" i="4"/>
  <c r="AH362" i="4"/>
  <c r="AG362" i="4"/>
  <c r="AH361" i="4"/>
  <c r="AG361" i="4"/>
  <c r="AH360" i="4"/>
  <c r="AG360" i="4"/>
  <c r="AH359" i="4"/>
  <c r="AG359" i="4"/>
  <c r="AH358" i="4"/>
  <c r="AG358" i="4"/>
  <c r="AH327" i="4"/>
  <c r="AG327" i="4"/>
  <c r="AH326" i="4"/>
  <c r="AG326" i="4"/>
  <c r="AH325" i="4"/>
  <c r="AG325" i="4"/>
  <c r="AH324" i="4"/>
  <c r="AG324" i="4"/>
  <c r="AH323" i="4"/>
  <c r="AG323" i="4"/>
  <c r="AH322" i="4"/>
  <c r="AG322" i="4"/>
  <c r="AH272" i="4"/>
  <c r="AG272" i="4"/>
  <c r="AH271" i="4"/>
  <c r="AG271" i="4"/>
  <c r="AH270" i="4"/>
  <c r="AG270" i="4"/>
  <c r="AH269" i="4"/>
  <c r="AG269" i="4"/>
  <c r="AH268" i="4"/>
  <c r="AG268" i="4"/>
  <c r="AH267" i="4"/>
  <c r="AG267" i="4"/>
  <c r="AH184" i="4"/>
  <c r="AG184" i="4"/>
  <c r="AH183" i="4"/>
  <c r="AG183" i="4"/>
  <c r="AH182" i="4"/>
  <c r="AG182" i="4"/>
  <c r="AH181" i="4"/>
  <c r="AG181" i="4"/>
  <c r="AH180" i="4"/>
  <c r="AG180" i="4"/>
  <c r="AH178" i="4"/>
  <c r="AG178" i="4"/>
  <c r="AH70" i="4"/>
  <c r="AG70" i="4"/>
  <c r="AH16" i="4"/>
  <c r="AG16" i="4"/>
  <c r="AH8" i="4"/>
  <c r="AG8" i="4"/>
  <c r="AH7" i="4"/>
  <c r="AG7" i="4"/>
  <c r="AC403" i="4"/>
  <c r="AC402" i="4"/>
  <c r="AC401" i="4"/>
  <c r="AC400" i="4"/>
  <c r="AC399" i="4"/>
  <c r="AC398" i="4"/>
  <c r="AC329" i="4"/>
  <c r="AC328" i="4"/>
  <c r="AC211" i="4"/>
  <c r="AC210" i="4"/>
  <c r="AC209" i="4"/>
  <c r="AC208" i="4"/>
  <c r="AC170" i="4"/>
  <c r="AC169" i="4"/>
  <c r="AC168" i="4"/>
  <c r="AC154" i="4"/>
  <c r="AC153" i="4"/>
  <c r="AC152" i="4"/>
  <c r="AC106" i="4"/>
  <c r="AC201" i="4"/>
  <c r="AC93" i="4"/>
  <c r="AC198" i="4"/>
  <c r="AC110" i="4"/>
  <c r="AC32" i="4"/>
  <c r="AC45" i="4"/>
  <c r="AC79" i="4"/>
  <c r="AC368" i="4"/>
  <c r="AC365" i="4"/>
  <c r="AC367" i="4"/>
  <c r="AC113" i="4"/>
  <c r="AC49" i="4"/>
  <c r="AC71" i="4"/>
  <c r="AC197" i="4"/>
  <c r="AC58" i="4"/>
  <c r="AC90" i="4"/>
  <c r="AC196" i="4"/>
  <c r="AC91" i="4"/>
  <c r="AC199" i="4"/>
  <c r="AC41" i="4"/>
  <c r="AC364" i="4"/>
  <c r="AC82" i="4"/>
  <c r="AC107" i="4"/>
  <c r="AC200" i="4"/>
  <c r="AC65" i="4"/>
  <c r="AC111" i="4"/>
  <c r="AC9" i="4"/>
  <c r="AC108" i="4"/>
  <c r="AC86" i="4"/>
  <c r="AC95" i="4"/>
  <c r="AC114" i="4"/>
  <c r="AC109" i="4"/>
  <c r="AC34" i="4"/>
  <c r="AC366" i="4"/>
  <c r="AC369" i="4"/>
  <c r="AC112" i="4"/>
  <c r="AC67" i="4"/>
  <c r="AC23" i="4"/>
  <c r="AC83" i="4"/>
  <c r="AC287" i="4"/>
  <c r="AC282" i="4"/>
  <c r="AC281" i="4"/>
  <c r="AC280" i="4"/>
  <c r="AC279" i="4"/>
  <c r="AC389" i="4"/>
  <c r="AC388" i="4"/>
  <c r="AC387" i="4"/>
  <c r="AC354" i="4"/>
  <c r="AC353" i="4"/>
  <c r="AC352" i="4"/>
  <c r="AC332" i="4"/>
  <c r="AC331" i="4"/>
  <c r="AC330" i="4"/>
  <c r="AC309" i="4"/>
  <c r="AC308" i="4"/>
  <c r="AC307" i="4"/>
  <c r="AC275" i="4"/>
  <c r="AC274" i="4"/>
  <c r="AC273" i="4"/>
  <c r="AC250" i="4"/>
  <c r="AC249" i="4"/>
  <c r="AC248" i="4"/>
  <c r="AC247" i="4"/>
  <c r="AC246" i="4"/>
  <c r="AC245" i="4"/>
  <c r="AC244" i="4"/>
  <c r="AC243" i="4"/>
  <c r="AC242" i="4"/>
  <c r="AC241" i="4"/>
  <c r="AC240" i="4"/>
  <c r="AC239" i="4"/>
  <c r="AC238" i="4"/>
  <c r="AC237" i="4"/>
  <c r="AC207" i="4"/>
  <c r="AC206" i="4"/>
  <c r="AC205" i="4"/>
  <c r="AC191" i="4"/>
  <c r="AC190" i="4"/>
  <c r="AC185" i="4"/>
  <c r="AC179" i="4"/>
  <c r="AC177" i="4"/>
  <c r="AC159" i="4"/>
  <c r="AC128" i="4"/>
  <c r="AC127" i="4"/>
  <c r="AC126" i="4"/>
  <c r="AC116" i="4"/>
  <c r="AC96" i="4"/>
  <c r="AC94" i="4"/>
  <c r="AC89" i="4"/>
  <c r="AC88" i="4"/>
  <c r="AC87" i="4"/>
  <c r="AC81" i="4"/>
  <c r="AC80" i="4"/>
  <c r="AC76" i="4"/>
  <c r="AC75" i="4"/>
  <c r="AC72" i="4"/>
  <c r="AC68" i="4"/>
  <c r="AC52" i="4"/>
  <c r="AC51" i="4"/>
  <c r="AC50" i="4"/>
  <c r="AC48" i="4"/>
  <c r="AC47" i="4"/>
  <c r="AC46" i="4"/>
  <c r="AC44" i="4"/>
  <c r="AC42" i="4"/>
  <c r="AC40" i="4"/>
  <c r="AC39" i="4"/>
  <c r="AC38" i="4"/>
  <c r="AC31" i="4"/>
  <c r="AC29" i="4"/>
  <c r="AC20" i="4"/>
  <c r="AC18" i="4"/>
  <c r="AC15" i="4"/>
  <c r="AC14" i="4"/>
  <c r="AC11" i="4"/>
  <c r="AC10" i="4"/>
  <c r="AC6" i="4"/>
  <c r="AC5" i="4"/>
  <c r="AC4"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3" i="4"/>
  <c r="AC173" i="4"/>
  <c r="AC172" i="4"/>
  <c r="AC171"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AY535" i="4" l="1"/>
  <c r="AY536" i="4"/>
  <c r="AY537" i="4"/>
  <c r="F19" i="9"/>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4" i="20" s="1"/>
  <c r="J74" i="20" s="1"/>
  <c r="I223" i="7"/>
  <c r="H224" i="7"/>
  <c r="I224" i="7"/>
  <c r="H225" i="7"/>
  <c r="I225" i="7"/>
  <c r="H226" i="7"/>
  <c r="I226" i="7"/>
  <c r="H227" i="7"/>
  <c r="I227" i="7"/>
  <c r="H228" i="7"/>
  <c r="I228" i="7"/>
  <c r="H229" i="7"/>
  <c r="I229" i="7"/>
  <c r="H230" i="7"/>
  <c r="I230" i="7"/>
  <c r="H231" i="7"/>
  <c r="I231" i="7"/>
  <c r="H232" i="7"/>
  <c r="I232" i="7"/>
  <c r="H233" i="7"/>
  <c r="I233" i="7"/>
  <c r="H234" i="7"/>
  <c r="I234" i="7"/>
  <c r="H235" i="7"/>
  <c r="P144" i="4" s="1"/>
  <c r="AZ144" i="4" s="1"/>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6" i="20" s="1"/>
  <c r="J76"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P141" i="4" s="1"/>
  <c r="AZ141" i="4" s="1"/>
  <c r="I398" i="7"/>
  <c r="H399" i="7"/>
  <c r="P142" i="4" s="1"/>
  <c r="AZ142" i="4" s="1"/>
  <c r="I399" i="7"/>
  <c r="H400" i="7"/>
  <c r="P143" i="4" s="1"/>
  <c r="AZ143" i="4" s="1"/>
  <c r="I400" i="7"/>
  <c r="H401" i="7"/>
  <c r="P140" i="4" s="1"/>
  <c r="AZ140" i="4" s="1"/>
  <c r="I401" i="7"/>
  <c r="H402" i="7"/>
  <c r="P137" i="4" s="1"/>
  <c r="AZ137" i="4" s="1"/>
  <c r="I402" i="7"/>
  <c r="H403" i="7"/>
  <c r="P145" i="4" s="1"/>
  <c r="AZ145" i="4" s="1"/>
  <c r="I403" i="7"/>
  <c r="H404" i="7"/>
  <c r="P138" i="4" s="1"/>
  <c r="AZ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7" i="20" s="1"/>
  <c r="J77"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78" i="20"/>
  <c r="J78"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D61" i="20" s="1"/>
  <c r="J61" i="20" s="1"/>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0" i="20" s="1"/>
  <c r="J80"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D25" i="20" l="1"/>
  <c r="J25" i="20" s="1"/>
  <c r="D12" i="20"/>
  <c r="J12" i="20" s="1"/>
  <c r="D89" i="20"/>
  <c r="J89" i="20" s="1"/>
  <c r="D83" i="20"/>
  <c r="J83" i="20" s="1"/>
  <c r="D53" i="20"/>
  <c r="J53" i="20" s="1"/>
  <c r="D63" i="20"/>
  <c r="J63" i="20" s="1"/>
  <c r="D23" i="20"/>
  <c r="J23" i="20" s="1"/>
  <c r="D52" i="20"/>
  <c r="J52" i="20" s="1"/>
  <c r="D54" i="20"/>
  <c r="J54" i="20" s="1"/>
  <c r="D35" i="20"/>
  <c r="J35" i="20" s="1"/>
  <c r="D60" i="20"/>
  <c r="J60" i="20" s="1"/>
  <c r="D42" i="20"/>
  <c r="J42" i="20" s="1"/>
  <c r="D8" i="20"/>
  <c r="J8" i="20" s="1"/>
  <c r="D94" i="20"/>
  <c r="J94" i="20" s="1"/>
  <c r="D62" i="20"/>
  <c r="J62" i="20" s="1"/>
  <c r="D79" i="20"/>
  <c r="J79" i="20" s="1"/>
  <c r="AD446" i="4"/>
  <c r="P446" i="4"/>
  <c r="P532" i="4"/>
  <c r="AZ532" i="4" s="1"/>
  <c r="P534" i="4"/>
  <c r="AZ534" i="4" s="1"/>
  <c r="P533" i="4"/>
  <c r="AZ533" i="4" s="1"/>
  <c r="P531" i="4"/>
  <c r="AZ531" i="4" s="1"/>
  <c r="P493" i="4"/>
  <c r="AZ493" i="4" s="1"/>
  <c r="P484" i="4"/>
  <c r="AZ484" i="4" s="1"/>
  <c r="P492" i="4"/>
  <c r="AZ492" i="4" s="1"/>
  <c r="P483" i="4"/>
  <c r="AZ483" i="4" s="1"/>
  <c r="P491" i="4"/>
  <c r="AZ491" i="4" s="1"/>
  <c r="D86" i="20"/>
  <c r="J86" i="20" s="1"/>
  <c r="P488" i="4"/>
  <c r="AZ488" i="4" s="1"/>
  <c r="P487" i="4"/>
  <c r="AZ487" i="4" s="1"/>
  <c r="P486" i="4"/>
  <c r="AZ486" i="4" s="1"/>
  <c r="P490" i="4"/>
  <c r="AZ490" i="4" s="1"/>
  <c r="P489" i="4"/>
  <c r="AZ489" i="4" s="1"/>
  <c r="P494" i="4"/>
  <c r="AZ494" i="4" s="1"/>
  <c r="P485" i="4"/>
  <c r="AZ485" i="4" s="1"/>
  <c r="AD478" i="4"/>
  <c r="P477" i="4"/>
  <c r="AD474" i="4"/>
  <c r="AD476" i="4"/>
  <c r="P478" i="4"/>
  <c r="AD482" i="4"/>
  <c r="AD475" i="4"/>
  <c r="AD477" i="4"/>
  <c r="D32" i="20"/>
  <c r="J32" i="20" s="1"/>
  <c r="P474" i="4"/>
  <c r="P475" i="4"/>
  <c r="P480" i="4"/>
  <c r="AZ480" i="4" s="1"/>
  <c r="P481" i="4"/>
  <c r="AZ481" i="4" s="1"/>
  <c r="P482" i="4"/>
  <c r="P476" i="4"/>
  <c r="P434" i="4"/>
  <c r="AZ434" i="4" s="1"/>
  <c r="P439" i="4"/>
  <c r="AZ439" i="4" s="1"/>
  <c r="D100" i="5"/>
  <c r="P436" i="4"/>
  <c r="AZ436" i="4" s="1"/>
  <c r="P437" i="4"/>
  <c r="AZ437" i="4" s="1"/>
  <c r="P438" i="4"/>
  <c r="AZ438" i="4" s="1"/>
  <c r="D81" i="20"/>
  <c r="J81" i="20" s="1"/>
  <c r="P433" i="4"/>
  <c r="AZ433" i="4" s="1"/>
  <c r="D99" i="5"/>
  <c r="P435" i="4"/>
  <c r="AZ435" i="4" s="1"/>
  <c r="P432" i="4"/>
  <c r="AZ432" i="4" s="1"/>
  <c r="D75" i="20"/>
  <c r="J75" i="20" s="1"/>
  <c r="P440" i="4"/>
  <c r="D31" i="20"/>
  <c r="J31" i="20" s="1"/>
  <c r="P442" i="4"/>
  <c r="P444" i="4"/>
  <c r="AD430" i="4"/>
  <c r="AD431" i="4"/>
  <c r="P428" i="4"/>
  <c r="AZ428" i="4" s="1"/>
  <c r="P429" i="4"/>
  <c r="AZ429" i="4" s="1"/>
  <c r="P430" i="4"/>
  <c r="P431" i="4"/>
  <c r="P427" i="4"/>
  <c r="AZ427" i="4" s="1"/>
  <c r="D30" i="20"/>
  <c r="J30" i="20" s="1"/>
  <c r="AD408" i="4"/>
  <c r="AD410" i="4"/>
  <c r="AD406" i="4"/>
  <c r="AD411" i="4"/>
  <c r="AD409" i="4"/>
  <c r="AD407" i="4"/>
  <c r="D64" i="20"/>
  <c r="J64" i="20" s="1"/>
  <c r="D92" i="5"/>
  <c r="D91" i="5"/>
  <c r="P403" i="4"/>
  <c r="AZ403" i="4" s="1"/>
  <c r="P402" i="4"/>
  <c r="AZ402" i="4" s="1"/>
  <c r="P405" i="4"/>
  <c r="AZ405" i="4" s="1"/>
  <c r="P401" i="4"/>
  <c r="AZ401" i="4" s="1"/>
  <c r="D18" i="20"/>
  <c r="J18" i="20" s="1"/>
  <c r="D37" i="20"/>
  <c r="J37" i="20" s="1"/>
  <c r="P237" i="4"/>
  <c r="P500" i="4"/>
  <c r="AZ500" i="4" s="1"/>
  <c r="D71" i="20"/>
  <c r="J71" i="20" s="1"/>
  <c r="P498" i="4"/>
  <c r="AZ498" i="4" s="1"/>
  <c r="P504" i="4"/>
  <c r="AZ504" i="4" s="1"/>
  <c r="P499" i="4"/>
  <c r="AZ499" i="4" s="1"/>
  <c r="P399" i="4"/>
  <c r="AZ399" i="4" s="1"/>
  <c r="D65" i="20"/>
  <c r="J65" i="20" s="1"/>
  <c r="P400" i="4"/>
  <c r="AZ400" i="4" s="1"/>
  <c r="D93" i="5"/>
  <c r="D94" i="5"/>
  <c r="P404" i="4"/>
  <c r="AZ404" i="4" s="1"/>
  <c r="P398" i="4"/>
  <c r="AZ398" i="4" s="1"/>
  <c r="D47" i="20"/>
  <c r="J47" i="20" s="1"/>
  <c r="D17" i="20"/>
  <c r="J17" i="20" s="1"/>
  <c r="D45" i="20"/>
  <c r="J45" i="20" s="1"/>
  <c r="AD508" i="4"/>
  <c r="AD506" i="4"/>
  <c r="AD510" i="4"/>
  <c r="P509" i="4"/>
  <c r="P508" i="4"/>
  <c r="P506" i="4"/>
  <c r="P505" i="4"/>
  <c r="AD505" i="4"/>
  <c r="P507" i="4"/>
  <c r="AD509" i="4"/>
  <c r="AD507" i="4"/>
  <c r="P510" i="4"/>
  <c r="D84" i="20"/>
  <c r="J84" i="20" s="1"/>
  <c r="D73" i="20"/>
  <c r="J73" i="20" s="1"/>
  <c r="D70" i="20"/>
  <c r="J70" i="20" s="1"/>
  <c r="P495" i="4"/>
  <c r="AZ495" i="4" s="1"/>
  <c r="P496" i="4"/>
  <c r="AZ496" i="4" s="1"/>
  <c r="P497" i="4"/>
  <c r="AZ497" i="4" s="1"/>
  <c r="P503" i="4"/>
  <c r="AZ503" i="4" s="1"/>
  <c r="D11" i="20"/>
  <c r="J11" i="20" s="1"/>
  <c r="D49" i="20"/>
  <c r="J49" i="20" s="1"/>
  <c r="P514" i="4"/>
  <c r="AZ514" i="4" s="1"/>
  <c r="P518" i="4"/>
  <c r="AZ518" i="4" s="1"/>
  <c r="P513" i="4"/>
  <c r="AZ513" i="4" s="1"/>
  <c r="P512" i="4"/>
  <c r="AZ512" i="4" s="1"/>
  <c r="P517" i="4"/>
  <c r="AZ517" i="4" s="1"/>
  <c r="P511" i="4"/>
  <c r="AZ511" i="4" s="1"/>
  <c r="P515" i="4"/>
  <c r="AZ515" i="4" s="1"/>
  <c r="P516" i="4"/>
  <c r="AZ516" i="4" s="1"/>
  <c r="D55" i="20"/>
  <c r="J55" i="20" s="1"/>
  <c r="P451" i="4"/>
  <c r="AZ451" i="4" s="1"/>
  <c r="P452" i="4"/>
  <c r="AZ452" i="4" s="1"/>
  <c r="P453" i="4"/>
  <c r="AZ453" i="4" s="1"/>
  <c r="D101" i="5"/>
  <c r="D68" i="20"/>
  <c r="J68" i="20" s="1"/>
  <c r="D102" i="5"/>
  <c r="P473" i="4"/>
  <c r="AZ473" i="4" s="1"/>
  <c r="D38" i="20"/>
  <c r="J38" i="20" s="1"/>
  <c r="D67" i="20"/>
  <c r="J67" i="20" s="1"/>
  <c r="P417" i="4"/>
  <c r="AZ417" i="4" s="1"/>
  <c r="D95" i="5"/>
  <c r="D96" i="5"/>
  <c r="P415" i="4"/>
  <c r="AZ415" i="4" s="1"/>
  <c r="P416" i="4"/>
  <c r="AZ416" i="4" s="1"/>
  <c r="P419" i="4"/>
  <c r="AZ419" i="4" s="1"/>
  <c r="D14" i="20"/>
  <c r="J14" i="20" s="1"/>
  <c r="D98" i="5"/>
  <c r="D97" i="5"/>
  <c r="P413" i="4"/>
  <c r="AZ413" i="4" s="1"/>
  <c r="P414" i="4"/>
  <c r="AZ414" i="4" s="1"/>
  <c r="P418" i="4"/>
  <c r="AZ418" i="4" s="1"/>
  <c r="P412" i="4"/>
  <c r="AZ412" i="4" s="1"/>
  <c r="D66" i="20"/>
  <c r="J66" i="20" s="1"/>
  <c r="D19" i="20"/>
  <c r="J19" i="20" s="1"/>
  <c r="D7" i="20"/>
  <c r="J7" i="20" s="1"/>
  <c r="D48" i="20"/>
  <c r="J48" i="20" s="1"/>
  <c r="D85" i="20"/>
  <c r="J85" i="20" s="1"/>
  <c r="D22" i="20"/>
  <c r="J22" i="20" s="1"/>
  <c r="D4" i="20"/>
  <c r="J4" i="20" s="1"/>
  <c r="P479" i="4"/>
  <c r="AD479" i="4"/>
  <c r="D93" i="20"/>
  <c r="J93" i="20" s="1"/>
  <c r="P456" i="4"/>
  <c r="AZ456" i="4" s="1"/>
  <c r="D103" i="5"/>
  <c r="P455" i="4"/>
  <c r="AZ455" i="4" s="1"/>
  <c r="D104" i="5"/>
  <c r="P454" i="4"/>
  <c r="AZ454" i="4" s="1"/>
  <c r="P472" i="4"/>
  <c r="AZ472" i="4" s="1"/>
  <c r="D69" i="20"/>
  <c r="J69" i="20" s="1"/>
  <c r="D6" i="20"/>
  <c r="J6" i="20" s="1"/>
  <c r="D88" i="20"/>
  <c r="J88" i="20" s="1"/>
  <c r="P536" i="4"/>
  <c r="AZ536" i="4" s="1"/>
  <c r="P535" i="4"/>
  <c r="AZ535" i="4" s="1"/>
  <c r="P537" i="4"/>
  <c r="AZ537" i="4" s="1"/>
  <c r="P524" i="4"/>
  <c r="AZ524" i="4" s="1"/>
  <c r="P526" i="4"/>
  <c r="AZ526" i="4" s="1"/>
  <c r="P525" i="4"/>
  <c r="AZ525" i="4" s="1"/>
  <c r="D29" i="20"/>
  <c r="J29" i="20" s="1"/>
  <c r="AD389" i="4"/>
  <c r="AD388" i="4"/>
  <c r="AD387" i="4"/>
  <c r="D28" i="20"/>
  <c r="J28" i="20" s="1"/>
  <c r="AD355" i="4"/>
  <c r="AD357" i="4"/>
  <c r="AD356" i="4"/>
  <c r="D24" i="20"/>
  <c r="J24" i="20" s="1"/>
  <c r="D16" i="20"/>
  <c r="J16" i="20" s="1"/>
  <c r="P273" i="4"/>
  <c r="AZ273" i="4" s="1"/>
  <c r="P275" i="4"/>
  <c r="AZ275" i="4" s="1"/>
  <c r="P274" i="4"/>
  <c r="AZ274" i="4" s="1"/>
  <c r="P172" i="4"/>
  <c r="AZ172" i="4" s="1"/>
  <c r="P173" i="4"/>
  <c r="AZ173" i="4" s="1"/>
  <c r="P171" i="4"/>
  <c r="AZ171" i="4" s="1"/>
  <c r="P101" i="4"/>
  <c r="P98" i="4"/>
  <c r="P251" i="4"/>
  <c r="P102" i="4"/>
  <c r="P221" i="4"/>
  <c r="AZ221" i="4" s="1"/>
  <c r="P97" i="4"/>
  <c r="P166" i="4"/>
  <c r="P92" i="4"/>
  <c r="P100" i="4"/>
  <c r="P99" i="4"/>
  <c r="P29" i="4"/>
  <c r="AZ29" i="4" s="1"/>
  <c r="P239" i="4"/>
  <c r="AZ239" i="4" s="1"/>
  <c r="P240" i="4"/>
  <c r="AZ240" i="4" s="1"/>
  <c r="P31" i="4"/>
  <c r="AZ31" i="4" s="1"/>
  <c r="P247" i="4"/>
  <c r="AZ247" i="4" s="1"/>
  <c r="P15" i="4"/>
  <c r="AZ15" i="4" s="1"/>
  <c r="P283" i="4"/>
  <c r="AZ283" i="4" s="1"/>
  <c r="P284" i="4"/>
  <c r="AZ284" i="4" s="1"/>
  <c r="P285" i="4"/>
  <c r="AZ285" i="4" s="1"/>
  <c r="P286" i="4"/>
  <c r="AZ286" i="4" s="1"/>
  <c r="P217" i="4"/>
  <c r="AZ217" i="4" s="1"/>
  <c r="P218" i="4"/>
  <c r="AZ218" i="4" s="1"/>
  <c r="P219" i="4"/>
  <c r="AZ219" i="4" s="1"/>
  <c r="P213" i="4"/>
  <c r="AZ213" i="4" s="1"/>
  <c r="P190" i="4"/>
  <c r="AZ190" i="4" s="1"/>
  <c r="P191" i="4"/>
  <c r="AZ191" i="4" s="1"/>
  <c r="P164" i="4"/>
  <c r="AZ164" i="4" s="1"/>
  <c r="P165" i="4"/>
  <c r="AZ165" i="4" s="1"/>
  <c r="P139" i="4"/>
  <c r="AZ139" i="4" s="1"/>
  <c r="P161" i="4"/>
  <c r="AZ161" i="4" s="1"/>
  <c r="P117" i="4"/>
  <c r="AZ117" i="4" s="1"/>
  <c r="P125" i="4"/>
  <c r="AZ125" i="4" s="1"/>
  <c r="P120" i="4"/>
  <c r="AZ120" i="4" s="1"/>
  <c r="P116" i="4"/>
  <c r="AZ116" i="4" s="1"/>
  <c r="P250" i="4"/>
  <c r="AZ250" i="4" s="1"/>
  <c r="P4" i="4"/>
  <c r="AZ4" i="4" s="1"/>
  <c r="P132" i="4"/>
  <c r="AZ132" i="4" s="1"/>
  <c r="P233" i="4"/>
  <c r="AZ233" i="4" s="1"/>
  <c r="P263" i="4"/>
  <c r="AZ263" i="4" s="1"/>
  <c r="P264" i="4"/>
  <c r="AZ264" i="4" s="1"/>
  <c r="P385" i="4"/>
  <c r="P295" i="4"/>
  <c r="AZ295" i="4" s="1"/>
  <c r="P288" i="4"/>
  <c r="AZ288" i="4" s="1"/>
  <c r="P290" i="4"/>
  <c r="AZ290" i="4" s="1"/>
  <c r="P289" i="4"/>
  <c r="AZ289" i="4" s="1"/>
  <c r="P183" i="4"/>
  <c r="AZ183" i="4" s="1"/>
  <c r="P184" i="4"/>
  <c r="AZ184" i="4" s="1"/>
  <c r="P465" i="4"/>
  <c r="AZ465" i="4" s="1"/>
  <c r="P460" i="4"/>
  <c r="AZ460" i="4" s="1"/>
  <c r="P326" i="4"/>
  <c r="AZ326" i="4" s="1"/>
  <c r="P322" i="4"/>
  <c r="AZ322" i="4" s="1"/>
  <c r="P178" i="4"/>
  <c r="AZ178" i="4" s="1"/>
  <c r="P180" i="4"/>
  <c r="AZ180" i="4" s="1"/>
  <c r="P461" i="4"/>
  <c r="AZ461" i="4" s="1"/>
  <c r="P181" i="4"/>
  <c r="AZ181" i="4" s="1"/>
  <c r="P462" i="4"/>
  <c r="AZ462" i="4" s="1"/>
  <c r="P463" i="4"/>
  <c r="AZ463" i="4" s="1"/>
  <c r="P327" i="4"/>
  <c r="AZ327" i="4" s="1"/>
  <c r="P464" i="4"/>
  <c r="AZ464" i="4" s="1"/>
  <c r="P182" i="4"/>
  <c r="AZ182" i="4" s="1"/>
  <c r="P323" i="4"/>
  <c r="AZ323" i="4" s="1"/>
  <c r="P325" i="4"/>
  <c r="AZ325" i="4" s="1"/>
  <c r="P324" i="4"/>
  <c r="AZ324" i="4" s="1"/>
  <c r="P123" i="4"/>
  <c r="AZ123" i="4" s="1"/>
  <c r="P122" i="4"/>
  <c r="AZ122" i="4" s="1"/>
  <c r="P119" i="4"/>
  <c r="AZ119" i="4" s="1"/>
  <c r="P17" i="4"/>
  <c r="P43" i="4"/>
  <c r="P253" i="4"/>
  <c r="P222" i="4"/>
  <c r="AZ222" i="4" s="1"/>
  <c r="P231" i="4"/>
  <c r="AZ231" i="4" s="1"/>
  <c r="P158" i="4"/>
  <c r="AZ158" i="4" s="1"/>
  <c r="P162" i="4"/>
  <c r="AZ162" i="4" s="1"/>
  <c r="P160" i="4"/>
  <c r="AZ160" i="4" s="1"/>
  <c r="P38" i="4"/>
  <c r="AZ38" i="4" s="1"/>
  <c r="P11" i="4"/>
  <c r="AZ11" i="4" s="1"/>
  <c r="P5" i="4"/>
  <c r="AZ5" i="4" s="1"/>
  <c r="P235" i="4"/>
  <c r="AZ235" i="4" s="1"/>
  <c r="P104" i="4"/>
  <c r="AZ104" i="4" s="1"/>
  <c r="P3" i="4"/>
  <c r="AZ3" i="4" s="1"/>
  <c r="P53" i="4"/>
  <c r="AZ53" i="4" s="1"/>
  <c r="P330" i="4"/>
  <c r="AZ330" i="4" s="1"/>
  <c r="P331" i="4"/>
  <c r="AZ331" i="4" s="1"/>
  <c r="P332" i="4"/>
  <c r="AZ332" i="4" s="1"/>
  <c r="P310" i="4"/>
  <c r="AZ310" i="4" s="1"/>
  <c r="P320" i="4"/>
  <c r="AZ320" i="4" s="1"/>
  <c r="P313" i="4"/>
  <c r="AZ313" i="4" s="1"/>
  <c r="P314" i="4"/>
  <c r="AZ314" i="4" s="1"/>
  <c r="P315" i="4"/>
  <c r="AZ315" i="4" s="1"/>
  <c r="P311" i="4"/>
  <c r="AZ311" i="4" s="1"/>
  <c r="P312" i="4"/>
  <c r="AZ312" i="4" s="1"/>
  <c r="P316" i="4"/>
  <c r="AZ316" i="4" s="1"/>
  <c r="P317" i="4"/>
  <c r="AZ317" i="4" s="1"/>
  <c r="P319" i="4"/>
  <c r="AZ319" i="4" s="1"/>
  <c r="P318" i="4"/>
  <c r="AZ318" i="4" s="1"/>
  <c r="P321" i="4"/>
  <c r="AZ321" i="4" s="1"/>
  <c r="P294" i="4"/>
  <c r="AZ294" i="4" s="1"/>
  <c r="P291" i="4"/>
  <c r="AZ291" i="4" s="1"/>
  <c r="P292" i="4"/>
  <c r="AZ292" i="4" s="1"/>
  <c r="P293" i="4"/>
  <c r="AZ293" i="4" s="1"/>
  <c r="P205" i="4"/>
  <c r="AZ205" i="4" s="1"/>
  <c r="P206" i="4"/>
  <c r="AZ206" i="4" s="1"/>
  <c r="P207" i="4"/>
  <c r="AZ207" i="4" s="1"/>
  <c r="P353" i="4"/>
  <c r="AZ353" i="4" s="1"/>
  <c r="P352" i="4"/>
  <c r="AZ352" i="4" s="1"/>
  <c r="P354" i="4"/>
  <c r="AZ354" i="4" s="1"/>
  <c r="P227" i="4"/>
  <c r="AZ227" i="4" s="1"/>
  <c r="P259" i="4"/>
  <c r="AZ259" i="4" s="1"/>
  <c r="P260" i="4"/>
  <c r="AZ260" i="4" s="1"/>
  <c r="P131" i="4"/>
  <c r="AZ131" i="4" s="1"/>
  <c r="P258" i="4"/>
  <c r="P229" i="4"/>
  <c r="AZ229" i="4" s="1"/>
  <c r="P103" i="4"/>
  <c r="P115" i="4"/>
  <c r="P242" i="4"/>
  <c r="AZ242" i="4" s="1"/>
  <c r="P52" i="4"/>
  <c r="AZ52" i="4" s="1"/>
  <c r="P61" i="4"/>
  <c r="P241" i="4"/>
  <c r="AZ241" i="4" s="1"/>
  <c r="P33" i="4"/>
  <c r="P62" i="4"/>
  <c r="P232" i="4"/>
  <c r="AZ232" i="4" s="1"/>
  <c r="P59" i="4"/>
  <c r="AZ59" i="4" s="1"/>
  <c r="P261" i="4"/>
  <c r="AZ261" i="4" s="1"/>
  <c r="P84" i="4"/>
  <c r="AZ84" i="4" s="1"/>
  <c r="P346" i="4"/>
  <c r="AZ346" i="4" s="1"/>
  <c r="P347" i="4"/>
  <c r="AZ347" i="4" s="1"/>
  <c r="P344" i="4"/>
  <c r="AZ344" i="4" s="1"/>
  <c r="P348" i="4"/>
  <c r="AZ348" i="4" s="1"/>
  <c r="P299" i="4"/>
  <c r="AZ299" i="4" s="1"/>
  <c r="P300" i="4"/>
  <c r="AZ300" i="4" s="1"/>
  <c r="P301" i="4"/>
  <c r="AZ301" i="4" s="1"/>
  <c r="P303" i="4"/>
  <c r="AZ303" i="4" s="1"/>
  <c r="P215" i="4"/>
  <c r="AZ215" i="4" s="1"/>
  <c r="P216" i="4"/>
  <c r="AZ216" i="4" s="1"/>
  <c r="P212" i="4"/>
  <c r="AZ212" i="4" s="1"/>
  <c r="P214" i="4"/>
  <c r="AZ214" i="4" s="1"/>
  <c r="P193" i="4"/>
  <c r="AZ193" i="4" s="1"/>
  <c r="P195" i="4"/>
  <c r="AZ195" i="4" s="1"/>
  <c r="P194" i="4"/>
  <c r="AZ194" i="4" s="1"/>
  <c r="P192" i="4"/>
  <c r="AZ192" i="4" s="1"/>
  <c r="P147" i="4"/>
  <c r="P148" i="4"/>
  <c r="P146" i="4"/>
  <c r="P118" i="4"/>
  <c r="AZ118" i="4" s="1"/>
  <c r="P121" i="4"/>
  <c r="AZ121" i="4" s="1"/>
  <c r="P124" i="4"/>
  <c r="AZ124" i="4" s="1"/>
  <c r="P82" i="4"/>
  <c r="P199" i="4"/>
  <c r="P200" i="4"/>
  <c r="P113" i="4"/>
  <c r="P110" i="4"/>
  <c r="AZ110" i="4" s="1"/>
  <c r="P366" i="4"/>
  <c r="AZ366" i="4" s="1"/>
  <c r="P32" i="4"/>
  <c r="P45" i="4"/>
  <c r="P369" i="4"/>
  <c r="AZ369" i="4" s="1"/>
  <c r="P34" i="4"/>
  <c r="P79" i="4"/>
  <c r="P420" i="4"/>
  <c r="AZ420" i="4" s="1"/>
  <c r="P9" i="4"/>
  <c r="P95" i="4"/>
  <c r="P367" i="4"/>
  <c r="AZ367" i="4" s="1"/>
  <c r="P86" i="4"/>
  <c r="P111" i="4"/>
  <c r="AZ111" i="4" s="1"/>
  <c r="P196" i="4"/>
  <c r="P421" i="4"/>
  <c r="AZ421" i="4" s="1"/>
  <c r="P41" i="4"/>
  <c r="P114" i="4"/>
  <c r="P368" i="4"/>
  <c r="AZ368" i="4" s="1"/>
  <c r="P23" i="4"/>
  <c r="P58" i="4"/>
  <c r="P112" i="4"/>
  <c r="P108" i="4"/>
  <c r="AZ108" i="4" s="1"/>
  <c r="P109" i="4"/>
  <c r="AZ109" i="4" s="1"/>
  <c r="P197" i="4"/>
  <c r="P91" i="4"/>
  <c r="P65" i="4"/>
  <c r="P90" i="4"/>
  <c r="P422" i="4"/>
  <c r="AZ422" i="4" s="1"/>
  <c r="P71" i="4"/>
  <c r="P106" i="4"/>
  <c r="AZ106" i="4" s="1"/>
  <c r="P107" i="4"/>
  <c r="AZ107" i="4" s="1"/>
  <c r="P364" i="4"/>
  <c r="AZ364" i="4" s="1"/>
  <c r="P67" i="4"/>
  <c r="P198" i="4"/>
  <c r="P83" i="4"/>
  <c r="P365" i="4"/>
  <c r="AZ365" i="4" s="1"/>
  <c r="P93" i="4"/>
  <c r="P201" i="4"/>
  <c r="P49" i="4"/>
  <c r="P163" i="4"/>
  <c r="P13" i="4"/>
  <c r="P226" i="4"/>
  <c r="AZ226" i="4" s="1"/>
  <c r="P255" i="4"/>
  <c r="P12" i="4"/>
  <c r="P225" i="4"/>
  <c r="AZ225" i="4" s="1"/>
  <c r="P254" i="4"/>
  <c r="P130" i="4"/>
  <c r="P234" i="4"/>
  <c r="AZ234" i="4" s="1"/>
  <c r="P54" i="4"/>
  <c r="AZ54" i="4" s="1"/>
  <c r="P265" i="4"/>
  <c r="AZ265" i="4" s="1"/>
  <c r="P28" i="4"/>
  <c r="AZ28" i="4" s="1"/>
  <c r="P80" i="4"/>
  <c r="AZ80" i="4" s="1"/>
  <c r="P42" i="4"/>
  <c r="AZ42" i="4" s="1"/>
  <c r="P60" i="4"/>
  <c r="P238" i="4"/>
  <c r="AZ238" i="4" s="1"/>
  <c r="P30" i="4"/>
  <c r="P372" i="4"/>
  <c r="AZ372" i="4" s="1"/>
  <c r="P373" i="4"/>
  <c r="AZ373" i="4" s="1"/>
  <c r="P358" i="4"/>
  <c r="AZ358" i="4" s="1"/>
  <c r="P374" i="4"/>
  <c r="AZ374" i="4" s="1"/>
  <c r="P361" i="4"/>
  <c r="AZ361" i="4" s="1"/>
  <c r="P362" i="4"/>
  <c r="AZ362" i="4" s="1"/>
  <c r="P370" i="4"/>
  <c r="AZ370" i="4" s="1"/>
  <c r="P360" i="4"/>
  <c r="AZ360" i="4" s="1"/>
  <c r="P363" i="4"/>
  <c r="AZ363" i="4" s="1"/>
  <c r="P359" i="4"/>
  <c r="AZ359" i="4" s="1"/>
  <c r="P375" i="4"/>
  <c r="AZ375" i="4" s="1"/>
  <c r="P371" i="4"/>
  <c r="AZ371" i="4" s="1"/>
  <c r="P351" i="4"/>
  <c r="AZ351" i="4" s="1"/>
  <c r="P345" i="4"/>
  <c r="AZ345" i="4" s="1"/>
  <c r="P350" i="4"/>
  <c r="AZ350" i="4" s="1"/>
  <c r="P349" i="4"/>
  <c r="AZ349" i="4" s="1"/>
  <c r="P297" i="4"/>
  <c r="AZ297" i="4" s="1"/>
  <c r="P298" i="4"/>
  <c r="AZ298" i="4" s="1"/>
  <c r="P296" i="4"/>
  <c r="AZ296" i="4" s="1"/>
  <c r="P302" i="4"/>
  <c r="AZ302" i="4" s="1"/>
  <c r="P210" i="4"/>
  <c r="AZ210" i="4" s="1"/>
  <c r="P211" i="4"/>
  <c r="AZ211" i="4" s="1"/>
  <c r="P208" i="4"/>
  <c r="AZ208" i="4" s="1"/>
  <c r="P153" i="4"/>
  <c r="AZ153" i="4" s="1"/>
  <c r="P154" i="4"/>
  <c r="AZ154" i="4" s="1"/>
  <c r="P169" i="4"/>
  <c r="AZ169" i="4" s="1"/>
  <c r="P170" i="4"/>
  <c r="AZ170" i="4" s="1"/>
  <c r="P209" i="4"/>
  <c r="AZ209" i="4" s="1"/>
  <c r="P168" i="4"/>
  <c r="AZ168" i="4" s="1"/>
  <c r="P152" i="4"/>
  <c r="AZ152" i="4" s="1"/>
  <c r="P471" i="4"/>
  <c r="AZ471" i="4" s="1"/>
  <c r="P466" i="4"/>
  <c r="AZ466" i="4" s="1"/>
  <c r="P70" i="4"/>
  <c r="AZ70" i="4" s="1"/>
  <c r="P267" i="4"/>
  <c r="AZ267" i="4" s="1"/>
  <c r="P16" i="4"/>
  <c r="AZ16" i="4" s="1"/>
  <c r="P467" i="4"/>
  <c r="AZ467" i="4" s="1"/>
  <c r="P268" i="4"/>
  <c r="AZ268" i="4" s="1"/>
  <c r="P7" i="4"/>
  <c r="AZ7" i="4" s="1"/>
  <c r="P8" i="4"/>
  <c r="AZ8" i="4" s="1"/>
  <c r="P468" i="4"/>
  <c r="AZ468" i="4" s="1"/>
  <c r="P270" i="4"/>
  <c r="AZ270" i="4" s="1"/>
  <c r="P469" i="4"/>
  <c r="AZ469" i="4" s="1"/>
  <c r="P269" i="4"/>
  <c r="AZ269" i="4" s="1"/>
  <c r="P470" i="4"/>
  <c r="AZ470" i="4" s="1"/>
  <c r="P271" i="4"/>
  <c r="AZ271" i="4" s="1"/>
  <c r="P272" i="4"/>
  <c r="AZ272" i="4" s="1"/>
  <c r="P243" i="4"/>
  <c r="AZ243" i="4" s="1"/>
  <c r="P39" i="4"/>
  <c r="AZ39" i="4" s="1"/>
  <c r="P51" i="4"/>
  <c r="AZ51" i="4" s="1"/>
  <c r="P133" i="4"/>
  <c r="P228" i="4"/>
  <c r="AZ228" i="4" s="1"/>
  <c r="P134" i="4"/>
  <c r="P135" i="4"/>
  <c r="P252" i="4"/>
  <c r="P223" i="4"/>
  <c r="AZ223" i="4" s="1"/>
  <c r="P19" i="4"/>
  <c r="P37" i="4"/>
  <c r="P257" i="4"/>
  <c r="P224" i="4"/>
  <c r="AZ224" i="4" s="1"/>
  <c r="P256" i="4"/>
  <c r="P78" i="4"/>
  <c r="P22" i="4"/>
  <c r="P26" i="4"/>
  <c r="P57" i="4"/>
  <c r="P75" i="4"/>
  <c r="AZ75" i="4" s="1"/>
  <c r="P6" i="4"/>
  <c r="AZ6" i="4" s="1"/>
  <c r="P94" i="4"/>
  <c r="AZ94" i="4" s="1"/>
  <c r="P382" i="4"/>
  <c r="AZ382" i="4" s="1"/>
  <c r="P380" i="4"/>
  <c r="AZ380" i="4" s="1"/>
  <c r="P383" i="4"/>
  <c r="AZ383" i="4" s="1"/>
  <c r="P381" i="4"/>
  <c r="AZ381" i="4" s="1"/>
  <c r="P341" i="4"/>
  <c r="AZ341" i="4" s="1"/>
  <c r="P336" i="4"/>
  <c r="AZ336" i="4" s="1"/>
  <c r="P342" i="4"/>
  <c r="AZ342" i="4" s="1"/>
  <c r="P343" i="4"/>
  <c r="AZ343" i="4" s="1"/>
  <c r="P338" i="4"/>
  <c r="AZ338" i="4" s="1"/>
  <c r="P337" i="4"/>
  <c r="AZ337" i="4" s="1"/>
  <c r="P339" i="4"/>
  <c r="AZ339" i="4" s="1"/>
  <c r="P340" i="4"/>
  <c r="AZ340" i="4" s="1"/>
  <c r="P307" i="4"/>
  <c r="AZ307" i="4" s="1"/>
  <c r="P308" i="4"/>
  <c r="AZ308" i="4" s="1"/>
  <c r="P309" i="4"/>
  <c r="AZ309" i="4" s="1"/>
  <c r="P157" i="4"/>
  <c r="AZ157" i="4" s="1"/>
  <c r="P167" i="4"/>
  <c r="AZ167" i="4" s="1"/>
  <c r="P155" i="4"/>
  <c r="AZ155" i="4" s="1"/>
  <c r="P156" i="4"/>
  <c r="AZ156" i="4" s="1"/>
  <c r="P85" i="4"/>
  <c r="AZ85" i="4" s="1"/>
  <c r="P35" i="4"/>
  <c r="AZ35" i="4" s="1"/>
  <c r="P262" i="4"/>
  <c r="AZ262" i="4" s="1"/>
  <c r="P230" i="4"/>
  <c r="AZ230" i="4" s="1"/>
  <c r="P96" i="4"/>
  <c r="AZ96" i="4" s="1"/>
  <c r="P72" i="4"/>
  <c r="AZ72" i="4" s="1"/>
  <c r="P246" i="4"/>
  <c r="AZ246" i="4" s="1"/>
  <c r="P77" i="4"/>
  <c r="P69" i="4"/>
  <c r="P48" i="4"/>
  <c r="AZ48" i="4" s="1"/>
  <c r="P44" i="4"/>
  <c r="AZ44" i="4" s="1"/>
  <c r="P159" i="4"/>
  <c r="AZ159" i="4" s="1"/>
  <c r="P14" i="4"/>
  <c r="AZ14" i="4" s="1"/>
  <c r="P245" i="4"/>
  <c r="AZ245" i="4" s="1"/>
  <c r="P81" i="4"/>
  <c r="AZ81" i="4" s="1"/>
  <c r="P236" i="4"/>
  <c r="AZ236" i="4" s="1"/>
  <c r="P266" i="4"/>
  <c r="AZ266" i="4" s="1"/>
  <c r="P73" i="4"/>
  <c r="AZ73" i="4" s="1"/>
  <c r="P105" i="4"/>
  <c r="AZ105" i="4" s="1"/>
  <c r="P377" i="4"/>
  <c r="AZ377" i="4" s="1"/>
  <c r="P378" i="4"/>
  <c r="AZ378" i="4" s="1"/>
  <c r="P379" i="4"/>
  <c r="AZ379" i="4" s="1"/>
  <c r="P376" i="4"/>
  <c r="AZ376" i="4" s="1"/>
  <c r="P126" i="4"/>
  <c r="AZ126" i="4" s="1"/>
  <c r="P127" i="4"/>
  <c r="AZ127" i="4" s="1"/>
  <c r="P128" i="4"/>
  <c r="AZ128" i="4" s="1"/>
  <c r="P179" i="4"/>
  <c r="AZ179" i="4" s="1"/>
  <c r="P177" i="4"/>
  <c r="AZ177" i="4" s="1"/>
  <c r="P185" i="4"/>
  <c r="AZ185" i="4" s="1"/>
  <c r="P20" i="4"/>
  <c r="AZ20" i="4" s="1"/>
  <c r="P87" i="4"/>
  <c r="AZ87" i="4" s="1"/>
  <c r="P68" i="4"/>
  <c r="AZ68" i="4" s="1"/>
  <c r="P10" i="4"/>
  <c r="AZ10" i="4" s="1"/>
  <c r="P50" i="4"/>
  <c r="AZ50" i="4" s="1"/>
  <c r="P76" i="4"/>
  <c r="AZ76" i="4" s="1"/>
  <c r="P66" i="4"/>
  <c r="P74" i="4"/>
  <c r="P244" i="4"/>
  <c r="AZ244" i="4" s="1"/>
  <c r="P88" i="4"/>
  <c r="AZ88" i="4" s="1"/>
  <c r="P46" i="4"/>
  <c r="AZ46" i="4" s="1"/>
  <c r="P249" i="4"/>
  <c r="AZ249" i="4" s="1"/>
  <c r="P248" i="4"/>
  <c r="AZ248" i="4" s="1"/>
  <c r="P18" i="4"/>
  <c r="AZ18" i="4" s="1"/>
  <c r="P47" i="4"/>
  <c r="AZ47" i="4" s="1"/>
  <c r="P40" i="4"/>
  <c r="AZ40" i="4" s="1"/>
  <c r="P89" i="4"/>
  <c r="AZ89" i="4" s="1"/>
  <c r="P36" i="4"/>
  <c r="P21" i="4"/>
  <c r="AD150" i="4"/>
  <c r="AD149" i="4"/>
  <c r="AD151" i="4"/>
  <c r="AD385" i="4"/>
  <c r="AD384" i="4"/>
  <c r="AD386" i="4"/>
  <c r="AD146" i="4"/>
  <c r="AD148" i="4"/>
  <c r="AD147" i="4"/>
  <c r="AD102" i="4"/>
  <c r="AD97" i="4"/>
  <c r="AD99" i="4"/>
  <c r="AD101" i="4"/>
  <c r="AD98" i="4"/>
  <c r="AD100" i="4"/>
  <c r="AS237" i="4"/>
  <c r="AN237" i="4"/>
  <c r="AI97" i="4"/>
  <c r="AI100" i="4"/>
  <c r="AI101" i="4"/>
  <c r="AI102" i="4"/>
  <c r="AI98" i="4"/>
  <c r="AI99" i="4"/>
  <c r="AN99" i="4"/>
  <c r="AN101" i="4"/>
  <c r="AN102" i="4"/>
  <c r="AN97" i="4"/>
  <c r="AN98" i="4"/>
  <c r="AN100" i="4"/>
  <c r="AS97" i="4"/>
  <c r="AS99" i="4"/>
  <c r="AS100" i="4"/>
  <c r="AS98" i="4"/>
  <c r="AS102" i="4"/>
  <c r="AS101" i="4"/>
  <c r="AD69" i="4"/>
  <c r="AD77" i="4"/>
  <c r="AD66" i="4"/>
  <c r="AD74" i="4"/>
  <c r="P394" i="4"/>
  <c r="AZ394" i="4" s="1"/>
  <c r="P395" i="4"/>
  <c r="AZ395" i="4" s="1"/>
  <c r="P391" i="4"/>
  <c r="AZ391" i="4" s="1"/>
  <c r="P396" i="4"/>
  <c r="AZ396" i="4" s="1"/>
  <c r="P393" i="4"/>
  <c r="AZ393" i="4" s="1"/>
  <c r="P397" i="4"/>
  <c r="AZ397" i="4" s="1"/>
  <c r="P390" i="4"/>
  <c r="AZ390" i="4" s="1"/>
  <c r="P392" i="4"/>
  <c r="AZ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57" i="4"/>
  <c r="AD26" i="4"/>
  <c r="AD30" i="4"/>
  <c r="AD60" i="4"/>
  <c r="AD62" i="4"/>
  <c r="AD22" i="4"/>
  <c r="P388" i="4"/>
  <c r="E858" i="7" l="1" a="1"/>
  <c r="E858" i="7" s="1"/>
  <c r="E860" i="7" a="1"/>
  <c r="E860" i="7" s="1"/>
  <c r="E862" i="7" a="1"/>
  <c r="E862" i="7" s="1"/>
  <c r="E875" i="7" a="1"/>
  <c r="E875" i="7" s="1"/>
  <c r="E873" i="7" a="1"/>
  <c r="E873" i="7" s="1"/>
  <c r="E871" i="7" a="1"/>
  <c r="E871" i="7" s="1"/>
  <c r="E869" i="7" a="1"/>
  <c r="E869" i="7" s="1"/>
  <c r="E876" i="7" a="1"/>
  <c r="E876" i="7" s="1"/>
  <c r="E867" i="7" a="1"/>
  <c r="E867" i="7" s="1"/>
  <c r="E879" i="7" a="1"/>
  <c r="E879" i="7" s="1"/>
  <c r="E865" i="7" a="1"/>
  <c r="E865" i="7" s="1"/>
  <c r="E863" i="7" a="1"/>
  <c r="E863" i="7" s="1"/>
  <c r="E878" i="7" a="1"/>
  <c r="E878" i="7" s="1"/>
  <c r="E859" i="7" a="1"/>
  <c r="E859" i="7" s="1"/>
  <c r="E861" i="7" a="1"/>
  <c r="E861" i="7" s="1"/>
  <c r="E877" i="7" a="1"/>
  <c r="E877" i="7" s="1"/>
  <c r="E864" i="7" a="1"/>
  <c r="E864" i="7" s="1"/>
  <c r="E870" i="7" a="1"/>
  <c r="E870" i="7" s="1"/>
  <c r="E868" i="7" a="1"/>
  <c r="E868" i="7" s="1"/>
  <c r="E872" i="7" a="1"/>
  <c r="E872" i="7" s="1"/>
  <c r="E866" i="7" a="1"/>
  <c r="E866" i="7" s="1"/>
  <c r="E874" i="7" a="1"/>
  <c r="E874"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AZ476" i="4"/>
  <c r="AZ474" i="4"/>
  <c r="AZ508" i="4"/>
  <c r="AZ446" i="4"/>
  <c r="AZ509" i="4"/>
  <c r="AZ507" i="4"/>
  <c r="E100" i="5"/>
  <c r="F100" i="5"/>
  <c r="G100" i="5" s="1"/>
  <c r="AZ479" i="4"/>
  <c r="AZ510" i="4"/>
  <c r="AZ478" i="4"/>
  <c r="F98" i="5"/>
  <c r="G98" i="5" s="1"/>
  <c r="E98" i="5"/>
  <c r="F96" i="5"/>
  <c r="G96" i="5" s="1"/>
  <c r="E96" i="5"/>
  <c r="AZ482" i="4"/>
  <c r="E97" i="5"/>
  <c r="F97" i="5"/>
  <c r="G97" i="5" s="1"/>
  <c r="E95" i="5"/>
  <c r="F95" i="5"/>
  <c r="G95" i="5" s="1"/>
  <c r="AZ477" i="4"/>
  <c r="AZ475" i="4"/>
  <c r="F94" i="5"/>
  <c r="G94" i="5" s="1"/>
  <c r="E94" i="5"/>
  <c r="E102" i="5"/>
  <c r="F102" i="5"/>
  <c r="G102" i="5" s="1"/>
  <c r="AZ505" i="4"/>
  <c r="E93" i="5"/>
  <c r="F93" i="5"/>
  <c r="G93" i="5" s="1"/>
  <c r="E91" i="5"/>
  <c r="F91" i="5"/>
  <c r="G91" i="5" s="1"/>
  <c r="E99" i="5"/>
  <c r="F99" i="5"/>
  <c r="G99" i="5" s="1"/>
  <c r="F104" i="5"/>
  <c r="G104" i="5" s="1"/>
  <c r="E104" i="5"/>
  <c r="E92" i="5"/>
  <c r="F92" i="5"/>
  <c r="G92" i="5" s="1"/>
  <c r="AZ431" i="4"/>
  <c r="E101" i="5"/>
  <c r="F101" i="5"/>
  <c r="G101" i="5" s="1"/>
  <c r="AZ506" i="4"/>
  <c r="AZ430" i="4"/>
  <c r="F103" i="5"/>
  <c r="G103" i="5" s="1"/>
  <c r="E103" i="5"/>
  <c r="AZ256" i="4"/>
  <c r="AZ45" i="4"/>
  <c r="AZ58" i="4"/>
  <c r="AZ237" i="4"/>
  <c r="AZ23" i="4"/>
  <c r="AZ388" i="4"/>
  <c r="AZ83" i="4"/>
  <c r="AZ67" i="4"/>
  <c r="AZ114" i="4"/>
  <c r="AZ257" i="4"/>
  <c r="AZ198" i="4"/>
  <c r="AZ135" i="4"/>
  <c r="AZ133" i="4"/>
  <c r="AZ65" i="4"/>
  <c r="AZ95" i="4"/>
  <c r="AZ91" i="4"/>
  <c r="AZ258" i="4"/>
  <c r="AZ69" i="4"/>
  <c r="AZ49" i="4"/>
  <c r="AZ79" i="4"/>
  <c r="AZ147" i="4"/>
  <c r="AZ32" i="4"/>
  <c r="AZ385" i="4"/>
  <c r="AZ100" i="4"/>
  <c r="AZ92" i="4"/>
  <c r="AZ37" i="4"/>
  <c r="AZ166" i="4"/>
  <c r="AZ19" i="4"/>
  <c r="AZ41" i="4"/>
  <c r="AZ113" i="4"/>
  <c r="AZ97" i="4"/>
  <c r="AZ130" i="4"/>
  <c r="AZ200" i="4"/>
  <c r="AZ253" i="4"/>
  <c r="AZ252" i="4"/>
  <c r="AZ254" i="4"/>
  <c r="AZ196" i="4"/>
  <c r="AZ199" i="4"/>
  <c r="AZ43" i="4"/>
  <c r="AZ102" i="4"/>
  <c r="AZ17" i="4"/>
  <c r="AZ251" i="4"/>
  <c r="AZ74" i="4"/>
  <c r="AZ66" i="4"/>
  <c r="AZ71" i="4"/>
  <c r="AZ82" i="4"/>
  <c r="AZ134" i="4"/>
  <c r="AZ86" i="4"/>
  <c r="AZ115" i="4"/>
  <c r="AZ98" i="4"/>
  <c r="AZ255" i="4"/>
  <c r="AZ90" i="4"/>
  <c r="AZ103" i="4"/>
  <c r="AZ101" i="4"/>
  <c r="AZ13" i="4"/>
  <c r="AZ9" i="4"/>
  <c r="AZ146" i="4"/>
  <c r="AZ163" i="4"/>
  <c r="AZ197" i="4"/>
  <c r="AZ148" i="4"/>
  <c r="AZ77" i="4"/>
  <c r="AZ201" i="4"/>
  <c r="AZ34" i="4"/>
  <c r="AZ78" i="4"/>
  <c r="AZ93" i="4"/>
  <c r="AZ112" i="4"/>
  <c r="AZ99" i="4"/>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Y496" i="4" s="1"/>
  <c r="S498" i="4"/>
  <c r="AY498" i="4" s="1"/>
  <c r="S495" i="4"/>
  <c r="AY495" i="4" s="1"/>
  <c r="S499" i="4"/>
  <c r="AY499" i="4" s="1"/>
  <c r="S497" i="4"/>
  <c r="AY497" i="4" s="1"/>
  <c r="S500" i="4"/>
  <c r="AY500" i="4" s="1"/>
  <c r="S504" i="4"/>
  <c r="AY504" i="4" s="1"/>
  <c r="S503" i="4"/>
  <c r="AY503" i="4" s="1"/>
  <c r="AD24" i="4"/>
  <c r="AD25" i="4"/>
  <c r="AD33" i="4"/>
  <c r="P334" i="4"/>
  <c r="P24" i="4"/>
  <c r="P304" i="4"/>
  <c r="P136" i="4"/>
  <c r="P384" i="4"/>
  <c r="AZ384" i="4" s="1"/>
  <c r="P387" i="4"/>
  <c r="AZ387" i="4" s="1"/>
  <c r="AD27" i="4"/>
  <c r="AD36" i="4"/>
  <c r="P386" i="4"/>
  <c r="AZ386" i="4" s="1"/>
  <c r="AZ22" i="4"/>
  <c r="AD63" i="4"/>
  <c r="P55" i="4"/>
  <c r="AD21" i="4"/>
  <c r="P306" i="4"/>
  <c r="P56" i="4"/>
  <c r="P408" i="4"/>
  <c r="AZ408" i="4" s="1"/>
  <c r="P203" i="4"/>
  <c r="P407" i="4"/>
  <c r="AZ407" i="4" s="1"/>
  <c r="P406" i="4"/>
  <c r="AZ406" i="4" s="1"/>
  <c r="P409" i="4"/>
  <c r="AZ409" i="4" s="1"/>
  <c r="P278" i="4"/>
  <c r="P410" i="4"/>
  <c r="AZ410" i="4" s="1"/>
  <c r="P389" i="4"/>
  <c r="AZ389" i="4" s="1"/>
  <c r="P411" i="4"/>
  <c r="AZ411" i="4" s="1"/>
  <c r="AD61" i="4"/>
  <c r="AD64" i="4"/>
  <c r="E591" i="7" a="1"/>
  <c r="E591" i="7" s="1"/>
  <c r="E594" i="7" a="1"/>
  <c r="E594" i="7" s="1"/>
  <c r="E596" i="7" a="1"/>
  <c r="E596" i="7" s="1"/>
  <c r="E595" i="7" a="1"/>
  <c r="E595" i="7" s="1"/>
  <c r="E592" i="7" a="1"/>
  <c r="E592" i="7" s="1"/>
  <c r="E593" i="7" a="1"/>
  <c r="E593" i="7" s="1"/>
  <c r="E597" i="7" a="1"/>
  <c r="E597" i="7" s="1"/>
  <c r="E587" i="7" a="1"/>
  <c r="E587" i="7" s="1"/>
  <c r="E588" i="7" a="1"/>
  <c r="E588" i="7" s="1"/>
  <c r="P27" i="4"/>
  <c r="P25" i="4"/>
  <c r="P356" i="4"/>
  <c r="AZ356" i="4" s="1"/>
  <c r="P357" i="4"/>
  <c r="AZ357" i="4" s="1"/>
  <c r="P187" i="4"/>
  <c r="P188" i="4"/>
  <c r="P64" i="4"/>
  <c r="P355" i="4"/>
  <c r="AZ355" i="4" s="1"/>
  <c r="P63" i="4"/>
  <c r="P204" i="4"/>
  <c r="P202" i="4"/>
  <c r="P186" i="4"/>
  <c r="P17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Y454" i="4" s="1"/>
  <c r="S453" i="4"/>
  <c r="AY453" i="4" s="1"/>
  <c r="S451" i="4"/>
  <c r="AY451" i="4" s="1"/>
  <c r="S472" i="4"/>
  <c r="AY472" i="4" s="1"/>
  <c r="S456" i="4"/>
  <c r="AY456" i="4" s="1"/>
  <c r="S473" i="4"/>
  <c r="AY473" i="4" s="1"/>
  <c r="S455" i="4"/>
  <c r="AY455" i="4" s="1"/>
  <c r="S452" i="4"/>
  <c r="AY452" i="4" s="1"/>
  <c r="AZ62" i="4"/>
  <c r="AD204" i="4"/>
  <c r="AD202" i="4"/>
  <c r="AD304" i="4"/>
  <c r="AD136" i="4"/>
  <c r="AZ26" i="4"/>
  <c r="P189" i="4"/>
  <c r="AD189" i="4"/>
  <c r="AD186" i="4"/>
  <c r="AD175" i="4"/>
  <c r="AD56" i="4"/>
  <c r="AD306" i="4"/>
  <c r="P277" i="4"/>
  <c r="AD277" i="4"/>
  <c r="P174" i="4"/>
  <c r="AD174" i="4"/>
  <c r="AD334" i="4"/>
  <c r="P335" i="4"/>
  <c r="AD335" i="4"/>
  <c r="P305" i="4"/>
  <c r="AD305" i="4"/>
  <c r="AD203" i="4"/>
  <c r="P276" i="4"/>
  <c r="AD276" i="4"/>
  <c r="AD188" i="4"/>
  <c r="AD187" i="4"/>
  <c r="P129" i="4"/>
  <c r="AD129" i="4"/>
  <c r="AD55" i="4"/>
  <c r="P333" i="4"/>
  <c r="AD333" i="4"/>
  <c r="AD278" i="4"/>
  <c r="AZ60" i="4"/>
  <c r="AZ30" i="4"/>
  <c r="E589" i="7" a="1"/>
  <c r="E589" i="7" s="1"/>
  <c r="E293" i="7" a="1"/>
  <c r="E293" i="7" s="1"/>
  <c r="E565" i="7" a="1"/>
  <c r="E565" i="7" s="1"/>
  <c r="E558" i="7" a="1"/>
  <c r="E558" i="7" s="1"/>
  <c r="E563" i="7" a="1"/>
  <c r="E563" i="7" s="1"/>
  <c r="E559" i="7" a="1"/>
  <c r="E559" i="7" s="1"/>
  <c r="E564" i="7" a="1"/>
  <c r="E564" i="7" s="1"/>
  <c r="E562" i="7" a="1"/>
  <c r="E56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3" i="4"/>
  <c r="T3" i="4" s="1"/>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Z33" i="4" l="1"/>
  <c r="AZ64" i="4"/>
  <c r="AZ36" i="4"/>
  <c r="AZ63" i="4"/>
  <c r="AZ25" i="4"/>
  <c r="AZ61" i="4"/>
  <c r="AZ277" i="4"/>
  <c r="AZ186" i="4"/>
  <c r="AZ202" i="4"/>
  <c r="AZ204" i="4"/>
  <c r="AZ21" i="4"/>
  <c r="T212" i="4"/>
  <c r="AY212" i="4"/>
  <c r="T231" i="4"/>
  <c r="AY231" i="4"/>
  <c r="T317" i="4"/>
  <c r="AY317" i="4"/>
  <c r="T138" i="4"/>
  <c r="AY138" i="4"/>
  <c r="T344" i="4"/>
  <c r="AY344" i="4"/>
  <c r="T135" i="4"/>
  <c r="AY135" i="4"/>
  <c r="T417" i="4"/>
  <c r="AY417" i="4"/>
  <c r="AZ27" i="4"/>
  <c r="T155" i="4"/>
  <c r="AY155" i="4"/>
  <c r="T84" i="4"/>
  <c r="AY84" i="4"/>
  <c r="T137" i="4"/>
  <c r="AY137" i="4"/>
  <c r="T134" i="4"/>
  <c r="AY134" i="4"/>
  <c r="T167" i="4"/>
  <c r="AY167" i="4"/>
  <c r="T121" i="4"/>
  <c r="AY121" i="4"/>
  <c r="T165" i="4"/>
  <c r="AY165" i="4"/>
  <c r="T296" i="4"/>
  <c r="AY296" i="4"/>
  <c r="T383" i="4"/>
  <c r="AY383" i="4"/>
  <c r="T130" i="4"/>
  <c r="AY130" i="4"/>
  <c r="T131" i="4"/>
  <c r="AY131" i="4"/>
  <c r="T166" i="4"/>
  <c r="AY166" i="4"/>
  <c r="T122" i="4"/>
  <c r="AY122" i="4"/>
  <c r="T319" i="4"/>
  <c r="AY319" i="4"/>
  <c r="T125" i="4"/>
  <c r="AY125" i="4"/>
  <c r="T37" i="4"/>
  <c r="AY37" i="4"/>
  <c r="T382" i="4"/>
  <c r="AY382" i="4"/>
  <c r="T413" i="4"/>
  <c r="AY413" i="4"/>
  <c r="T221" i="4"/>
  <c r="AY221" i="4"/>
  <c r="T376" i="4"/>
  <c r="AY376" i="4"/>
  <c r="T103" i="4"/>
  <c r="AY103" i="4"/>
  <c r="T293" i="4"/>
  <c r="AY293" i="4"/>
  <c r="T101" i="4"/>
  <c r="AY101" i="4"/>
  <c r="T405" i="4"/>
  <c r="AY405" i="4"/>
  <c r="T415" i="4"/>
  <c r="AY415" i="4"/>
  <c r="T118" i="4"/>
  <c r="AY118" i="4"/>
  <c r="T92" i="4"/>
  <c r="AY92" i="4"/>
  <c r="T300" i="4"/>
  <c r="AY300" i="4"/>
  <c r="T303" i="4"/>
  <c r="AY303" i="4"/>
  <c r="T402" i="4"/>
  <c r="AY402" i="4"/>
  <c r="T217" i="4"/>
  <c r="AY217" i="4"/>
  <c r="T156" i="4"/>
  <c r="AY156" i="4"/>
  <c r="T19" i="4"/>
  <c r="AY19" i="4"/>
  <c r="T133" i="4"/>
  <c r="AY133" i="4"/>
  <c r="T161" i="4"/>
  <c r="AY161" i="4"/>
  <c r="T337" i="4"/>
  <c r="AY337" i="4"/>
  <c r="T85" i="4"/>
  <c r="AY85" i="4"/>
  <c r="T289" i="4"/>
  <c r="AY289" i="4"/>
  <c r="T222" i="4"/>
  <c r="AY222" i="4"/>
  <c r="T13" i="4"/>
  <c r="AY13" i="4"/>
  <c r="T53" i="4"/>
  <c r="AY53" i="4"/>
  <c r="T419" i="4"/>
  <c r="AY419" i="4"/>
  <c r="T214" i="4"/>
  <c r="AY214" i="4"/>
  <c r="T377" i="4"/>
  <c r="AY377" i="4"/>
  <c r="T256" i="4"/>
  <c r="AY256" i="4"/>
  <c r="T263" i="4"/>
  <c r="AY263" i="4"/>
  <c r="T348" i="4"/>
  <c r="AY348" i="4"/>
  <c r="T321" i="4"/>
  <c r="AY321" i="4"/>
  <c r="T147" i="4"/>
  <c r="AY147" i="4"/>
  <c r="T99" i="4"/>
  <c r="AY99" i="4"/>
  <c r="T59" i="4"/>
  <c r="AY59" i="4"/>
  <c r="T381" i="4"/>
  <c r="AY381" i="4"/>
  <c r="T299" i="4"/>
  <c r="AY299" i="4"/>
  <c r="T28" i="4"/>
  <c r="AY28" i="4"/>
  <c r="T284" i="4"/>
  <c r="AY284" i="4"/>
  <c r="T400" i="4"/>
  <c r="AY400" i="4"/>
  <c r="T345" i="4"/>
  <c r="AY345" i="4"/>
  <c r="T336" i="4"/>
  <c r="AY336" i="4"/>
  <c r="T261" i="4"/>
  <c r="AY261" i="4"/>
  <c r="T418" i="4"/>
  <c r="AY418" i="4"/>
  <c r="AZ175" i="4"/>
  <c r="AZ278" i="4"/>
  <c r="T380" i="4"/>
  <c r="AY380" i="4"/>
  <c r="T218" i="4"/>
  <c r="AY218" i="4"/>
  <c r="T341" i="4"/>
  <c r="AY341" i="4"/>
  <c r="T144" i="4"/>
  <c r="AY144" i="4"/>
  <c r="T54" i="4"/>
  <c r="AY54" i="4"/>
  <c r="T224" i="4"/>
  <c r="AY224" i="4"/>
  <c r="T412" i="4"/>
  <c r="AY412" i="4"/>
  <c r="T301" i="4"/>
  <c r="AY301" i="4"/>
  <c r="T235" i="4"/>
  <c r="AY235" i="4"/>
  <c r="T164" i="4"/>
  <c r="AY164" i="4"/>
  <c r="T157" i="4"/>
  <c r="AY157" i="4"/>
  <c r="T219" i="4"/>
  <c r="AY219" i="4"/>
  <c r="T142" i="4"/>
  <c r="AY142" i="4"/>
  <c r="T302" i="4"/>
  <c r="AY302" i="4"/>
  <c r="T104" i="4"/>
  <c r="AY104" i="4"/>
  <c r="T314" i="4"/>
  <c r="AY314" i="4"/>
  <c r="T148" i="4"/>
  <c r="AY148" i="4"/>
  <c r="T251" i="4"/>
  <c r="AY251" i="4"/>
  <c r="T119" i="4"/>
  <c r="AY119" i="4"/>
  <c r="T195" i="4"/>
  <c r="AY195" i="4"/>
  <c r="T145" i="4"/>
  <c r="AY145" i="4"/>
  <c r="T132" i="4"/>
  <c r="AY132" i="4"/>
  <c r="T414" i="4"/>
  <c r="AY414" i="4"/>
  <c r="AZ333" i="4"/>
  <c r="T403" i="4"/>
  <c r="AY403" i="4"/>
  <c r="T229" i="4"/>
  <c r="AY229" i="4"/>
  <c r="T401" i="4"/>
  <c r="AY401" i="4"/>
  <c r="T194" i="4"/>
  <c r="AY194" i="4"/>
  <c r="T124" i="4"/>
  <c r="AY124" i="4"/>
  <c r="T347" i="4"/>
  <c r="AY347" i="4"/>
  <c r="T232" i="4"/>
  <c r="AY232" i="4"/>
  <c r="T312" i="4"/>
  <c r="AY312" i="4"/>
  <c r="T291" i="4"/>
  <c r="AY291" i="4"/>
  <c r="T163" i="4"/>
  <c r="AY163" i="4"/>
  <c r="T78" i="4"/>
  <c r="AY78" i="4"/>
  <c r="T316" i="4"/>
  <c r="AY316" i="4"/>
  <c r="T146" i="4"/>
  <c r="AY146" i="4"/>
  <c r="T298" i="4"/>
  <c r="AY298" i="4"/>
  <c r="AZ305" i="4"/>
  <c r="T193" i="4"/>
  <c r="AY193" i="4"/>
  <c r="T318" i="4"/>
  <c r="AY318" i="4"/>
  <c r="T216" i="4"/>
  <c r="AY216" i="4"/>
  <c r="T225" i="4"/>
  <c r="AY225" i="4"/>
  <c r="T223" i="4"/>
  <c r="AY223" i="4"/>
  <c r="T378" i="4"/>
  <c r="AY378" i="4"/>
  <c r="T258" i="4"/>
  <c r="AY258" i="4"/>
  <c r="T17" i="4"/>
  <c r="AY17" i="4"/>
  <c r="T338" i="4"/>
  <c r="AY338" i="4"/>
  <c r="T379" i="4"/>
  <c r="AY379" i="4"/>
  <c r="T310" i="4"/>
  <c r="AY310" i="4"/>
  <c r="T120" i="4"/>
  <c r="AY120" i="4"/>
  <c r="T346" i="4"/>
  <c r="AY346" i="4"/>
  <c r="T259" i="4"/>
  <c r="AY259" i="4"/>
  <c r="T339" i="4"/>
  <c r="AY339" i="4"/>
  <c r="T264" i="4"/>
  <c r="AY264" i="4"/>
  <c r="T162" i="4"/>
  <c r="AY162" i="4"/>
  <c r="T227" i="4"/>
  <c r="AY227" i="4"/>
  <c r="T313" i="4"/>
  <c r="AY313" i="4"/>
  <c r="T213" i="4"/>
  <c r="AY213" i="4"/>
  <c r="T98" i="4"/>
  <c r="AY98" i="4"/>
  <c r="T230" i="4"/>
  <c r="AY230" i="4"/>
  <c r="T295" i="4"/>
  <c r="AY295" i="4"/>
  <c r="T349" i="4"/>
  <c r="AY349" i="4"/>
  <c r="T234" i="4"/>
  <c r="AY234" i="4"/>
  <c r="T35" i="4"/>
  <c r="AY35" i="4"/>
  <c r="T115" i="4"/>
  <c r="AY115" i="4"/>
  <c r="T292" i="4"/>
  <c r="AY292" i="4"/>
  <c r="T252" i="4"/>
  <c r="AY252" i="4"/>
  <c r="AZ203" i="4"/>
  <c r="T97" i="4"/>
  <c r="AY97" i="4"/>
  <c r="T254" i="4"/>
  <c r="AY254" i="4"/>
  <c r="T260" i="4"/>
  <c r="AY260" i="4"/>
  <c r="T236" i="4"/>
  <c r="AY236" i="4"/>
  <c r="T228" i="4"/>
  <c r="AY228" i="4"/>
  <c r="T139" i="4"/>
  <c r="AY139" i="4"/>
  <c r="T340" i="4"/>
  <c r="AY340" i="4"/>
  <c r="T283" i="4"/>
  <c r="AY283" i="4"/>
  <c r="T398" i="4"/>
  <c r="AY398" i="4"/>
  <c r="T105" i="4"/>
  <c r="AY105" i="4"/>
  <c r="T143" i="4"/>
  <c r="AY143" i="4"/>
  <c r="T286" i="4"/>
  <c r="AY286" i="4"/>
  <c r="T288" i="4"/>
  <c r="AY288" i="4"/>
  <c r="T253" i="4"/>
  <c r="AY253" i="4"/>
  <c r="T100" i="4"/>
  <c r="AY100" i="4"/>
  <c r="T158" i="4"/>
  <c r="AY158" i="4"/>
  <c r="T311" i="4"/>
  <c r="AY311" i="4"/>
  <c r="T117" i="4"/>
  <c r="AY117" i="4"/>
  <c r="T215" i="4"/>
  <c r="AY215" i="4"/>
  <c r="T399" i="4"/>
  <c r="AY399" i="4"/>
  <c r="T350" i="4"/>
  <c r="AY350" i="4"/>
  <c r="T255" i="4"/>
  <c r="AY255" i="4"/>
  <c r="AZ129" i="4"/>
  <c r="AZ188" i="4"/>
  <c r="AZ56" i="4"/>
  <c r="AZ304" i="4"/>
  <c r="T123" i="4"/>
  <c r="AY123" i="4"/>
  <c r="T320" i="4"/>
  <c r="AY320" i="4"/>
  <c r="T294" i="4"/>
  <c r="AY294" i="4"/>
  <c r="T102" i="4"/>
  <c r="AY102" i="4"/>
  <c r="T160" i="4"/>
  <c r="AY160" i="4"/>
  <c r="T73" i="4"/>
  <c r="AY73" i="4"/>
  <c r="T343" i="4"/>
  <c r="AY343" i="4"/>
  <c r="AZ189" i="4"/>
  <c r="AZ187" i="4"/>
  <c r="AZ306" i="4"/>
  <c r="AZ24" i="4"/>
  <c r="T43" i="4"/>
  <c r="AY43" i="4"/>
  <c r="T226" i="4"/>
  <c r="AY226" i="4"/>
  <c r="T257" i="4"/>
  <c r="AY257" i="4"/>
  <c r="T192" i="4"/>
  <c r="AY192" i="4"/>
  <c r="T141" i="4"/>
  <c r="AY141" i="4"/>
  <c r="AZ334" i="4"/>
  <c r="T262" i="4"/>
  <c r="AY262" i="4"/>
  <c r="T290" i="4"/>
  <c r="AY290" i="4"/>
  <c r="T351" i="4"/>
  <c r="AY351" i="4"/>
  <c r="T342" i="4"/>
  <c r="AY342" i="4"/>
  <c r="T233" i="4"/>
  <c r="AY233" i="4"/>
  <c r="T12" i="4"/>
  <c r="AY12" i="4"/>
  <c r="T140" i="4"/>
  <c r="AY140" i="4"/>
  <c r="AZ174" i="4"/>
  <c r="T285" i="4"/>
  <c r="AY285" i="4"/>
  <c r="T404" i="4"/>
  <c r="AY404" i="4"/>
  <c r="T266" i="4"/>
  <c r="AY266" i="4"/>
  <c r="T265" i="4"/>
  <c r="AY265" i="4"/>
  <c r="T297" i="4"/>
  <c r="AY297" i="4"/>
  <c r="T315" i="4"/>
  <c r="AY315" i="4"/>
  <c r="T416" i="4"/>
  <c r="AY416" i="4"/>
  <c r="AZ55" i="4"/>
  <c r="T503" i="4"/>
  <c r="T504" i="4"/>
  <c r="T500" i="4"/>
  <c r="T497" i="4"/>
  <c r="T499" i="4"/>
  <c r="T495" i="4"/>
  <c r="T498" i="4"/>
  <c r="T496" i="4"/>
  <c r="AZ57" i="4"/>
  <c r="P149" i="4"/>
  <c r="AZ149" i="4" s="1"/>
  <c r="P151" i="4"/>
  <c r="AZ151" i="4" s="1"/>
  <c r="P150" i="4"/>
  <c r="AZ150" i="4" s="1"/>
  <c r="T455" i="4"/>
  <c r="T473" i="4"/>
  <c r="T456" i="4"/>
  <c r="T452" i="4"/>
  <c r="T472" i="4"/>
  <c r="T451" i="4"/>
  <c r="T453" i="4"/>
  <c r="T454" i="4"/>
  <c r="AZ335" i="4"/>
  <c r="AZ276" i="4"/>
  <c r="AZ136" i="4"/>
  <c r="I632" i="7"/>
  <c r="H632" i="7"/>
  <c r="S64" i="4" s="1"/>
  <c r="BC12" i="4" l="1"/>
  <c r="AZ12" i="4"/>
  <c r="S515" i="4"/>
  <c r="S513" i="4"/>
  <c r="S518" i="4"/>
  <c r="S508" i="4"/>
  <c r="S510" i="4"/>
  <c r="S505" i="4"/>
  <c r="S506" i="4"/>
  <c r="S509" i="4"/>
  <c r="S507" i="4"/>
  <c r="S511" i="4"/>
  <c r="S516" i="4"/>
  <c r="S517" i="4"/>
  <c r="S514" i="4"/>
  <c r="S512" i="4"/>
  <c r="S355" i="4"/>
  <c r="AY355" i="4" s="1"/>
  <c r="T64" i="4"/>
  <c r="AY64" i="4"/>
  <c r="S481" i="4"/>
  <c r="AY481" i="4" s="1"/>
  <c r="S474" i="4"/>
  <c r="AY474" i="4" s="1"/>
  <c r="S475" i="4"/>
  <c r="AY475" i="4" s="1"/>
  <c r="S476" i="4"/>
  <c r="AY476" i="4" s="1"/>
  <c r="S477" i="4"/>
  <c r="AY477" i="4" s="1"/>
  <c r="S129" i="4"/>
  <c r="S485" i="4"/>
  <c r="AY485" i="4" s="1"/>
  <c r="S494" i="4"/>
  <c r="AY494" i="4" s="1"/>
  <c r="S489" i="4"/>
  <c r="AY489" i="4" s="1"/>
  <c r="S483" i="4"/>
  <c r="AY483" i="4" s="1"/>
  <c r="S490" i="4"/>
  <c r="AY490" i="4" s="1"/>
  <c r="S478" i="4"/>
  <c r="AY478" i="4" s="1"/>
  <c r="S486" i="4"/>
  <c r="AY486" i="4" s="1"/>
  <c r="S480" i="4"/>
  <c r="AY480" i="4" s="1"/>
  <c r="S487" i="4"/>
  <c r="AY487" i="4" s="1"/>
  <c r="S482" i="4"/>
  <c r="AY482" i="4" s="1"/>
  <c r="S484" i="4"/>
  <c r="AY484" i="4" s="1"/>
  <c r="S488" i="4"/>
  <c r="AY488" i="4" s="1"/>
  <c r="S493" i="4"/>
  <c r="AY493" i="4" s="1"/>
  <c r="S491" i="4"/>
  <c r="AY491" i="4" s="1"/>
  <c r="S479" i="4"/>
  <c r="AY479" i="4" s="1"/>
  <c r="S492" i="4"/>
  <c r="AY492" i="4" s="1"/>
  <c r="S25" i="4"/>
  <c r="S390" i="4"/>
  <c r="S397" i="4"/>
  <c r="S391" i="4"/>
  <c r="S305" i="4"/>
  <c r="S56" i="4"/>
  <c r="S203" i="4"/>
  <c r="S434" i="4"/>
  <c r="AY434" i="4" s="1"/>
  <c r="S429" i="4"/>
  <c r="AY429" i="4" s="1"/>
  <c r="S77" i="4"/>
  <c r="S69" i="4"/>
  <c r="S48" i="4"/>
  <c r="S44" i="4"/>
  <c r="S159" i="4"/>
  <c r="S242" i="4"/>
  <c r="S72" i="4"/>
  <c r="S62" i="4"/>
  <c r="S246" i="4"/>
  <c r="S14" i="4"/>
  <c r="S126" i="4"/>
  <c r="S87" i="4"/>
  <c r="S10" i="4"/>
  <c r="S435" i="4"/>
  <c r="AY435" i="4" s="1"/>
  <c r="S81" i="4"/>
  <c r="S237" i="4"/>
  <c r="S245" i="4"/>
  <c r="S373" i="4"/>
  <c r="S267" i="4"/>
  <c r="S16" i="4"/>
  <c r="S352" i="4"/>
  <c r="S439" i="4"/>
  <c r="AY439" i="4" s="1"/>
  <c r="S374" i="4"/>
  <c r="S358" i="4"/>
  <c r="S375" i="4"/>
  <c r="S359" i="4"/>
  <c r="S370" i="4"/>
  <c r="S361" i="4"/>
  <c r="S371" i="4"/>
  <c r="S362" i="4"/>
  <c r="S184" i="4"/>
  <c r="S185" i="4"/>
  <c r="S433" i="4"/>
  <c r="AY433" i="4" s="1"/>
  <c r="S22" i="4"/>
  <c r="S76" i="4"/>
  <c r="S11" i="4"/>
  <c r="S108" i="4"/>
  <c r="S68" i="4"/>
  <c r="S32" i="4"/>
  <c r="S174" i="4"/>
  <c r="S275" i="4"/>
  <c r="S440" i="4"/>
  <c r="T440" i="4" s="1"/>
  <c r="S363" i="4"/>
  <c r="S170" i="4"/>
  <c r="S190" i="4"/>
  <c r="S209" i="4"/>
  <c r="S191" i="4"/>
  <c r="S208" i="4"/>
  <c r="S250" i="4"/>
  <c r="S210" i="4"/>
  <c r="S116" i="4"/>
  <c r="S360" i="4"/>
  <c r="S372" i="4"/>
  <c r="S153" i="4"/>
  <c r="S82" i="4"/>
  <c r="S239" i="4"/>
  <c r="S431" i="4"/>
  <c r="AY431" i="4" s="1"/>
  <c r="S154" i="4"/>
  <c r="S169" i="4"/>
  <c r="S168" i="4"/>
  <c r="S388" i="4"/>
  <c r="S396" i="4"/>
  <c r="S384" i="4"/>
  <c r="S152" i="4"/>
  <c r="S4"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AY436" i="4" s="1"/>
  <c r="S7" i="4"/>
  <c r="S182" i="4"/>
  <c r="S70" i="4"/>
  <c r="S322" i="4"/>
  <c r="S269" i="4"/>
  <c r="S323" i="4"/>
  <c r="S270" i="4"/>
  <c r="S395" i="4"/>
  <c r="S8" i="4"/>
  <c r="S385" i="4"/>
  <c r="S268" i="4"/>
  <c r="S271" i="4"/>
  <c r="S136" i="4"/>
  <c r="S26" i="4"/>
  <c r="S66" i="4"/>
  <c r="S5" i="4"/>
  <c r="S94" i="4"/>
  <c r="S20" i="4"/>
  <c r="S29" i="4"/>
  <c r="S49" i="4"/>
  <c r="S421" i="4"/>
  <c r="AY421" i="4" s="1"/>
  <c r="S428" i="4"/>
  <c r="AY428" i="4" s="1"/>
  <c r="S326" i="4"/>
  <c r="S272" i="4"/>
  <c r="S183" i="4"/>
  <c r="S50" i="4"/>
  <c r="S422" i="4"/>
  <c r="AY422" i="4" s="1"/>
  <c r="S71" i="4"/>
  <c r="S88" i="4"/>
  <c r="S324" i="4"/>
  <c r="S23" i="4"/>
  <c r="S365" i="4"/>
  <c r="S430" i="4"/>
  <c r="AY430" i="4" s="1"/>
  <c r="S114" i="4"/>
  <c r="S172" i="4"/>
  <c r="S149" i="4"/>
  <c r="S151" i="4"/>
  <c r="S446" i="4"/>
  <c r="AY446" i="4" s="1"/>
  <c r="S127" i="4"/>
  <c r="S181" i="4"/>
  <c r="S51" i="4"/>
  <c r="S177" i="4"/>
  <c r="S39" i="4"/>
  <c r="S179" i="4"/>
  <c r="S243" i="4"/>
  <c r="S38" i="4"/>
  <c r="S74" i="4"/>
  <c r="S75" i="4"/>
  <c r="S248" i="4"/>
  <c r="S420" i="4"/>
  <c r="AY420" i="4" s="1"/>
  <c r="S150" i="4"/>
  <c r="S33" i="4"/>
  <c r="S368" i="4"/>
  <c r="S438" i="4"/>
  <c r="AY438" i="4" s="1"/>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AY427" i="4" s="1"/>
  <c r="S408" i="4"/>
  <c r="S366" i="4"/>
  <c r="S91" i="4"/>
  <c r="S196" i="4"/>
  <c r="S65" i="4"/>
  <c r="S107" i="4"/>
  <c r="S9" i="4"/>
  <c r="S41" i="4"/>
  <c r="S80" i="4"/>
  <c r="S432" i="4"/>
  <c r="AY432" i="4" s="1"/>
  <c r="S410" i="4"/>
  <c r="S30" i="4"/>
  <c r="S60" i="4"/>
  <c r="S330" i="4"/>
  <c r="S331" i="4"/>
  <c r="S332" i="4"/>
  <c r="S238" i="4"/>
  <c r="S42" i="4"/>
  <c r="S205" i="4"/>
  <c r="S444" i="4"/>
  <c r="T444" i="4" s="1"/>
  <c r="S411" i="4"/>
  <c r="S353" i="4"/>
  <c r="S354" i="4"/>
  <c r="S307" i="4"/>
  <c r="S52" i="4"/>
  <c r="S309" i="4"/>
  <c r="S241" i="4"/>
  <c r="S308" i="4"/>
  <c r="S207" i="4"/>
  <c r="S206" i="4"/>
  <c r="S61" i="4"/>
  <c r="S96" i="4"/>
  <c r="S437" i="4"/>
  <c r="AY437" i="4" s="1"/>
  <c r="S90" i="4"/>
  <c r="S113" i="4"/>
  <c r="S276" i="4"/>
  <c r="S386" i="4"/>
  <c r="S55" i="4"/>
  <c r="S306" i="4"/>
  <c r="S27" i="4"/>
  <c r="S392" i="4"/>
  <c r="S389" i="4"/>
  <c r="S333" i="4"/>
  <c r="S393" i="4"/>
  <c r="S387" i="4"/>
  <c r="S335" i="4"/>
  <c r="S24" i="4"/>
  <c r="S394" i="4"/>
  <c r="S304" i="4"/>
  <c r="S277" i="4"/>
  <c r="S63" i="4"/>
  <c r="S278" i="4"/>
  <c r="S204" i="4"/>
  <c r="S188" i="4"/>
  <c r="S186" i="4"/>
  <c r="S357" i="4"/>
  <c r="AY357" i="4" s="1"/>
  <c r="S356" i="4"/>
  <c r="S187" i="4"/>
  <c r="AY187" i="4" s="1"/>
  <c r="S202" i="4"/>
  <c r="AY202" i="4" s="1"/>
  <c r="S175" i="4"/>
  <c r="E553" i="7" a="1"/>
  <c r="E553" i="7" s="1"/>
  <c r="E552" i="7" a="1"/>
  <c r="E552" i="7" s="1"/>
  <c r="E551" i="7" a="1"/>
  <c r="E551" i="7" s="1"/>
  <c r="E550" i="7" a="1"/>
  <c r="E550" i="7" s="1"/>
  <c r="E561" i="7" a="1"/>
  <c r="E561" i="7" s="1"/>
  <c r="E524" i="7" a="1"/>
  <c r="E524" i="7" s="1"/>
  <c r="E560" i="7" a="1"/>
  <c r="E560" i="7" s="1"/>
  <c r="E523" i="7" a="1"/>
  <c r="E523" i="7" s="1"/>
  <c r="AY3" i="4"/>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AY512" i="4"/>
  <c r="T512" i="4"/>
  <c r="AY514" i="4"/>
  <c r="T514" i="4"/>
  <c r="T517" i="4"/>
  <c r="AY517" i="4"/>
  <c r="AY516" i="4"/>
  <c r="T516" i="4"/>
  <c r="AY511" i="4"/>
  <c r="T511" i="4"/>
  <c r="AY507" i="4"/>
  <c r="T507" i="4"/>
  <c r="AY509" i="4"/>
  <c r="T509" i="4"/>
  <c r="AY506" i="4"/>
  <c r="T506" i="4"/>
  <c r="AY505" i="4"/>
  <c r="T505" i="4"/>
  <c r="AY510" i="4"/>
  <c r="T510" i="4"/>
  <c r="AY508" i="4"/>
  <c r="T508" i="4"/>
  <c r="AY518" i="4"/>
  <c r="T518" i="4"/>
  <c r="T513" i="4"/>
  <c r="AY513" i="4"/>
  <c r="AY515" i="4"/>
  <c r="T515" i="4"/>
  <c r="T331" i="4"/>
  <c r="AY331" i="4"/>
  <c r="T198" i="4"/>
  <c r="AY198" i="4"/>
  <c r="T244" i="4"/>
  <c r="AY244" i="4"/>
  <c r="T114" i="4"/>
  <c r="AY114" i="4"/>
  <c r="T20" i="4"/>
  <c r="AY20" i="4"/>
  <c r="T182" i="4"/>
  <c r="AY182" i="4"/>
  <c r="T112" i="4"/>
  <c r="AY112" i="4"/>
  <c r="T388" i="4"/>
  <c r="AY388" i="4"/>
  <c r="T190" i="4"/>
  <c r="AY190" i="4"/>
  <c r="T371" i="4"/>
  <c r="AY371" i="4"/>
  <c r="T10" i="4"/>
  <c r="AY10" i="4"/>
  <c r="T56" i="4"/>
  <c r="AY56" i="4"/>
  <c r="T24" i="4"/>
  <c r="AY24" i="4"/>
  <c r="T61" i="4"/>
  <c r="AY61" i="4"/>
  <c r="T206" i="4"/>
  <c r="AY206" i="4"/>
  <c r="T330" i="4"/>
  <c r="AY330" i="4"/>
  <c r="T247" i="4"/>
  <c r="AY247" i="4"/>
  <c r="T199" i="4"/>
  <c r="AY199" i="4"/>
  <c r="T248" i="4"/>
  <c r="AY248" i="4"/>
  <c r="T94" i="4"/>
  <c r="AY94" i="4"/>
  <c r="T7" i="4"/>
  <c r="AY7" i="4"/>
  <c r="T86" i="4"/>
  <c r="AY86" i="4"/>
  <c r="T168" i="4"/>
  <c r="AY168" i="4"/>
  <c r="T170" i="4"/>
  <c r="AY170" i="4"/>
  <c r="T361" i="4"/>
  <c r="AY361" i="4"/>
  <c r="T87" i="4"/>
  <c r="AY87" i="4"/>
  <c r="T305" i="4"/>
  <c r="AY305" i="4"/>
  <c r="T387" i="4"/>
  <c r="AY387" i="4"/>
  <c r="T207" i="4"/>
  <c r="AY207" i="4"/>
  <c r="T60" i="4"/>
  <c r="AY60" i="4"/>
  <c r="T106" i="4"/>
  <c r="AY106" i="4"/>
  <c r="T47" i="4"/>
  <c r="AY47" i="4"/>
  <c r="T75" i="4"/>
  <c r="AY75" i="4"/>
  <c r="T365" i="4"/>
  <c r="AY365" i="4"/>
  <c r="T5" i="4"/>
  <c r="AY5" i="4"/>
  <c r="T45" i="4"/>
  <c r="AY45" i="4"/>
  <c r="T169" i="4"/>
  <c r="AY169" i="4"/>
  <c r="T363" i="4"/>
  <c r="AY363" i="4"/>
  <c r="T370" i="4"/>
  <c r="AY370" i="4"/>
  <c r="T126" i="4"/>
  <c r="AY126" i="4"/>
  <c r="T391" i="4"/>
  <c r="AY391" i="4"/>
  <c r="T335" i="4"/>
  <c r="AY335" i="4"/>
  <c r="T175" i="4"/>
  <c r="AY175" i="4"/>
  <c r="T393" i="4"/>
  <c r="AY393" i="4"/>
  <c r="T308" i="4"/>
  <c r="AY308" i="4"/>
  <c r="T30" i="4"/>
  <c r="AY30" i="4"/>
  <c r="T31" i="4"/>
  <c r="AY31" i="4"/>
  <c r="T34" i="4"/>
  <c r="AY34" i="4"/>
  <c r="T74" i="4"/>
  <c r="AY74" i="4"/>
  <c r="T23" i="4"/>
  <c r="AY23" i="4"/>
  <c r="T66" i="4"/>
  <c r="AY66" i="4"/>
  <c r="T111" i="4"/>
  <c r="AY111" i="4"/>
  <c r="T57" i="4"/>
  <c r="AY57" i="4"/>
  <c r="T154" i="4"/>
  <c r="AY154" i="4"/>
  <c r="T359" i="4"/>
  <c r="AY359" i="4"/>
  <c r="T14" i="4"/>
  <c r="AY14" i="4"/>
  <c r="T397" i="4"/>
  <c r="AY397" i="4"/>
  <c r="T333" i="4"/>
  <c r="AY333" i="4"/>
  <c r="T241" i="4"/>
  <c r="AY241" i="4"/>
  <c r="T410" i="4"/>
  <c r="AY410" i="4"/>
  <c r="T67" i="4"/>
  <c r="AY67" i="4"/>
  <c r="T40" i="4"/>
  <c r="AY40" i="4"/>
  <c r="T38" i="4"/>
  <c r="AY38" i="4"/>
  <c r="T324" i="4"/>
  <c r="AY324" i="4"/>
  <c r="T26" i="4"/>
  <c r="AY26" i="4"/>
  <c r="T240" i="4"/>
  <c r="AY240" i="4"/>
  <c r="T128" i="4"/>
  <c r="AY128" i="4"/>
  <c r="T275" i="4"/>
  <c r="AY275" i="4"/>
  <c r="T375" i="4"/>
  <c r="AY375" i="4"/>
  <c r="T246" i="4"/>
  <c r="AY246" i="4"/>
  <c r="T390" i="4"/>
  <c r="AY390" i="4"/>
  <c r="T389" i="4"/>
  <c r="AY389" i="4"/>
  <c r="T309" i="4"/>
  <c r="AY309" i="4"/>
  <c r="T409" i="4"/>
  <c r="AY409" i="4"/>
  <c r="T200" i="4"/>
  <c r="AY200" i="4"/>
  <c r="T243" i="4"/>
  <c r="AY243" i="4"/>
  <c r="T88" i="4"/>
  <c r="AY88" i="4"/>
  <c r="T136" i="4"/>
  <c r="AY136" i="4"/>
  <c r="T197" i="4"/>
  <c r="AY197" i="4"/>
  <c r="T178" i="4"/>
  <c r="AY178" i="4"/>
  <c r="T239" i="4"/>
  <c r="AY239" i="4"/>
  <c r="T174" i="4"/>
  <c r="AY174" i="4"/>
  <c r="T358" i="4"/>
  <c r="AY358" i="4"/>
  <c r="T62" i="4"/>
  <c r="AY62" i="4"/>
  <c r="T25" i="4"/>
  <c r="AY25" i="4"/>
  <c r="T356" i="4"/>
  <c r="AY356" i="4"/>
  <c r="T392" i="4"/>
  <c r="AY392" i="4"/>
  <c r="T52" i="4"/>
  <c r="AY52" i="4"/>
  <c r="T80" i="4"/>
  <c r="AY80" i="4"/>
  <c r="T89" i="4"/>
  <c r="AY89" i="4"/>
  <c r="T179" i="4"/>
  <c r="AY179" i="4"/>
  <c r="T71" i="4"/>
  <c r="AY71" i="4"/>
  <c r="T271" i="4"/>
  <c r="AY271" i="4"/>
  <c r="T369" i="4"/>
  <c r="AY369" i="4"/>
  <c r="T6" i="4"/>
  <c r="AY6" i="4"/>
  <c r="T82" i="4"/>
  <c r="AY82" i="4"/>
  <c r="T32" i="4"/>
  <c r="AY32" i="4"/>
  <c r="T374" i="4"/>
  <c r="AY374" i="4"/>
  <c r="T72" i="4"/>
  <c r="AY72" i="4"/>
  <c r="T129" i="4"/>
  <c r="AY129" i="4"/>
  <c r="T27" i="4"/>
  <c r="AY27" i="4"/>
  <c r="T307" i="4"/>
  <c r="AY307" i="4"/>
  <c r="T41" i="4"/>
  <c r="AY41" i="4"/>
  <c r="T173" i="4"/>
  <c r="AY173" i="4"/>
  <c r="T201" i="4"/>
  <c r="AY201" i="4"/>
  <c r="T39" i="4"/>
  <c r="AY39" i="4"/>
  <c r="T268" i="4"/>
  <c r="AY268" i="4"/>
  <c r="T15" i="4"/>
  <c r="AY15" i="4"/>
  <c r="T180" i="4"/>
  <c r="AY180" i="4"/>
  <c r="T153" i="4"/>
  <c r="AY153" i="4"/>
  <c r="T68" i="4"/>
  <c r="AY68" i="4"/>
  <c r="T242" i="4"/>
  <c r="AY242" i="4"/>
  <c r="T306" i="4"/>
  <c r="AY306" i="4"/>
  <c r="T354" i="4"/>
  <c r="AY354" i="4"/>
  <c r="T9" i="4"/>
  <c r="AY9" i="4"/>
  <c r="T36" i="4"/>
  <c r="AY36" i="4"/>
  <c r="T18" i="4"/>
  <c r="AY18" i="4"/>
  <c r="T177" i="4"/>
  <c r="AY177" i="4"/>
  <c r="T50" i="4"/>
  <c r="AY50" i="4"/>
  <c r="T385" i="4"/>
  <c r="AY385" i="4"/>
  <c r="T171" i="4"/>
  <c r="AY171" i="4"/>
  <c r="T325" i="4"/>
  <c r="AY325" i="4"/>
  <c r="T372" i="4"/>
  <c r="AY372" i="4"/>
  <c r="T108" i="4"/>
  <c r="AY108" i="4"/>
  <c r="T352" i="4"/>
  <c r="AY352" i="4"/>
  <c r="T159" i="4"/>
  <c r="AY159" i="4"/>
  <c r="T55" i="4"/>
  <c r="AY55" i="4"/>
  <c r="T353" i="4"/>
  <c r="AY353" i="4"/>
  <c r="T107" i="4"/>
  <c r="AY107" i="4"/>
  <c r="T21" i="4"/>
  <c r="AY21" i="4"/>
  <c r="T110" i="4"/>
  <c r="AY110" i="4"/>
  <c r="T51" i="4"/>
  <c r="AY51" i="4"/>
  <c r="T183" i="4"/>
  <c r="AY183" i="4"/>
  <c r="T8" i="4"/>
  <c r="AY8" i="4"/>
  <c r="T79" i="4"/>
  <c r="AY79" i="4"/>
  <c r="T327" i="4"/>
  <c r="AY327" i="4"/>
  <c r="T360" i="4"/>
  <c r="AY360" i="4"/>
  <c r="T11" i="4"/>
  <c r="AY11" i="4"/>
  <c r="T16" i="4"/>
  <c r="AY16" i="4"/>
  <c r="T44" i="4"/>
  <c r="AY44" i="4"/>
  <c r="T204" i="4"/>
  <c r="AY204" i="4"/>
  <c r="T386" i="4"/>
  <c r="AY386" i="4"/>
  <c r="T411" i="4"/>
  <c r="AY411" i="4"/>
  <c r="T65" i="4"/>
  <c r="AY65" i="4"/>
  <c r="T274" i="4"/>
  <c r="AY274" i="4"/>
  <c r="T249" i="4"/>
  <c r="AY249" i="4"/>
  <c r="T181" i="4"/>
  <c r="AY181" i="4"/>
  <c r="T272" i="4"/>
  <c r="AY272" i="4"/>
  <c r="T395" i="4"/>
  <c r="AY395" i="4"/>
  <c r="T95" i="4"/>
  <c r="AY95" i="4"/>
  <c r="T189" i="4"/>
  <c r="AY189" i="4"/>
  <c r="T116" i="4"/>
  <c r="AY116" i="4"/>
  <c r="T76" i="4"/>
  <c r="AY76" i="4"/>
  <c r="T267" i="4"/>
  <c r="AY267" i="4"/>
  <c r="T48" i="4"/>
  <c r="AY48" i="4"/>
  <c r="T188" i="4"/>
  <c r="AY188" i="4"/>
  <c r="T278" i="4"/>
  <c r="AY278" i="4"/>
  <c r="T276" i="4"/>
  <c r="AY276" i="4"/>
  <c r="T196" i="4"/>
  <c r="AY196" i="4"/>
  <c r="T273" i="4"/>
  <c r="AY273" i="4"/>
  <c r="T83" i="4"/>
  <c r="AY83" i="4"/>
  <c r="T127" i="4"/>
  <c r="AY127" i="4"/>
  <c r="T326" i="4"/>
  <c r="AY326" i="4"/>
  <c r="T270" i="4"/>
  <c r="AY270" i="4"/>
  <c r="T58" i="4"/>
  <c r="AY58" i="4"/>
  <c r="T211" i="4"/>
  <c r="AY211" i="4"/>
  <c r="T210" i="4"/>
  <c r="AY210" i="4"/>
  <c r="T22" i="4"/>
  <c r="AY22" i="4"/>
  <c r="T373" i="4"/>
  <c r="AY373" i="4"/>
  <c r="T69" i="4"/>
  <c r="AY69" i="4"/>
  <c r="T63" i="4"/>
  <c r="AY63" i="4"/>
  <c r="T113" i="4"/>
  <c r="AY113" i="4"/>
  <c r="T205" i="4"/>
  <c r="AY205" i="4"/>
  <c r="T91" i="4"/>
  <c r="AY91" i="4"/>
  <c r="T406" i="4"/>
  <c r="AY406" i="4"/>
  <c r="T323" i="4"/>
  <c r="AY323" i="4"/>
  <c r="T367" i="4"/>
  <c r="AY367" i="4"/>
  <c r="T4" i="4"/>
  <c r="AY4" i="4"/>
  <c r="T250" i="4"/>
  <c r="AY250" i="4"/>
  <c r="T245" i="4"/>
  <c r="AY245" i="4"/>
  <c r="T77" i="4"/>
  <c r="AY77" i="4"/>
  <c r="T277" i="4"/>
  <c r="AY277" i="4"/>
  <c r="T90" i="4"/>
  <c r="AY90" i="4"/>
  <c r="T42" i="4"/>
  <c r="AY42" i="4"/>
  <c r="T364" i="4"/>
  <c r="AY364" i="4"/>
  <c r="T368" i="4"/>
  <c r="AY368" i="4"/>
  <c r="T151" i="4"/>
  <c r="AY151" i="4"/>
  <c r="T269" i="4"/>
  <c r="AY269" i="4"/>
  <c r="T407" i="4"/>
  <c r="AY407" i="4"/>
  <c r="T152" i="4"/>
  <c r="AY152" i="4"/>
  <c r="T208" i="4"/>
  <c r="AY208" i="4"/>
  <c r="T185" i="4"/>
  <c r="AY185" i="4"/>
  <c r="T237" i="4"/>
  <c r="AY237" i="4"/>
  <c r="T366" i="4"/>
  <c r="AY366" i="4"/>
  <c r="T304" i="4"/>
  <c r="AY304" i="4"/>
  <c r="T238" i="4"/>
  <c r="AY238" i="4"/>
  <c r="T408" i="4"/>
  <c r="AY408" i="4"/>
  <c r="T46" i="4"/>
  <c r="AY46" i="4"/>
  <c r="T33" i="4"/>
  <c r="AY33" i="4"/>
  <c r="T149" i="4"/>
  <c r="AY149" i="4"/>
  <c r="T49" i="4"/>
  <c r="AY49" i="4"/>
  <c r="T322" i="4"/>
  <c r="AY322" i="4"/>
  <c r="T334" i="4"/>
  <c r="AY334" i="4"/>
  <c r="T384" i="4"/>
  <c r="AY384" i="4"/>
  <c r="T191" i="4"/>
  <c r="AY191" i="4"/>
  <c r="T184" i="4"/>
  <c r="AY184" i="4"/>
  <c r="T81" i="4"/>
  <c r="AY81" i="4"/>
  <c r="T186" i="4"/>
  <c r="AY186" i="4"/>
  <c r="T394" i="4"/>
  <c r="AY394" i="4"/>
  <c r="T96" i="4"/>
  <c r="AY96" i="4"/>
  <c r="T332" i="4"/>
  <c r="AY332" i="4"/>
  <c r="T109" i="4"/>
  <c r="AY109" i="4"/>
  <c r="T150" i="4"/>
  <c r="AY150" i="4"/>
  <c r="T172" i="4"/>
  <c r="AY172" i="4"/>
  <c r="T29" i="4"/>
  <c r="AY29" i="4"/>
  <c r="T70" i="4"/>
  <c r="AY70" i="4"/>
  <c r="T93" i="4"/>
  <c r="AY93" i="4"/>
  <c r="T396" i="4"/>
  <c r="AY396" i="4"/>
  <c r="T209" i="4"/>
  <c r="AY209" i="4"/>
  <c r="T362" i="4"/>
  <c r="AY362" i="4"/>
  <c r="T203" i="4"/>
  <c r="AY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<sst xmlns="http://schemas.openxmlformats.org/spreadsheetml/2006/main" count="7856" uniqueCount="2773">
  <si>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</si>
  <si>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</si>
  <si>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</si>
  <si>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</si>
  <si>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</si>
  <si>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</si>
  <si>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</si>
  <si>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</si>
  <si>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</si>
  <si>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</si>
  <si>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</si>
  <si>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</si>
  <si>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</si>
  <si>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</si>
  <si>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</si>
  <si>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</si>
  <si>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</si>
  <si>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</si>
  <si>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</si>
  <si>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</si>
  <si>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</si>
  <si>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</si>
  <si>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</si>
  <si>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</si>
  <si>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</si>
  <si>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</si>
  <si>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</si>
  <si>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</si>
  <si>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</si>
  <si>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</si>
  <si>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</si>
  <si>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</si>
  <si>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</si>
  <si>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</si>
  <si>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</si>
  <si>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</si>
  <si>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</si>
  <si>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</si>
  <si>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</si>
  <si>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</si>
  <si>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</si>
  <si>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</si>
  <si>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</si>
  <si>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</si>
  <si>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</si>
  <si>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</si>
  <si>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</si>
  <si>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</si>
  <si>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</si>
  <si>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</si>
  <si>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</si>
  <si>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</si>
  <si>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</si>
  <si>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</si>
  <si>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</si>
  <si>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</si>
  <si>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</si>
  <si>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</si>
  <si>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</si>
  <si>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</si>
  <si>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</si>
  <si>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</si>
  <si>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</si>
  <si>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</si>
  <si>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</si>
  <si>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</si>
  <si>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</si>
  <si>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</si>
  <si>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</si>
  <si>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</si>
  <si>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</si>
  <si>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</si>
  <si>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</si>
  <si>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</si>
  <si>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</si>
  <si>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</si>
  <si>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</si>
  <si>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</si>
  <si>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</si>
  <si>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</si>
  <si>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</si>
  <si>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</si>
  <si>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</si>
  <si>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</si>
  <si>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</si>
  <si>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</si>
  <si>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</si>
  <si>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</si>
  <si>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</si>
  <si>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</si>
  <si>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</si>
  <si>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</si>
  <si>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</si>
  <si>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</si>
  <si>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</si>
  <si>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</si>
  <si>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</si>
  <si>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</si>
  <si>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</si>
  <si>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</si>
  <si>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</si>
  <si>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</si>
  <si>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</si>
  <si>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</si>
  <si>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</si>
  <si>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</si>
  <si>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</si>
  <si>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</si>
  <si>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</si>
  <si>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</si>
  <si>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</si>
  <si>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</si>
  <si>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</si>
  <si>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</si>
  <si>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</si>
  <si>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</si>
  <si>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</si>
  <si>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</si>
  <si>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</si>
  <si>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</si>
  <si>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</si>
  <si>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</si>
  <si>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</si>
  <si>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</si>
  <si>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</si>
  <si>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</si>
  <si>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</si>
  <si>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</si>
  <si>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</si>
  <si>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</si>
  <si>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</si>
  <si>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</si>
  <si>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</si>
  <si>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</si>
  <si>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</si>
  <si>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</si>
  <si>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</si>
  <si>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</si>
  <si>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</si>
  <si>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</si>
  <si>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</si>
  <si>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</si>
  <si>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</si>
  <si>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</si>
  <si>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</si>
  <si>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</si>
  <si>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</si>
  <si>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</si>
  <si>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</si>
  <si>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</si>
  <si>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</si>
  <si>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</si>
  <si>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</si>
  <si>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</si>
  <si>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</si>
  <si>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</si>
  <si>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</si>
  <si>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</si>
  <si>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</si>
  <si>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</si>
  <si>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</si>
  <si>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</si>
  <si>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</si>
  <si>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</si>
  <si>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</si>
  <si>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</si>
  <si>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</si>
  <si>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</si>
  <si>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</si>
  <si>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</si>
  <si>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</si>
  <si>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</si>
  <si>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</si>
  <si>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</si>
  <si>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</si>
  <si>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</si>
  <si>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</si>
  <si>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</si>
  <si>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</si>
  <si>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</si>
  <si>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</si>
  <si>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</si>
  <si>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</si>
  <si>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</si>
  <si>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</si>
  <si>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</si>
  <si>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</si>
  <si>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</si>
  <si>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</si>
  <si>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</si>
  <si>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</si>
  <si>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</si>
  <si>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</si>
  <si>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</si>
  <si>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</si>
  <si>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</si>
  <si>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</si>
  <si>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</si>
  <si>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</si>
  <si>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</si>
  <si>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</si>
  <si>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</si>
  <si>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</si>
  <si>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</si>
  <si>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</si>
  <si>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</si>
  <si>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</si>
  <si>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</si>
  <si>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</si>
  <si>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</si>
  <si>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</si>
  <si>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</si>
  <si>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</si>
  <si>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</si>
  <si>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</si>
  <si>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</si>
  <si>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</si>
  <si>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</si>
  <si>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</si>
  <si>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</si>
  <si>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</si>
  <si>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</si>
  <si>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</si>
  <si>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</si>
  <si>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</si>
  <si>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</si>
  <si>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</si>
  <si>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</si>
  <si>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</si>
  <si>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</si>
  <si>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</si>
  <si>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</si>
  <si>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</si>
  <si>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</si>
  <si>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</si>
  <si>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</si>
  <si>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</si>
  <si>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</si>
  <si>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</si>
  <si>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</si>
  <si>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</si>
  <si>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</si>
  <si>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</si>
  <si>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</si>
  <si>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</si>
  <si>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</si>
  <si>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</si>
  <si>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</si>
  <si>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</si>
  <si>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</si>
  <si>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</si>
  <si>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</si>
  <si>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</si>
  <si>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</si>
  <si>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</si>
  <si>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</si>
  <si>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</si>
  <si>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</si>
  <si>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</si>
  <si>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</si>
  <si>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</si>
  <si>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</si>
  <si>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</si>
  <si>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</si>
  <si>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</si>
  <si>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</si>
  <si>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</si>
  <si>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</si>
  <si>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</si>
  <si>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</si>
  <si>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</si>
  <si>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</si>
  <si>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</si>
  <si>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</si>
  <si>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</si>
  <si>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</si>
  <si>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</si>
  <si>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</si>
  <si>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</si>
  <si>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</si>
  <si>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</si>
  <si>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</si>
  <si>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</si>
  <si>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</si>
  <si>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</si>
  <si>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</si>
  <si>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</si>
  <si>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</si>
  <si>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</si>
  <si>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</si>
  <si>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</si>
  <si>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</si>
  <si>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</si>
  <si>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</si>
  <si>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</si>
  <si>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</si>
  <si>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</si>
  <si>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</si>
  <si>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</si>
  <si>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</si>
  <si>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</si>
  <si>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</si>
  <si>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</si>
  <si>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</si>
  <si>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</si>
  <si>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</si>
  <si>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</si>
  <si>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</si>
  <si>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</si>
  <si>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</si>
  <si>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</si>
  <si>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</si>
  <si>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</si>
  <si>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</si>
  <si>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</si>
  <si>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</si>
  <si>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</si>
  <si>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</si>
  <si>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</si>
  <si>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</si>
  <si>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</si>
  <si>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</si>
  <si>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</si>
  <si>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</si>
  <si>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</si>
  <si>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</si>
  <si>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</si>
  <si>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</si>
  <si>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</si>
  <si>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</si>
  <si>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</si>
  <si>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</si>
  <si>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</si>
  <si>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</si>
  <si>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</si>
  <si>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</si>
  <si>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</si>
  <si>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</si>
  <si>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</si>
  <si>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</si>
  <si>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</si>
  <si>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</si>
  <si>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</si>
  <si>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</si>
  <si>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</si>
  <si>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</si>
  <si>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</si>
  <si>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</si>
  <si>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</si>
  <si>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</si>
  <si>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</si>
  <si>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</si>
  <si>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</si>
  <si>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</si>
  <si>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</si>
  <si>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</si>
  <si>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</si>
  <si>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</si>
  <si>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</si>
  <si>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</si>
  <si>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</si>
  <si>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</si>
  <si>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</si>
  <si>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</si>
  <si>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</si>
  <si>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</si>
  <si>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</si>
  <si>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</si>
  <si>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</si>
  <si>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</si>
  <si>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</si>
  <si>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</si>
  <si>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</si>
  <si>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</si>
  <si>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</si>
  <si>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</si>
  <si>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</si>
  <si>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</si>
  <si>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</si>
  <si>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</si>
  <si>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</si>
  <si>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</si>
  <si>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</si>
  <si>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</si>
  <si>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</si>
  <si>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</si>
  <si>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</si>
  <si>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</si>
  <si>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</si>
  <si>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</si>
  <si>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</si>
  <si>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</si>
  <si>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</si>
  <si>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</si>
  <si>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</si>
  <si>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</si>
  <si>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</si>
  <si>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</si>
  <si>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</si>
  <si>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</si>
  <si>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</si>
  <si>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</si>
  <si>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</si>
  <si>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</si>
  <si>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</si>
  <si>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</si>
  <si>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</si>
  <si>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</si>
  <si>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</si>
  <si>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</si>
  <si>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</si>
  <si>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</si>
  <si>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</si>
  <si>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</si>
  <si>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</si>
  <si>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</si>
  <si>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</si>
  <si>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</si>
  <si>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</si>
  <si>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</si>
  <si>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</si>
  <si>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</si>
  <si>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</si>
  <si>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</si>
  <si>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</si>
  <si>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</si>
  <si>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</si>
  <si>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</si>
  <si>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</si>
  <si>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</si>
  <si>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</si>
  <si>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</si>
  <si>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</si>
  <si>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</si>
  <si>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</si>
  <si>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</si>
  <si>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</si>
  <si>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</si>
  <si>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</si>
  <si>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</si>
  <si>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</si>
  <si>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</si>
  <si>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</si>
  <si>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</si>
  <si>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</si>
  <si>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</si>
  <si>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</si>
  <si>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</si>
  <si>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</si>
  <si>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</si>
  <si>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</si>
  <si>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</si>
  <si>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</si>
  <si>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</si>
  <si>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</si>
  <si>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</si>
  <si>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</si>
  <si>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</si>
  <si>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</si>
  <si>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</si>
  <si>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</si>
  <si>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</si>
  <si>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</si>
  <si>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</si>
  <si>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</si>
  <si>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</si>
  <si>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</si>
  <si>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</si>
  <si>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</si>
  <si>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</si>
  <si>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</si>
  <si>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</si>
  <si>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</si>
  <si>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</si>
  <si>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</si>
  <si>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</si>
  <si>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</si>
  <si>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</si>
  <si>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</si>
  <si>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</si>
  <si>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</si>
  <si>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</si>
  <si>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</si>
  <si>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</si>
  <si>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</si>
  <si>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</si>
  <si>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</si>
  <si>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</si>
  <si>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</si>
  <si>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</si>
  <si>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</si>
  <si>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</si>
  <si>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</si>
  <si>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</si>
  <si>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</si>
  <si>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</si>
  <si>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</si>
  <si>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</si>
  <si>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</si>
  <si>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</si>
  <si>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</si>
  <si>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</si>
  <si>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</si>
  <si>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</si>
  <si>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</si>
  <si>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</si>
  <si>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</si>
  <si>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</si>
  <si>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</si>
  <si>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</si>
  <si>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</si>
  <si>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</si>
  <si>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</si>
  <si>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</si>
  <si>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</si>
  <si>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</si>
  <si>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</si>
  <si>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</si>
  <si>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</si>
  <si>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</si>
  <si>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</si>
  <si>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</si>
  <si>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</si>
  <si>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</si>
  <si>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</si>
  <si>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</si>
  <si>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</si>
  <si>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</si>
  <si>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</si>
  <si>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</si>
  <si>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</si>
  <si>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</si>
  <si>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</si>
  <si>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</si>
  <si>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</si>
  <si>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</si>
  <si>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</si>
  <si>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</si>
  <si>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</si>
  <si>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</si>
  <si>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</si>
  <si>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</si>
  <si>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</si>
  <si>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</si>
  <si>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</si>
  <si>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</si>
  <si>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</si>
  <si>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</si>
  <si>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</si>
  <si>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</si>
  <si>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</si>
  <si>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</si>
  <si>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</si>
  <si>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</si>
  <si>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</si>
  <si>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</si>
  <si>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</si>
  <si>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</si>
  <si>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</si>
  <si>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</si>
  <si>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</si>
  <si>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</si>
  <si>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</si>
  <si>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</si>
  <si>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</si>
  <si>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</si>
  <si>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</si>
  <si>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</si>
  <si>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</si>
  <si>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</si>
  <si>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</si>
  <si>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</si>
  <si>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</si>
  <si>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</si>
  <si>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</si>
  <si>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</si>
  <si>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</si>
  <si>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</si>
  <si>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</si>
  <si>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</si>
  <si>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</si>
  <si>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</si>
  <si>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</si>
  <si>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</si>
  <si>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</si>
  <si>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</si>
  <si>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</si>
  <si>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</si>
  <si>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</si>
  <si>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</si>
  <si>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</si>
  <si>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</si>
  <si>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</si>
  <si>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</si>
  <si>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</si>
  <si>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</si>
  <si>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</si>
  <si>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</si>
  <si>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</si>
  <si>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</si>
  <si>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</si>
  <si>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</si>
  <si>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</si>
  <si>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</si>
  <si>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</si>
  <si>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</si>
  <si>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</si>
  <si>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</si>
  <si>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</si>
  <si>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</si>
  <si>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</si>
  <si>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</si>
  <si>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</si>
  <si>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</si>
  <si>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</si>
  <si>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</si>
  <si>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</si>
  <si>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</si>
  <si>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</si>
  <si>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</si>
  <si>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</si>
  <si>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</si>
  <si>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</si>
  <si>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</si>
  <si>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</si>
  <si>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</si>
  <si>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</si>
  <si>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</si>
  <si>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</si>
  <si>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</si>
  <si>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</si>
  <si>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</si>
  <si>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</si>
  <si>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</si>
  <si>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</si>
  <si>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</si>
  <si>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</si>
  <si>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</si>
  <si>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</si>
  <si>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</si>
  <si>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</si>
  <si>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</si>
  <si>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</si>
  <si>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</si>
  <si>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</si>
  <si>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</si>
  <si>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</si>
  <si>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</si>
  <si>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</si>
  <si>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</si>
  <si>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</si>
  <si>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</si>
  <si>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</si>
  <si>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</si>
  <si>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</si>
  <si>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</si>
  <si>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</si>
  <si>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</si>
  <si>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</si>
  <si>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</si>
  <si>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</si>
  <si>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</si>
  <si>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</si>
  <si>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</si>
  <si>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</si>
  <si>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</si>
  <si>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</si>
  <si>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</si>
  <si>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</si>
  <si>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</si>
  <si>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</si>
  <si>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</si>
  <si>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</si>
  <si>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</si>
  <si>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</si>
  <si>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</si>
  <si>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</si>
  <si>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</si>
  <si>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</si>
  <si>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</si>
  <si>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</si>
  <si>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</si>
  <si>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</si>
  <si>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</si>
  <si>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</si>
  <si>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</si>
  <si>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</si>
  <si>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</si>
  <si>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</si>
  <si>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</si>
  <si>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</si>
  <si>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</si>
  <si>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</si>
  <si>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</si>
  <si>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</si>
  <si>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</si>
  <si>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</si>
  <si>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</si>
  <si>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</si>
  <si>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</si>
  <si>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</si>
  <si>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</si>
  <si>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</si>
  <si>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</si>
  <si>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</si>
  <si>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</si>
  <si>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</si>
  <si>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</si>
  <si>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</si>
  <si>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</si>
  <si>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</si>
  <si>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</si>
  <si>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</si>
  <si>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</si>
  <si>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</si>
  <si>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</si>
  <si>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</si>
  <si>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</si>
  <si>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</si>
  <si>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</si>
  <si>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</si>
  <si>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</si>
  <si>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</si>
  <si>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</si>
  <si>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</si>
  <si>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</si>
  <si>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</si>
  <si>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</si>
  <si>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</si>
  <si>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</si>
  <si>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</si>
  <si>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</si>
  <si>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</si>
  <si>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</si>
  <si>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</si>
  <si>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</si>
  <si>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</si>
  <si>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</si>
  <si>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</si>
  <si>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</si>
  <si>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</si>
  <si>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</si>
  <si>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</si>
  <si>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</si>
  <si>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</si>
  <si>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</si>
  <si>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</si>
  <si>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</si>
  <si>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</si>
  <si>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</si>
  <si>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</si>
  <si>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</si>
  <si>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</si>
  <si>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</si>
  <si>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</si>
  <si>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</si>
  <si>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</si>
  <si>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</si>
  <si>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</si>
  <si>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</si>
  <si>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</si>
  <si>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</si>
  <si>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</si>
  <si>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</si>
  <si>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</si>
  <si>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</si>
  <si>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</si>
  <si>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</si>
  <si>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</si>
  <si>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</si>
  <si>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</si>
  <si>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</si>
  <si>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</si>
  <si>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</si>
  <si>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</si>
  <si>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</si>
  <si>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</si>
  <si>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</si>
  <si>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</si>
  <si>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</si>
  <si>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</si>
  <si>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</si>
  <si>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</si>
  <si>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</si>
  <si>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</si>
  <si>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</si>
  <si>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</si>
  <si>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</si>
  <si>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</si>
  <si>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</si>
  <si>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</si>
  <si>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</si>
  <si>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</si>
  <si>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</si>
  <si>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</si>
  <si>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</si>
  <si>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</si>
  <si>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</si>
  <si>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</si>
  <si>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</si>
  <si>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</si>
  <si>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</si>
  <si>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</si>
  <si>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</si>
  <si>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</si>
  <si>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</si>
  <si>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</si>
  <si>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</si>
  <si>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</si>
  <si>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</si>
  <si>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</si>
  <si>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</si>
  <si>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</si>
  <si>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</si>
  <si>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</si>
  <si>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</si>
  <si>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</si>
  <si>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</si>
  <si>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</si>
  <si>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</si>
  <si>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</si>
  <si>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</si>
  <si>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</si>
  <si>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</si>
  <si>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</si>
  <si>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</si>
  <si>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</si>
  <si>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</si>
  <si>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</si>
  <si>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</si>
  <si>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</si>
  <si>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</si>
  <si>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</si>
  <si>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</si>
  <si>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</si>
  <si>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</si>
  <si>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</si>
  <si>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</si>
  <si>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</si>
  <si>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</si>
  <si>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</si>
  <si>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</si>
  <si>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</si>
  <si>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</si>
  <si>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</si>
  <si>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</si>
  <si>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</si>
  <si>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</si>
  <si>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Elend</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</si>
  <si>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</si>
  <si>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</si>
  <si>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</si>
  <si>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</si>
  <si>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</si>
  <si>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</si>
  <si>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</si>
  <si>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</si>
  <si>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</si>
  <si>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</si>
  <si>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</si>
  <si>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</si>
  <si>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</si>
  <si>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</si>
  <si>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</si>
  <si>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</si>
  <si>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</si>
  <si>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</si>
  <si>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</si>
  <si>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</si>
  <si>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</si>
  <si>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</si>
  <si>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</si>
  <si>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</si>
  <si>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</si>
  <si>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</si>
  <si>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</si>
  <si>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</si>
  <si>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</si>
  <si>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</si>
  <si>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</si>
  <si>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</si>
  <si>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</si>
  <si>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</si>
  <si>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</si>
  <si>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</si>
  <si>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</si>
  <si>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</si>
  <si>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</si>
  <si>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</si>
  <si>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</si>
  <si>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</si>
  <si>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</si>
  <si>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</si>
  <si>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</si>
  <si>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</si>
  <si>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</si>
  <si>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</si>
  <si>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</si>
  <si>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</si>
  <si>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</si>
  <si>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</si>
  <si>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</si>
  <si>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</si>
  <si>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</si>
  <si>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</si>
  <si>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</si>
  <si>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</si>
  <si>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</si>
  <si>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</si>
  <si>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</si>
  <si>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</si>
  <si>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</si>
  <si>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</si>
  <si>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</si>
  <si>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</si>
  <si>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</si>
  <si>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</si>
  <si>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</si>
  <si>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</si>
  <si>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</si>
  <si>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</si>
  <si>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</si>
  <si>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</si>
  <si>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</si>
  <si>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</si>
  <si>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</si>
  <si>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</si>
  <si>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</si>
  <si>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</si>
  <si>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</si>
  <si>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</si>
  <si>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</si>
  <si>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</si>
  <si>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</si>
  <si>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</si>
  <si>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</si>
  <si>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</si>
  <si>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</si>
  <si>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</si>
  <si>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</si>
  <si>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</si>
  <si>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</si>
  <si>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</si>
  <si>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</si>
  <si>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</si>
  <si>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</si>
  <si>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</si>
  <si>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</si>
  <si>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</si>
  <si>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</si>
  <si>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</si>
  <si>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</si>
  <si>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</si>
  <si>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</si>
  <si>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</si>
  <si>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</si>
  <si>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</si>
  <si>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</si>
  <si>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</si>
  <si>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</si>
  <si>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</si>
  <si>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</si>
  <si>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</si>
  <si>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</si>
  <si>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</si>
  <si>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</si>
  <si>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</si>
  <si>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</si>
  <si>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</si>
  <si>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</si>
  <si>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</si>
  <si>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</si>
  <si>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</si>
  <si>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</si>
  <si>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</si>
  <si>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</si>
  <si>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</si>
  <si>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</si>
  <si>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</si>
  <si>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</si>
  <si>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</si>
  <si>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</si>
  <si>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</si>
  <si>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</si>
  <si>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</si>
  <si>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</si>
  <si>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</si>
  <si>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</si>
  <si>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</si>
  <si>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</si>
  <si>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</si>
  <si>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</si>
  <si>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</si>
  <si>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</si>
  <si>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</si>
  <si>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</si>
  <si>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</si>
  <si>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</si>
  <si>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</si>
  <si>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</si>
  <si>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</si>
  <si>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</si>
  <si>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</si>
  <si>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</si>
  <si>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</si>
  <si>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</si>
  <si>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</si>
  <si>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</si>
  <si>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</si>
  <si>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</si>
  <si>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</si>
  <si>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</si>
  <si>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</si>
  <si>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</si>
  <si>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</si>
  <si>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</si>
  <si>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</si>
  <si>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</si>
  <si>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</si>
  <si>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</si>
  <si>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</si>
  <si>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</si>
  <si>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</si>
  <si>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</si>
  <si>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</si>
  <si>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</si>
  <si>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</si>
  <si>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</si>
  <si>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</si>
  <si>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</si>
  <si>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</si>
  <si>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</si>
  <si>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</si>
  <si>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</si>
  <si>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</si>
  <si>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</si>
  <si>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</si>
  <si>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</si>
  <si>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</si>
  <si>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</si>
  <si>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</si>
  <si>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</si>
  <si>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</si>
  <si>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</si>
  <si>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</si>
  <si>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</si>
  <si>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</si>
  <si>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</si>
  <si>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</si>
  <si>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</si>
  <si>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</si>
  <si>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</si>
  <si>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</si>
  <si>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</si>
  <si>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</si>
  <si>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</si>
  <si>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</si>
  <si>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</si>
  <si>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</si>
  <si>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</si>
  <si>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</si>
  <si>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</si>
  <si>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</si>
  <si>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</si>
  <si>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</si>
  <si>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</si>
  <si>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</si>
  <si>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</si>
  <si>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</si>
  <si>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</si>
  <si>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</si>
  <si>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</si>
  <si>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</si>
  <si>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</si>
  <si>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</si>
  <si>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</si>
  <si>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</si>
  <si>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</si>
  <si>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</si>
  <si>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</si>
  <si>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</si>
  <si>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</si>
  <si>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</si>
  <si>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</si>
  <si>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</si>
  <si>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</si>
  <si>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</si>
  <si>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</si>
  <si>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</si>
  <si>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</si>
  <si>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</si>
  <si>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</si>
  <si>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</si>
  <si>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</si>
  <si>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</si>
  <si>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</si>
  <si>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</si>
  <si>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</si>
  <si>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</si>
  <si>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</si>
  <si>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</si>
  <si>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</si>
  <si>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</si>
  <si>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</si>
  <si>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</si>
  <si>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</si>
  <si>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</si>
  <si>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</si>
  <si>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</si>
  <si>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</si>
  <si>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</si>
  <si>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</si>
  <si>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</si>
  <si>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</si>
  <si>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</si>
  <si>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</si>
  <si>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</si>
  <si>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</si>
  <si>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</si>
  <si>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</si>
  <si>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</si>
  <si>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</si>
  <si>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</si>
  <si>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</si>
  <si>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</si>
  <si>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</si>
  <si>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</si>
  <si>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</si>
  <si>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</si>
  <si>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</si>
  <si>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</si>
  <si>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</si>
  <si>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</si>
  <si>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</si>
  <si>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</si>
  <si>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</si>
  <si>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</si>
  <si>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</si>
  <si>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</si>
  <si>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</si>
  <si>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</si>
  <si>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</si>
  <si>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</si>
  <si>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</si>
  <si>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</si>
  <si>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</si>
  <si>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</si>
  <si>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</si>
  <si>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</si>
  <si>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</si>
  <si>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</si>
  <si>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</si>
  <si>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</si>
  <si>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</si>
  <si>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</si>
  <si>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</si>
  <si>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</si>
  <si>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</si>
  <si>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</si>
  <si>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</si>
  <si>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</si>
  <si>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</si>
  <si>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</si>
  <si>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</si>
  <si>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</si>
  <si>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</si>
  <si>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</si>
  <si>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</si>
  <si>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</si>
  <si>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</si>
  <si>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</si>
  <si>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</si>
  <si>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</si>
  <si>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</si>
  <si>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</si>
  <si>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</si>
  <si>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</si>
  <si>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</si>
  <si>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</si>
  <si>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</si>
  <si>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</si>
  <si>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</si>
  <si>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</si>
  <si>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</si>
  <si>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</si>
  <si>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</si>
  <si>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</si>
  <si>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</si>
  <si>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</si>
  <si>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</si>
  <si>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</si>
  <si>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</si>
  <si>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</si>
  <si>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</si>
  <si>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</si>
  <si>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</si>
  <si>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</si>
  <si>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</si>
  <si>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</si>
  <si>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</si>
  <si>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</si>
  <si>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</si>
  <si>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</si>
  <si>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</si>
  <si>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</si>
  <si>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</si>
  <si>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</si>
  <si>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</si>
  <si>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</si>
  <si>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</si>
  <si>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</si>
  <si>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</si>
  <si>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</si>
  <si>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</si>
  <si>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</si>
  <si>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</si>
  <si>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</si>
  <si>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</si>
  <si>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</si>
  <si>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</si>
  <si>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</si>
  <si>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</si>
  <si>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</si>
  <si>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</si>
  <si>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</si>
  <si>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</si>
  <si>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</si>
  <si>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</si>
  <si>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</si>
  <si>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</si>
  <si>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</si>
  <si>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</si>
  <si>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</si>
  <si>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</si>
  <si>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</si>
  <si>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</si>
  <si>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</si>
  <si>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</si>
  <si>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</si>
  <si>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</si>
  <si>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</si>
  <si>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</si>
  <si>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</si>
  <si>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</si>
  <si>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</si>
  <si>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</si>
  <si>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</si>
  <si>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</si>
  <si>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</si>
  <si>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</si>
  <si>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</si>
  <si>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</si>
  <si>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</si>
  <si>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</si>
  <si>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</si>
  <si>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</si>
  <si>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</si>
  <si>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</si>
  <si>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</si>
  <si>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</si>
  <si>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</si>
  <si>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</si>
  <si>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</si>
  <si>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</si>
  <si>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</si>
  <si>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</si>
  <si>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</si>
  <si>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</si>
  <si>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</si>
  <si>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</si>
  <si>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</si>
  <si>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</si>
  <si>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</si>
  <si>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</si>
  <si>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</si>
  <si>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</si>
  <si>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</si>
  <si>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</si>
  <si>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</si>
  <si>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</si>
  <si>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</si>
  <si>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</si>
  <si>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</si>
  <si>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</si>
  <si>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</si>
  <si>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</si>
  <si>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</si>
  <si>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</si>
  <si>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</si>
  <si>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</si>
  <si>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</si>
  <si>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</si>
  <si>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</si>
  <si>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</si>
  <si>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</si>
  <si>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</si>
  <si>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</si>
  <si>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</si>
  <si>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</si>
  <si>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</si>
  <si>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</si>
  <si>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</si>
  <si>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</si>
  <si>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</si>
  <si>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</si>
  <si>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</si>
  <si>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</si>
  <si>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</si>
  <si>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</si>
  <si>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</si>
  <si>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</si>
  <si>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</si>
  <si>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</si>
  <si>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</si>
  <si>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</si>
  <si>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</si>
  <si>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</si>
  <si>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</si>
  <si>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</si>
  <si>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</si>
  <si>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</si>
  <si>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</si>
  <si>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</si>
  <si>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</si>
  <si>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</si>
  <si>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</si>
  <si>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</si>
  <si>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</si>
  <si>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</si>
  <si>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</si>
  <si>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</si>
  <si>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</si>
  <si>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</si>
  <si>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</si>
  <si>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</si>
  <si>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</si>
  <si>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</si>
  <si>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</si>
  <si>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</si>
  <si>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</si>
  <si>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</si>
  <si>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</si>
  <si>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</si>
  <si>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</si>
  <si>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</si>
  <si>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</si>
  <si>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</si>
  <si>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</si>
  <si>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</si>
  <si>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</si>
  <si>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</si>
  <si>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</si>
  <si>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</si>
  <si>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</si>
  <si>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</si>
  <si>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</si>
  <si>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</si>
  <si>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</si>
  <si>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</si>
  <si>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</si>
  <si>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</si>
  <si>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</si>
  <si>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</si>
  <si>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</si>
  <si>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</si>
  <si>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</si>
  <si>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</si>
  <si>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</si>
  <si>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</si>
  <si>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</si>
  <si>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</si>
  <si>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</si>
  <si>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</si>
  <si>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</si>
  <si>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</si>
  <si>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</si>
  <si>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</si>
  <si>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</si>
  <si>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</si>
  <si>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</si>
  <si>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</si>
  <si>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</si>
  <si>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</si>
  <si>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</si>
  <si>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</si>
  <si>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</si>
  <si>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</si>
  <si>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</si>
  <si>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</si>
  <si>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</si>
  <si>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</si>
  <si>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</si>
  <si>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</si>
  <si>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</si>
  <si>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</si>
  <si>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</si>
  <si>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</si>
  <si>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</si>
  <si>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</si>
  <si>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</si>
  <si>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</si>
  <si>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</si>
  <si>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</si>
  <si>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</si>
  <si>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</si>
  <si>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</si>
  <si>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</si>
  <si>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</si>
  <si>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</si>
  <si>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</si>
  <si>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</si>
  <si>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</si>
  <si>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</si>
  <si>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</si>
  <si>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</si>
  <si>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</si>
  <si>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</si>
  <si>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</si>
  <si>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</si>
  <si>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</si>
  <si>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</si>
  <si>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</si>
  <si>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</si>
  <si>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</si>
  <si>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</si>
  <si>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</si>
  <si>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</si>
  <si>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</si>
  <si>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</si>
  <si>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</si>
  <si>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</si>
  <si>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</si>
  <si>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</si>
  <si>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</si>
  <si>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</si>
  <si>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</si>
  <si>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</si>
  <si>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</si>
  <si>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</si>
  <si>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</si>
  <si>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</si>
  <si>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</si>
  <si>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</si>
  <si>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</si>
  <si>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</si>
  <si>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</si>
  <si>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</si>
  <si>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</si>
  <si>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</si>
  <si>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</si>
  <si>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</si>
  <si>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</si>
  <si>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</si>
  <si>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</si>
  <si>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</si>
  <si>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</si>
  <si>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</si>
  <si>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</si>
  <si>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</si>
  <si>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</si>
  <si>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</si>
  <si>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</si>
  <si>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</si>
  <si>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</si>
  <si>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</si>
  <si>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</si>
  <si>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</si>
  <si>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</si>
  <si>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</si>
  <si>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</si>
  <si>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</si>
  <si>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</si>
  <si>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</si>
  <si>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</si>
  <si>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</si>
  <si>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</si>
  <si>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</si>
  <si>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</si>
  <si>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</si>
  <si>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</si>
  <si>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</si>
  <si>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</si>
  <si>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</si>
  <si>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</si>
  <si>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</si>
  <si>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</si>
  <si>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</si>
  <si>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</si>
  <si>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</si>
  <si>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</si>
  <si>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</si>
  <si>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</si>
  <si>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</si>
  <si>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</si>
  <si>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</si>
  <si>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</si>
  <si>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</si>
  <si>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</si>
  <si>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</si>
  <si>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</si>
  <si>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</si>
  <si>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</si>
  <si>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</si>
  <si>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</si>
  <si>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</si>
  <si>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</si>
  <si>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</si>
  <si>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</si>
  <si>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</si>
  <si>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</si>
  <si>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</si>
  <si>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</si>
  <si>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</si>
  <si>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</si>
  <si>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</si>
  <si>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</si>
  <si>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</si>
  <si>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</si>
  <si>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</si>
  <si>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</si>
  <si>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</si>
  <si>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</si>
  <si>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</si>
  <si>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</si>
  <si>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</si>
  <si>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</si>
  <si>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</si>
  <si>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</si>
  <si>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</si>
  <si>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</si>
  <si>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</si>
  <si>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</si>
  <si>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</si>
  <si>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</si>
  <si>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</si>
  <si>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</si>
  <si>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</si>
  <si>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</si>
  <si>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</si>
  <si>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</si>
  <si>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</si>
  <si>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</si>
  <si>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</si>
  <si>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</si>
  <si>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</si>
  <si>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</si>
  <si>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</si>
  <si>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</si>
  <si>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</si>
  <si>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</si>
  <si>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</si>
  <si>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</si>
  <si>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</si>
  <si>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</si>
  <si>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</si>
  <si>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</si>
  <si>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</si>
  <si>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</si>
  <si>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</si>
  <si>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</si>
  <si>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</si>
  <si>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</si>
  <si>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</si>
  <si>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</si>
  <si>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</si>
  <si>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</si>
  <si>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</si>
  <si>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</si>
  <si>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</si>
  <si>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</si>
  <si>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</si>
  <si>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</si>
  <si>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</si>
  <si>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</si>
  <si>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</si>
  <si>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</si>
  <si>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</si>
  <si>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</si>
  <si>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</si>
  <si>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</si>
  <si>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</si>
  <si>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</si>
  <si>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</si>
  <si>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</si>
  <si>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</si>
  <si>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</si>
  <si>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</si>
  <si>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</si>
  <si>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</si>
  <si>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</si>
  <si>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</si>
  <si>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</si>
  <si>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</si>
  <si>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</si>
  <si>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</si>
  <si>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</si>
  <si>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</si>
  <si>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</si>
  <si>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</si>
  <si>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</si>
  <si>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</si>
  <si>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</si>
  <si>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</si>
  <si>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</si>
  <si>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</si>
  <si>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</si>
  <si>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</si>
  <si>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</si>
  <si>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</si>
  <si>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</si>
  <si>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</si>
  <si>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</si>
  <si>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</si>
  <si>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</si>
  <si>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</si>
  <si>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</si>
  <si>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</si>
  <si>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</si>
  <si>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</si>
  <si>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</si>
  <si>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</si>
  <si>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</si>
  <si>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</si>
  <si>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</si>
  <si>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</si>
  <si>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</si>
  <si>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</si>
  <si>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</si>
  <si>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</si>
  <si>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</si>
  <si>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</si>
  <si>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</si>
  <si>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</si>
  <si>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</si>
  <si>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</si>
  <si>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</si>
  <si>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</si>
  <si>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</si>
  <si>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</si>
  <si>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</si>
  <si>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</si>
  <si>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</si>
  <si>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</si>
  <si>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</si>
  <si>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</si>
  <si>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</si>
  <si>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</si>
  <si>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</si>
  <si>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</si>
  <si>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</si>
  <si>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</si>
  <si>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</si>
  <si>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</si>
  <si>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</si>
  <si>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</si>
  <si>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</si>
  <si>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</si>
  <si>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</si>
  <si>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</si>
  <si>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</si>
  <si>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</si>
  <si>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</si>
  <si>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</si>
  <si>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</si>
  <si>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</si>
  <si>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</si>
  <si>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</si>
  <si>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</si>
  <si>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</si>
  <si>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</si>
  <si>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</si>
  <si>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</si>
  <si>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</si>
  <si>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</si>
  <si>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</si>
  <si>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</si>
  <si>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</si>
  <si>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</si>
  <si>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</si>
  <si>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</si>
  <si>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</si>
  <si>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</si>
  <si>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</si>
  <si>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</si>
  <si>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</si>
  <si>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</si>
  <si>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</si>
  <si>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</si>
  <si>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</si>
  <si>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</si>
  <si>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</si>
  <si>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</si>
  <si>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</si>
  <si>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</si>
  <si>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</si>
  <si>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</si>
  <si>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</si>
  <si>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</si>
  <si>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</si>
  <si>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</si>
  <si>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</si>
  <si>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</si>
  <si>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</si>
  <si>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</si>
  <si>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</si>
  <si>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</si>
  <si>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</si>
  <si>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</si>
  <si>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</si>
  <si>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</si>
  <si>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</si>
  <si>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</si>
  <si>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</si>
  <si>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</si>
  <si>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</si>
  <si>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</si>
  <si>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</si>
  <si>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</si>
  <si>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</si>
  <si>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</si>
  <si>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</si>
  <si>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</si>
  <si>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</si>
  <si>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</si>
  <si>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</si>
  <si>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</si>
  <si>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</si>
  <si>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</si>
  <si>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</si>
  <si>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</si>
  <si>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</si>
  <si>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</si>
  <si>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</si>
  <si>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</si>
  <si>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</si>
  <si>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</si>
  <si>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</si>
  <si>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</si>
  <si>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</si>
  <si>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</si>
  <si>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</si>
  <si>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</si>
  <si>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</si>
  <si>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</si>
  <si>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</si>
  <si>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</si>
  <si>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</si>
  <si>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</si>
  <si>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</si>
  <si>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</si>
  <si>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</si>
  <si>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</si>
  <si>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</si>
  <si>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</si>
  <si>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</si>
  <si>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</si>
  <si>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</si>
  <si>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</si>
  <si>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</si>
  <si>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</si>
  <si>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</si>
  <si>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</si>
  <si>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</si>
  <si>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</si>
  <si>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</si>
  <si>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</si>
  <si>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</si>
  <si>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</si>
  <si>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</si>
  <si>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</si>
  <si>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</si>
  <si>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</si>
  <si>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</si>
  <si>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</si>
  <si>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</si>
  <si>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</si>
  <si>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</si>
  <si>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</si>
  <si>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</si>
  <si>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</si>
  <si>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</si>
  <si>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</si>
  <si>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</si>
  <si>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</si>
  <si>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</si>
  <si>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</si>
  <si>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</si>
  <si>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</si>
  <si>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</si>
  <si>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</si>
  <si>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</si>
  <si>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</si>
  <si>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</si>
  <si>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</si>
  <si>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</si>
  <si>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</si>
  <si>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</si>
  <si>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</si>
  <si>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</si>
  <si>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</si>
  <si>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</si>
  <si>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</si>
  <si>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</si>
  <si>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</si>
  <si>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</si>
  <si>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</si>
  <si>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</si>
  <si>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</si>
  <si>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</si>
  <si>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</si>
  <si>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</si>
  <si>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</si>
  <si>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</si>
  <si>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</si>
  <si>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</si>
  <si>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</si>
  <si>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</si>
  <si>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</si>
  <si>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</si>
  <si>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</si>
  <si>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</si>
  <si>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</si>
  <si>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</si>
  <si>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</si>
  <si>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</si>
  <si>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</si>
  <si>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</si>
  <si>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</si>
  <si>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</si>
  <si>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</si>
  <si>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</si>
  <si>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</si>
  <si>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</si>
  <si>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</si>
  <si>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</si>
  <si>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</si>
  <si>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</si>
  <si>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</si>
  <si>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</si>
  <si>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</si>
  <si>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</si>
  <si>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</si>
  <si>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</si>
  <si>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</si>
  <si>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</si>
  <si>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</si>
  <si>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</si>
  <si>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</si>
  <si>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</si>
  <si>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</si>
  <si>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</si>
  <si>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</si>
  <si>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</si>
  <si>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</si>
  <si>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</si>
  <si>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</si>
  <si>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</si>
  <si>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</si>
  <si>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</si>
  <si>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</si>
  <si>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</si>
  <si>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</si>
  <si>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</si>
  <si>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</si>
  <si>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</si>
  <si>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</si>
  <si>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</si>
  <si>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</si>
  <si>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</si>
  <si>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</si>
  <si>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</si>
  <si>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</si>
  <si>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</si>
  <si>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</si>
  <si>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</si>
  <si>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</si>
  <si>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</si>
  <si>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</si>
  <si>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</si>
  <si>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</si>
  <si>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</si>
  <si>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</si>
  <si>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</si>
  <si>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</si>
  <si>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</si>
  <si>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</si>
  <si>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</si>
  <si>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</si>
  <si>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</si>
  <si>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</si>
  <si>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</si>
  <si>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</si>
  <si>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</si>
  <si>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</si>
  <si>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</si>
  <si>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</si>
  <si>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</si>
  <si>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</si>
  <si>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</si>
  <si>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</si>
  <si>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</si>
  <si>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</si>
  <si>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</si>
  <si>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</si>
  <si>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</si>
  <si>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</si>
  <si>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</si>
  <si>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</si>
  <si>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</si>
  <si>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</si>
  <si>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</si>
  <si>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</si>
  <si>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</si>
  <si>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</si>
  <si>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</si>
  <si>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</si>
  <si>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</si>
  <si>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</si>
  <si>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</si>
  <si>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</si>
  <si>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</si>
  <si>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</si>
  <si>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</si>
  <si>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</si>
  <si>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</si>
  <si>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</si>
  <si>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</si>
  <si>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</si>
  <si>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</si>
  <si>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</si>
  <si>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</si>
  <si>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</si>
  <si>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</si>
  <si>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</si>
  <si>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</si>
  <si>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</si>
  <si>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</si>
  <si>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</si>
  <si>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</si>
  <si>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</si>
  <si>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</si>
  <si>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</si>
  <si>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</si>
  <si>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</si>
  <si>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</si>
  <si>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</si>
  <si>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</si>
  <si>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</si>
  <si>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</si>
  <si>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</si>
  <si>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</si>
  <si>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</si>
  <si>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</si>
  <si>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</si>
  <si>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</si>
  <si>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</si>
  <si>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</si>
  <si>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</si>
  <si>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</si>
  <si>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</si>
  <si>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</si>
  <si>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</si>
  <si>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</si>
  <si>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</si>
  <si>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</si>
  <si>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</si>
  <si>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</si>
  <si>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</si>
  <si>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</si>
  <si>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</si>
  <si>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</si>
  <si>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</si>
  <si>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</si>
  <si>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</si>
  <si>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</si>
  <si>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</si>
  <si>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</si>
  <si>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</si>
  <si>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</si>
  <si>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</si>
  <si>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</si>
  <si>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</si>
  <si>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</si>
  <si>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</si>
  <si>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</si>
  <si>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</si>
  <si>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</si>
  <si>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</si>
  <si>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</si>
  <si>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</si>
  <si>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</si>
  <si>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</si>
  <si>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</si>
  <si>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</si>
  <si>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</si>
  <si>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</si>
  <si>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</si>
  <si>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</si>
  <si>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</si>
  <si>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</si>
  <si>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</si>
  <si>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</si>
  <si>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</si>
  <si>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</si>
  <si>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</si>
  <si>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</si>
  <si>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</si>
  <si>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</si>
  <si>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</si>
  <si>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</si>
  <si>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</si>
  <si>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</si>
  <si>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</si>
  <si>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</si>
  <si>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</si>
  <si>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</si>
  <si>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</si>
  <si>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</si>
  <si>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</si>
  <si>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</si>
  <si>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</si>
  <si>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</si>
  <si>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</si>
  <si>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</si>
  <si>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</si>
  <si>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</si>
  <si>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</si>
  <si>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</si>
  <si>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</si>
  <si>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</si>
  <si>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</si>
  <si>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</si>
  <si>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</si>
  <si>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</si>
  <si>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</si>
  <si>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</si>
  <si>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</si>
  <si>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</si>
  <si>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</si>
  <si>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</si>
  <si>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</si>
  <si>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</si>
  <si>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</si>
  <si>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</si>
  <si>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</si>
  <si>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</si>
  <si>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</si>
  <si>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</si>
  <si>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</si>
  <si>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</si>
  <si>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</si>
  <si>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</si>
  <si>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</si>
  <si>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</si>
  <si>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</si>
  <si>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</si>
  <si>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</si>
  <si>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</si>
  <si>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</si>
  <si>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</si>
  <si>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</si>
  <si>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</si>
  <si>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</si>
  <si>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</si>
  <si>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</si>
  <si>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</si>
  <si>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</si>
  <si>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</si>
  <si>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</si>
  <si>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</si>
  <si>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</si>
  <si>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</si>
  <si>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</si>
  <si>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</si>
  <si>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</si>
  <si>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</si>
  <si>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</si>
  <si>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</si>
  <si>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</si>
  <si>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</si>
  <si>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</si>
  <si>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</si>
  <si>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</si>
  <si>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</si>
  <si>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</si>
  <si>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</si>
  <si>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</si>
  <si>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</si>
  <si>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</si>
  <si>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</si>
  <si>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</si>
  <si>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</si>
  <si>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</si>
  <si>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</si>
  <si>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</si>
  <si>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</si>
  <si>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</si>
  <si>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</si>
  <si>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</si>
  <si>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</si>
  <si>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</si>
  <si>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</si>
  <si>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</si>
  <si>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</si>
  <si>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</si>
  <si>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</si>
  <si>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</si>
  <si>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</si>
  <si>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</si>
  <si>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</si>
  <si>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</si>
  <si>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</si>
  <si>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</si>
  <si>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</si>
  <si>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</si>
  <si>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</si>
  <si>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</si>
  <si>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</si>
  <si>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</si>
  <si>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</si>
  <si>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</si>
  <si>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</si>
  <si>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</si>
  <si>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</si>
  <si>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</si>
  <si>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</si>
  <si>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</si>
  <si>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</si>
  <si>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</si>
  <si>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</si>
  <si>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</si>
  <si>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</si>
  <si>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</si>
  <si>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</si>
  <si>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</si>
  <si>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</si>
  <si>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</si>
  <si>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</si>
  <si>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</si>
  <si>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</si>
  <si>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</si>
  <si>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</si>
  <si>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</si>
  <si>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</si>
  <si>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</si>
  <si>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</si>
  <si>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</si>
  <si>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</si>
  <si>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</si>
  <si>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</si>
  <si>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</si>
  <si>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</si>
  <si>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</si>
  <si>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</si>
  <si>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</si>
  <si>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</si>
  <si>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</si>
  <si>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</si>
  <si>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</si>
  <si>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</si>
  <si>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</si>
  <si>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</si>
  <si>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</si>
  <si>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</si>
  <si>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</si>
  <si>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</si>
  <si>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</si>
  <si>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</si>
  <si>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</si>
  <si>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</si>
  <si>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</si>
  <si>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</si>
  <si>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</si>
  <si>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</si>
  <si>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</si>
  <si>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</si>
  <si>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</si>
  <si>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</si>
  <si>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</si>
  <si>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</si>
  <si>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</si>
  <si>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</si>
  <si>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</si>
  <si>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</si>
  <si>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</si>
  <si>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</si>
  <si>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</si>
  <si>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</si>
  <si>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</si>
  <si>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</si>
  <si>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</si>
  <si>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</si>
  <si>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</si>
  <si>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</si>
  <si>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</si>
  <si>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</si>
  <si>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</si>
  <si>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</si>
  <si>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</si>
  <si>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</si>
  <si>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</si>
  <si>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</si>
  <si>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</si>
  <si>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</si>
  <si>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</si>
  <si>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</si>
  <si>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</si>
  <si>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</si>
  <si>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</si>
  <si>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</si>
  <si>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</si>
  <si>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</si>
  <si>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</si>
  <si>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</si>
  <si>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</si>
  <si>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</si>
  <si>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</si>
  <si>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</si>
  <si>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</si>
  <si>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</si>
  <si>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</si>
  <si>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</si>
  <si>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</si>
  <si>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</si>
  <si>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</si>
  <si>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</si>
  <si>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</si>
  <si>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</si>
  <si>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</si>
  <si>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</si>
  <si>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</si>
  <si>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</si>
  <si>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</si>
  <si>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</si>
  <si>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</si>
  <si>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</si>
  <si>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</si>
  <si>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</si>
  <si>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</si>
  <si>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</si>
  <si>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</si>
  <si>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</si>
  <si>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</si>
  <si>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</si>
  <si>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</si>
  <si>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</si>
  <si>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</si>
  <si>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</si>
  <si>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</si>
  <si>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</si>
  <si>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</si>
  <si>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</si>
  <si>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</si>
  <si>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</si>
  <si>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</si>
  <si>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</si>
  <si>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</si>
  <si>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</si>
  <si>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</si>
  <si>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</si>
  <si>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</si>
  <si>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</si>
  <si>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</si>
  <si>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</si>
  <si>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</si>
  <si>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</si>
  <si>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</si>
  <si>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</si>
  <si>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</si>
  <si>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</si>
  <si>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</si>
  <si>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</si>
  <si>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</si>
  <si>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</si>
  <si>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</si>
  <si>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</si>
  <si>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</si>
  <si>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</si>
  <si>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</si>
  <si>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</si>
  <si>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</si>
  <si>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</si>
  <si>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</si>
  <si>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</si>
  <si>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</si>
  <si>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</si>
  <si>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</si>
  <si>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</si>
  <si>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</si>
  <si>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</si>
  <si>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</si>
  <si>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</si>
  <si>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</si>
  <si>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</si>
  <si>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</si>
  <si>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</si>
  <si>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</si>
  <si>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</si>
  <si>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</si>
  <si>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</si>
  <si>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</si>
  <si>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</si>
  <si>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</si>
  <si>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</si>
  <si>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</si>
  <si>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</si>
  <si>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</si>
  <si>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</si>
  <si>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</si>
  <si>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</si>
  <si>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</si>
  <si>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</si>
  <si>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</si>
  <si>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</si>
  <si>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</si>
  <si>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</si>
  <si>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</si>
  <si>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</si>
  <si>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</si>
  <si>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</si>
  <si>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</si>
  <si>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</si>
  <si>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</si>
  <si>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</si>
  <si>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</si>
  <si>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</si>
  <si>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</si>
  <si>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</si>
  <si>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</si>
  <si>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</si>
  <si>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</si>
  <si>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</si>
  <si>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</si>
  <si>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</si>
  <si>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</si>
  <si>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</si>
  <si>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</si>
  <si>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</si>
  <si>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</si>
  <si>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</si>
  <si>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</si>
  <si>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</si>
  <si>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</si>
  <si>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</si>
  <si>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</si>
  <si>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</si>
  <si>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</si>
  <si>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</si>
  <si>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</si>
  <si>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</si>
  <si>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</si>
  <si>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</si>
  <si>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</si>
  <si>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</si>
  <si>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</si>
  <si>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</si>
  <si>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</si>
  <si>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</si>
  <si>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</si>
  <si>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</si>
  <si>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</si>
  <si>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</si>
  <si>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</si>
  <si>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</si>
  <si>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</si>
  <si>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</si>
  <si>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</si>
  <si>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</si>
  <si>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</si>
  <si>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</si>
  <si>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</si>
  <si>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</si>
  <si>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</si>
  <si>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</si>
  <si>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</si>
  <si>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</si>
  <si>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</si>
  <si>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</si>
  <si>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</si>
  <si>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</si>
  <si>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</si>
  <si>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</si>
  <si>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</si>
  <si>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</si>
  <si>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</si>
  <si>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</si>
  <si>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</si>
  <si>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</si>
  <si>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</si>
  <si>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</si>
  <si>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</si>
  <si>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</si>
  <si>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</si>
  <si>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</si>
  <si>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</si>
  <si>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</si>
  <si>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</si>
  <si>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</si>
  <si>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</si>
  <si>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</si>
  <si>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</si>
  <si>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</si>
  <si>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</si>
  <si>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</si>
  <si>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</si>
  <si>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</si>
  <si>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</si>
  <si>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</si>
  <si>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</si>
  <si>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</si>
  <si>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</si>
  <si>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</si>
  <si>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</si>
  <si>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</si>
  <si>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</si>
  <si>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</si>
  <si>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</si>
  <si>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</si>
  <si>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</si>
  <si>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</si>
  <si>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</si>
  <si>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</si>
  <si>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</si>
  <si>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</si>
  <si>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</si>
  <si>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</si>
  <si>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</si>
  <si>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</si>
  <si>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</si>
  <si>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</si>
  <si>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</si>
  <si>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</si>
  <si>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</si>
  <si>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</si>
  <si>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</si>
  <si>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</si>
  <si>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</si>
  <si>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</si>
  <si>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</si>
  <si>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</si>
  <si>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</si>
  <si>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</si>
  <si>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</si>
  <si>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</si>
  <si>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</si>
  <si>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</si>
  <si>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</si>
  <si>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</si>
  <si>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</si>
  <si>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</si>
  <si>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</si>
  <si>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</si>
  <si>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</si>
  <si>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</si>
  <si>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</si>
  <si>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</si>
  <si>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</si>
  <si>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</si>
  <si>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</si>
  <si>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</si>
  <si>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</si>
  <si>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</si>
  <si>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</si>
  <si>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</si>
  <si>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</si>
  <si>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</si>
  <si>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</si>
  <si>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</si>
  <si>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</si>
  <si>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</si>
  <si>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</si>
  <si>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</si>
  <si>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</si>
  <si>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</si>
  <si>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</si>
  <si>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</si>
  <si>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</si>
  <si>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</si>
  <si>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</si>
  <si>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</si>
  <si>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</si>
  <si>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</si>
  <si>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</si>
  <si>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</si>
  <si>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</si>
  <si>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</si>
  <si>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</si>
  <si>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</si>
  <si>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</si>
  <si>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</si>
  <si>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</si>
  <si>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</si>
  <si>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</si>
  <si>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</si>
  <si>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</si>
  <si>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</si>
  <si>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</si>
  <si>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</si>
  <si>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</si>
  <si>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</si>
  <si>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</si>
  <si>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</si>
  <si>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</si>
  <si>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</si>
  <si>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</si>
  <si>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</si>
  <si>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</si>
  <si>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</si>
  <si>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</si>
  <si>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</si>
  <si>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</si>
  <si>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</si>
  <si>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</si>
  <si>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</si>
  <si>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</si>
  <si>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</si>
  <si>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</si>
  <si>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</si>
  <si>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</si>
  <si>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</si>
  <si>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</si>
  <si>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</si>
  <si>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</si>
  <si>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</si>
  <si>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</si>
  <si>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</si>
  <si>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</si>
  <si>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</si>
  <si>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</si>
  <si>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</si>
  <si>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</si>
  <si>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</si>
  <si>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</si>
  <si>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</si>
  <si>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</si>
  <si>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</si>
  <si>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</si>
  <si>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</si>
  <si>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</si>
  <si>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</si>
  <si>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</si>
  <si>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</si>
  <si>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</si>
  <si>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Scorion’s Feast </t>
  </si>
  <si>
    <t>Dread Cellar</t>
  </si>
  <si>
    <t>Rush of Agony</t>
  </si>
  <si>
    <t>Crimson Oath’s Rive</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</si>
  <si>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</si>
  <si>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</si>
  <si>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</si>
  <si>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</si>
  <si>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</si>
  <si>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</si>
  <si>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</si>
  <si>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</si>
  <si>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</si>
  <si>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</si>
  <si>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</si>
  <si>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</si>
  <si>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</si>
  <si>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</si>
  <si>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</si>
  <si>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</si>
  <si>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</si>
  <si>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</si>
  <si>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</si>
  <si>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</si>
  <si>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</si>
  <si>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</si>
  <si>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</si>
  <si>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</si>
  <si>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</si>
  <si>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</si>
  <si>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</si>
  <si>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</si>
  <si>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</si>
  <si>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</si>
  <si>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</si>
  <si>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</si>
  <si>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</si>
  <si>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</si>
  <si>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</si>
  <si>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</si>
  <si>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</si>
  <si>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</si>
  <si>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</si>
  <si>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</si>
  <si>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</si>
  <si>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</si>
  <si>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</si>
  <si>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</si>
  <si>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</si>
  <si>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</si>
  <si>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</si>
  <si>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</si>
  <si>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</si>
  <si>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</si>
  <si>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</si>
  <si>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</si>
  <si>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</si>
  <si>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</si>
  <si>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</si>
  <si>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</si>
  <si>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</si>
  <si>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</si>
  <si>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</si>
  <si>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</si>
  <si>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</si>
  <si>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</si>
  <si>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</si>
  <si>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</si>
  <si>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</si>
  <si>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</si>
  <si>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</si>
  <si>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</si>
  <si>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</si>
  <si>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</si>
  <si>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</si>
  <si>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</si>
  <si>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</si>
  <si>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</si>
  <si>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</si>
  <si>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</si>
  <si>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</si>
  <si>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</si>
  <si>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</si>
  <si>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</si>
  <si>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</si>
  <si>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</si>
  <si>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</si>
  <si>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</si>
  <si>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</si>
  <si>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</si>
  <si>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</si>
  <si>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</si>
  <si>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</si>
  <si>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</si>
  <si>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</si>
  <si>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</si>
  <si>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</si>
  <si>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</si>
  <si>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</si>
  <si>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</si>
  <si>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</si>
  <si>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</si>
  <si>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</si>
  <si>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</si>
  <si>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</si>
  <si>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</si>
  <si>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</si>
  <si>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</si>
  <si>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</si>
  <si>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</si>
  <si>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</si>
  <si>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</si>
  <si>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</si>
  <si>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</si>
  <si>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</si>
  <si>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</si>
  <si>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</si>
  <si>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</si>
  <si>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</si>
  <si>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</si>
  <si>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</si>
  <si>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</si>
  <si>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</si>
  <si>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</si>
  <si>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</si>
  <si>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</si>
  <si>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</si>
  <si>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</si>
  <si>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</si>
  <si>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</si>
  <si>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</si>
  <si>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</si>
  <si>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</si>
  <si>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</si>
  <si>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</si>
  <si>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</si>
  <si>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</si>
  <si>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</si>
  <si>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</si>
  <si>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</si>
  <si>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</si>
  <si>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</si>
  <si>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</si>
  <si>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</si>
  <si>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</si>
  <si>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</si>
  <si>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</si>
  <si>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</si>
  <si>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</si>
  <si>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</si>
  <si>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</si>
  <si>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</si>
  <si>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</si>
  <si>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</si>
  <si>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</si>
  <si>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</si>
  <si>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</si>
  <si>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</si>
  <si>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</si>
  <si>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</si>
  <si>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</si>
  <si>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</si>
  <si>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</si>
  <si>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</si>
  <si>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</si>
  <si>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</si>
  <si>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</si>
  <si>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</si>
  <si>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</si>
  <si>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</si>
  <si>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</si>
  <si>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</si>
  <si>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</si>
  <si>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</si>
  <si>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</si>
  <si>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</si>
  <si>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</si>
  <si>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</si>
  <si>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</si>
  <si>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</si>
  <si>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</si>
  <si>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</si>
  <si>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</si>
  <si>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</si>
  <si>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</si>
  <si>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</si>
  <si>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</si>
  <si>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</si>
  <si>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</si>
  <si>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 xml:space="preserve">Last dumped "wayshrine names" on: 2021-09-23, PTS 101032 The Deadlands, via chat /script LibSets.DebugGetAllWayshrineNames(). For the different languages change the language ingame via chat /script SetCVar("language.2", "&lt;lang&gt;") where &lt;lang&gt;= "de",, "en", or "fr" e.g.												</t>
  </si>
  <si>
    <t>Fargrave</t>
  </si>
  <si>
    <t>The Shambles</t>
  </si>
  <si>
    <t>Last dumped "map names" on: 2021-09-23, PTS 101032 The Deadlands,  via chat /script LibSets.DebugGetAllMapNames(). For the different languages change the language ingame via chat /script SetCVar("language.2", "&lt;lang&gt;") where &lt;lang&gt;= "de",, "en", or "fr" e.g.</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</si>
  <si>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</si>
  <si>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</si>
  <si>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</si>
  <si>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</si>
  <si>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</si>
  <si>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</si>
  <si>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</si>
  <si>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</si>
  <si>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</si>
  <si>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</si>
  <si>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</si>
  <si>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</si>
  <si>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</si>
  <si>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</si>
  <si>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</si>
  <si>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</si>
  <si>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Last dumped "zone data": 2021-09-23, PTS 101032 The Deadlands, via chat /script LibSets.DebugGetAllZoneInfo(). For the different languages change the language ingame via chat /script SetCVar("language.2", "&lt;lang&gt;") where &lt;lang&gt;= "de",, "en", or "fr" e.g.</t>
  </si>
  <si>
    <t>Last dumped "wayshrines" on: 2021-09-23, PTS 101032 The Deadlands, via chat /script LibSets.DebugGetAllWayshrineInfo(). For the different languages change the language ingame via chat /script SetCVar("language.2", "&lt;lang&gt;") where &lt;lang&gt;= "de",, "en", or "fr" e.g.</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</si>
  <si>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</si>
  <si>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</si>
  <si>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</si>
  <si>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</si>
  <si>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</si>
  <si>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</si>
  <si>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</si>
  <si>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</si>
  <si>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</si>
  <si>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</si>
  <si>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</si>
  <si>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</si>
  <si>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</si>
  <si>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</si>
  <si>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Deadlands</t>
  </si>
  <si>
    <t>Schulterbänder des Untergangs</t>
  </si>
  <si>
    <t>Last dumped "set names" on: 2021-09-23, PTS 101032 The Deadlands, via chat /script LibSets.DebugGetAllData()</t>
  </si>
  <si>
    <t>Last dumped "dungeon data" on: 2021-09-23, PTS 101032 The Deadlands, via chat /script LibSets.DebugGetDungeonFinderData() (you need to open the dungeon finder and then choose  "specific dungeon" from the dropdown list!). For the different languages change the language ingame via chat /script SetCVar("language.2", "&lt;lang&gt;") where &lt;lang&gt;= "de",, "en", or "fr" e.g.</t>
  </si>
  <si>
    <t>ESO drop zone ID 2 override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</si>
</sst>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2"/>
      <color rgb="FF006600"/>
      <name val="Roboto Condensed"/>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8" fillId="11" borderId="0" applyNumberFormat="0" applyBorder="0" applyAlignment="0" applyProtection="0"/>
  </cellStyleXfs>
  <cellXfs count="106">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5"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6" fillId="0" borderId="0" xfId="0" applyFont="1" applyAlignment="1">
      <alignment vertical="center"/>
    </xf>
    <xf numFmtId="0" fontId="27" fillId="9" borderId="0" xfId="0" applyFont="1" applyFill="1" applyAlignment="1">
      <alignment vertical="center"/>
    </xf>
    <xf numFmtId="0" fontId="26" fillId="9" borderId="0" xfId="0" applyFont="1" applyFill="1" applyAlignment="1">
      <alignment vertical="center"/>
    </xf>
    <xf numFmtId="0" fontId="0" fillId="0" borderId="1" xfId="0" applyFill="1" applyBorder="1"/>
    <xf numFmtId="0" fontId="28" fillId="11" borderId="0" xfId="7" applyAlignment="1">
      <alignment vertical="center"/>
    </xf>
    <xf numFmtId="0" fontId="27" fillId="0" borderId="0" xfId="0" applyFont="1" applyAlignment="1">
      <alignment vertical="center"/>
    </xf>
    <xf numFmtId="0" fontId="30" fillId="0" borderId="0" xfId="0" applyFont="1" applyAlignment="1">
      <alignment vertical="center"/>
    </xf>
    <xf numFmtId="0" fontId="18" fillId="0" borderId="0" xfId="0" applyFont="1" applyFill="1"/>
    <xf numFmtId="0" fontId="31" fillId="0" borderId="0" xfId="0" applyFont="1" applyFill="1" applyAlignment="1"/>
    <xf numFmtId="0" fontId="16" fillId="0" borderId="1" xfId="3" applyFont="1" applyFill="1" applyAlignment="1">
      <alignment wrapText="1"/>
    </xf>
    <xf numFmtId="0" fontId="16" fillId="0" borderId="1" xfId="3" applyFont="1" applyFill="1"/>
    <xf numFmtId="0" fontId="31" fillId="0" borderId="0" xfId="3" applyFont="1" applyFill="1" applyBorder="1"/>
    <xf numFmtId="0" fontId="27" fillId="6" borderId="0" xfId="0" applyFont="1" applyFill="1" applyAlignment="1">
      <alignment vertical="center"/>
    </xf>
    <xf numFmtId="0" fontId="26" fillId="6" borderId="0" xfId="0" applyFont="1" applyFill="1" applyAlignment="1">
      <alignment vertical="center"/>
    </xf>
    <xf numFmtId="0" fontId="32" fillId="0" borderId="0" xfId="0" applyFont="1"/>
    <xf numFmtId="0" fontId="1" fillId="12" borderId="0" xfId="1" applyFill="1"/>
    <xf numFmtId="0" fontId="0" fillId="12" borderId="0" xfId="0" applyFill="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eso-hub.com/en/sets/markyn-ring-of-majesty" TargetMode="External"/><Relationship Id="rId7" Type="http://schemas.openxmlformats.org/officeDocument/2006/relationships/hyperlink" Target="https://eso-hub.com/en/sets/eye-of-the-grasp" TargetMode="External"/><Relationship Id="rId2" Type="http://schemas.openxmlformats.org/officeDocument/2006/relationships/hyperlink" Target="https://eso-hub.com/en/sets/belharzas-band" TargetMode="External"/><Relationship Id="rId1" Type="http://schemas.openxmlformats.org/officeDocument/2006/relationships/hyperlink" Target="https://eso-sets.com/set/ring-of-the-pale-order" TargetMode="External"/><Relationship Id="rId6" Type="http://schemas.openxmlformats.org/officeDocument/2006/relationships/hyperlink" Target="https://eso-hub.com/en/sets/hexos-ward" TargetMode="External"/><Relationship Id="rId5" Type="http://schemas.openxmlformats.org/officeDocument/2006/relationships/hyperlink" Target="https://eso-hub.com/en/sets/kynmarchers-cruelty" TargetMode="External"/><Relationship Id="rId4" Type="http://schemas.openxmlformats.org/officeDocument/2006/relationships/hyperlink" Target="https://eso-hub.com/en/sets/spaulder-of-ru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C547"/>
  <sheetViews>
    <sheetView tabSelected="1" zoomScale="85" zoomScaleNormal="85"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bestFit="1" customWidth="1"/>
    <col min="17" max="17" width="26.140625" bestFit="1" customWidth="1"/>
    <col min="18" max="18" width="18.7109375" style="66"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28.85546875" style="65" customWidth="1"/>
    <col min="25" max="25" width="19.85546875" style="3" customWidth="1"/>
    <col min="26" max="26" width="19.42578125" bestFit="1" customWidth="1"/>
    <col min="27" max="27" width="19.42578125" style="33" customWidth="1"/>
    <col min="28" max="29" width="17.7109375" style="3" customWidth="1"/>
    <col min="30" max="30" width="19.85546875" bestFit="1" customWidth="1"/>
    <col min="31" max="31" width="17.7109375" customWidth="1"/>
    <col min="32" max="32" width="17.710937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9"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36"/>
      <c r="D1" s="62" t="s">
        <v>2770</v>
      </c>
      <c r="E1" s="62"/>
      <c r="F1" s="62"/>
      <c r="G1" s="62"/>
      <c r="H1" s="62"/>
      <c r="I1" s="62"/>
      <c r="J1" s="62"/>
      <c r="K1" s="62"/>
      <c r="L1" s="62"/>
      <c r="M1" s="62"/>
      <c r="N1" s="62"/>
      <c r="O1" s="64"/>
      <c r="P1" s="62"/>
      <c r="Q1" s="62"/>
      <c r="R1" s="64"/>
      <c r="S1" s="62"/>
      <c r="T1" s="62"/>
      <c r="U1" s="62"/>
      <c r="V1" s="62"/>
      <c r="W1" s="62"/>
      <c r="X1" s="65"/>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87"/>
      <c r="AY1" s="62"/>
      <c r="AZ1" s="62"/>
      <c r="BA1" s="62"/>
      <c r="BB1" s="62"/>
      <c r="BC1" s="63"/>
    </row>
    <row r="2" spans="1:55" s="1" customFormat="1" ht="120" customHeight="1" x14ac:dyDescent="0.25">
      <c r="A2" s="5" t="s">
        <v>89</v>
      </c>
      <c r="B2" s="1" t="s">
        <v>81</v>
      </c>
      <c r="C2" s="1" t="s">
        <v>82</v>
      </c>
      <c r="D2" s="3" t="s">
        <v>1459</v>
      </c>
      <c r="E2" s="1" t="s">
        <v>1350</v>
      </c>
      <c r="F2" s="1" t="s">
        <v>1353</v>
      </c>
      <c r="G2" s="3" t="s">
        <v>1432</v>
      </c>
      <c r="H2" s="11" t="s">
        <v>1393</v>
      </c>
      <c r="I2" s="11" t="s">
        <v>1828</v>
      </c>
      <c r="J2" s="11" t="s">
        <v>1392</v>
      </c>
      <c r="K2" s="11" t="s">
        <v>1461</v>
      </c>
      <c r="L2" s="11" t="s">
        <v>1390</v>
      </c>
      <c r="M2" s="11" t="s">
        <v>1391</v>
      </c>
      <c r="N2" s="11" t="s">
        <v>1389</v>
      </c>
      <c r="O2" s="65" t="s">
        <v>1827</v>
      </c>
      <c r="P2" s="13" t="s">
        <v>1343</v>
      </c>
      <c r="Q2" s="23" t="s">
        <v>1394</v>
      </c>
      <c r="R2" s="65" t="s">
        <v>1822</v>
      </c>
      <c r="S2" s="22" t="s">
        <v>1433</v>
      </c>
      <c r="T2" s="3" t="s">
        <v>75</v>
      </c>
      <c r="U2" s="32" t="s">
        <v>1547</v>
      </c>
      <c r="V2" s="13" t="s">
        <v>1535</v>
      </c>
      <c r="W2" s="13" t="s">
        <v>1536</v>
      </c>
      <c r="X2" s="65" t="s">
        <v>2772</v>
      </c>
      <c r="Y2" s="13" t="s">
        <v>1344</v>
      </c>
      <c r="Z2" s="23" t="s">
        <v>1395</v>
      </c>
      <c r="AA2" s="32" t="s">
        <v>1551</v>
      </c>
      <c r="AB2" s="13" t="s">
        <v>1537</v>
      </c>
      <c r="AC2" s="13" t="s">
        <v>1538</v>
      </c>
      <c r="AD2" s="13" t="s">
        <v>1345</v>
      </c>
      <c r="AE2" s="23" t="s">
        <v>1396</v>
      </c>
      <c r="AF2" s="32" t="s">
        <v>1593</v>
      </c>
      <c r="AG2" s="13" t="s">
        <v>1539</v>
      </c>
      <c r="AH2" s="13" t="s">
        <v>1540</v>
      </c>
      <c r="AI2" s="13" t="s">
        <v>1440</v>
      </c>
      <c r="AJ2" s="23" t="s">
        <v>1441</v>
      </c>
      <c r="AK2" s="32" t="s">
        <v>1594</v>
      </c>
      <c r="AL2" s="13" t="s">
        <v>1541</v>
      </c>
      <c r="AM2" s="13" t="s">
        <v>1542</v>
      </c>
      <c r="AN2" s="13" t="s">
        <v>1442</v>
      </c>
      <c r="AO2" s="23" t="s">
        <v>1443</v>
      </c>
      <c r="AP2" s="32" t="s">
        <v>1595</v>
      </c>
      <c r="AQ2" s="13" t="s">
        <v>1543</v>
      </c>
      <c r="AR2" s="13" t="s">
        <v>1544</v>
      </c>
      <c r="AS2" s="13" t="s">
        <v>1457</v>
      </c>
      <c r="AT2" s="23" t="s">
        <v>1458</v>
      </c>
      <c r="AU2" s="32" t="s">
        <v>1596</v>
      </c>
      <c r="AV2" s="13" t="s">
        <v>1545</v>
      </c>
      <c r="AW2" s="13" t="s">
        <v>1546</v>
      </c>
      <c r="AX2" s="88" t="s">
        <v>2709</v>
      </c>
      <c r="AY2" s="20" t="s">
        <v>1346</v>
      </c>
      <c r="AZ2" s="20" t="s">
        <v>1347</v>
      </c>
      <c r="BA2" s="20" t="s">
        <v>1348</v>
      </c>
      <c r="BB2" s="20"/>
      <c r="BC2" s="20" t="s">
        <v>1349</v>
      </c>
    </row>
    <row r="3" spans="1:55" x14ac:dyDescent="0.25">
      <c r="A3" s="12">
        <v>19</v>
      </c>
      <c r="B3" t="s">
        <v>737</v>
      </c>
      <c r="C3" t="s">
        <v>738</v>
      </c>
      <c r="D3" s="3">
        <f t="shared" ref="D3:D66" si="0">A3</f>
        <v>19</v>
      </c>
      <c r="G3" s="8" t="s">
        <v>1496</v>
      </c>
      <c r="I3" t="s">
        <v>97</v>
      </c>
      <c r="J3" t="s">
        <v>97</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43" t="str">
        <f>IF(U3&lt;&gt;"",IF(U3&lt;&gt;"LIBSETS_DROP_MECHANIC_MONSTER_NAME",VLOOKUP(U3,'LibSets constants'!$I$4:$L$1003,3,FALSE),""),"")</f>
        <v/>
      </c>
      <c r="W3" s="43" t="str">
        <f>IF(U3&lt;&gt;"",IF(U3&lt;&gt;"LIBSETS_DROP_MECHANIC_MONSTER_NAME",VLOOKUP(U3,'LibSets constants'!$I$4:$L$1003,4,FALSE),""),"")</f>
        <v/>
      </c>
      <c r="Y3" s="3" t="str">
        <f>IF(G3&lt;&gt;"LIBSETS_SETTYPE_BATTLEGROUND",IF(G3&lt;&gt;"LIBSETS_SETTYPE_SPECIAL",IF(X3&lt;&gt;"",X3,IF(Z3&lt;&gt;"",VLOOKUP(Z3,'ESO zone constants'!$D$3:$H$4953,5,FALSE),"")),""),"")</f>
        <v/>
      </c>
      <c r="Z3" t="str">
        <f>IF(AND(O3&lt;&gt;"",NOT(ISERROR(O3))),"",IF(AND(L3&lt;&gt;"",L3&gt;0,NOT(ISERROR(L3))),VLOOKUP(L3,'ESO dumped WayshrineInfo'!$K$3:$N$9999,4,FALSE),""))</f>
        <v/>
      </c>
      <c r="AA3" s="44"/>
      <c r="AB3" s="43" t="str">
        <f>IF(AA3&lt;&gt;"",IF(AA3&lt;&gt;"LIBSETS_DROP_MECHANIC_MONSTER_NAME",VLOOKUP(AA3,'LibSets constants'!$I$4:$L$1003,3,FALSE),""),"")</f>
        <v/>
      </c>
      <c r="AC3" s="43" t="str">
        <f>IF(AA3&lt;&gt;"",IF(AA3&lt;&gt;"LIBSETS_DROP_MECHANIC_MONSTER_NAME",VLOOKUP(AA3,'LibSets constants'!$I$4:$L$1003,4,FALSE),""),"")</f>
        <v/>
      </c>
      <c r="AD3" s="3" t="str">
        <f>IF(G3&lt;&gt;"LIBSETS_SETTYPE_BATTLEGROUND",IF(G3&lt;&gt;"LIBSETS_SETTYPE_SPECIAL",IF(AE3&lt;&gt;"",VLOOKUP(AE3,'ESO zone constants'!$D$3:$H$4953,5,FALSE),""),""),"")</f>
        <v/>
      </c>
      <c r="AE3" t="str">
        <f>IF(AND(O3&lt;&gt;"",NOT(ISERROR(O3))),"",IF(AND(M3&lt;&gt;"",M3&gt;0,NOT(ISERROR(M3))),VLOOKUP(M3,'ESO dumped WayshrineInfo'!$K$3:$N$9999,4,FALSE),""))</f>
        <v/>
      </c>
      <c r="AF3" s="44"/>
      <c r="AG3" s="43" t="str">
        <f>IF(AF3&lt;&gt;"",IF(AF3&lt;&gt;"LIBSETS_DROP_MECHANIC_MONSTER_NAME",VLOOKUP(AF3,'LibSets constants'!$I$4:$L$1003,3,FALSE),""),"")</f>
        <v/>
      </c>
      <c r="AH3" s="43" t="str">
        <f>IF(AF3&lt;&gt;"",IF(AF3&lt;&gt;"LIBSETS_DROP_MECHANIC_MONSTER_NAME",VLOOKUP(AF3,'LibSets constants'!$I$4:$L$1003,4,FALSE),""),"")</f>
        <v/>
      </c>
      <c r="AI3" s="3" t="str">
        <f>IF(G3&lt;&gt;"LIBSETS_SETTYPE_BATTLEGROUND",IF(G3&lt;&gt;"LIBSETS_SETTYPE_SPECIAL",IF(AJ3&lt;&gt;"",VLOOKUP(AJ3,'ESO zone constants'!$D$3:$H$4953,5,FALSE),""),""),"")</f>
        <v/>
      </c>
      <c r="AK3" s="44"/>
      <c r="AL3" s="43" t="str">
        <f>IF(AK3&lt;&gt;"",IF(AK3&lt;&gt;"LIBSETS_DROP_MECHANIC_MONSTER_NAME",VLOOKUP(AK3,'LibSets constants'!$I$4:$L$1003,3,FALSE),""),"")</f>
        <v/>
      </c>
      <c r="AM3" s="43" t="str">
        <f>IF(AK3&lt;&gt;"",IF(AK3&lt;&gt;"LIBSETS_DROP_MECHANIC_MONSTER_NAME",VLOOKUP(AK3,'LibSets constants'!$I$4:$L$1003,4,FALSE),""),"")</f>
        <v/>
      </c>
      <c r="AN3" s="3" t="str">
        <f>IF(G3&lt;&gt;"LIBSETS_SETTYPE_BATTLEGROUND",IF(G3&lt;&gt;"LIBSETS_SETTYPE_SPECIAL",IF(AO3&lt;&gt;"",VLOOKUP(AO3,'ESO zone constants'!$D$3:$H$4953,5,FALSE),""),""),"")</f>
        <v/>
      </c>
      <c r="AP3" s="44"/>
      <c r="AQ3" s="43" t="str">
        <f>IF(AP3&lt;&gt;"",IF(AP3&lt;&gt;"LIBSETS_DROP_MECHANIC_MONSTER_NAME",VLOOKUP(AP3,'LibSets constants'!$I$4:$L$1003,3,FALSE),""),"")</f>
        <v/>
      </c>
      <c r="AR3" s="43" t="str">
        <f>IF(AP3&lt;&gt;"",IF(AP3&lt;&gt;"LIBSETS_DROP_MECHANIC_MONSTER_NAME",VLOOKUP(AP3,'LibSets constants'!$I$4:$L$1003,4,FALSE),""),"")</f>
        <v/>
      </c>
      <c r="AS3" s="3" t="str">
        <f>IF(G3&lt;&gt;"LIBSETS_SETTYPE_BATTLEGROUND",IF(G3&lt;&gt;"LIBSETS_SETTYPE_SPECIAL",IF(AT3&lt;&gt;"",VLOOKUP(AT3,'ESO zone constants'!$D$3:$H$4953,5,FALSE),""),""),"")</f>
        <v/>
      </c>
      <c r="AU3" s="44"/>
      <c r="AV3" s="43" t="str">
        <f>IF(AU3&lt;&gt;"",IF(AU3&lt;&gt;"LIBSETS_DROP_MECHANIC_MONSTER_NAME",VLOOKUP(AU3,'LibSets constants'!$I$4:$L$1003,3,FALSE),""),"")</f>
        <v/>
      </c>
      <c r="AW3" s="43" t="str">
        <f>IF(AU3&lt;&gt;"",IF(AU3&lt;&gt;"LIBSETS_DROP_MECHANIC_MONSTER_NAME",VLOOKUP(AU3,'LibSets constants'!$I$4:$L$1003,4,FALSE),""),"")</f>
        <v/>
      </c>
      <c r="AX3" s="90" t="s">
        <v>2707</v>
      </c>
      <c r="AY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Z3" s="21" t="str">
        <f>IF(F3&lt;&gt;"Not in the game (anymore)",IF(A3&lt;&gt;"",IF(P3&lt;&gt;"",CONCATENATE(", zoneIds={",P3),"")&amp;IF(Y3&lt;&gt;"",CONCATENATE(",",Y3),"")&amp;IF(AD3&lt;&gt;"",CONCATENATE(",",AD3),"")&amp;IF(AI3&lt;&gt;"",CONCATENATE(",",AI3),"")&amp;IF(AN3&lt;&gt;"",CONCATENATE(",",AN3),"")&amp;IF(AS3&lt;&gt;"",CONCATENATE(",",AS3),"")&amp;IF(P3&lt;&gt;"",CONCATENATE("}",""),"")&amp;IF(OR(I3="true",I3="false",I3&lt;&gt;""), CONCATENATE(", veteran=", I3), ""),""),"")</f>
        <v>, zoneIds={31}, veteran=false</v>
      </c>
      <c r="BA3" s="21" t="str">
        <f>IF(F3&lt;&gt;"Not in the game (anymore)",IF(A3&lt;&gt;"",", setType="&amp;G3,"")&amp;IF(J3="true",", multiTrialSet=true",""),"")</f>
        <v>, setType=LIBSETS_SETTYPE_DUNGEON</v>
      </c>
      <c r="BB3" s="21" t="str">
        <f>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IF(F3&lt;&gt;"Not in the game (anymore)",IF(C3&lt;&gt;"",CONCATENATE(" --",C3," / ",B3,"   [",IF(Q3&lt;&gt;"",Q3,""),IF(Z3&lt;&gt;"",", "&amp;Z3,""),IF(AE3&lt;&gt;"",", "&amp;AE3,""),IF(AJ3&lt;&gt;"",", "&amp;AJ3,""),IF(AO3&lt;&gt;"",", "&amp;AO3,""),IF(AT3&lt;&gt;"",", "&amp;AT3,""),"]")),"")</f>
        <v xml:space="preserve"> --Vestments of the Warlock / Gewänder des Hexers   [Selene's Web]</v>
      </c>
    </row>
    <row r="4" spans="1:55" x14ac:dyDescent="0.25">
      <c r="A4" s="12">
        <v>20</v>
      </c>
      <c r="B4" t="s">
        <v>739</v>
      </c>
      <c r="C4" t="s">
        <v>740</v>
      </c>
      <c r="D4" s="3">
        <f t="shared" si="0"/>
        <v>20</v>
      </c>
      <c r="G4" s="8" t="s">
        <v>1499</v>
      </c>
      <c r="I4" t="s">
        <v>97</v>
      </c>
      <c r="J4" t="s">
        <v>97</v>
      </c>
      <c r="K4">
        <v>-1</v>
      </c>
      <c r="L4">
        <v>-1</v>
      </c>
      <c r="M4">
        <v>-1</v>
      </c>
      <c r="N4">
        <v>0</v>
      </c>
      <c r="O4" s="66"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1581</v>
      </c>
      <c r="V4" s="43" t="str">
        <f>IF(U4&lt;&gt;"",IF(U4&lt;&gt;"LIBSETS_DROP_MECHANIC_MONSTER_NAME",VLOOKUP(U4,'LibSets constants'!$I$4:$L$1003,3,FALSE),""),"")</f>
        <v>Delve bosses have a chance to drop a waist or feet.</v>
      </c>
      <c r="W4" s="43" t="str">
        <f>IF(U4&lt;&gt;"",IF(U4&lt;&gt;"LIBSETS_DROP_MECHANIC_MONSTER_NAME",VLOOKUP(U4,'LibSets constants'!$I$4:$L$1003,4,FALSE),""),"")</f>
        <v>Bosse in Gewölben haben die Chance, eine Taille oder Füße fallen zu lassen.</v>
      </c>
      <c r="Y4" s="3" t="str">
        <f>IF(G4&lt;&gt;"LIBSETS_SETTYPE_BATTLEGROUND",IF(G4&lt;&gt;"LIBSETS_SETTYPE_SPECIAL",IF(X4&lt;&gt;"",X4,IF(Z4&lt;&gt;"",VLOOKUP(Z4,'ESO zone constants'!$D$3:$H$4953,5,FALSE),"")),""),"")</f>
        <v/>
      </c>
      <c r="Z4" t="str">
        <f>IF(AND(O4&lt;&gt;"",NOT(ISERROR(O4))),"",IF(AND(L4&lt;&gt;"",L4&gt;0,NOT(ISERROR(L4))),VLOOKUP(L4,'ESO dumped WayshrineInfo'!$K$3:$N$9999,4,FALSE),""))</f>
        <v/>
      </c>
      <c r="AA4" s="44" t="s">
        <v>1582</v>
      </c>
      <c r="AB4" s="43" t="str">
        <f>IF(AA4&lt;&gt;"",IF(AA4&lt;&gt;"LIBSETS_DROP_MECHANIC_MONSTER_NAME",VLOOKUP(AA4,'LibSets constants'!$I$4:$L$1003,3,FALSE),""),"")</f>
        <v>Overland group bosses have a 100% chance to drop head, chest, legs, or weapon.</v>
      </c>
      <c r="AC4" s="43" t="str">
        <f>IF(AA4&lt;&gt;"",IF(AA4&lt;&gt;"LIBSETS_DROP_MECHANIC_MONSTER_NAME",VLOOKUP(AA4,'LibSets constants'!$I$4:$L$1003,4,FALSE),""),"")</f>
        <v>Überland Gruppenbosse haben eine Chance von 100%, Kopf, Brust, Beine oder Waffen fallen zu lassen.</v>
      </c>
      <c r="AD4" s="3" t="str">
        <f>IF(G4&lt;&gt;"LIBSETS_SETTYPE_BATTLEGROUND",IF(G4&lt;&gt;"LIBSETS_SETTYPE_SPECIAL",IF(AE4&lt;&gt;"",VLOOKUP(AE4,'ESO zone constants'!$D$3:$H$4953,5,FALSE),""),""),"")</f>
        <v/>
      </c>
      <c r="AE4" t="str">
        <f>IF(AND(O4&lt;&gt;"",NOT(ISERROR(O4))),"",IF(AND(M4&lt;&gt;"",M4&gt;0,NOT(ISERROR(M4))),VLOOKUP(M4,'ESO dumped WayshrineInfo'!$K$3:$N$9999,4,FALSE),""))</f>
        <v/>
      </c>
      <c r="AF4" s="44" t="s">
        <v>1583</v>
      </c>
      <c r="AG4" s="43" t="str">
        <f>IF(AF4&lt;&gt;"",IF(AF4&lt;&gt;"LIBSETS_DROP_MECHANIC_MONSTER_NAME",VLOOKUP(AF4,'LibSets constants'!$I$4:$L$1003,3,FALSE),""),"")</f>
        <v>Public dungeon bosses have a chance to drop a shoulder, hand, or weapon.</v>
      </c>
      <c r="AH4" s="43" t="str">
        <f>IF(AF4&lt;&gt;"",IF(AF4&lt;&gt;"LIBSETS_DROP_MECHANIC_MONSTER_NAME",VLOOKUP(AF4,'LibSets constants'!$I$4:$L$1003,4,FALSE),""),"")</f>
        <v>Öffentliche Dungeon-Bosse haben die Möglichkeit, eine Schulter, Handschuhe oder eine Waffe fallen zu lassen.</v>
      </c>
      <c r="AI4" s="3" t="str">
        <f>IF(G4&lt;&gt;"LIBSETS_SETTYPE_BATTLEGROUND",IF(G4&lt;&gt;"LIBSETS_SETTYPE_SPECIAL",IF(AJ4&lt;&gt;"",VLOOKUP(AJ4,'ESO zone constants'!$D$3:$H$4953,5,FALSE),""),""),"")</f>
        <v/>
      </c>
      <c r="AK4" s="44" t="s">
        <v>1584</v>
      </c>
      <c r="AL4" s="43" t="str">
        <f>IF(AK4&lt;&gt;"",IF(AK4&lt;&gt;"LIBSETS_DROP_MECHANIC_MONSTER_NAME",VLOOKUP(AK4,'LibSets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 s="43" t="str">
        <f>IF(AK4&lt;&gt;"",IF(AK4&lt;&gt;"LIBSETS_DROP_MECHANIC_MONSTER_NAME",VLOOKUP(AK4,'LibSets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 s="3" t="str">
        <f>IF(G4&lt;&gt;"LIBSETS_SETTYPE_BATTLEGROUND",IF(G4&lt;&gt;"LIBSETS_SETTYPE_SPECIAL",IF(AO4&lt;&gt;"",VLOOKUP(AO4,'ESO zone constants'!$D$3:$H$4953,5,FALSE),""),""),"")</f>
        <v/>
      </c>
      <c r="AP4" s="44"/>
      <c r="AQ4" s="43" t="str">
        <f>IF(AP4&lt;&gt;"",IF(AP4&lt;&gt;"LIBSETS_DROP_MECHANIC_MONSTER_NAME",VLOOKUP(AP4,'LibSets constants'!$I$4:$L$1003,3,FALSE),""),"")</f>
        <v/>
      </c>
      <c r="AR4" s="43" t="str">
        <f>IF(AP4&lt;&gt;"",IF(AP4&lt;&gt;"LIBSETS_DROP_MECHANIC_MONSTER_NAME",VLOOKUP(AP4,'LibSets constants'!$I$4:$L$1003,4,FALSE),""),"")</f>
        <v/>
      </c>
      <c r="AS4" s="3" t="str">
        <f>IF(G4&lt;&gt;"LIBSETS_SETTYPE_BATTLEGROUND",IF(G4&lt;&gt;"LIBSETS_SETTYPE_SPECIAL",IF(AT4&lt;&gt;"",VLOOKUP(AT4,'ESO zone constants'!$D$3:$H$4953,5,FALSE),""),""),"")</f>
        <v/>
      </c>
      <c r="AU4" s="44"/>
      <c r="AV4" s="43" t="str">
        <f>IF(AU4&lt;&gt;"",IF(AU4&lt;&gt;"LIBSETS_DROP_MECHANIC_MONSTER_NAME",VLOOKUP(AU4,'LibSets constants'!$I$4:$L$1003,3,FALSE),""),"")</f>
        <v/>
      </c>
      <c r="AW4" s="43" t="str">
        <f>IF(AU4&lt;&gt;"",IF(AU4&lt;&gt;"LIBSETS_DROP_MECHANIC_MONSTER_NAME",VLOOKUP(AU4,'LibSets constants'!$I$4:$L$1003,4,FALSE),""),"")</f>
        <v/>
      </c>
      <c r="AX4" s="90" t="s">
        <v>2707</v>
      </c>
      <c r="AY4" s="21" t="str">
        <f>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Z4" s="21" t="str">
        <f>IF(F4&lt;&gt;"Not in the game (anymore)",IF(A4&lt;&gt;"",IF(P4&lt;&gt;"",CONCATENATE(", zoneIds={",P4),"")&amp;IF(Y4&lt;&gt;"",CONCATENATE(",",Y4),"")&amp;IF(AD4&lt;&gt;"",CONCATENATE(",",AD4),"")&amp;IF(AI4&lt;&gt;"",CONCATENATE(",",AI4),"")&amp;IF(AN4&lt;&gt;"",CONCATENATE(",",AN4),"")&amp;IF(AS4&lt;&gt;"",CONCATENATE(",",AS4),"")&amp;IF(P4&lt;&gt;"",CONCATENATE("}",""),"")&amp;IF(OR(I4="true",I4="false",I4&lt;&gt;""), CONCATENATE(", veteran=", I4), ""),""),"")</f>
        <v>, zoneIds={103}, veteran=false</v>
      </c>
      <c r="BA4" s="21" t="str">
        <f>IF(F4&lt;&gt;"Not in the game (anymore)",IF(A4&lt;&gt;"",", setType="&amp;G4,"")&amp;IF(J4="true",", multiTrialSet=true",""),"")</f>
        <v>, setType=LIBSETS_SETTYPE_OVERLAND</v>
      </c>
      <c r="BB4" s="21" t="str">
        <f>IF(AX4&lt;&gt;"",", isProcSetAllowedInPvP="&amp; AX4,"") &amp; IF(F4&lt;&gt;"Not in the game (anymore)",IF(U4&lt;&gt;"",", dropMechanic={"&amp;U4&amp;IF(AA4&lt;&gt;"",","&amp;AA4,"")&amp;IF(AF4&lt;&gt;"",","&amp;AF4,"")&amp;IF(AK4&lt;&gt;"",","&amp;AK4,"")&amp;IF(AP4&lt;&gt;"",","&amp;AP4,"")&amp;IF(AU4&lt;&gt;"",","&amp;AU4,"")&amp;"}"&amp;IF(U4="LIBSETS_DROP_MECHANIC_MONSTER_NAME",",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C4" s="21" t="str">
        <f>IF(F4&lt;&gt;"Not in the game (anymore)",IF(C4&lt;&gt;"",CONCATENATE(" --",C4," / ",B4,"   [",IF(Q4&lt;&gt;"",Q4,""),IF(Z4&lt;&gt;"",", "&amp;Z4,""),IF(AE4&lt;&gt;"",", "&amp;AE4,""),IF(AJ4&lt;&gt;"",", "&amp;AJ4,""),IF(AO4&lt;&gt;"",", "&amp;AO4,""),IF(AT4&lt;&gt;"",", "&amp;AT4,""),"]")),"")</f>
        <v xml:space="preserve"> --Witchman Armor / Hexenwerk   [The Rift]</v>
      </c>
    </row>
    <row r="5" spans="1:55" x14ac:dyDescent="0.25">
      <c r="A5" s="12">
        <v>21</v>
      </c>
      <c r="B5" t="s">
        <v>741</v>
      </c>
      <c r="C5" t="s">
        <v>742</v>
      </c>
      <c r="D5" s="3">
        <f t="shared" si="0"/>
        <v>21</v>
      </c>
      <c r="G5" s="8" t="s">
        <v>1499</v>
      </c>
      <c r="I5" t="s">
        <v>97</v>
      </c>
      <c r="J5" t="s">
        <v>97</v>
      </c>
      <c r="K5">
        <v>-1</v>
      </c>
      <c r="L5">
        <v>-1</v>
      </c>
      <c r="M5">
        <v>-1</v>
      </c>
      <c r="N5">
        <v>0</v>
      </c>
      <c r="O5" s="66"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1581</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Y5" s="3" t="str">
        <f>IF(G5&lt;&gt;"LIBSETS_SETTYPE_BATTLEGROUND",IF(G5&lt;&gt;"LIBSETS_SETTYPE_SPECIAL",IF(X5&lt;&gt;"",X5,IF(Z5&lt;&gt;"",VLOOKUP(Z5,'ESO zone constants'!$D$3:$H$4953,5,FALSE),"")),""),"")</f>
        <v/>
      </c>
      <c r="Z5" t="str">
        <f>IF(AND(O5&lt;&gt;"",NOT(ISERROR(O5))),"",IF(AND(L5&lt;&gt;"",L5&gt;0,NOT(ISERROR(L5))),VLOOKUP(L5,'ESO dumped WayshrineInfo'!$K$3:$N$9999,4,FALSE),""))</f>
        <v/>
      </c>
      <c r="AA5" s="44" t="s">
        <v>1582</v>
      </c>
      <c r="AB5" s="43" t="str">
        <f>IF(AA5&lt;&gt;"",IF(AA5&lt;&gt;"LIBSETS_DROP_MECHANIC_MONSTER_NAME",VLOOKUP(AA5,'LibSets constants'!$I$4:$L$1003,3,FALSE),""),"")</f>
        <v>Overland group bosses have a 100% chance to drop head, chest, legs, or weapon.</v>
      </c>
      <c r="AC5" s="43" t="str">
        <f>IF(AA5&lt;&gt;"",IF(AA5&lt;&gt;"LIBSETS_DROP_MECHANIC_MONSTER_NAME",VLOOKUP(AA5,'LibSets constants'!$I$4:$L$1003,4,FALSE),""),"")</f>
        <v>Überland Gruppenbosse haben eine Chance von 100%, Kopf, Brust, Beine oder Waffen fallen zu lassen.</v>
      </c>
      <c r="AD5" s="3" t="str">
        <f>IF(G5&lt;&gt;"LIBSETS_SETTYPE_BATTLEGROUND",IF(G5&lt;&gt;"LIBSETS_SETTYPE_SPECIAL",IF(AE5&lt;&gt;"",VLOOKUP(AE5,'ESO zone constants'!$D$3:$H$4953,5,FALSE),""),""),"")</f>
        <v/>
      </c>
      <c r="AE5" t="str">
        <f>IF(AND(O5&lt;&gt;"",NOT(ISERROR(O5))),"",IF(AND(M5&lt;&gt;"",M5&gt;0,NOT(ISERROR(M5))),VLOOKUP(M5,'ESO dumped WayshrineInfo'!$K$3:$N$9999,4,FALSE),""))</f>
        <v/>
      </c>
      <c r="AF5" s="44" t="s">
        <v>1583</v>
      </c>
      <c r="AG5" s="43" t="str">
        <f>IF(AF5&lt;&gt;"",IF(AF5&lt;&gt;"LIBSETS_DROP_MECHANIC_MONSTER_NAME",VLOOKUP(AF5,'LibSets constants'!$I$4:$L$1003,3,FALSE),""),"")</f>
        <v>Public dungeon bosses have a chance to drop a shoulder, hand, or weapon.</v>
      </c>
      <c r="AH5" s="43" t="str">
        <f>IF(AF5&lt;&gt;"",IF(AF5&lt;&gt;"LIBSETS_DROP_MECHANIC_MONSTER_NAME",VLOOKUP(AF5,'LibSets constants'!$I$4:$L$1003,4,FALSE),""),"")</f>
        <v>Öffentliche Dungeon-Bosse haben die Möglichkeit, eine Schulter, Handschuhe oder eine Waffe fallen zu lassen.</v>
      </c>
      <c r="AI5" s="3" t="str">
        <f>IF(G5&lt;&gt;"LIBSETS_SETTYPE_BATTLEGROUND",IF(G5&lt;&gt;"LIBSETS_SETTYPE_SPECIAL",IF(AJ5&lt;&gt;"",VLOOKUP(AJ5,'ESO zone constants'!$D$3:$H$4953,5,FALSE),""),""),"")</f>
        <v/>
      </c>
      <c r="AK5" s="44" t="s">
        <v>1584</v>
      </c>
      <c r="AL5" s="43" t="str">
        <f>IF(AK5&lt;&gt;"",IF(AK5&lt;&gt;"LIBSETS_DROP_MECHANIC_MONSTER_NAME",VLOOKUP(AK5,'LibSets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 s="43" t="str">
        <f>IF(AK5&lt;&gt;"",IF(AK5&lt;&gt;"LIBSETS_DROP_MECHANIC_MONSTER_NAME",VLOOKUP(AK5,'LibSets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 s="3" t="str">
        <f>IF(G5&lt;&gt;"LIBSETS_SETTYPE_BATTLEGROUND",IF(G5&lt;&gt;"LIBSETS_SETTYPE_SPECIAL",IF(AO5&lt;&gt;"",VLOOKUP(AO5,'ESO zone constants'!$D$3:$H$4953,5,FALSE),""),""),"")</f>
        <v/>
      </c>
      <c r="AP5" s="44"/>
      <c r="AQ5" s="43" t="str">
        <f>IF(AP5&lt;&gt;"",IF(AP5&lt;&gt;"LIBSETS_DROP_MECHANIC_MONSTER_NAME",VLOOKUP(AP5,'LibSets constants'!$I$4:$L$1003,3,FALSE),""),"")</f>
        <v/>
      </c>
      <c r="AR5" s="43" t="str">
        <f>IF(AP5&lt;&gt;"",IF(AP5&lt;&gt;"LIBSETS_DROP_MECHANIC_MONSTER_NAME",VLOOKUP(AP5,'LibSets constants'!$I$4:$L$1003,4,FALSE),""),"")</f>
        <v/>
      </c>
      <c r="AS5" s="3" t="str">
        <f>IF(G5&lt;&gt;"LIBSETS_SETTYPE_BATTLEGROUND",IF(G5&lt;&gt;"LIBSETS_SETTYPE_SPECIAL",IF(AT5&lt;&gt;"",VLOOKUP(AT5,'ESO zone constants'!$D$3:$H$4953,5,FALSE),""),""),"")</f>
        <v/>
      </c>
      <c r="AU5" s="44"/>
      <c r="AV5" s="43" t="str">
        <f>IF(AU5&lt;&gt;"",IF(AU5&lt;&gt;"LIBSETS_DROP_MECHANIC_MONSTER_NAME",VLOOKUP(AU5,'LibSets constants'!$I$4:$L$1003,3,FALSE),""),"")</f>
        <v/>
      </c>
      <c r="AW5" s="43" t="str">
        <f>IF(AU5&lt;&gt;"",IF(AU5&lt;&gt;"LIBSETS_DROP_MECHANIC_MONSTER_NAME",VLOOKUP(AU5,'LibSets constants'!$I$4:$L$1003,4,FALSE),""),"")</f>
        <v/>
      </c>
      <c r="AX5" s="90" t="s">
        <v>2708</v>
      </c>
      <c r="AY5" s="21" t="str">
        <f>IF(A5="???","--","")&amp;IF(F5&lt;&gt;"Not in the game (anymore)",IF(A5&lt;&gt;"",CONCATENATE("[",A5,"] = {wayshrines={")&amp;IF(K5&lt;&gt;"",CONCATENATE(K5,","),"")&amp;IF(L5&lt;&gt;"",CONCATENATE(L5,","),"")&amp;IF(M5&lt;&gt;"",CONCATENATE(M5,","),"")&amp;CONCATENATE("}")&amp;IF(VALUE(N5)&gt;0,CONCATENATE(", traitsNeeded=",N5),"")&amp;CONCATENATE(", dlcId=",IF(S5&lt;&gt;"",S5,"DLC_BASE_GAME")),""),"")</f>
        <v>[21] = {wayshrines={-1,-1,-1,}, dlcId=DLC_BASE_GAME</v>
      </c>
      <c r="AZ5" s="21" t="str">
        <f>IF(F5&lt;&gt;"Not in the game (anymore)",IF(A5&lt;&gt;"",IF(P5&lt;&gt;"",CONCATENATE(", zoneIds={",P5),"")&amp;IF(Y5&lt;&gt;"",CONCATENATE(",",Y5),"")&amp;IF(AD5&lt;&gt;"",CONCATENATE(",",AD5),"")&amp;IF(AI5&lt;&gt;"",CONCATENATE(",",AI5),"")&amp;IF(AN5&lt;&gt;"",CONCATENATE(",",AN5),"")&amp;IF(AS5&lt;&gt;"",CONCATENATE(",",AS5),"")&amp;IF(P5&lt;&gt;"",CONCATENATE("}",""),"")&amp;IF(OR(I5="true",I5="false",I5&lt;&gt;""), CONCATENATE(", veteran=", I5), ""),""),"")</f>
        <v>, zoneIds={101}, veteran=false</v>
      </c>
      <c r="BA5" s="21" t="str">
        <f>IF(F5&lt;&gt;"Not in the game (anymore)",IF(A5&lt;&gt;"",", setType="&amp;G5,"")&amp;IF(J5="true",", multiTrialSet=true",""),"")</f>
        <v>, setType=LIBSETS_SETTYPE_OVERLAND</v>
      </c>
      <c r="BB5" s="21" t="str">
        <f>IF(AX5&lt;&gt;"",", isProcSetAllowedInPvP="&amp; AX5,"") &amp; IF(F5&lt;&gt;"Not in the game (anymore)",IF(U5&lt;&gt;"",", dropMechanic={"&amp;U5&amp;IF(AA5&lt;&gt;"",","&amp;AA5,"")&amp;IF(AF5&lt;&gt;"",","&amp;AF5,"")&amp;IF(AK5&lt;&gt;"",","&amp;AK5,"")&amp;IF(AP5&lt;&gt;"",","&amp;AP5,"")&amp;IF(AU5&lt;&gt;"",","&amp;AU5,"")&amp;"}"&amp;IF(U5="LIBSETS_DROP_MECHANIC_MONSTER_NAME",", dropMechanicNames={" &amp; IF(V5&lt;&gt;"","['en']='"&amp;V5&amp;"'","") &amp; IF(W5&lt;&gt;"",", ['de']='" &amp; W5&amp;"'","") &amp; "}",""),"")&amp;"},","")</f>
        <v>, isProcSetAllowedInPvP=1, dropMechanic={LIBSETS_DROP_MECHANIC_OVERLAND_BOSS_DELVE,LIBSETS_DROP_MECHANIC_OVERLAND_WORLDBOSS,LIBSETS_DROP_MECHANIC_OVERLAND_BOSS_PUBLIC_DUNGEON,LIBSETS_DROP_MECHANIC_OVERLAND_CHEST}},</v>
      </c>
      <c r="BC5" s="21" t="str">
        <f>IF(F5&lt;&gt;"Not in the game (anymore)",IF(C5&lt;&gt;"",CONCATENATE(" --",C5," / ",B5,"   [",IF(Q5&lt;&gt;"",Q5,""),IF(Z5&lt;&gt;"",", "&amp;Z5,""),IF(AE5&lt;&gt;"",", "&amp;AE5,""),IF(AJ5&lt;&gt;"",", "&amp;AJ5,""),IF(AO5&lt;&gt;"",", "&amp;AO5,""),IF(AT5&lt;&gt;"",", "&amp;AT5,""),"]")),"")</f>
        <v xml:space="preserve"> --Akaviri Dragonguard / Akavirische Drachengarde   [Eastmarch]</v>
      </c>
    </row>
    <row r="6" spans="1:55" x14ac:dyDescent="0.25">
      <c r="A6" s="12">
        <v>22</v>
      </c>
      <c r="B6" t="s">
        <v>743</v>
      </c>
      <c r="C6" t="s">
        <v>2586</v>
      </c>
      <c r="D6" s="3">
        <f t="shared" si="0"/>
        <v>22</v>
      </c>
      <c r="G6" s="8" t="s">
        <v>1499</v>
      </c>
      <c r="I6" t="s">
        <v>97</v>
      </c>
      <c r="J6" t="s">
        <v>97</v>
      </c>
      <c r="K6">
        <v>-1</v>
      </c>
      <c r="L6">
        <v>-1</v>
      </c>
      <c r="M6">
        <v>-1</v>
      </c>
      <c r="N6">
        <v>0</v>
      </c>
      <c r="O6" s="66"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1581</v>
      </c>
      <c r="V6" s="43" t="str">
        <f>IF(U6&lt;&gt;"",IF(U6&lt;&gt;"LIBSETS_DROP_MECHANIC_MONSTER_NAME",VLOOKUP(U6,'LibSets constants'!$I$4:$L$1003,3,FALSE),""),"")</f>
        <v>Delve bosses have a chance to drop a waist or feet.</v>
      </c>
      <c r="W6" s="43" t="str">
        <f>IF(U6&lt;&gt;"",IF(U6&lt;&gt;"LIBSETS_DROP_MECHANIC_MONSTER_NAME",VLOOKUP(U6,'LibSets constants'!$I$4:$L$1003,4,FALSE),""),"")</f>
        <v>Bosse in Gewölben haben die Chance, eine Taille oder Füße fallen zu lassen.</v>
      </c>
      <c r="Y6" s="3" t="str">
        <f>IF(G6&lt;&gt;"LIBSETS_SETTYPE_BATTLEGROUND",IF(G6&lt;&gt;"LIBSETS_SETTYPE_SPECIAL",IF(X6&lt;&gt;"",X6,IF(Z6&lt;&gt;"",VLOOKUP(Z6,'ESO zone constants'!$D$3:$H$4953,5,FALSE),"")),""),"")</f>
        <v/>
      </c>
      <c r="Z6" t="str">
        <f>IF(AND(O6&lt;&gt;"",NOT(ISERROR(O6))),"",IF(AND(L6&lt;&gt;"",L6&gt;0,NOT(ISERROR(L6))),VLOOKUP(L6,'ESO dumped WayshrineInfo'!$K$3:$N$9999,4,FALSE),""))</f>
        <v/>
      </c>
      <c r="AA6" s="44" t="s">
        <v>1582</v>
      </c>
      <c r="AB6" s="43" t="str">
        <f>IF(AA6&lt;&gt;"",IF(AA6&lt;&gt;"LIBSETS_DROP_MECHANIC_MONSTER_NAME",VLOOKUP(AA6,'LibSets constants'!$I$4:$L$1003,3,FALSE),""),"")</f>
        <v>Overland group bosses have a 100% chance to drop head, chest, legs, or weapon.</v>
      </c>
      <c r="AC6" s="43" t="str">
        <f>IF(AA6&lt;&gt;"",IF(AA6&lt;&gt;"LIBSETS_DROP_MECHANIC_MONSTER_NAME",VLOOKUP(AA6,'LibSets constants'!$I$4:$L$1003,4,FALSE),""),"")</f>
        <v>Überland Gruppenbosse haben eine Chance von 100%, Kopf, Brust, Beine oder Waffen fallen zu lassen.</v>
      </c>
      <c r="AD6" s="3" t="str">
        <f>IF(G6&lt;&gt;"LIBSETS_SETTYPE_BATTLEGROUND",IF(G6&lt;&gt;"LIBSETS_SETTYPE_SPECIAL",IF(AE6&lt;&gt;"",VLOOKUP(AE6,'ESO zone constants'!$D$3:$H$4953,5,FALSE),""),""),"")</f>
        <v/>
      </c>
      <c r="AE6" t="str">
        <f>IF(AND(O6&lt;&gt;"",NOT(ISERROR(O6))),"",IF(AND(M6&lt;&gt;"",M6&gt;0,NOT(ISERROR(M6))),VLOOKUP(M6,'ESO dumped WayshrineInfo'!$K$3:$N$9999,4,FALSE),""))</f>
        <v/>
      </c>
      <c r="AF6" s="44" t="s">
        <v>1583</v>
      </c>
      <c r="AG6" s="43" t="str">
        <f>IF(AF6&lt;&gt;"",IF(AF6&lt;&gt;"LIBSETS_DROP_MECHANIC_MONSTER_NAME",VLOOKUP(AF6,'LibSets constants'!$I$4:$L$1003,3,FALSE),""),"")</f>
        <v>Public dungeon bosses have a chance to drop a shoulder, hand, or weapon.</v>
      </c>
      <c r="AH6" s="43" t="str">
        <f>IF(AF6&lt;&gt;"",IF(AF6&lt;&gt;"LIBSETS_DROP_MECHANIC_MONSTER_NAME",VLOOKUP(AF6,'LibSets constants'!$I$4:$L$1003,4,FALSE),""),"")</f>
        <v>Öffentliche Dungeon-Bosse haben die Möglichkeit, eine Schulter, Handschuhe oder eine Waffe fallen zu lassen.</v>
      </c>
      <c r="AI6" s="3" t="str">
        <f>IF(G6&lt;&gt;"LIBSETS_SETTYPE_BATTLEGROUND",IF(G6&lt;&gt;"LIBSETS_SETTYPE_SPECIAL",IF(AJ6&lt;&gt;"",VLOOKUP(AJ6,'ESO zone constants'!$D$3:$H$4953,5,FALSE),""),""),"")</f>
        <v/>
      </c>
      <c r="AK6" s="44" t="s">
        <v>1584</v>
      </c>
      <c r="AL6" s="43" t="str">
        <f>IF(AK6&lt;&gt;"",IF(AK6&lt;&gt;"LIBSETS_DROP_MECHANIC_MONSTER_NAME",VLOOKUP(AK6,'LibSets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 s="43" t="str">
        <f>IF(AK6&lt;&gt;"",IF(AK6&lt;&gt;"LIBSETS_DROP_MECHANIC_MONSTER_NAME",VLOOKUP(AK6,'LibSets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90" t="s">
        <v>2707</v>
      </c>
      <c r="AY6" s="21" t="str">
        <f>IF(A6="???","--","")&amp;IF(F6&lt;&gt;"Not in the game (anymore)",IF(A6&lt;&gt;"",CONCATENATE("[",A6,"] = {wayshrines={")&amp;IF(K6&lt;&gt;"",CONCATENATE(K6,","),"")&amp;IF(L6&lt;&gt;"",CONCATENATE(L6,","),"")&amp;IF(M6&lt;&gt;"",CONCATENATE(M6,","),"")&amp;CONCATENATE("}")&amp;IF(VALUE(N6)&gt;0,CONCATENATE(", traitsNeeded=",N6),"")&amp;CONCATENATE(", dlcId=",IF(S6&lt;&gt;"",S6,"DLC_BASE_GAME")),""),"")</f>
        <v>[22] = {wayshrines={-1,-1,-1,}, dlcId=DLC_BASE_GAME</v>
      </c>
      <c r="AZ6" s="21" t="str">
        <f>IF(F6&lt;&gt;"Not in the game (anymore)",IF(A6&lt;&gt;"",IF(P6&lt;&gt;"",CONCATENATE(", zoneIds={",P6),"")&amp;IF(Y6&lt;&gt;"",CONCATENATE(",",Y6),"")&amp;IF(AD6&lt;&gt;"",CONCATENATE(",",AD6),"")&amp;IF(AI6&lt;&gt;"",CONCATENATE(",",AI6),"")&amp;IF(AN6&lt;&gt;"",CONCATENATE(",",AN6),"")&amp;IF(AS6&lt;&gt;"",CONCATENATE(",",AS6),"")&amp;IF(P6&lt;&gt;"",CONCATENATE("}",""),"")&amp;IF(OR(I6="true",I6="false",I6&lt;&gt;""), CONCATENATE(", veteran=", I6), ""),""),"")</f>
        <v>, zoneIds={19}, veteran=false</v>
      </c>
      <c r="BA6" s="21" t="str">
        <f>IF(F6&lt;&gt;"Not in the game (anymore)",IF(A6&lt;&gt;"",", setType="&amp;G6,"")&amp;IF(J6="true",", multiTrialSet=true",""),"")</f>
        <v>, setType=LIBSETS_SETTYPE_OVERLAND</v>
      </c>
      <c r="BB6" s="21" t="str">
        <f>IF(AX6&lt;&gt;"",", isProcSetAllowedInPvP="&amp; AX6,"") &amp; IF(F6&lt;&gt;"Not in the game (anymore)",IF(U6&lt;&gt;"",", dropMechanic={"&amp;U6&amp;IF(AA6&lt;&gt;"",","&amp;AA6,"")&amp;IF(AF6&lt;&gt;"",","&amp;AF6,"")&amp;IF(AK6&lt;&gt;"",","&amp;AK6,"")&amp;IF(AP6&lt;&gt;"",","&amp;AP6,"")&amp;IF(AU6&lt;&gt;"",","&amp;AU6,"")&amp;"}"&amp;IF(U6="LIBSETS_DROP_MECHANIC_MONSTER_NAME",", dropMechanicNames={" &amp; IF(V6&lt;&gt;"","['en']='"&amp;V6&amp;"'","") &amp; IF(W6&lt;&gt;"",", ['de']='" &amp; W6&amp;"'","") &amp; "}",""),"")&amp;"},","")</f>
        <v>, dropMechanic={LIBSETS_DROP_MECHANIC_OVERLAND_BOSS_DELVE,LIBSETS_DROP_MECHANIC_OVERLAND_WORLDBOSS,LIBSETS_DROP_MECHANIC_OVERLAND_BOSS_PUBLIC_DUNGEON,LIBSETS_DROP_MECHANIC_OVERLAND_CHEST}},</v>
      </c>
      <c r="BC6" s="21" t="str">
        <f>IF(F6&lt;&gt;"Not in the game (anymore)",IF(C6&lt;&gt;"",CONCATENATE(" --",C6," / ",B6,"   [",IF(Q6&lt;&gt;"",Q6,""),IF(Z6&lt;&gt;"",", "&amp;Z6,""),IF(AE6&lt;&gt;"",", "&amp;AE6,""),IF(AJ6&lt;&gt;"",", "&amp;AJ6,""),IF(AO6&lt;&gt;"",", "&amp;AO6,""),IF(AT6&lt;&gt;"",", "&amp;AT6,""),"]")),"")</f>
        <v xml:space="preserve"> --Dreamer\'s Mantle / Mantel des Träumers   [Stormhaven]</v>
      </c>
    </row>
    <row r="7" spans="1:55" x14ac:dyDescent="0.25">
      <c r="A7" s="12">
        <v>23</v>
      </c>
      <c r="B7" t="s">
        <v>744</v>
      </c>
      <c r="C7" t="s">
        <v>2587</v>
      </c>
      <c r="D7" s="3">
        <f t="shared" si="0"/>
        <v>23</v>
      </c>
      <c r="G7" s="8" t="s">
        <v>1491</v>
      </c>
      <c r="I7" t="s">
        <v>97</v>
      </c>
      <c r="J7" t="s">
        <v>97</v>
      </c>
      <c r="K7">
        <v>270</v>
      </c>
      <c r="L7">
        <v>270</v>
      </c>
      <c r="M7">
        <v>270</v>
      </c>
      <c r="N7">
        <v>0</v>
      </c>
      <c r="O7" s="66"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1577</v>
      </c>
      <c r="V7" s="3" t="str">
        <f>IF(U7&lt;&gt;"",IF(U7&lt;&gt;"LIBSETS_DROP_MECHANIC_MONSTER_NAME",VLOOKUP(U7,'LibSets constants'!$I$4:$L$1003,3,FALSE),""),"")</f>
        <v>Arena stage chest</v>
      </c>
      <c r="W7" s="3" t="str">
        <f>IF(U7&lt;&gt;"",IF(U7&lt;&gt;"LIBSETS_DROP_MECHANIC_MONSTER_NAME",VLOOKUP(U7,'LibSets constants'!$I$4:$L$1003,4,FALSE),""),"")</f>
        <v>Arena-Phasen Schatztruhe</v>
      </c>
      <c r="Y7" s="3" t="str">
        <f>IF(G7&lt;&gt;"LIBSETS_SETTYPE_BATTLEGROUND",IF(G7&lt;&gt;"LIBSETS_SETTYPE_SPECIAL",IF(X7&lt;&gt;"",X7,IF(Z7&lt;&gt;"",VLOOKUP(Z7,'ESO zone constants'!$D$3:$H$4953,5,FALSE),"")),""),"")</f>
        <v/>
      </c>
      <c r="Z7" t="str">
        <f>IF(AND(O7&lt;&gt;"",NOT(ISERROR(O7))),"",IF(AND(L7&lt;&gt;"",L7&gt;0,NOT(ISERROR(L7))),VLOOKUP(L7,'ESO dumped WayshrineInfo'!$K$3:$N$9999,4,FALSE),""))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WayshrineInfo'!$K$3:$N$9999,4,FALSE),""))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90" t="s">
        <v>2708</v>
      </c>
      <c r="AY7" s="21" t="str">
        <f>IF(A7="???","--","")&amp;IF(F7&lt;&gt;"Not in the game (anymore)",IF(A7&lt;&gt;"",CONCATENATE("[",A7,"] = {wayshrines={")&amp;IF(K7&lt;&gt;"",CONCATENATE(K7,","),"")&amp;IF(L7&lt;&gt;"",CONCATENATE(L7,","),"")&amp;IF(M7&lt;&gt;"",CONCATENATE(M7,","),"")&amp;CONCATENATE("}")&amp;IF(VALUE(N7)&gt;0,CONCATENATE(", traitsNeeded=",N7),"")&amp;CONCATENATE(", dlcId=",IF(S7&lt;&gt;"",S7,"DLC_BASE_GAME")),""),"")</f>
        <v>[23] = {wayshrines={270,270,270,}, dlcId=DLC_BASE_GAME</v>
      </c>
      <c r="AZ7" s="21" t="str">
        <f>IF(F7&lt;&gt;"Not in the game (anymore)",IF(A7&lt;&gt;"",IF(P7&lt;&gt;"",CONCATENATE(", zoneIds={",P7),"")&amp;IF(Y7&lt;&gt;"",CONCATENATE(",",Y7),"")&amp;IF(AD7&lt;&gt;"",CONCATENATE(",",AD7),"")&amp;IF(AI7&lt;&gt;"",CONCATENATE(",",AI7),"")&amp;IF(AN7&lt;&gt;"",CONCATENATE(",",AN7),"")&amp;IF(AS7&lt;&gt;"",CONCATENATE(",",AS7),"")&amp;IF(P7&lt;&gt;"",CONCATENATE("}",""),"")&amp;IF(OR(I7="true",I7="false",I7&lt;&gt;""), CONCATENATE(", veteran=", I7), ""),""),"")</f>
        <v>, zoneIds={635}, veteran=false</v>
      </c>
      <c r="BA7" s="21" t="str">
        <f>IF(F7&lt;&gt;"Not in the game (anymore)",IF(A7&lt;&gt;"",", setType="&amp;G7,"")&amp;IF(J7="true",", multiTrialSet=true",""),"")</f>
        <v>, setType=LIBSETS_SETTYPE_ARENA</v>
      </c>
      <c r="BB7" s="21" t="str">
        <f>IF(AX7&lt;&gt;"",", isProcSetAllowedInPvP="&amp; AX7,"") &amp; IF(F7&lt;&gt;"Not in the game (anymore)",IF(U7&lt;&gt;"",", dropMechanic={"&amp;U7&amp;IF(AA7&lt;&gt;"",","&amp;AA7,"")&amp;IF(AF7&lt;&gt;"",","&amp;AF7,"")&amp;IF(AK7&lt;&gt;"",","&amp;AK7,"")&amp;IF(AP7&lt;&gt;"",","&amp;AP7,"")&amp;IF(AU7&lt;&gt;"",","&amp;AU7,"")&amp;"}"&amp;IF(U7="LIBSETS_DROP_MECHANIC_MONSTER_NAME",", dropMechanicNames={" &amp; IF(V7&lt;&gt;"","['en']='"&amp;V7&amp;"'","") &amp; IF(W7&lt;&gt;"",", ['de']='" &amp; W7&amp;"'","") &amp; "}",""),"")&amp;"},","")</f>
        <v>, isProcSetAllowedInPvP=1, dropMechanic={LIBSETS_DROP_MECHANIC_ARENA_STAGE_CHEST}},</v>
      </c>
      <c r="BC7" s="21" t="str">
        <f>IF(F7&lt;&gt;"Not in the game (anymore)",IF(C7&lt;&gt;"",CONCATENATE(" --",C7," / ",B7,"   [",IF(Q7&lt;&gt;"",Q7,""),IF(Z7&lt;&gt;"",", "&amp;Z7,""),IF(AE7&lt;&gt;"",", "&amp;AE7,""),IF(AJ7&lt;&gt;"",", "&amp;AJ7,""),IF(AO7&lt;&gt;"",", "&amp;AO7,""),IF(AT7&lt;&gt;"",", "&amp;AT7,""),"]")),"")</f>
        <v xml:space="preserve"> --Archer\'s Mind / Schützensinn   [Dragonstar Arena]</v>
      </c>
    </row>
    <row r="8" spans="1:55" x14ac:dyDescent="0.25">
      <c r="A8" s="12">
        <v>24</v>
      </c>
      <c r="B8" t="s">
        <v>745</v>
      </c>
      <c r="C8" t="s">
        <v>2588</v>
      </c>
      <c r="D8" s="3">
        <f t="shared" si="0"/>
        <v>24</v>
      </c>
      <c r="G8" s="8" t="s">
        <v>1491</v>
      </c>
      <c r="I8" t="s">
        <v>97</v>
      </c>
      <c r="J8" t="s">
        <v>97</v>
      </c>
      <c r="K8">
        <v>270</v>
      </c>
      <c r="L8">
        <v>270</v>
      </c>
      <c r="M8">
        <v>270</v>
      </c>
      <c r="N8">
        <v>0</v>
      </c>
      <c r="O8" s="66"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1577</v>
      </c>
      <c r="V8" s="3" t="str">
        <f>IF(U8&lt;&gt;"",IF(U8&lt;&gt;"LIBSETS_DROP_MECHANIC_MONSTER_NAME",VLOOKUP(U8,'LibSets constants'!$I$4:$L$1003,3,FALSE),""),"")</f>
        <v>Arena stage chest</v>
      </c>
      <c r="W8" s="3" t="str">
        <f>IF(U8&lt;&gt;"",IF(U8&lt;&gt;"LIBSETS_DROP_MECHANIC_MONSTER_NAME",VLOOKUP(U8,'LibSets constants'!$I$4:$L$1003,4,FALSE),""),"")</f>
        <v>Arena-Phasen Schatztruhe</v>
      </c>
      <c r="Y8" s="3" t="str">
        <f>IF(G8&lt;&gt;"LIBSETS_SETTYPE_BATTLEGROUND",IF(G8&lt;&gt;"LIBSETS_SETTYPE_SPECIAL",IF(X8&lt;&gt;"",X8,IF(Z8&lt;&gt;"",VLOOKUP(Z8,'ESO zone constants'!$D$3:$H$4953,5,FALSE),"")),""),"")</f>
        <v/>
      </c>
      <c r="Z8" t="str">
        <f>IF(AND(O8&lt;&gt;"",NOT(ISERROR(O8))),"",IF(AND(L8&lt;&gt;"",L8&gt;0,NOT(ISERROR(L8))),VLOOKUP(L8,'ESO dumped WayshrineInfo'!$K$3:$N$9999,4,FALSE),""))</f>
        <v/>
      </c>
      <c r="AB8" s="3" t="str">
        <f>IF(AA8&lt;&gt;"",IF(AA8&lt;&gt;"LIBSETS_DROP_MECHANIC_MONSTER_NAME",VLOOKUP(AA8,'LibSets constants'!$I$4:$L$1003,3,FALSE),""),"")</f>
        <v/>
      </c>
      <c r="AC8" s="3" t="str">
        <f>IF(AA8&lt;&gt;"",IF(AA8&lt;&gt;"LIBSETS_DROP_MECHANIC_MONSTER_NAME",VLOOKUP(AA8,'LibSets constants'!$I$4:$L$1003,4,FALSE),""),"")</f>
        <v/>
      </c>
      <c r="AD8" s="3" t="str">
        <f>IF(G8&lt;&gt;"LIBSETS_SETTYPE_BATTLEGROUND",IF(G8&lt;&gt;"LIBSETS_SETTYPE_SPECIAL",IF(AE8&lt;&gt;"",VLOOKUP(AE8,'ESO zone constants'!$D$3:$H$4953,5,FALSE),""),""),"")</f>
        <v/>
      </c>
      <c r="AE8" t="str">
        <f>IF(AND(O8&lt;&gt;"",NOT(ISERROR(O8))),"",IF(AND(M8&lt;&gt;"",M8&gt;0,NOT(ISERROR(M8))),VLOOKUP(M8,'ESO dumped WayshrineInfo'!$K$3:$N$9999,4,FALSE),""))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90" t="s">
        <v>2707</v>
      </c>
      <c r="AY8" s="21" t="str">
        <f>IF(A8="???","--","")&amp;IF(F8&lt;&gt;"Not in the game (anymore)",IF(A8&lt;&gt;"",CONCATENATE("[",A8,"] = {wayshrines={")&amp;IF(K8&lt;&gt;"",CONCATENATE(K8,","),"")&amp;IF(L8&lt;&gt;"",CONCATENATE(L8,","),"")&amp;IF(M8&lt;&gt;"",CONCATENATE(M8,","),"")&amp;CONCATENATE("}")&amp;IF(VALUE(N8)&gt;0,CONCATENATE(", traitsNeeded=",N8),"")&amp;CONCATENATE(", dlcId=",IF(S8&lt;&gt;"",S8,"DLC_BASE_GAME")),""),"")</f>
        <v>[24] = {wayshrines={270,270,270,}, dlcId=DLC_BASE_GAME</v>
      </c>
      <c r="AZ8" s="21" t="str">
        <f>IF(F8&lt;&gt;"Not in the game (anymore)",IF(A8&lt;&gt;"",IF(P8&lt;&gt;"",CONCATENATE(", zoneIds={",P8),"")&amp;IF(Y8&lt;&gt;"",CONCATENATE(",",Y8),"")&amp;IF(AD8&lt;&gt;"",CONCATENATE(",",AD8),"")&amp;IF(AI8&lt;&gt;"",CONCATENATE(",",AI8),"")&amp;IF(AN8&lt;&gt;"",CONCATENATE(",",AN8),"")&amp;IF(AS8&lt;&gt;"",CONCATENATE(",",AS8),"")&amp;IF(P8&lt;&gt;"",CONCATENATE("}",""),"")&amp;IF(OR(I8="true",I8="false",I8&lt;&gt;""), CONCATENATE(", veteran=", I8), ""),""),"")</f>
        <v>, zoneIds={635}, veteran=false</v>
      </c>
      <c r="BA8" s="21" t="str">
        <f>IF(F8&lt;&gt;"Not in the game (anymore)",IF(A8&lt;&gt;"",", setType="&amp;G8,"")&amp;IF(J8="true",", multiTrialSet=true",""),"")</f>
        <v>, setType=LIBSETS_SETTYPE_ARENA</v>
      </c>
      <c r="BB8" s="21" t="str">
        <f>IF(AX8&lt;&gt;"",", isProcSetAllowedInPvP="&amp; AX8,"") &amp; IF(F8&lt;&gt;"Not in the game (anymore)",IF(U8&lt;&gt;"",", dropMechanic={"&amp;U8&amp;IF(AA8&lt;&gt;"",","&amp;AA8,"")&amp;IF(AF8&lt;&gt;"",","&amp;AF8,"")&amp;IF(AK8&lt;&gt;"",","&amp;AK8,"")&amp;IF(AP8&lt;&gt;"",","&amp;AP8,"")&amp;IF(AU8&lt;&gt;"",","&amp;AU8,"")&amp;"}"&amp;IF(U8="LIBSETS_DROP_MECHANIC_MONSTER_NAME",", dropMechanicNames={" &amp; IF(V8&lt;&gt;"","['en']='"&amp;V8&amp;"'","") &amp; IF(W8&lt;&gt;"",", ['de']='" &amp; W8&amp;"'","") &amp; "}",""),"")&amp;"},","")</f>
        <v>, dropMechanic={LIBSETS_DROP_MECHANIC_ARENA_STAGE_CHEST}},</v>
      </c>
      <c r="BC8" s="21" t="str">
        <f>IF(F8&lt;&gt;"Not in the game (anymore)",IF(C8&lt;&gt;"",CONCATENATE(" --",C8," / ",B8,"   [",IF(Q8&lt;&gt;"",Q8,""),IF(Z8&lt;&gt;"",", "&amp;Z8,""),IF(AE8&lt;&gt;"",", "&amp;AE8,""),IF(AJ8&lt;&gt;"",", "&amp;AJ8,""),IF(AO8&lt;&gt;"",", "&amp;AO8,""),IF(AT8&lt;&gt;"",", "&amp;AT8,""),"]")),"")</f>
        <v xml:space="preserve"> --Footman\'s Fortune / Geschick des Fußsoldaten   [Dragonstar Arena]</v>
      </c>
    </row>
    <row r="9" spans="1:55" x14ac:dyDescent="0.25">
      <c r="A9" s="12">
        <v>25</v>
      </c>
      <c r="B9" t="s">
        <v>746</v>
      </c>
      <c r="C9" t="s">
        <v>747</v>
      </c>
      <c r="D9" s="3">
        <f t="shared" si="0"/>
        <v>25</v>
      </c>
      <c r="G9" s="8" t="s">
        <v>1494</v>
      </c>
      <c r="I9" t="s">
        <v>97</v>
      </c>
      <c r="J9" t="s">
        <v>97</v>
      </c>
      <c r="K9">
        <v>-1</v>
      </c>
      <c r="L9">
        <v>-1</v>
      </c>
      <c r="M9">
        <v>-1</v>
      </c>
      <c r="N9">
        <v>0</v>
      </c>
      <c r="O9" s="66"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1562</v>
      </c>
      <c r="V9" s="3" t="str">
        <f>IF(U9&lt;&gt;"",IF(U9&lt;&gt;"LIBSETS_DROP_MECHANIC_MONSTER_NAME",VLOOKUP(U9,'LibSets constants'!$I$4:$L$1003,3,FALSE),""),"")</f>
        <v>Rewards for the worthy (Cyrodiil/Battleground mail)</v>
      </c>
      <c r="W9" s="3" t="str">
        <f>IF(U9&lt;&gt;"",IF(U9&lt;&gt;"LIBSETS_DROP_MECHANIC_MONSTER_NAME",VLOOKUP(U9,'LibSets constants'!$I$4:$L$1003,4,FALSE),""),"")</f>
        <v>Gerechter Lohn (Cyrodiil/Schlachtfeld Mail)</v>
      </c>
      <c r="Y9" s="3" t="str">
        <f>IF(G9&lt;&gt;"LIBSETS_SETTYPE_BATTLEGROUND",IF(G9&lt;&gt;"LIBSETS_SETTYPE_SPECIAL",IF(X9&lt;&gt;"",X9,IF(Z9&lt;&gt;"",VLOOKUP(Z9,'ESO zone constants'!$D$3:$H$4953,5,FALSE),"")),""),"")</f>
        <v/>
      </c>
      <c r="Z9" t="str">
        <f>IF(AND(O9&lt;&gt;"",NOT(ISERROR(O9))),"",IF(AND(L9&lt;&gt;"",L9&gt;0,NOT(ISERROR(L9))),VLOOKUP(L9,'ESO dumped WayshrineInfo'!$K$3:$N$9999,4,FALSE),""))</f>
        <v/>
      </c>
      <c r="AA9" s="33" t="s">
        <v>1552</v>
      </c>
      <c r="AB9" s="3" t="str">
        <f>IF(AA9&lt;&gt;"",IF(AA9&lt;&gt;"LIBSETS_DROP_MECHANIC_MONSTER_NAME",VLOOKUP(AA9,'LibSets constants'!$I$4:$L$1003,3,FALSE),""),"")</f>
        <v>City Erntefurt (quartermaster)</v>
      </c>
      <c r="AC9" s="3" t="str">
        <f>IF(AA9&lt;&gt;"",IF(AA9&lt;&gt;"LIBSETS_DROP_MECHANIC_MONSTER_NAME",VLOOKUP(AA9,'LibSets constants'!$I$4:$L$1003,4,FALSE),""),"")</f>
        <v>Stadt Erntefurt (Quartiermeister)</v>
      </c>
      <c r="AD9" s="3" t="str">
        <f>IF(G9&lt;&gt;"LIBSETS_SETTYPE_BATTLEGROUND",IF(G9&lt;&gt;"LIBSETS_SETTYPE_SPECIAL",IF(AE9&lt;&gt;"",VLOOKUP(AE9,'ESO zone constants'!$D$3:$H$4953,5,FALSE),""),""),"")</f>
        <v/>
      </c>
      <c r="AE9" t="str">
        <f>IF(AND(O9&lt;&gt;"",NOT(ISERROR(O9))),"",IF(AND(M9&lt;&gt;"",M9&gt;0,NOT(ISERROR(M9))),VLOOKUP(M9,'ESO dumped WayshrineInfo'!$K$3:$N$9999,4,FALSE),""))</f>
        <v/>
      </c>
      <c r="AG9" s="3" t="str">
        <f>IF(AF9&lt;&gt;"",IF(AF9&lt;&gt;"LIBSETS_DROP_MECHANIC_MONSTER_NAME",VLOOKUP(AF9,'LibSets constants'!$I$4:$L$1003,3,FALSE),""),"")</f>
        <v/>
      </c>
      <c r="AH9" s="3" t="str">
        <f>IF(AF9&lt;&gt;"",IF(AF9&lt;&gt;"LIBSETS_DROP_MECHANIC_MONSTER_NAME",VLOOKUP(AF9,'LibSets constants'!$I$4:$L$1003,4,FALSE),""),"")</f>
        <v/>
      </c>
      <c r="AI9" s="3" t="str">
        <f>IF(G9&lt;&gt;"LIBSETS_SETTYPE_BATTLEGROUND",IF(G9&lt;&gt;"LIBSETS_SETTYPE_SPECIAL",IF(AJ9&lt;&gt;"",VLOOKUP(AJ9,'ESO zone constants'!$D$3:$H$4953,5,FALSE),""),""),"")</f>
        <v/>
      </c>
      <c r="AL9" s="3" t="str">
        <f>IF(AK9&lt;&gt;"",IF(AK9&lt;&gt;"LIBSETS_DROP_MECHANIC_MONSTER_NAME",VLOOKUP(AK9,'LibSets constants'!$I$4:$L$1003,3,FALSE),""),"")</f>
        <v/>
      </c>
      <c r="AM9" s="3" t="str">
        <f>IF(AK9&lt;&gt;"",IF(AK9&lt;&gt;"LIBSETS_DROP_MECHANIC_MONSTER_NAME",VLOOKUP(AK9,'LibSets constants'!$I$4:$L$1003,4,FALSE),""),"")</f>
        <v/>
      </c>
      <c r="AN9" s="3" t="str">
        <f>IF(G9&lt;&gt;"LIBSETS_SETTYPE_BATTLEGROUND",IF(G9&lt;&gt;"LIBSETS_SETTYPE_SPECIAL",IF(AO9&lt;&gt;"",VLOOKUP(AO9,'ESO zone constants'!$D$3:$H$4953,5,FALSE),""),""),"")</f>
        <v/>
      </c>
      <c r="AQ9" s="3" t="str">
        <f>IF(AP9&lt;&gt;"",IF(AP9&lt;&gt;"LIBSETS_DROP_MECHANIC_MONSTER_NAME",VLOOKUP(AP9,'LibSets constants'!$I$4:$L$1003,3,FALSE),""),"")</f>
        <v/>
      </c>
      <c r="AR9" s="3" t="str">
        <f>IF(AP9&lt;&gt;"",IF(AP9&lt;&gt;"LIBSETS_DROP_MECHANIC_MONSTER_NAME",VLOOKUP(AP9,'LibSets constants'!$I$4:$L$1003,4,FALSE),""),"")</f>
        <v/>
      </c>
      <c r="AS9" s="3" t="str">
        <f>IF(G9&lt;&gt;"LIBSETS_SETTYPE_BATTLEGROUND",IF(G9&lt;&gt;"LIBSETS_SETTYPE_SPECIAL",IF(AT9&lt;&gt;"",VLOOKUP(AT9,'ESO zone constants'!$D$3:$H$4953,5,FALSE),""),""),"")</f>
        <v/>
      </c>
      <c r="AV9" s="3" t="str">
        <f>IF(AU9&lt;&gt;"",IF(AU9&lt;&gt;"LIBSETS_DROP_MECHANIC_MONSTER_NAME",VLOOKUP(AU9,'LibSets constants'!$I$4:$L$1003,3,FALSE),""),"")</f>
        <v/>
      </c>
      <c r="AW9" s="3" t="str">
        <f>IF(AU9&lt;&gt;"",IF(AU9&lt;&gt;"LIBSETS_DROP_MECHANIC_MONSTER_NAME",VLOOKUP(AU9,'LibSets constants'!$I$4:$L$1003,4,FALSE),""),"")</f>
        <v/>
      </c>
      <c r="AX9" s="90" t="s">
        <v>2707</v>
      </c>
      <c r="AY9" s="21" t="str">
        <f>IF(A9="???","--","")&amp;IF(F9&lt;&gt;"Not in the game (anymore)",IF(A9&lt;&gt;"",CONCATENATE("[",A9,"] = {wayshrines={")&amp;IF(K9&lt;&gt;"",CONCATENATE(K9,","),"")&amp;IF(L9&lt;&gt;"",CONCATENATE(L9,","),"")&amp;IF(M9&lt;&gt;"",CONCATENATE(M9,","),"")&amp;CONCATENATE("}")&amp;IF(VALUE(N9)&gt;0,CONCATENATE(", traitsNeeded=",N9),"")&amp;CONCATENATE(", dlcId=",IF(S9&lt;&gt;"",S9,"DLC_BASE_GAME")),""),"")</f>
        <v>[25] = {wayshrines={-1,-1,-1,}, dlcId=DLC_BASE_GAME</v>
      </c>
      <c r="AZ9" s="21" t="str">
        <f>IF(F9&lt;&gt;"Not in the game (anymore)",IF(A9&lt;&gt;"",IF(P9&lt;&gt;"",CONCATENATE(", zoneIds={",P9),"")&amp;IF(Y9&lt;&gt;"",CONCATENATE(",",Y9),"")&amp;IF(AD9&lt;&gt;"",CONCATENATE(",",AD9),"")&amp;IF(AI9&lt;&gt;"",CONCATENATE(",",AI9),"")&amp;IF(AN9&lt;&gt;"",CONCATENATE(",",AN9),"")&amp;IF(AS9&lt;&gt;"",CONCATENATE(",",AS9),"")&amp;IF(P9&lt;&gt;"",CONCATENATE("}",""),"")&amp;IF(OR(I9="true",I9="false",I9&lt;&gt;""), CONCATENATE(", veteran=", I9), ""),""),"")</f>
        <v>, zoneIds={181}, veteran=false</v>
      </c>
      <c r="BA9" s="21" t="str">
        <f>IF(F9&lt;&gt;"Not in the game (anymore)",IF(A9&lt;&gt;"",", setType="&amp;G9,"")&amp;IF(J9="true",", multiTrialSet=true",""),"")</f>
        <v>, setType=LIBSETS_SETTYPE_CYRODIIL</v>
      </c>
      <c r="BB9" s="21" t="str">
        <f>IF(AX9&lt;&gt;"",", isProcSetAllowedInPvP="&amp; AX9,"") &amp; IF(F9&lt;&gt;"Not in the game (anymore)",IF(U9&lt;&gt;"",", dropMechanic={"&amp;U9&amp;IF(AA9&lt;&gt;"",","&amp;AA9,"")&amp;IF(AF9&lt;&gt;"",","&amp;AF9,"")&amp;IF(AK9&lt;&gt;"",","&amp;AK9,"")&amp;IF(AP9&lt;&gt;"",","&amp;AP9,"")&amp;IF(AU9&lt;&gt;"",","&amp;AU9,"")&amp;"}"&amp;IF(U9="LIBSETS_DROP_MECHANIC_MONSTER_NAME",", dropMechanicNames={" &amp; IF(V9&lt;&gt;"","['en']='"&amp;V9&amp;"'","") &amp; IF(W9&lt;&gt;"",", ['de']='" &amp; W9&amp;"'","") &amp; "}",""),"")&amp;"},","")</f>
        <v>, dropMechanic={LIBSETS_DROP_MECHANIC_MAIL_PVP_REWARDS_FOR_THE_WORTHY,LIBSETS_DROP_MECHANIC_CITY_CYRODIIL_ERNTEFURT}},</v>
      </c>
      <c r="BC9" s="21" t="str">
        <f>IF(F9&lt;&gt;"Not in the game (anymore)",IF(C9&lt;&gt;"",CONCATENATE(" --",C9," / ",B9,"   [",IF(Q9&lt;&gt;"",Q9,""),IF(Z9&lt;&gt;"",", "&amp;Z9,""),IF(AE9&lt;&gt;"",", "&amp;AE9,""),IF(AJ9&lt;&gt;"",", "&amp;AJ9,""),IF(AO9&lt;&gt;"",", "&amp;AO9,""),IF(AT9&lt;&gt;"",", "&amp;AT9,""),"]")),"")</f>
        <v xml:space="preserve"> --Desert Rose / Wüstenrose   [Cyrodiil]</v>
      </c>
    </row>
    <row r="10" spans="1:55" x14ac:dyDescent="0.25">
      <c r="A10" s="12">
        <v>26</v>
      </c>
      <c r="B10" t="s">
        <v>748</v>
      </c>
      <c r="C10" t="s">
        <v>2589</v>
      </c>
      <c r="D10" s="3">
        <f t="shared" si="0"/>
        <v>26</v>
      </c>
      <c r="G10" s="8" t="s">
        <v>1499</v>
      </c>
      <c r="I10" t="s">
        <v>97</v>
      </c>
      <c r="J10" t="s">
        <v>97</v>
      </c>
      <c r="K10">
        <v>-1</v>
      </c>
      <c r="L10">
        <v>-1</v>
      </c>
      <c r="M10">
        <v>-1</v>
      </c>
      <c r="N10">
        <v>0</v>
      </c>
      <c r="O10" s="66"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1581</v>
      </c>
      <c r="V10" s="43" t="str">
        <f>IF(U10&lt;&gt;"",IF(U10&lt;&gt;"LIBSETS_DROP_MECHANIC_MONSTER_NAME",VLOOKUP(U10,'LibSets constants'!$I$4:$L$1003,3,FALSE),""),"")</f>
        <v>Delve bosses have a chance to drop a waist or feet.</v>
      </c>
      <c r="W10" s="43" t="str">
        <f>IF(U10&lt;&gt;"",IF(U10&lt;&gt;"LIBSETS_DROP_MECHANIC_MONSTER_NAME",VLOOKUP(U10,'LibSets constants'!$I$4:$L$1003,4,FALSE),""),"")</f>
        <v>Bosse in Gewölben haben die Chance, eine Taille oder Füße fallen zu lassen.</v>
      </c>
      <c r="Y10" s="3" t="str">
        <f>IF(G10&lt;&gt;"LIBSETS_SETTYPE_BATTLEGROUND",IF(G10&lt;&gt;"LIBSETS_SETTYPE_SPECIAL",IF(X10&lt;&gt;"",X10,IF(Z10&lt;&gt;"",VLOOKUP(Z10,'ESO zone constants'!$D$3:$H$4953,5,FALSE),"")),""),"")</f>
        <v/>
      </c>
      <c r="Z10" t="str">
        <f>IF(AND(O10&lt;&gt;"",NOT(ISERROR(O10))),"",IF(AND(L10&lt;&gt;"",L10&gt;0,NOT(ISERROR(L10))),VLOOKUP(L10,'ESO dumped WayshrineInfo'!$K$3:$N$9999,4,FALSE),""))</f>
        <v/>
      </c>
      <c r="AA10" s="44" t="s">
        <v>1582</v>
      </c>
      <c r="AB10" s="43" t="str">
        <f>IF(AA10&lt;&gt;"",IF(AA10&lt;&gt;"LIBSETS_DROP_MECHANIC_MONSTER_NAME",VLOOKUP(AA10,'LibSets constants'!$I$4:$L$1003,3,FALSE),""),"")</f>
        <v>Overland group bosses have a 100% chance to drop head, chest, legs, or weapon.</v>
      </c>
      <c r="AC10" s="43" t="str">
        <f>IF(AA10&lt;&gt;"",IF(AA10&lt;&gt;"LIBSETS_DROP_MECHANIC_MONSTER_NAME",VLOOKUP(AA10,'LibSets constants'!$I$4:$L$1003,4,FALSE),""),"")</f>
        <v>Überland Gruppenbosse haben eine Chance von 100%, Kopf, Brust, Beine oder Waffen fallen zu lassen.</v>
      </c>
      <c r="AD10" s="3" t="str">
        <f>IF(G10&lt;&gt;"LIBSETS_SETTYPE_BATTLEGROUND",IF(G10&lt;&gt;"LIBSETS_SETTYPE_SPECIAL",IF(AE10&lt;&gt;"",VLOOKUP(AE10,'ESO zone constants'!$D$3:$H$4953,5,FALSE),""),""),"")</f>
        <v/>
      </c>
      <c r="AE10" t="str">
        <f>IF(AND(O10&lt;&gt;"",NOT(ISERROR(O10))),"",IF(AND(M10&lt;&gt;"",M10&gt;0,NOT(ISERROR(M10))),VLOOKUP(M10,'ESO dumped WayshrineInfo'!$K$3:$N$9999,4,FALSE),""))</f>
        <v/>
      </c>
      <c r="AF10" s="44" t="s">
        <v>1583</v>
      </c>
      <c r="AG10" s="43" t="str">
        <f>IF(AF10&lt;&gt;"",IF(AF10&lt;&gt;"LIBSETS_DROP_MECHANIC_MONSTER_NAME",VLOOKUP(AF10,'LibSets constants'!$I$4:$L$1003,3,FALSE),""),"")</f>
        <v>Public dungeon bosses have a chance to drop a shoulder, hand, or weapon.</v>
      </c>
      <c r="AH10" s="43" t="str">
        <f>IF(AF10&lt;&gt;"",IF(AF10&lt;&gt;"LIBSETS_DROP_MECHANIC_MONSTER_NAME",VLOOKUP(AF10,'LibSets constants'!$I$4:$L$1003,4,FALSE),""),"")</f>
        <v>Öffentliche Dungeon-Bosse haben die Möglichkeit, eine Schulter, Handschuhe oder eine Waffe fallen zu lassen.</v>
      </c>
      <c r="AI10" s="3" t="str">
        <f>IF(G10&lt;&gt;"LIBSETS_SETTYPE_BATTLEGROUND",IF(G10&lt;&gt;"LIBSETS_SETTYPE_SPECIAL",IF(AJ10&lt;&gt;"",VLOOKUP(AJ10,'ESO zone constants'!$D$3:$H$4953,5,FALSE),""),""),"")</f>
        <v/>
      </c>
      <c r="AK10" s="44" t="s">
        <v>1584</v>
      </c>
      <c r="AL10" s="43" t="str">
        <f>IF(AK10&lt;&gt;"",IF(AK10&lt;&gt;"LIBSETS_DROP_MECHANIC_MONSTER_NAME",VLOOKUP(AK10,'LibSets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 s="43" t="str">
        <f>IF(AK10&lt;&gt;"",IF(AK10&lt;&gt;"LIBSETS_DROP_MECHANIC_MONSTER_NAME",VLOOKUP(AK10,'LibSets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 s="3" t="str">
        <f>IF(G10&lt;&gt;"LIBSETS_SETTYPE_BATTLEGROUND",IF(G10&lt;&gt;"LIBSETS_SETTYPE_SPECIAL",IF(AO10&lt;&gt;"",VLOOKUP(AO10,'ESO zone constants'!$D$3:$H$4953,5,FALSE),""),""),"")</f>
        <v/>
      </c>
      <c r="AP10" s="44"/>
      <c r="AQ10" s="43" t="str">
        <f>IF(AP10&lt;&gt;"",IF(AP10&lt;&gt;"LIBSETS_DROP_MECHANIC_MONSTER_NAME",VLOOKUP(AP10,'LibSets constants'!$I$4:$L$1003,3,FALSE),""),"")</f>
        <v/>
      </c>
      <c r="AR10" s="43" t="str">
        <f>IF(AP10&lt;&gt;"",IF(AP10&lt;&gt;"LIBSETS_DROP_MECHANIC_MONSTER_NAME",VLOOKUP(AP10,'LibSets constants'!$I$4:$L$1003,4,FALSE),""),"")</f>
        <v/>
      </c>
      <c r="AS10" s="3" t="str">
        <f>IF(G10&lt;&gt;"LIBSETS_SETTYPE_BATTLEGROUND",IF(G10&lt;&gt;"LIBSETS_SETTYPE_SPECIAL",IF(AT10&lt;&gt;"",VLOOKUP(AT10,'ESO zone constants'!$D$3:$H$4953,5,FALSE),""),""),"")</f>
        <v/>
      </c>
      <c r="AU10" s="44"/>
      <c r="AV10" s="43" t="str">
        <f>IF(AU10&lt;&gt;"",IF(AU10&lt;&gt;"LIBSETS_DROP_MECHANIC_MONSTER_NAME",VLOOKUP(AU10,'LibSets constants'!$I$4:$L$1003,3,FALSE),""),"")</f>
        <v/>
      </c>
      <c r="AW10" s="43" t="str">
        <f>IF(AU10&lt;&gt;"",IF(AU10&lt;&gt;"LIBSETS_DROP_MECHANIC_MONSTER_NAME",VLOOKUP(AU10,'LibSets constants'!$I$4:$L$1003,4,FALSE),""),"")</f>
        <v/>
      </c>
      <c r="AX10" s="90" t="s">
        <v>2707</v>
      </c>
      <c r="AY10" s="21" t="str">
        <f>IF(A10="???","--","")&amp;IF(F10&lt;&gt;"Not in the game (anymore)",IF(A10&lt;&gt;"",CONCATENATE("[",A10,"] = {wayshrines={")&amp;IF(K10&lt;&gt;"",CONCATENATE(K10,","),"")&amp;IF(L10&lt;&gt;"",CONCATENATE(L10,","),"")&amp;IF(M10&lt;&gt;"",CONCATENATE(M10,","),"")&amp;CONCATENATE("}")&amp;IF(VALUE(N10)&gt;0,CONCATENATE(", traitsNeeded=",N10),"")&amp;CONCATENATE(", dlcId=",IF(S10&lt;&gt;"",S10,"DLC_BASE_GAME")),""),"")</f>
        <v>[26] = {wayshrines={-1,-1,-1,}, dlcId=DLC_BASE_GAME</v>
      </c>
      <c r="AZ10" s="21" t="str">
        <f>IF(F10&lt;&gt;"Not in the game (anymore)",IF(A10&lt;&gt;"",IF(P10&lt;&gt;"",CONCATENATE(", zoneIds={",P10),"")&amp;IF(Y10&lt;&gt;"",CONCATENATE(",",Y10),"")&amp;IF(AD10&lt;&gt;"",CONCATENATE(",",AD10),"")&amp;IF(AI10&lt;&gt;"",CONCATENATE(",",AI10),"")&amp;IF(AN10&lt;&gt;"",CONCATENATE(",",AN10),"")&amp;IF(AS10&lt;&gt;"",CONCATENATE(",",AS10),"")&amp;IF(P10&lt;&gt;"",CONCATENATE("}",""),"")&amp;IF(OR(I10="true",I10="false",I10&lt;&gt;""), CONCATENATE(", veteran=", I10), ""),""),"")</f>
        <v>, zoneIds={347}, veteran=false</v>
      </c>
      <c r="BA10" s="21" t="str">
        <f>IF(F10&lt;&gt;"Not in the game (anymore)",IF(A10&lt;&gt;"",", setType="&amp;G10,"")&amp;IF(J10="true",", multiTrialSet=true",""),"")</f>
        <v>, setType=LIBSETS_SETTYPE_OVERLAND</v>
      </c>
      <c r="BB10" s="21" t="str">
        <f>IF(AX10&lt;&gt;"",", isProcSetAllowedInPvP="&amp; AX10,"") &amp; IF(F10&lt;&gt;"Not in the game (anymore)",IF(U10&lt;&gt;"",", dropMechanic={"&amp;U10&amp;IF(AA10&lt;&gt;"",","&amp;AA10,"")&amp;IF(AF10&lt;&gt;"",","&amp;AF10,"")&amp;IF(AK10&lt;&gt;"",","&amp;AK10,"")&amp;IF(AP10&lt;&gt;"",","&amp;AP10,"")&amp;IF(AU10&lt;&gt;"",","&amp;AU10,"")&amp;"}"&amp;IF(U10="LIBSETS_DROP_MECHANIC_MONSTER_NAME",", dropMechanicNames={" &amp; IF(V10&lt;&gt;"","['en']='"&amp;V10&amp;"'","") &amp; IF(W10&lt;&gt;"",", ['de']='" &amp; W10&amp;"'","") &amp; "}",""),"")&amp;"},","")</f>
        <v>, dropMechanic={LIBSETS_DROP_MECHANIC_OVERLAND_BOSS_DELVE,LIBSETS_DROP_MECHANIC_OVERLAND_WORLDBOSS,LIBSETS_DROP_MECHANIC_OVERLAND_BOSS_PUBLIC_DUNGEON,LIBSETS_DROP_MECHANIC_OVERLAND_CHEST}},</v>
      </c>
      <c r="BC10" s="21" t="str">
        <f>IF(F10&lt;&gt;"Not in the game (anymore)",IF(C10&lt;&gt;"",CONCATENATE(" --",C10," / ",B10,"   [",IF(Q10&lt;&gt;"",Q10,""),IF(Z10&lt;&gt;"",", "&amp;Z10,""),IF(AE10&lt;&gt;"",", "&amp;AE10,""),IF(AJ10&lt;&gt;"",", "&amp;AJ10,""),IF(AO10&lt;&gt;"",", "&amp;AO10,""),IF(AT10&lt;&gt;"",", "&amp;AT10,""),"]")),"")</f>
        <v xml:space="preserve"> --Prisoner\'s Rags / Lumpen des Gefangenen   [Coldharbour]</v>
      </c>
    </row>
    <row r="11" spans="1:55" x14ac:dyDescent="0.25">
      <c r="A11" s="12">
        <v>27</v>
      </c>
      <c r="B11" t="s">
        <v>749</v>
      </c>
      <c r="C11" t="s">
        <v>2590</v>
      </c>
      <c r="D11" s="3">
        <f t="shared" si="0"/>
        <v>27</v>
      </c>
      <c r="G11" s="8" t="s">
        <v>1499</v>
      </c>
      <c r="I11" t="s">
        <v>97</v>
      </c>
      <c r="J11" t="s">
        <v>97</v>
      </c>
      <c r="K11">
        <v>-1</v>
      </c>
      <c r="L11">
        <v>-1</v>
      </c>
      <c r="M11">
        <v>-1</v>
      </c>
      <c r="N11">
        <v>0</v>
      </c>
      <c r="O11" s="66"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1581</v>
      </c>
      <c r="V11" s="43" t="str">
        <f>IF(U11&lt;&gt;"",IF(U11&lt;&gt;"LIBSETS_DROP_MECHANIC_MONSTER_NAME",VLOOKUP(U11,'LibSets constants'!$I$4:$L$1003,3,FALSE),""),"")</f>
        <v>Delve bosses have a chance to drop a waist or feet.</v>
      </c>
      <c r="W11" s="43" t="str">
        <f>IF(U11&lt;&gt;"",IF(U11&lt;&gt;"LIBSETS_DROP_MECHANIC_MONSTER_NAME",VLOOKUP(U11,'LibSets constants'!$I$4:$L$1003,4,FALSE),""),"")</f>
        <v>Bosse in Gewölben haben die Chance, eine Taille oder Füße fallen zu lassen.</v>
      </c>
      <c r="Y11" s="3" t="str">
        <f>IF(G11&lt;&gt;"LIBSETS_SETTYPE_BATTLEGROUND",IF(G11&lt;&gt;"LIBSETS_SETTYPE_SPECIAL",IF(X11&lt;&gt;"",X11,IF(Z11&lt;&gt;"",VLOOKUP(Z11,'ESO zone constants'!$D$3:$H$4953,5,FALSE),"")),""),"")</f>
        <v/>
      </c>
      <c r="Z11" t="str">
        <f>IF(AND(O11&lt;&gt;"",NOT(ISERROR(O11))),"",IF(AND(L11&lt;&gt;"",L11&gt;0,NOT(ISERROR(L11))),VLOOKUP(L11,'ESO dumped WayshrineInfo'!$K$3:$N$9999,4,FALSE),""))</f>
        <v/>
      </c>
      <c r="AA11" s="44" t="s">
        <v>1582</v>
      </c>
      <c r="AB11" s="43" t="str">
        <f>IF(AA11&lt;&gt;"",IF(AA11&lt;&gt;"LIBSETS_DROP_MECHANIC_MONSTER_NAME",VLOOKUP(AA11,'LibSets constants'!$I$4:$L$1003,3,FALSE),""),"")</f>
        <v>Overland group bosses have a 100% chance to drop head, chest, legs, or weapon.</v>
      </c>
      <c r="AC11" s="43" t="str">
        <f>IF(AA11&lt;&gt;"",IF(AA11&lt;&gt;"LIBSETS_DROP_MECHANIC_MONSTER_NAME",VLOOKUP(AA11,'LibSets constants'!$I$4:$L$1003,4,FALSE),""),"")</f>
        <v>Überland Gruppenbosse haben eine Chance von 100%, Kopf, Brust, Beine oder Waffen fallen zu lassen.</v>
      </c>
      <c r="AD11" s="3" t="str">
        <f>IF(G11&lt;&gt;"LIBSETS_SETTYPE_BATTLEGROUND",IF(G11&lt;&gt;"LIBSETS_SETTYPE_SPECIAL",IF(AE11&lt;&gt;"",VLOOKUP(AE11,'ESO zone constants'!$D$3:$H$4953,5,FALSE),""),""),"")</f>
        <v/>
      </c>
      <c r="AE11" t="str">
        <f>IF(AND(O11&lt;&gt;"",NOT(ISERROR(O11))),"",IF(AND(M11&lt;&gt;"",M11&gt;0,NOT(ISERROR(M11))),VLOOKUP(M11,'ESO dumped WayshrineInfo'!$K$3:$N$9999,4,FALSE),""))</f>
        <v/>
      </c>
      <c r="AF11" s="44" t="s">
        <v>1583</v>
      </c>
      <c r="AG11" s="43" t="str">
        <f>IF(AF11&lt;&gt;"",IF(AF11&lt;&gt;"LIBSETS_DROP_MECHANIC_MONSTER_NAME",VLOOKUP(AF11,'LibSets constants'!$I$4:$L$1003,3,FALSE),""),"")</f>
        <v>Public dungeon bosses have a chance to drop a shoulder, hand, or weapon.</v>
      </c>
      <c r="AH11" s="43" t="str">
        <f>IF(AF11&lt;&gt;"",IF(AF11&lt;&gt;"LIBSETS_DROP_MECHANIC_MONSTER_NAME",VLOOKUP(AF11,'LibSets constants'!$I$4:$L$1003,4,FALSE),""),"")</f>
        <v>Öffentliche Dungeon-Bosse haben die Möglichkeit, eine Schulter, Handschuhe oder eine Waffe fallen zu lassen.</v>
      </c>
      <c r="AI11" s="3" t="str">
        <f>IF(G11&lt;&gt;"LIBSETS_SETTYPE_BATTLEGROUND",IF(G11&lt;&gt;"LIBSETS_SETTYPE_SPECIAL",IF(AJ11&lt;&gt;"",VLOOKUP(AJ11,'ESO zone constants'!$D$3:$H$4953,5,FALSE),""),""),"")</f>
        <v/>
      </c>
      <c r="AK11" s="44" t="s">
        <v>1584</v>
      </c>
      <c r="AL11" s="43" t="str">
        <f>IF(AK11&lt;&gt;"",IF(AK11&lt;&gt;"LIBSETS_DROP_MECHANIC_MONSTER_NAME",VLOOKUP(AK11,'LibSets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 s="43" t="str">
        <f>IF(AK11&lt;&gt;"",IF(AK11&lt;&gt;"LIBSETS_DROP_MECHANIC_MONSTER_NAME",VLOOKUP(AK11,'LibSets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 s="3" t="str">
        <f>IF(G11&lt;&gt;"LIBSETS_SETTYPE_BATTLEGROUND",IF(G11&lt;&gt;"LIBSETS_SETTYPE_SPECIAL",IF(AO11&lt;&gt;"",VLOOKUP(AO11,'ESO zone constants'!$D$3:$H$4953,5,FALSE),""),""),"")</f>
        <v/>
      </c>
      <c r="AP11" s="44"/>
      <c r="AQ11" s="43" t="str">
        <f>IF(AP11&lt;&gt;"",IF(AP11&lt;&gt;"LIBSETS_DROP_MECHANIC_MONSTER_NAME",VLOOKUP(AP11,'LibSets constants'!$I$4:$L$1003,3,FALSE),""),"")</f>
        <v/>
      </c>
      <c r="AR11" s="43" t="str">
        <f>IF(AP11&lt;&gt;"",IF(AP11&lt;&gt;"LIBSETS_DROP_MECHANIC_MONSTER_NAME",VLOOKUP(AP11,'LibSets constants'!$I$4:$L$1003,4,FALSE),""),"")</f>
        <v/>
      </c>
      <c r="AS11" s="3" t="str">
        <f>IF(G11&lt;&gt;"LIBSETS_SETTYPE_BATTLEGROUND",IF(G11&lt;&gt;"LIBSETS_SETTYPE_SPECIAL",IF(AT11&lt;&gt;"",VLOOKUP(AT11,'ESO zone constants'!$D$3:$H$4953,5,FALSE),""),""),"")</f>
        <v/>
      </c>
      <c r="AU11" s="44"/>
      <c r="AV11" s="43" t="str">
        <f>IF(AU11&lt;&gt;"",IF(AU11&lt;&gt;"LIBSETS_DROP_MECHANIC_MONSTER_NAME",VLOOKUP(AU11,'LibSets constants'!$I$4:$L$1003,3,FALSE),""),"")</f>
        <v/>
      </c>
      <c r="AW11" s="43" t="str">
        <f>IF(AU11&lt;&gt;"",IF(AU11&lt;&gt;"LIBSETS_DROP_MECHANIC_MONSTER_NAME",VLOOKUP(AU11,'LibSets constants'!$I$4:$L$1003,4,FALSE),""),"")</f>
        <v/>
      </c>
      <c r="AX11" s="90" t="s">
        <v>2707</v>
      </c>
      <c r="AY11" s="21" t="str">
        <f>IF(A11="???","--","")&amp;IF(F11&lt;&gt;"Not in the game (anymore)",IF(A11&lt;&gt;"",CONCATENATE("[",A11,"] = {wayshrines={")&amp;IF(K11&lt;&gt;"",CONCATENATE(K11,","),"")&amp;IF(L11&lt;&gt;"",CONCATENATE(L11,","),"")&amp;IF(M11&lt;&gt;"",CONCATENATE(M11,","),"")&amp;CONCATENATE("}")&amp;IF(VALUE(N11)&gt;0,CONCATENATE(", traitsNeeded=",N11),"")&amp;CONCATENATE(", dlcId=",IF(S11&lt;&gt;"",S11,"DLC_BASE_GAME")),""),"")</f>
        <v>[27] = {wayshrines={-1,-1,-1,}, dlcId=DLC_BASE_GAME</v>
      </c>
      <c r="AZ11" s="21" t="str">
        <f>IF(F11&lt;&gt;"Not in the game (anymore)",IF(A11&lt;&gt;"",IF(P11&lt;&gt;"",CONCATENATE(", zoneIds={",P11),"")&amp;IF(Y11&lt;&gt;"",CONCATENATE(",",Y11),"")&amp;IF(AD11&lt;&gt;"",CONCATENATE(",",AD11),"")&amp;IF(AI11&lt;&gt;"",CONCATENATE(",",AI11),"")&amp;IF(AN11&lt;&gt;"",CONCATENATE(",",AN11),"")&amp;IF(AS11&lt;&gt;"",CONCATENATE(",",AS11),"")&amp;IF(P11&lt;&gt;"",CONCATENATE("}",""),"")&amp;IF(OR(I11="true",I11="false",I11&lt;&gt;""), CONCATENATE(", veteran=", I11), ""),""),"")</f>
        <v>, zoneIds={101}, veteran=false</v>
      </c>
      <c r="BA11" s="21" t="str">
        <f>IF(F11&lt;&gt;"Not in the game (anymore)",IF(A11&lt;&gt;"",", setType="&amp;G11,"")&amp;IF(J11="true",", multiTrialSet=true",""),"")</f>
        <v>, setType=LIBSETS_SETTYPE_OVERLAND</v>
      </c>
      <c r="BB11" s="21" t="str">
        <f>IF(AX11&lt;&gt;"",", isProcSetAllowedInPvP="&amp; AX11,"") &amp; IF(F11&lt;&gt;"Not in the game (anymore)",IF(U11&lt;&gt;"",", dropMechanic={"&amp;U11&amp;IF(AA11&lt;&gt;"",","&amp;AA11,"")&amp;IF(AF11&lt;&gt;"",","&amp;AF11,"")&amp;IF(AK11&lt;&gt;"",","&amp;AK11,"")&amp;IF(AP11&lt;&gt;"",","&amp;AP11,"")&amp;IF(AU11&lt;&gt;"",","&amp;AU11,"")&amp;"}"&amp;IF(U11="LIBSETS_DROP_MECHANIC_MONSTER_NAME",", dropMechanicNames={" &amp; IF(V11&lt;&gt;"","['en']='"&amp;V11&amp;"'","") &amp; IF(W11&lt;&gt;"",", ['de']='" &amp; W11&amp;"'","") &amp; "}",""),"")&amp;"},","")</f>
        <v>, dropMechanic={LIBSETS_DROP_MECHANIC_OVERLAND_BOSS_DELVE,LIBSETS_DROP_MECHANIC_OVERLAND_WORLDBOSS,LIBSETS_DROP_MECHANIC_OVERLAND_BOSS_PUBLIC_DUNGEON,LIBSETS_DROP_MECHANIC_OVERLAND_CHEST}},</v>
      </c>
      <c r="BC11" s="21" t="str">
        <f>IF(F11&lt;&gt;"Not in the game (anymore)",IF(C11&lt;&gt;"",CONCATENATE(" --",C11," / ",B11,"   [",IF(Q11&lt;&gt;"",Q11,""),IF(Z11&lt;&gt;"",", "&amp;Z11,""),IF(AE11&lt;&gt;"",", "&amp;AE11,""),IF(AJ11&lt;&gt;"",", "&amp;AJ11,""),IF(AO11&lt;&gt;"",", "&amp;AO11,""),IF(AT11&lt;&gt;"",", "&amp;AT11,""),"]")),"")</f>
        <v xml:space="preserve"> --Fiord\'s Legacy / Fiords Erbe   [Eastmarch]</v>
      </c>
    </row>
    <row r="12" spans="1:55" x14ac:dyDescent="0.25">
      <c r="A12" s="12">
        <v>28</v>
      </c>
      <c r="B12" t="s">
        <v>750</v>
      </c>
      <c r="C12" t="s">
        <v>751</v>
      </c>
      <c r="D12" s="3">
        <f t="shared" si="0"/>
        <v>28</v>
      </c>
      <c r="G12" s="8" t="s">
        <v>1496</v>
      </c>
      <c r="I12" t="s">
        <v>97</v>
      </c>
      <c r="J12" t="s">
        <v>97</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43" t="str">
        <f>IF(U12&lt;&gt;"",IF(U12&lt;&gt;"LIBSETS_DROP_MECHANIC_MONSTER_NAME",VLOOKUP(U12,'LibSets constants'!$I$4:$L$1003,3,FALSE),""),"")</f>
        <v/>
      </c>
      <c r="W12" s="3" t="str">
        <f>IF(U12&lt;&gt;"",IF(U12&lt;&gt;"LIBSETS_DROP_MECHANIC_MONSTER_NAME",VLOOKUP(U12,'LibSets constants'!$I$4:$L$1003,4,FALSE),""),"")</f>
        <v/>
      </c>
      <c r="X12" s="65">
        <v>931</v>
      </c>
      <c r="Y12" s="3">
        <f>IF(G12&lt;&gt;"LIBSETS_SETTYPE_BATTLEGROUND",IF(G12&lt;&gt;"LIBSETS_SETTYPE_SPECIAL",IF(X12&lt;&gt;"",X12,IF(Z12&lt;&gt;"",VLOOKUP(Z12,'ESO zone constants'!$D$3:$H$4953,5,FALSE),"")),""),"")</f>
        <v>931</v>
      </c>
      <c r="AA12" s="44"/>
      <c r="AB12" s="43" t="str">
        <f>IF(AA12&lt;&gt;"",IF(AA12&lt;&gt;"LIBSETS_DROP_MECHANIC_MONSTER_NAME",VLOOKUP(AA12,'LibSets constants'!$I$4:$L$1003,3,FALSE),""),"")</f>
        <v/>
      </c>
      <c r="AC12" s="4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WayshrineInfo'!$K$3:$N$9999,4,FALSE),""))</f>
        <v/>
      </c>
      <c r="AF12" s="44"/>
      <c r="AG12" s="43" t="str">
        <f>IF(AF12&lt;&gt;"",IF(AF12&lt;&gt;"LIBSETS_DROP_MECHANIC_MONSTER_NAME",VLOOKUP(AF12,'LibSets constants'!$I$4:$L$1003,3,FALSE),""),"")</f>
        <v/>
      </c>
      <c r="AH12" s="43" t="str">
        <f>IF(AF12&lt;&gt;"",IF(AF12&lt;&gt;"LIBSETS_DROP_MECHANIC_MONSTER_NAME",VLOOKUP(AF12,'LibSets constants'!$I$4:$L$1003,4,FALSE),""),"")</f>
        <v/>
      </c>
      <c r="AI12" s="3" t="str">
        <f>IF(G12&lt;&gt;"LIBSETS_SETTYPE_BATTLEGROUND",IF(G12&lt;&gt;"LIBSETS_SETTYPE_SPECIAL",IF(AJ12&lt;&gt;"",VLOOKUP(AJ12,'ESO zone constants'!$D$3:$H$4953,5,FALSE),""),""),"")</f>
        <v/>
      </c>
      <c r="AK12" s="44"/>
      <c r="AL12" s="43" t="str">
        <f>IF(AK12&lt;&gt;"",IF(AK12&lt;&gt;"LIBSETS_DROP_MECHANIC_MONSTER_NAME",VLOOKUP(AK12,'LibSets constants'!$I$4:$L$1003,3,FALSE),""),"")</f>
        <v/>
      </c>
      <c r="AM12" s="43" t="str">
        <f>IF(AK12&lt;&gt;"",IF(AK12&lt;&gt;"LIBSETS_DROP_MECHANIC_MONSTER_NAME",VLOOKUP(AK12,'LibSets constants'!$I$4:$L$1003,4,FALSE),""),"")</f>
        <v/>
      </c>
      <c r="AN12" s="3" t="str">
        <f>IF(G12&lt;&gt;"LIBSETS_SETTYPE_BATTLEGROUND",IF(G12&lt;&gt;"LIBSETS_SETTYPE_SPECIAL",IF(AO12&lt;&gt;"",VLOOKUP(AO12,'ESO zone constants'!$D$3:$H$4953,5,FALSE),""),""),"")</f>
        <v/>
      </c>
      <c r="AP12" s="44"/>
      <c r="AQ12" s="43" t="str">
        <f>IF(AP12&lt;&gt;"",IF(AP12&lt;&gt;"LIBSETS_DROP_MECHANIC_MONSTER_NAME",VLOOKUP(AP12,'LibSets constants'!$I$4:$L$1003,3,FALSE),""),"")</f>
        <v/>
      </c>
      <c r="AR12" s="43" t="str">
        <f>IF(AP12&lt;&gt;"",IF(AP12&lt;&gt;"LIBSETS_DROP_MECHANIC_MONSTER_NAME",VLOOKUP(AP12,'LibSets constants'!$I$4:$L$1003,4,FALSE),""),"")</f>
        <v/>
      </c>
      <c r="AS12" s="3" t="str">
        <f>IF(G12&lt;&gt;"LIBSETS_SETTYPE_BATTLEGROUND",IF(G12&lt;&gt;"LIBSETS_SETTYPE_SPECIAL",IF(AT12&lt;&gt;"",VLOOKUP(AT12,'ESO zone constants'!$D$3:$H$4953,5,FALSE),""),""),"")</f>
        <v/>
      </c>
      <c r="AU12" s="44"/>
      <c r="AV12" s="43" t="str">
        <f>IF(AU12&lt;&gt;"",IF(AU12&lt;&gt;"LIBSETS_DROP_MECHANIC_MONSTER_NAME",VLOOKUP(AU12,'LibSets constants'!$I$4:$L$1003,3,FALSE),""),"")</f>
        <v/>
      </c>
      <c r="AW12" s="43" t="str">
        <f>IF(AU12&lt;&gt;"",IF(AU12&lt;&gt;"LIBSETS_DROP_MECHANIC_MONSTER_NAME",VLOOKUP(AU12,'LibSets constants'!$I$4:$L$1003,4,FALSE),""),"")</f>
        <v/>
      </c>
      <c r="AX12" s="90" t="s">
        <v>2707</v>
      </c>
      <c r="AY12" s="21" t="str">
        <f>IF(A12="???","--","")&amp;IF(F12&lt;&gt;"Not in the game (anymore)",IF(A12&lt;&gt;"",CONCATENATE("[",A12,"] = {wayshrines={")&amp;IF(K12&lt;&gt;"",CONCATENATE(K12,","),"")&amp;IF(L12&lt;&gt;"",CONCATENATE(L12,","),"")&amp;IF(M12&lt;&gt;"",CONCATENATE(M12,","),"")&amp;CONCATENATE("}")&amp;IF(VALUE(N12)&gt;0,CONCATENATE(", traitsNeeded=",N12),"")&amp;CONCATENATE(", dlcId=",IF(S12&lt;&gt;"",S12,"DLC_BASE_GAME")),""),"")</f>
        <v>[28] = {wayshrines={191,191,191,}, dlcId=DLC_BASE_GAME</v>
      </c>
      <c r="AZ12" s="21" t="str">
        <f>IF(F12&lt;&gt;"Not in the game (anymore)",IF(A12&lt;&gt;"",IF(P12&lt;&gt;"",CONCATENATE(", zoneIds={",P12),"")&amp;IF(X12&lt;&gt;"",CONCATENATE(",",X12),"")&amp;IF(AD12&lt;&gt;"",CONCATENATE(",",AD12),"")&amp;IF(AI12&lt;&gt;"",CONCATENATE(",",AI12),"")&amp;IF(AN12&lt;&gt;"",CONCATENATE(",",AN12),"")&amp;IF(AS12&lt;&gt;"",CONCATENATE(",",AS12),"")&amp;IF(P12&lt;&gt;"",CONCATENATE("}",""),"")&amp;IF(OR(I12="true",I12="false",I12&lt;&gt;""), CONCATENATE(", veteran=", I12), ""),""),"")</f>
        <v>, zoneIds={126,931}, veteran=false</v>
      </c>
      <c r="BA12" s="21" t="str">
        <f>IF(F12&lt;&gt;"Not in the game (anymore)",IF(A12&lt;&gt;"",", setType="&amp;G12,"")&amp;IF(J12="true",", multiTrialSet=true",""),"")</f>
        <v>, setType=LIBSETS_SETTYPE_DUNGEON</v>
      </c>
      <c r="BB12" s="21" t="str">
        <f>IF(AX12&lt;&gt;"",", isProcSetAllowedInPvP="&amp; AX12,"") &amp; IF(F12&lt;&gt;"Not in the game (anymore)",IF(U12&lt;&gt;"",", dropMechanic={"&amp;U12&amp;IF(AA12&lt;&gt;"",","&amp;AA12,"")&amp;IF(AF12&lt;&gt;"",","&amp;AF12,"")&amp;IF(AK12&lt;&gt;"",","&amp;AK12,"")&amp;IF(AP12&lt;&gt;"",","&amp;AP12,"")&amp;IF(AU12&lt;&gt;"",","&amp;AU12,"")&amp;"}"&amp;IF(U12="LIBSETS_DROP_MECHANIC_MONSTER_NAME",", dropMechanicNames={" &amp; IF(V12&lt;&gt;"","['en']='"&amp;V12&amp;"'","") &amp; IF(W12&lt;&gt;"",", ['de']='" &amp; W12&amp;"'","") &amp; "}",""),"")&amp;"},","")</f>
        <v>},</v>
      </c>
      <c r="BC12" s="21" t="str">
        <f>IF(F12&lt;&gt;"Not in the game (anymore)",IF(C12&lt;&gt;"",CONCATENATE(" --",C12," / ",B12,"   [",IF(Q12&lt;&gt;"",Q12,""),IF(Z12&lt;&gt;"",", "&amp;Z12,""),IF(AE12&lt;&gt;"",", "&amp;AE12,""),IF(AJ12&lt;&gt;"",", "&amp;AJ12,""),IF(AO12&lt;&gt;"",", "&amp;AO12,""),IF(AT12&lt;&gt;"",", "&amp;AT12,""),"]")),"")</f>
        <v xml:space="preserve"> --Barkskin / Borkenhaut   [Elden Hollow I]</v>
      </c>
    </row>
    <row r="13" spans="1:55" x14ac:dyDescent="0.25">
      <c r="A13" s="12">
        <v>29</v>
      </c>
      <c r="B13" t="s">
        <v>752</v>
      </c>
      <c r="C13" t="s">
        <v>2591</v>
      </c>
      <c r="D13" s="3">
        <f t="shared" si="0"/>
        <v>29</v>
      </c>
      <c r="G13" s="8" t="s">
        <v>1496</v>
      </c>
      <c r="I13" t="s">
        <v>97</v>
      </c>
      <c r="J13" t="s">
        <v>97</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43" t="str">
        <f>IF(U13&lt;&gt;"",IF(U13&lt;&gt;"LIBSETS_DROP_MECHANIC_MONSTER_NAME",VLOOKUP(U13,'LibSets constants'!$I$4:$L$1003,3,FALSE),""),"")</f>
        <v/>
      </c>
      <c r="W13" s="43" t="str">
        <f>IF(U13&lt;&gt;"",IF(U13&lt;&gt;"LIBSETS_DROP_MECHANIC_MONSTER_NAME",VLOOKUP(U13,'LibSets constants'!$I$4:$L$1003,4,FALSE),""),"")</f>
        <v/>
      </c>
      <c r="X13" s="65">
        <v>933</v>
      </c>
      <c r="Y13" s="3">
        <f>IF(G13&lt;&gt;"LIBSETS_SETTYPE_BATTLEGROUND",IF(G13&lt;&gt;"LIBSETS_SETTYPE_SPECIAL",IF(X13&lt;&gt;"",X13,IF(Z13&lt;&gt;"",VLOOKUP(Z13,'ESO zone constants'!$D$3:$H$4953,5,FALSE),"")),""),"")</f>
        <v>933</v>
      </c>
      <c r="AB13" s="3" t="str">
        <f>IF(AA13&lt;&gt;"",IF(AA13&lt;&gt;"LIBSETS_DROP_MECHANIC_MONSTER_NAME",VLOOKUP(AA13,'LibSets constants'!$I$4:$L$1003,3,FALSE),""),"")</f>
        <v/>
      </c>
      <c r="AC13" s="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WayshrineInfo'!$K$3:$N$9999,4,FALSE),""))</f>
        <v/>
      </c>
      <c r="AG13" s="3" t="str">
        <f>IF(AF13&lt;&gt;"",IF(AF13&lt;&gt;"LIBSETS_DROP_MECHANIC_MONSTER_NAME",VLOOKUP(AF13,'LibSets constants'!$I$4:$L$1003,3,FALSE),""),"")</f>
        <v/>
      </c>
      <c r="AH13" s="3" t="str">
        <f>IF(AF13&lt;&gt;"",IF(AF13&lt;&gt;"LIBSETS_DROP_MECHANIC_MONSTER_NAME",VLOOKUP(AF13,'LibSets constants'!$I$4:$L$1003,4,FALSE),""),"")</f>
        <v/>
      </c>
      <c r="AI13" s="3" t="str">
        <f>IF(G13&lt;&gt;"LIBSETS_SETTYPE_BATTLEGROUND",IF(G13&lt;&gt;"LIBSETS_SETTYPE_SPECIAL",IF(AJ13&lt;&gt;"",VLOOKUP(AJ13,'ESO zone constants'!$D$3:$H$4953,5,FALSE),""),""),"")</f>
        <v/>
      </c>
      <c r="AL13" s="3" t="str">
        <f>IF(AK13&lt;&gt;"",IF(AK13&lt;&gt;"LIBSETS_DROP_MECHANIC_MONSTER_NAME",VLOOKUP(AK13,'LibSets constants'!$I$4:$L$1003,3,FALSE),""),"")</f>
        <v/>
      </c>
      <c r="AM13" s="3" t="str">
        <f>IF(AK13&lt;&gt;"",IF(AK13&lt;&gt;"LIBSETS_DROP_MECHANIC_MONSTER_NAME",VLOOKUP(AK13,'LibSets constants'!$I$4:$L$1003,4,FALSE),""),"")</f>
        <v/>
      </c>
      <c r="AN13" s="3" t="str">
        <f>IF(G13&lt;&gt;"LIBSETS_SETTYPE_BATTLEGROUND",IF(G13&lt;&gt;"LIBSETS_SETTYPE_SPECIAL",IF(AO13&lt;&gt;"",VLOOKUP(AO13,'ESO zone constants'!$D$3:$H$4953,5,FALSE),""),""),"")</f>
        <v/>
      </c>
      <c r="AQ13" s="3" t="str">
        <f>IF(AP13&lt;&gt;"",IF(AP13&lt;&gt;"LIBSETS_DROP_MECHANIC_MONSTER_NAME",VLOOKUP(AP13,'LibSets constants'!$I$4:$L$1003,3,FALSE),""),"")</f>
        <v/>
      </c>
      <c r="AR13" s="3" t="str">
        <f>IF(AP13&lt;&gt;"",IF(AP13&lt;&gt;"LIBSETS_DROP_MECHANIC_MONSTER_NAME",VLOOKUP(AP13,'LibSets constants'!$I$4:$L$1003,4,FALSE),""),"")</f>
        <v/>
      </c>
      <c r="AS13" s="3" t="str">
        <f>IF(G13&lt;&gt;"LIBSETS_SETTYPE_BATTLEGROUND",IF(G13&lt;&gt;"LIBSETS_SETTYPE_SPECIAL",IF(AT13&lt;&gt;"",VLOOKUP(AT13,'ESO zone constants'!$D$3:$H$4953,5,FALSE),""),""),"")</f>
        <v/>
      </c>
      <c r="AV13" s="3" t="str">
        <f>IF(AU13&lt;&gt;"",IF(AU13&lt;&gt;"LIBSETS_DROP_MECHANIC_MONSTER_NAME",VLOOKUP(AU13,'LibSets constants'!$I$4:$L$1003,3,FALSE),""),"")</f>
        <v/>
      </c>
      <c r="AW13" s="3" t="str">
        <f>IF(AU13&lt;&gt;"",IF(AU13&lt;&gt;"LIBSETS_DROP_MECHANIC_MONSTER_NAME",VLOOKUP(AU13,'LibSets constants'!$I$4:$L$1003,4,FALSE),""),"")</f>
        <v/>
      </c>
      <c r="AX13" s="90" t="s">
        <v>2708</v>
      </c>
      <c r="AY13" s="21" t="str">
        <f>IF(A13="???","--","")&amp;IF(F13&lt;&gt;"Not in the game (anymore)",IF(A13&lt;&gt;"",CONCATENATE("[",A13,"] = {wayshrines={")&amp;IF(K13&lt;&gt;"",CONCATENATE(K13,","),"")&amp;IF(L13&lt;&gt;"",CONCATENATE(L13,","),"")&amp;IF(M13&lt;&gt;"",CONCATENATE(M13,","),"")&amp;CONCATENATE("}")&amp;IF(VALUE(N13)&gt;0,CONCATENATE(", traitsNeeded=",N13),"")&amp;CONCATENATE(", dlcId=",IF(S13&lt;&gt;"",S13,"DLC_BASE_GAME")),""),"")</f>
        <v>[29] = {wayshrines={189,189,189,}, dlcId=DLC_BASE_GAME</v>
      </c>
      <c r="AZ13" s="21" t="str">
        <f>IF(F13&lt;&gt;"Not in the game (anymore)",IF(A13&lt;&gt;"",IF(P13&lt;&gt;"",CONCATENATE(", zoneIds={",P13),"")&amp;IF(Y13&lt;&gt;"",CONCATENATE(",",Y13),"")&amp;IF(AD13&lt;&gt;"",CONCATENATE(",",AD13),"")&amp;IF(AI13&lt;&gt;"",CONCATENATE(",",AI13),"")&amp;IF(AN13&lt;&gt;"",CONCATENATE(",",AN13),"")&amp;IF(AS13&lt;&gt;"",CONCATENATE(",",AS13),"")&amp;IF(P13&lt;&gt;"",CONCATENATE("}",""),"")&amp;IF(OR(I13="true",I13="false",I13&lt;&gt;""), CONCATENATE(", veteran=", I13), ""),""),"")</f>
        <v>, zoneIds={146,933}, veteran=false</v>
      </c>
      <c r="BA13" s="21" t="str">
        <f>IF(F13&lt;&gt;"Not in the game (anymore)",IF(A13&lt;&gt;"",", setType="&amp;G13,"")&amp;IF(J13="true",", multiTrialSet=true",""),"")</f>
        <v>, setType=LIBSETS_SETTYPE_DUNGEON</v>
      </c>
      <c r="BB13" s="21" t="str">
        <f>IF(AX13&lt;&gt;"",", isProcSetAllowedInPvP="&amp; AX13,"") &amp; IF(F13&lt;&gt;"Not in the game (anymore)",IF(U13&lt;&gt;"",", dropMechanic={"&amp;U13&amp;IF(AA13&lt;&gt;"",","&amp;AA13,"")&amp;IF(AF13&lt;&gt;"",","&amp;AF13,"")&amp;IF(AK13&lt;&gt;"",","&amp;AK13,"")&amp;IF(AP13&lt;&gt;"",","&amp;AP13,"")&amp;IF(AU13&lt;&gt;"",","&amp;AU13,"")&amp;"}"&amp;IF(U13="LIBSETS_DROP_MECHANIC_MONSTER_NAME",", dropMechanicNames={" &amp; IF(V13&lt;&gt;"","['en']='"&amp;V13&amp;"'","") &amp; IF(W13&lt;&gt;"",", ['de']='" &amp; W13&amp;"'","") &amp; "}",""),"")&amp;"},","")</f>
        <v>, isProcSetAllowedInPvP=1},</v>
      </c>
      <c r="BC13" s="21" t="str">
        <f>IF(F13&lt;&gt;"Not in the game (anymore)",IF(C13&lt;&gt;"",CONCATENATE(" --",C13," / ",B13,"   [",IF(Q13&lt;&gt;"",Q13,""),IF(Z13&lt;&gt;"",", "&amp;Z13,""),IF(AE13&lt;&gt;"",", "&amp;AE13,""),IF(AJ13&lt;&gt;"",", "&amp;AJ13,""),IF(AO13&lt;&gt;"",", "&amp;AO13,""),IF(AT13&lt;&gt;"",", "&amp;AT13,""),"]")),"")</f>
        <v xml:space="preserve"> --Sergeant\'s Mail / Rüstung des Feldwebels   [Wayrest Sewers I]</v>
      </c>
    </row>
    <row r="14" spans="1:55" s="14" customFormat="1" x14ac:dyDescent="0.25">
      <c r="A14" s="12">
        <v>30</v>
      </c>
      <c r="B14" t="s">
        <v>753</v>
      </c>
      <c r="C14" t="s">
        <v>2592</v>
      </c>
      <c r="D14" s="3">
        <f t="shared" si="0"/>
        <v>30</v>
      </c>
      <c r="E14"/>
      <c r="F14"/>
      <c r="G14" s="8" t="s">
        <v>1499</v>
      </c>
      <c r="H14"/>
      <c r="I14" t="s">
        <v>97</v>
      </c>
      <c r="J14" t="s">
        <v>97</v>
      </c>
      <c r="K14">
        <v>-1</v>
      </c>
      <c r="L14">
        <v>-1</v>
      </c>
      <c r="M14">
        <v>-1</v>
      </c>
      <c r="N14">
        <v>0</v>
      </c>
      <c r="O14" s="66"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1581</v>
      </c>
      <c r="V14" s="43" t="str">
        <f>IF(U14&lt;&gt;"",IF(U14&lt;&gt;"LIBSETS_DROP_MECHANIC_MONSTER_NAME",VLOOKUP(U14,'LibSets constants'!$I$4:$L$1003,3,FALSE),""),"")</f>
        <v>Delve bosses have a chance to drop a waist or feet.</v>
      </c>
      <c r="W14" s="43" t="str">
        <f>IF(U14&lt;&gt;"",IF(U14&lt;&gt;"LIBSETS_DROP_MECHANIC_MONSTER_NAME",VLOOKUP(U14,'LibSets constants'!$I$4:$L$1003,4,FALSE),""),"")</f>
        <v>Bosse in Gewölben haben die Chance, eine Taille oder Füße fallen zu lassen.</v>
      </c>
      <c r="X14" s="65"/>
      <c r="Y14" s="3" t="str">
        <f>IF(G14&lt;&gt;"LIBSETS_SETTYPE_BATTLEGROUND",IF(G14&lt;&gt;"LIBSETS_SETTYPE_SPECIAL",IF(X14&lt;&gt;"",X14,IF(Z14&lt;&gt;"",VLOOKUP(Z14,'ESO zone constants'!$D$3:$H$4953,5,FALSE),"")),""),"")</f>
        <v/>
      </c>
      <c r="Z14" t="str">
        <f>IF(AND(O14&lt;&gt;"",NOT(ISERROR(O14))),"",IF(AND(L14&lt;&gt;"",L14&gt;0,NOT(ISERROR(L14))),VLOOKUP(L14,'ESO dumped WayshrineInfo'!$K$3:$N$9999,4,FALSE),""))</f>
        <v/>
      </c>
      <c r="AA14" s="44" t="s">
        <v>1582</v>
      </c>
      <c r="AB14" s="43" t="str">
        <f>IF(AA14&lt;&gt;"",IF(AA14&lt;&gt;"LIBSETS_DROP_MECHANIC_MONSTER_NAME",VLOOKUP(AA14,'LibSets constants'!$I$4:$L$1003,3,FALSE),""),"")</f>
        <v>Overland group bosses have a 100% chance to drop head, chest, legs, or weapon.</v>
      </c>
      <c r="AC14" s="43" t="str">
        <f>IF(AA14&lt;&gt;"",IF(AA14&lt;&gt;"LIBSETS_DROP_MECHANIC_MONSTER_NAME",VLOOKUP(AA14,'LibSets constants'!$I$4:$L$1003,4,FALSE),""),"")</f>
        <v>Überland Gruppenbosse haben eine Chance von 100%, Kopf, Brust, Beine oder Waffen fallen zu lassen.</v>
      </c>
      <c r="AD14" s="3" t="str">
        <f>IF(G14&lt;&gt;"LIBSETS_SETTYPE_BATTLEGROUND",IF(G14&lt;&gt;"LIBSETS_SETTYPE_SPECIAL",IF(AE14&lt;&gt;"",VLOOKUP(AE14,'ESO zone constants'!$D$3:$H$4953,5,FALSE),""),""),"")</f>
        <v/>
      </c>
      <c r="AE14" t="str">
        <f>IF(AND(O14&lt;&gt;"",NOT(ISERROR(O14))),"",IF(AND(M14&lt;&gt;"",M14&gt;0,NOT(ISERROR(M14))),VLOOKUP(M14,'ESO dumped WayshrineInfo'!$K$3:$N$9999,4,FALSE),""))</f>
        <v/>
      </c>
      <c r="AF14" s="44" t="s">
        <v>1583</v>
      </c>
      <c r="AG14" s="43" t="str">
        <f>IF(AF14&lt;&gt;"",IF(AF14&lt;&gt;"LIBSETS_DROP_MECHANIC_MONSTER_NAME",VLOOKUP(AF14,'LibSets constants'!$I$4:$L$1003,3,FALSE),""),"")</f>
        <v>Public dungeon bosses have a chance to drop a shoulder, hand, or weapon.</v>
      </c>
      <c r="AH14" s="43" t="str">
        <f>IF(AF14&lt;&gt;"",IF(AF14&lt;&gt;"LIBSETS_DROP_MECHANIC_MONSTER_NAME",VLOOKUP(AF14,'LibSets constants'!$I$4:$L$1003,4,FALSE),""),"")</f>
        <v>Öffentliche Dungeon-Bosse haben die Möglichkeit, eine Schulter, Handschuhe oder eine Waffe fallen zu lassen.</v>
      </c>
      <c r="AI14" s="3" t="str">
        <f>IF(G14&lt;&gt;"LIBSETS_SETTYPE_BATTLEGROUND",IF(G14&lt;&gt;"LIBSETS_SETTYPE_SPECIAL",IF(AJ14&lt;&gt;"",VLOOKUP(AJ14,'ESO zone constants'!$D$3:$H$4953,5,FALSE),""),""),"")</f>
        <v/>
      </c>
      <c r="AJ14"/>
      <c r="AK14" s="44" t="s">
        <v>1584</v>
      </c>
      <c r="AL14" s="43" t="str">
        <f>IF(AK14&lt;&gt;"",IF(AK14&lt;&gt;"LIBSETS_DROP_MECHANIC_MONSTER_NAME",VLOOKUP(AK14,'LibSets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 s="43" t="str">
        <f>IF(AK14&lt;&gt;"",IF(AK14&lt;&gt;"LIBSETS_DROP_MECHANIC_MONSTER_NAME",VLOOKUP(AK14,'LibSets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 s="3" t="str">
        <f>IF(G14&lt;&gt;"LIBSETS_SETTYPE_BATTLEGROUND",IF(G14&lt;&gt;"LIBSETS_SETTYPE_SPECIAL",IF(AO14&lt;&gt;"",VLOOKUP(AO14,'ESO zone constants'!$D$3:$H$4953,5,FALSE),""),""),"")</f>
        <v/>
      </c>
      <c r="AO14"/>
      <c r="AP14" s="44"/>
      <c r="AQ14" s="43" t="str">
        <f>IF(AP14&lt;&gt;"",IF(AP14&lt;&gt;"LIBSETS_DROP_MECHANIC_MONSTER_NAME",VLOOKUP(AP14,'LibSets constants'!$I$4:$L$1003,3,FALSE),""),"")</f>
        <v/>
      </c>
      <c r="AR14" s="43" t="str">
        <f>IF(AP14&lt;&gt;"",IF(AP14&lt;&gt;"LIBSETS_DROP_MECHANIC_MONSTER_NAME",VLOOKUP(AP14,'LibSets constants'!$I$4:$L$1003,4,FALSE),""),"")</f>
        <v/>
      </c>
      <c r="AS14" s="3" t="str">
        <f>IF(G14&lt;&gt;"LIBSETS_SETTYPE_BATTLEGROUND",IF(G14&lt;&gt;"LIBSETS_SETTYPE_SPECIAL",IF(AT14&lt;&gt;"",VLOOKUP(AT14,'ESO zone constants'!$D$3:$H$4953,5,FALSE),""),""),"")</f>
        <v/>
      </c>
      <c r="AT14"/>
      <c r="AU14" s="44"/>
      <c r="AV14" s="43" t="str">
        <f>IF(AU14&lt;&gt;"",IF(AU14&lt;&gt;"LIBSETS_DROP_MECHANIC_MONSTER_NAME",VLOOKUP(AU14,'LibSets constants'!$I$4:$L$1003,3,FALSE),""),"")</f>
        <v/>
      </c>
      <c r="AW14" s="43" t="str">
        <f>IF(AU14&lt;&gt;"",IF(AU14&lt;&gt;"LIBSETS_DROP_MECHANIC_MONSTER_NAME",VLOOKUP(AU14,'LibSets constants'!$I$4:$L$1003,4,FALSE),""),"")</f>
        <v/>
      </c>
      <c r="AX14" s="90" t="s">
        <v>2707</v>
      </c>
      <c r="AY14" s="21" t="str">
        <f>IF(A14="???","--","")&amp;IF(F14&lt;&gt;"Not in the game (anymore)",IF(A14&lt;&gt;"",CONCATENATE("[",A14,"] = {wayshrines={")&amp;IF(K14&lt;&gt;"",CONCATENATE(K14,","),"")&amp;IF(L14&lt;&gt;"",CONCATENATE(L14,","),"")&amp;IF(M14&lt;&gt;"",CONCATENATE(M14,","),"")&amp;CONCATENATE("}")&amp;IF(VALUE(N14)&gt;0,CONCATENATE(", traitsNeeded=",N14),"")&amp;CONCATENATE(", dlcId=",IF(S14&lt;&gt;"",S14,"DLC_BASE_GAME")),""),"")</f>
        <v>[30] = {wayshrines={-1,-1,-1,}, dlcId=DLC_BASE_GAME</v>
      </c>
      <c r="AZ14" s="21" t="str">
        <f>IF(F14&lt;&gt;"Not in the game (anymore)",IF(A14&lt;&gt;"",IF(P14&lt;&gt;"",CONCATENATE(", zoneIds={",P14),"")&amp;IF(Y14&lt;&gt;"",CONCATENATE(",",Y14),"")&amp;IF(AD14&lt;&gt;"",CONCATENATE(",",AD14),"")&amp;IF(AI14&lt;&gt;"",CONCATENATE(",",AI14),"")&amp;IF(AN14&lt;&gt;"",CONCATENATE(",",AN14),"")&amp;IF(AS14&lt;&gt;"",CONCATENATE(",",AS14),"")&amp;IF(P14&lt;&gt;"",CONCATENATE("}",""),"")&amp;IF(OR(I14="true",I14="false",I14&lt;&gt;""), CONCATENATE(", veteran=", I14), ""),""),"")</f>
        <v>, zoneIds={58}, veteran=false</v>
      </c>
      <c r="BA14" s="21" t="str">
        <f>IF(F14&lt;&gt;"Not in the game (anymore)",IF(A14&lt;&gt;"",", setType="&amp;G14,"")&amp;IF(J14="true",", multiTrialSet=true",""),"")</f>
        <v>, setType=LIBSETS_SETTYPE_OVERLAND</v>
      </c>
      <c r="BB14" s="21" t="str">
        <f>IF(AX14&lt;&gt;"",", isProcSetAllowedInPvP="&amp; AX14,"") &amp; IF(F14&lt;&gt;"Not in the game (anymore)",IF(U14&lt;&gt;"",", dropMechanic={"&amp;U14&amp;IF(AA14&lt;&gt;"",","&amp;AA14,"")&amp;IF(AF14&lt;&gt;"",","&amp;AF14,"")&amp;IF(AK14&lt;&gt;"",","&amp;AK14,"")&amp;IF(AP14&lt;&gt;"",","&amp;AP14,"")&amp;IF(AU14&lt;&gt;"",","&amp;AU14,"")&amp;"}"&amp;IF(U14="LIBSETS_DROP_MECHANIC_MONSTER_NAME",", dropMechanicNames={" &amp; IF(V14&lt;&gt;"","['en']='"&amp;V14&amp;"'","") &amp; IF(W14&lt;&gt;"",", ['de']='" &amp; W14&amp;"'","") &amp; "}",""),"")&amp;"},","")</f>
        <v>, dropMechanic={LIBSETS_DROP_MECHANIC_OVERLAND_BOSS_DELVE,LIBSETS_DROP_MECHANIC_OVERLAND_WORLDBOSS,LIBSETS_DROP_MECHANIC_OVERLAND_BOSS_PUBLIC_DUNGEON,LIBSETS_DROP_MECHANIC_OVERLAND_CHEST}},</v>
      </c>
      <c r="BC14" s="21" t="str">
        <f>IF(F14&lt;&gt;"Not in the game (anymore)",IF(C14&lt;&gt;"",CONCATENATE(" --",C14," / ",B14,"   [",IF(Q14&lt;&gt;"",Q14,""),IF(Z14&lt;&gt;"",", "&amp;Z14,""),IF(AE14&lt;&gt;"",", "&amp;AE14,""),IF(AJ14&lt;&gt;"",", "&amp;AJ14,""),IF(AO14&lt;&gt;"",", "&amp;AO14,""),IF(AT14&lt;&gt;"",", "&amp;AT14,""),"]")),"")</f>
        <v xml:space="preserve"> --Thunderbug\'s Carapace / Donnerkäferpanzer   [Malabal Tor]</v>
      </c>
    </row>
    <row r="15" spans="1:55" x14ac:dyDescent="0.25">
      <c r="A15" s="12">
        <v>31</v>
      </c>
      <c r="B15" t="s">
        <v>754</v>
      </c>
      <c r="C15" t="s">
        <v>755</v>
      </c>
      <c r="D15" s="3">
        <f t="shared" si="0"/>
        <v>31</v>
      </c>
      <c r="G15" s="8" t="s">
        <v>1499</v>
      </c>
      <c r="I15" t="s">
        <v>97</v>
      </c>
      <c r="J15" t="s">
        <v>97</v>
      </c>
      <c r="K15">
        <v>-1</v>
      </c>
      <c r="L15">
        <v>-1</v>
      </c>
      <c r="M15">
        <v>-1</v>
      </c>
      <c r="N15">
        <v>0</v>
      </c>
      <c r="O15" s="66"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1581</v>
      </c>
      <c r="V15" s="43" t="str">
        <f>IF(U15&lt;&gt;"",IF(U15&lt;&gt;"LIBSETS_DROP_MECHANIC_MONSTER_NAME",VLOOKUP(U15,'LibSets constants'!$I$4:$L$1003,3,FALSE),""),"")</f>
        <v>Delve bosses have a chance to drop a waist or feet.</v>
      </c>
      <c r="W15" s="43" t="str">
        <f>IF(U15&lt;&gt;"",IF(U15&lt;&gt;"LIBSETS_DROP_MECHANIC_MONSTER_NAME",VLOOKUP(U15,'LibSets constants'!$I$4:$L$1003,4,FALSE),""),"")</f>
        <v>Bosse in Gewölben haben die Chance, eine Taille oder Füße fallen zu lassen.</v>
      </c>
      <c r="Y15" s="3" t="str">
        <f>IF(G15&lt;&gt;"LIBSETS_SETTYPE_BATTLEGROUND",IF(G15&lt;&gt;"LIBSETS_SETTYPE_SPECIAL",IF(X15&lt;&gt;"",X15,IF(Z15&lt;&gt;"",VLOOKUP(Z15,'ESO zone constants'!$D$3:$H$4953,5,FALSE),"")),""),"")</f>
        <v/>
      </c>
      <c r="Z15" t="str">
        <f>IF(AND(O15&lt;&gt;"",NOT(ISERROR(O15))),"",IF(AND(L15&lt;&gt;"",L15&gt;0,NOT(ISERROR(L15))),VLOOKUP(L15,'ESO dumped WayshrineInfo'!$K$3:$N$9999,4,FALSE),""))</f>
        <v/>
      </c>
      <c r="AA15" s="44" t="s">
        <v>1582</v>
      </c>
      <c r="AB15" s="43" t="str">
        <f>IF(AA15&lt;&gt;"",IF(AA15&lt;&gt;"LIBSETS_DROP_MECHANIC_MONSTER_NAME",VLOOKUP(AA15,'LibSets constants'!$I$4:$L$1003,3,FALSE),""),"")</f>
        <v>Overland group bosses have a 100% chance to drop head, chest, legs, or weapon.</v>
      </c>
      <c r="AC15" s="43" t="str">
        <f>IF(AA15&lt;&gt;"",IF(AA15&lt;&gt;"LIBSETS_DROP_MECHANIC_MONSTER_NAME",VLOOKUP(AA15,'LibSets constants'!$I$4:$L$1003,4,FALSE),""),"")</f>
        <v>Überland Gruppenbosse haben eine Chance von 100%, Kopf, Brust, Beine oder Waffen fallen zu lassen.</v>
      </c>
      <c r="AD15" s="3" t="str">
        <f>IF(G15&lt;&gt;"LIBSETS_SETTYPE_BATTLEGROUND",IF(G15&lt;&gt;"LIBSETS_SETTYPE_SPECIAL",IF(AE15&lt;&gt;"",VLOOKUP(AE15,'ESO zone constants'!$D$3:$H$4953,5,FALSE),""),""),"")</f>
        <v/>
      </c>
      <c r="AE15" t="str">
        <f>IF(AND(O15&lt;&gt;"",NOT(ISERROR(O15))),"",IF(AND(M15&lt;&gt;"",M15&gt;0,NOT(ISERROR(M15))),VLOOKUP(M15,'ESO dumped WayshrineInfo'!$K$3:$N$9999,4,FALSE),""))</f>
        <v/>
      </c>
      <c r="AF15" s="44" t="s">
        <v>1583</v>
      </c>
      <c r="AG15" s="43" t="str">
        <f>IF(AF15&lt;&gt;"",IF(AF15&lt;&gt;"LIBSETS_DROP_MECHANIC_MONSTER_NAME",VLOOKUP(AF15,'LibSets constants'!$I$4:$L$1003,3,FALSE),""),"")</f>
        <v>Public dungeon bosses have a chance to drop a shoulder, hand, or weapon.</v>
      </c>
      <c r="AH15" s="43" t="str">
        <f>IF(AF15&lt;&gt;"",IF(AF15&lt;&gt;"LIBSETS_DROP_MECHANIC_MONSTER_NAME",VLOOKUP(AF15,'LibSets constants'!$I$4:$L$1003,4,FALSE),""),"")</f>
        <v>Öffentliche Dungeon-Bosse haben die Möglichkeit, eine Schulter, Handschuhe oder eine Waffe fallen zu lassen.</v>
      </c>
      <c r="AI15" s="3" t="str">
        <f>IF(G15&lt;&gt;"LIBSETS_SETTYPE_BATTLEGROUND",IF(G15&lt;&gt;"LIBSETS_SETTYPE_SPECIAL",IF(AJ15&lt;&gt;"",VLOOKUP(AJ15,'ESO zone constants'!$D$3:$H$4953,5,FALSE),""),""),"")</f>
        <v/>
      </c>
      <c r="AK15" s="44" t="s">
        <v>1584</v>
      </c>
      <c r="AL15" s="43" t="str">
        <f>IF(AK15&lt;&gt;"",IF(AK15&lt;&gt;"LIBSETS_DROP_MECHANIC_MONSTER_NAME",VLOOKUP(AK15,'LibSets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 s="43" t="str">
        <f>IF(AK15&lt;&gt;"",IF(AK15&lt;&gt;"LIBSETS_DROP_MECHANIC_MONSTER_NAME",VLOOKUP(AK15,'LibSets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 s="3" t="str">
        <f>IF(G15&lt;&gt;"LIBSETS_SETTYPE_BATTLEGROUND",IF(G15&lt;&gt;"LIBSETS_SETTYPE_SPECIAL",IF(AO15&lt;&gt;"",VLOOKUP(AO15,'ESO zone constants'!$D$3:$H$4953,5,FALSE),""),""),"")</f>
        <v/>
      </c>
      <c r="AP15" s="44"/>
      <c r="AQ15" s="43" t="str">
        <f>IF(AP15&lt;&gt;"",IF(AP15&lt;&gt;"LIBSETS_DROP_MECHANIC_MONSTER_NAME",VLOOKUP(AP15,'LibSets constants'!$I$4:$L$1003,3,FALSE),""),"")</f>
        <v/>
      </c>
      <c r="AR15" s="43" t="str">
        <f>IF(AP15&lt;&gt;"",IF(AP15&lt;&gt;"LIBSETS_DROP_MECHANIC_MONSTER_NAME",VLOOKUP(AP15,'LibSets constants'!$I$4:$L$1003,4,FALSE),""),"")</f>
        <v/>
      </c>
      <c r="AS15" s="3" t="str">
        <f>IF(G15&lt;&gt;"LIBSETS_SETTYPE_BATTLEGROUND",IF(G15&lt;&gt;"LIBSETS_SETTYPE_SPECIAL",IF(AT15&lt;&gt;"",VLOOKUP(AT15,'ESO zone constants'!$D$3:$H$4953,5,FALSE),""),""),"")</f>
        <v/>
      </c>
      <c r="AU15" s="44"/>
      <c r="AV15" s="43" t="str">
        <f>IF(AU15&lt;&gt;"",IF(AU15&lt;&gt;"LIBSETS_DROP_MECHANIC_MONSTER_NAME",VLOOKUP(AU15,'LibSets constants'!$I$4:$L$1003,3,FALSE),""),"")</f>
        <v/>
      </c>
      <c r="AW15" s="43" t="str">
        <f>IF(AU15&lt;&gt;"",IF(AU15&lt;&gt;"LIBSETS_DROP_MECHANIC_MONSTER_NAME",VLOOKUP(AU15,'LibSets constants'!$I$4:$L$1003,4,FALSE),""),"")</f>
        <v/>
      </c>
      <c r="AX15" s="90" t="s">
        <v>2708</v>
      </c>
      <c r="AY15" s="21" t="str">
        <f>IF(A15="???","--","")&amp;IF(F15&lt;&gt;"Not in the game (anymore)",IF(A15&lt;&gt;"",CONCATENATE("[",A15,"] = {wayshrines={")&amp;IF(K15&lt;&gt;"",CONCATENATE(K15,","),"")&amp;IF(L15&lt;&gt;"",CONCATENATE(L15,","),"")&amp;IF(M15&lt;&gt;"",CONCATENATE(M15,","),"")&amp;CONCATENATE("}")&amp;IF(VALUE(N15)&gt;0,CONCATENATE(", traitsNeeded=",N15),"")&amp;CONCATENATE(", dlcId=",IF(S15&lt;&gt;"",S15,"DLC_BASE_GAME")),""),"")</f>
        <v>[31] = {wayshrines={-1,-1,-1,}, dlcId=DLC_BASE_GAME</v>
      </c>
      <c r="AZ15" s="21" t="str">
        <f>IF(F15&lt;&gt;"Not in the game (anymore)",IF(A15&lt;&gt;"",IF(P15&lt;&gt;"",CONCATENATE(", zoneIds={",P15),"")&amp;IF(Y15&lt;&gt;"",CONCATENATE(",",Y15),"")&amp;IF(AD15&lt;&gt;"",CONCATENATE(",",AD15),"")&amp;IF(AI15&lt;&gt;"",CONCATENATE(",",AI15),"")&amp;IF(AN15&lt;&gt;"",CONCATENATE(",",AN15),"")&amp;IF(AS15&lt;&gt;"",CONCATENATE(",",AS15),"")&amp;IF(P15&lt;&gt;"",CONCATENATE("}",""),"")&amp;IF(OR(I15="true",I15="false",I15&lt;&gt;""), CONCATENATE(", veteran=", I15), ""),""),"")</f>
        <v>, zoneIds={41}, veteran=false</v>
      </c>
      <c r="BA15" s="21" t="str">
        <f>IF(F15&lt;&gt;"Not in the game (anymore)",IF(A15&lt;&gt;"",", setType="&amp;G15,"")&amp;IF(J15="true",", multiTrialSet=true",""),"")</f>
        <v>, setType=LIBSETS_SETTYPE_OVERLAND</v>
      </c>
      <c r="BB15" s="21" t="str">
        <f>IF(AX15&lt;&gt;"",", isProcSetAllowedInPvP="&amp; AX15,"") &amp; IF(F15&lt;&gt;"Not in the game (anymore)",IF(U15&lt;&gt;"",", dropMechanic={"&amp;U15&amp;IF(AA15&lt;&gt;"",","&amp;AA15,"")&amp;IF(AF15&lt;&gt;"",","&amp;AF15,"")&amp;IF(AK15&lt;&gt;"",","&amp;AK15,"")&amp;IF(AP15&lt;&gt;"",","&amp;AP15,"")&amp;IF(AU15&lt;&gt;"",","&amp;AU15,"")&amp;"}"&amp;IF(U15="LIBSETS_DROP_MECHANIC_MONSTER_NAME",", dropMechanicNames={" &amp; IF(V15&lt;&gt;"","['en']='"&amp;V15&amp;"'","") &amp; IF(W15&lt;&gt;"",", ['de']='" &amp; W15&amp;"'","") &amp; "}",""),"")&amp;"},","")</f>
        <v>, isProcSetAllowedInPvP=1, dropMechanic={LIBSETS_DROP_MECHANIC_OVERLAND_BOSS_DELVE,LIBSETS_DROP_MECHANIC_OVERLAND_WORLDBOSS,LIBSETS_DROP_MECHANIC_OVERLAND_BOSS_PUBLIC_DUNGEON,LIBSETS_DROP_MECHANIC_OVERLAND_CHEST}},</v>
      </c>
      <c r="BC15" s="21" t="str">
        <f>IF(F15&lt;&gt;"Not in the game (anymore)",IF(C15&lt;&gt;"",CONCATENATE(" --",C15," / ",B15,"   [",IF(Q15&lt;&gt;"",Q15,""),IF(Z15&lt;&gt;"",", "&amp;Z15,""),IF(AE15&lt;&gt;"",", "&amp;AE15,""),IF(AJ15&lt;&gt;"",", "&amp;AJ15,""),IF(AO15&lt;&gt;"",", "&amp;AO15,""),IF(AT15&lt;&gt;"",", "&amp;AT15,""),"]")),"")</f>
        <v xml:space="preserve"> --Silks of the Sun / Sonnenseide   [Stonefalls]</v>
      </c>
    </row>
    <row r="16" spans="1:55" x14ac:dyDescent="0.25">
      <c r="A16" s="12">
        <v>32</v>
      </c>
      <c r="B16" t="s">
        <v>756</v>
      </c>
      <c r="C16" t="s">
        <v>2593</v>
      </c>
      <c r="D16" s="3">
        <f t="shared" si="0"/>
        <v>32</v>
      </c>
      <c r="G16" s="8" t="s">
        <v>1491</v>
      </c>
      <c r="I16" t="s">
        <v>97</v>
      </c>
      <c r="J16" t="s">
        <v>97</v>
      </c>
      <c r="K16">
        <v>270</v>
      </c>
      <c r="L16">
        <v>270</v>
      </c>
      <c r="M16">
        <v>270</v>
      </c>
      <c r="N16">
        <v>0</v>
      </c>
      <c r="O16" s="66"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1577</v>
      </c>
      <c r="V16" s="3" t="str">
        <f>IF(U16&lt;&gt;"",IF(U16&lt;&gt;"LIBSETS_DROP_MECHANIC_MONSTER_NAME",VLOOKUP(U16,'LibSets constants'!$I$4:$L$1003,3,FALSE),""),"")</f>
        <v>Arena stage chest</v>
      </c>
      <c r="W16" s="3" t="str">
        <f>IF(U16&lt;&gt;"",IF(U16&lt;&gt;"LIBSETS_DROP_MECHANIC_MONSTER_NAME",VLOOKUP(U16,'LibSets constants'!$I$4:$L$1003,4,FALSE),""),"")</f>
        <v>Arena-Phasen Schatztruhe</v>
      </c>
      <c r="Y16" s="3" t="str">
        <f>IF(G16&lt;&gt;"LIBSETS_SETTYPE_BATTLEGROUND",IF(G16&lt;&gt;"LIBSETS_SETTYPE_SPECIAL",IF(X16&lt;&gt;"",X16,IF(Z16&lt;&gt;"",VLOOKUP(Z16,'ESO zone constants'!$D$3:$H$4953,5,FALSE),"")),""),"")</f>
        <v/>
      </c>
      <c r="Z16" t="str">
        <f>IF(AND(O16&lt;&gt;"",NOT(ISERROR(O16))),"",IF(AND(L16&lt;&gt;"",L16&gt;0,NOT(ISERROR(L16))),VLOOKUP(L16,'ESO dumped WayshrineInfo'!$K$3:$N$9999,4,FALSE),""))</f>
        <v/>
      </c>
      <c r="AB16" s="3" t="str">
        <f>IF(AA16&lt;&gt;"",IF(AA16&lt;&gt;"LIBSETS_DROP_MECHANIC_MONSTER_NAME",VLOOKUP(AA16,'LibSets constants'!$I$4:$L$1003,3,FALSE),""),"")</f>
        <v/>
      </c>
      <c r="AC16" s="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WayshrineInfo'!$K$3:$N$9999,4,FALSE),""))</f>
        <v/>
      </c>
      <c r="AG16" s="3" t="str">
        <f>IF(AF16&lt;&gt;"",IF(AF16&lt;&gt;"LIBSETS_DROP_MECHANIC_MONSTER_NAME",VLOOKUP(AF16,'LibSets constants'!$I$4:$L$1003,3,FALSE),""),"")</f>
        <v/>
      </c>
      <c r="AH16" s="3" t="str">
        <f>IF(AF16&lt;&gt;"",IF(AF16&lt;&gt;"LIBSETS_DROP_MECHANIC_MONSTER_NAME",VLOOKUP(AF16,'LibSets constants'!$I$4:$L$1003,4,FALSE),""),"")</f>
        <v/>
      </c>
      <c r="AI16" s="3" t="str">
        <f>IF(G16&lt;&gt;"LIBSETS_SETTYPE_BATTLEGROUND",IF(G16&lt;&gt;"LIBSETS_SETTYPE_SPECIAL",IF(AJ16&lt;&gt;"",VLOOKUP(AJ16,'ESO zone constants'!$D$3:$H$4953,5,FALSE),""),""),"")</f>
        <v/>
      </c>
      <c r="AL16" s="3" t="str">
        <f>IF(AK16&lt;&gt;"",IF(AK16&lt;&gt;"LIBSETS_DROP_MECHANIC_MONSTER_NAME",VLOOKUP(AK16,'LibSets constants'!$I$4:$L$1003,3,FALSE),""),"")</f>
        <v/>
      </c>
      <c r="AM16" s="3" t="str">
        <f>IF(AK16&lt;&gt;"",IF(AK16&lt;&gt;"LIBSETS_DROP_MECHANIC_MONSTER_NAME",VLOOKUP(AK16,'LibSets constants'!$I$4:$L$1003,4,FALSE),""),"")</f>
        <v/>
      </c>
      <c r="AN16" s="3" t="str">
        <f>IF(G16&lt;&gt;"LIBSETS_SETTYPE_BATTLEGROUND",IF(G16&lt;&gt;"LIBSETS_SETTYPE_SPECIAL",IF(AO16&lt;&gt;"",VLOOKUP(AO16,'ESO zone constants'!$D$3:$H$4953,5,FALSE),""),""),"")</f>
        <v/>
      </c>
      <c r="AQ16" s="3" t="str">
        <f>IF(AP16&lt;&gt;"",IF(AP16&lt;&gt;"LIBSETS_DROP_MECHANIC_MONSTER_NAME",VLOOKUP(AP16,'LibSets constants'!$I$4:$L$1003,3,FALSE),""),"")</f>
        <v/>
      </c>
      <c r="AR16" s="3" t="str">
        <f>IF(AP16&lt;&gt;"",IF(AP16&lt;&gt;"LIBSETS_DROP_MECHANIC_MONSTER_NAME",VLOOKUP(AP16,'LibSets constants'!$I$4:$L$1003,4,FALSE),""),"")</f>
        <v/>
      </c>
      <c r="AS16" s="3" t="str">
        <f>IF(G16&lt;&gt;"LIBSETS_SETTYPE_BATTLEGROUND",IF(G16&lt;&gt;"LIBSETS_SETTYPE_SPECIAL",IF(AT16&lt;&gt;"",VLOOKUP(AT16,'ESO zone constants'!$D$3:$H$4953,5,FALSE),""),""),"")</f>
        <v/>
      </c>
      <c r="AV16" s="3" t="str">
        <f>IF(AU16&lt;&gt;"",IF(AU16&lt;&gt;"LIBSETS_DROP_MECHANIC_MONSTER_NAME",VLOOKUP(AU16,'LibSets constants'!$I$4:$L$1003,3,FALSE),""),"")</f>
        <v/>
      </c>
      <c r="AW16" s="3" t="str">
        <f>IF(AU16&lt;&gt;"",IF(AU16&lt;&gt;"LIBSETS_DROP_MECHANIC_MONSTER_NAME",VLOOKUP(AU16,'LibSets constants'!$I$4:$L$1003,4,FALSE),""),"")</f>
        <v/>
      </c>
      <c r="AX16" s="90" t="s">
        <v>2707</v>
      </c>
      <c r="AY16" s="21" t="str">
        <f>IF(A16="???","--","")&amp;IF(F16&lt;&gt;"Not in the game (anymore)",IF(A16&lt;&gt;"",CONCATENATE("[",A16,"] = {wayshrines={")&amp;IF(K16&lt;&gt;"",CONCATENATE(K16,","),"")&amp;IF(L16&lt;&gt;"",CONCATENATE(L16,","),"")&amp;IF(M16&lt;&gt;"",CONCATENATE(M16,","),"")&amp;CONCATENATE("}")&amp;IF(VALUE(N16)&gt;0,CONCATENATE(", traitsNeeded=",N16),"")&amp;CONCATENATE(", dlcId=",IF(S16&lt;&gt;"",S16,"DLC_BASE_GAME")),""),"")</f>
        <v>[32] = {wayshrines={270,270,270,}, dlcId=DLC_BASE_GAME</v>
      </c>
      <c r="AZ16" s="21" t="str">
        <f>IF(F16&lt;&gt;"Not in the game (anymore)",IF(A16&lt;&gt;"",IF(P16&lt;&gt;"",CONCATENATE(", zoneIds={",P16),"")&amp;IF(Y16&lt;&gt;"",CONCATENATE(",",Y16),"")&amp;IF(AD16&lt;&gt;"",CONCATENATE(",",AD16),"")&amp;IF(AI16&lt;&gt;"",CONCATENATE(",",AI16),"")&amp;IF(AN16&lt;&gt;"",CONCATENATE(",",AN16),"")&amp;IF(AS16&lt;&gt;"",CONCATENATE(",",AS16),"")&amp;IF(P16&lt;&gt;"",CONCATENATE("}",""),"")&amp;IF(OR(I16="true",I16="false",I16&lt;&gt;""), CONCATENATE(", veteran=", I16), ""),""),"")</f>
        <v>, zoneIds={635}, veteran=false</v>
      </c>
      <c r="BA16" s="21" t="str">
        <f>IF(F16&lt;&gt;"Not in the game (anymore)",IF(A16&lt;&gt;"",", setType="&amp;G16,"")&amp;IF(J16="true",", multiTrialSet=true",""),"")</f>
        <v>, setType=LIBSETS_SETTYPE_ARENA</v>
      </c>
      <c r="BB16" s="21" t="str">
        <f>IF(AX16&lt;&gt;"",", isProcSetAllowedInPvP="&amp; AX16,"") &amp; IF(F16&lt;&gt;"Not in the game (anymore)",IF(U16&lt;&gt;"",", dropMechanic={"&amp;U16&amp;IF(AA16&lt;&gt;"",","&amp;AA16,"")&amp;IF(AF16&lt;&gt;"",","&amp;AF16,"")&amp;IF(AK16&lt;&gt;"",","&amp;AK16,"")&amp;IF(AP16&lt;&gt;"",","&amp;AP16,"")&amp;IF(AU16&lt;&gt;"",","&amp;AU16,"")&amp;"}"&amp;IF(U16="LIBSETS_DROP_MECHANIC_MONSTER_NAME",", dropMechanicNames={" &amp; IF(V16&lt;&gt;"","['en']='"&amp;V16&amp;"'","") &amp; IF(W16&lt;&gt;"",", ['de']='" &amp; W16&amp;"'","") &amp; "}",""),"")&amp;"},","")</f>
        <v>, dropMechanic={LIBSETS_DROP_MECHANIC_ARENA_STAGE_CHEST}},</v>
      </c>
      <c r="BC16" s="21" t="str">
        <f>IF(F16&lt;&gt;"Not in the game (anymore)",IF(C16&lt;&gt;"",CONCATENATE(" --",C16," / ",B16,"   [",IF(Q16&lt;&gt;"",Q16,""),IF(Z16&lt;&gt;"",", "&amp;Z16,""),IF(AE16&lt;&gt;"",", "&amp;AE16,""),IF(AJ16&lt;&gt;"",", "&amp;AJ16,""),IF(AO16&lt;&gt;"",", "&amp;AO16,""),IF(AT16&lt;&gt;"",", "&amp;AT16,""),"]")),"")</f>
        <v xml:space="preserve"> --Healer\'s Habit / Bräuche des Heilers   [Dragonstar Arena]</v>
      </c>
    </row>
    <row r="17" spans="1:55" x14ac:dyDescent="0.25">
      <c r="A17" s="12">
        <v>33</v>
      </c>
      <c r="B17" t="s">
        <v>757</v>
      </c>
      <c r="C17" t="s">
        <v>2594</v>
      </c>
      <c r="D17" s="3">
        <f t="shared" si="0"/>
        <v>33</v>
      </c>
      <c r="G17" s="8" t="s">
        <v>1496</v>
      </c>
      <c r="I17" t="s">
        <v>97</v>
      </c>
      <c r="J17" t="s">
        <v>97</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43" t="str">
        <f>IF(U17&lt;&gt;"",IF(U17&lt;&gt;"LIBSETS_DROP_MECHANIC_MONSTER_NAME",VLOOKUP(U17,'LibSets constants'!$I$4:$L$1003,3,FALSE),""),"")</f>
        <v/>
      </c>
      <c r="W17" s="43" t="str">
        <f>IF(U17&lt;&gt;"",IF(U17&lt;&gt;"LIBSETS_DROP_MECHANIC_MONSTER_NAME",VLOOKUP(U17,'LibSets constants'!$I$4:$L$1003,4,FALSE),""),"")</f>
        <v/>
      </c>
      <c r="X17" s="65">
        <v>934</v>
      </c>
      <c r="Y17" s="3">
        <f>IF(G17&lt;&gt;"LIBSETS_SETTYPE_BATTLEGROUND",IF(G17&lt;&gt;"LIBSETS_SETTYPE_SPECIAL",IF(X17&lt;&gt;"",X17,IF(Z17&lt;&gt;"",VLOOKUP(Z17,'ESO zone constants'!$D$3:$H$4953,5,FALSE),"")),""),"")</f>
        <v>934</v>
      </c>
      <c r="Z17" t="str">
        <f>IF(AND(O17&lt;&gt;"",NOT(ISERROR(O17))),"",IF(AND(L17&lt;&gt;"",L17&gt;0,NOT(ISERROR(L17))),VLOOKUP(L17,'ESO dumped WayshrineInfo'!$K$3:$N$9999,4,FALSE),""))</f>
        <v/>
      </c>
      <c r="AA17" s="44"/>
      <c r="AB17" s="43" t="str">
        <f>IF(AA17&lt;&gt;"",IF(AA17&lt;&gt;"LIBSETS_DROP_MECHANIC_MONSTER_NAME",VLOOKUP(AA17,'LibSets constants'!$I$4:$L$1003,3,FALSE),""),"")</f>
        <v/>
      </c>
      <c r="AC17" s="43" t="str">
        <f>IF(AA17&lt;&gt;"",IF(AA17&lt;&gt;"LIBSETS_DROP_MECHANIC_MONSTER_NAME",VLOOKUP(AA17,'LibSets constants'!$I$4:$L$1003,4,FALSE),""),"")</f>
        <v/>
      </c>
      <c r="AD17" s="3" t="str">
        <f>IF(G17&lt;&gt;"LIBSETS_SETTYPE_BATTLEGROUND",IF(G17&lt;&gt;"LIBSETS_SETTYPE_SPECIAL",IF(AE17&lt;&gt;"",VLOOKUP(AE17,'ESO zone constants'!$D$3:$H$4953,5,FALSE),""),""),"")</f>
        <v/>
      </c>
      <c r="AE17" t="str">
        <f>IF(AND(O17&lt;&gt;"",NOT(ISERROR(O17))),"",IF(AND(M17&lt;&gt;"",M17&gt;0,NOT(ISERROR(M17))),VLOOKUP(M17,'ESO dumped WayshrineInfo'!$K$3:$N$9999,4,FALSE),""))</f>
        <v/>
      </c>
      <c r="AF17" s="44"/>
      <c r="AG17" s="43" t="str">
        <f>IF(AF17&lt;&gt;"",IF(AF17&lt;&gt;"LIBSETS_DROP_MECHANIC_MONSTER_NAME",VLOOKUP(AF17,'LibSets constants'!$I$4:$L$1003,3,FALSE),""),"")</f>
        <v/>
      </c>
      <c r="AH17" s="43" t="str">
        <f>IF(AF17&lt;&gt;"",IF(AF17&lt;&gt;"LIBSETS_DROP_MECHANIC_MONSTER_NAME",VLOOKUP(AF17,'LibSets constants'!$I$4:$L$1003,4,FALSE),""),"")</f>
        <v/>
      </c>
      <c r="AI17" s="3" t="str">
        <f>IF(G17&lt;&gt;"LIBSETS_SETTYPE_BATTLEGROUND",IF(G17&lt;&gt;"LIBSETS_SETTYPE_SPECIAL",IF(AJ17&lt;&gt;"",VLOOKUP(AJ17,'ESO zone constants'!$D$3:$H$4953,5,FALSE),""),""),"")</f>
        <v/>
      </c>
      <c r="AK17" s="44"/>
      <c r="AL17" s="43" t="str">
        <f>IF(AK17&lt;&gt;"",IF(AK17&lt;&gt;"LIBSETS_DROP_MECHANIC_MONSTER_NAME",VLOOKUP(AK17,'LibSets constants'!$I$4:$L$1003,3,FALSE),""),"")</f>
        <v/>
      </c>
      <c r="AM17" s="43" t="str">
        <f>IF(AK17&lt;&gt;"",IF(AK17&lt;&gt;"LIBSETS_DROP_MECHANIC_MONSTER_NAME",VLOOKUP(AK17,'LibSets constants'!$I$4:$L$1003,4,FALSE),""),"")</f>
        <v/>
      </c>
      <c r="AN17" s="3" t="str">
        <f>IF(G17&lt;&gt;"LIBSETS_SETTYPE_BATTLEGROUND",IF(G17&lt;&gt;"LIBSETS_SETTYPE_SPECIAL",IF(AO17&lt;&gt;"",VLOOKUP(AO17,'ESO zone constants'!$D$3:$H$4953,5,FALSE),""),""),"")</f>
        <v/>
      </c>
      <c r="AP17" s="44"/>
      <c r="AQ17" s="43" t="str">
        <f>IF(AP17&lt;&gt;"",IF(AP17&lt;&gt;"LIBSETS_DROP_MECHANIC_MONSTER_NAME",VLOOKUP(AP17,'LibSets constants'!$I$4:$L$1003,3,FALSE),""),"")</f>
        <v/>
      </c>
      <c r="AR17" s="43" t="str">
        <f>IF(AP17&lt;&gt;"",IF(AP17&lt;&gt;"LIBSETS_DROP_MECHANIC_MONSTER_NAME",VLOOKUP(AP17,'LibSets constants'!$I$4:$L$1003,4,FALSE),""),"")</f>
        <v/>
      </c>
      <c r="AS17" s="3" t="str">
        <f>IF(G17&lt;&gt;"LIBSETS_SETTYPE_BATTLEGROUND",IF(G17&lt;&gt;"LIBSETS_SETTYPE_SPECIAL",IF(AT17&lt;&gt;"",VLOOKUP(AT17,'ESO zone constants'!$D$3:$H$4953,5,FALSE),""),""),"")</f>
        <v/>
      </c>
      <c r="AU17" s="44"/>
      <c r="AV17" s="43" t="str">
        <f>IF(AU17&lt;&gt;"",IF(AU17&lt;&gt;"LIBSETS_DROP_MECHANIC_MONSTER_NAME",VLOOKUP(AU17,'LibSets constants'!$I$4:$L$1003,3,FALSE),""),"")</f>
        <v/>
      </c>
      <c r="AW17" s="43" t="str">
        <f>IF(AU17&lt;&gt;"",IF(AU17&lt;&gt;"LIBSETS_DROP_MECHANIC_MONSTER_NAME",VLOOKUP(AU17,'LibSets constants'!$I$4:$L$1003,4,FALSE),""),"")</f>
        <v/>
      </c>
      <c r="AX17" s="90" t="s">
        <v>2707</v>
      </c>
      <c r="AY17" s="21" t="str">
        <f>IF(A17="???","--","")&amp;IF(F17&lt;&gt;"Not in the game (anymore)",IF(A17&lt;&gt;"",CONCATENATE("[",A17,"] = {wayshrines={")&amp;IF(K17&lt;&gt;"",CONCATENATE(K17,","),"")&amp;IF(L17&lt;&gt;"",CONCATENATE(L17,","),"")&amp;IF(M17&lt;&gt;"",CONCATENATE(M17,","),"")&amp;CONCATENATE("}")&amp;IF(VALUE(N17)&gt;0,CONCATENATE(", traitsNeeded=",N17),"")&amp;CONCATENATE(", dlcId=",IF(S17&lt;&gt;"",S17,"DLC_BASE_GAME")),""),"")</f>
        <v>[33] = {wayshrines={98,98,98,}, dlcId=DLC_BASE_GAME</v>
      </c>
      <c r="AZ17" s="21" t="str">
        <f>IF(F17&lt;&gt;"Not in the game (anymore)",IF(A17&lt;&gt;"",IF(P17&lt;&gt;"",CONCATENATE(", zoneIds={",P17),"")&amp;IF(Y17&lt;&gt;"",CONCATENATE(",",Y17),"")&amp;IF(AD17&lt;&gt;"",CONCATENATE(",",AD17),"")&amp;IF(AI17&lt;&gt;"",CONCATENATE(",",AI17),"")&amp;IF(AN17&lt;&gt;"",CONCATENATE(",",AN17),"")&amp;IF(AS17&lt;&gt;"",CONCATENATE(",",AS17),"")&amp;IF(P17&lt;&gt;"",CONCATENATE("}",""),"")&amp;IF(OR(I17="true",I17="false",I17&lt;&gt;""), CONCATENATE(", veteran=", I17), ""),""),"")</f>
        <v>, zoneIds={283,934}, veteran=false</v>
      </c>
      <c r="BA17" s="21" t="str">
        <f>IF(F17&lt;&gt;"Not in the game (anymore)",IF(A17&lt;&gt;"",", setType="&amp;G17,"")&amp;IF(J17="true",", multiTrialSet=true",""),"")</f>
        <v>, setType=LIBSETS_SETTYPE_DUNGEON</v>
      </c>
      <c r="BB17" s="21" t="str">
        <f>IF(AX17&lt;&gt;"",", isProcSetAllowedInPvP="&amp; AX17,"") &amp; IF(F17&lt;&gt;"Not in the game (anymore)",IF(U17&lt;&gt;"",", dropMechanic={"&amp;U17&amp;IF(AA17&lt;&gt;"",","&amp;AA17,"")&amp;IF(AF17&lt;&gt;"",","&amp;AF17,"")&amp;IF(AK17&lt;&gt;"",","&amp;AK17,"")&amp;IF(AP17&lt;&gt;"",","&amp;AP17,"")&amp;IF(AU17&lt;&gt;"",","&amp;AU17,"")&amp;"}"&amp;IF(U17="LIBSETS_DROP_MECHANIC_MONSTER_NAME",", dropMechanicNames={" &amp; IF(V17&lt;&gt;"","['en']='"&amp;V17&amp;"'","") &amp; IF(W17&lt;&gt;"",", ['de']='" &amp; W17&amp;"'","") &amp; "}",""),"")&amp;"},","")</f>
        <v>},</v>
      </c>
      <c r="BC17" s="21" t="str">
        <f>IF(F17&lt;&gt;"Not in the game (anymore)",IF(C17&lt;&gt;"",CONCATENATE(" --",C17," / ",B17,"   [",IF(Q17&lt;&gt;"",Q17,""),IF(Z17&lt;&gt;"",", "&amp;Z17,""),IF(AE17&lt;&gt;"",", "&amp;AE17,""),IF(AJ17&lt;&gt;"",", "&amp;AJ17,""),IF(AO17&lt;&gt;"",", "&amp;AO17,""),IF(AT17&lt;&gt;"",", "&amp;AT17,""),"]")),"")</f>
        <v xml:space="preserve"> --Viper\'s Sting / Vipernbiss   [Fungal Grotto I]</v>
      </c>
    </row>
    <row r="18" spans="1:55" x14ac:dyDescent="0.25">
      <c r="A18" s="12">
        <v>34</v>
      </c>
      <c r="B18" t="s">
        <v>758</v>
      </c>
      <c r="C18" t="s">
        <v>2595</v>
      </c>
      <c r="D18" s="3">
        <f t="shared" si="0"/>
        <v>34</v>
      </c>
      <c r="G18" s="8" t="s">
        <v>1499</v>
      </c>
      <c r="I18" t="s">
        <v>97</v>
      </c>
      <c r="J18" t="s">
        <v>97</v>
      </c>
      <c r="K18">
        <v>-1</v>
      </c>
      <c r="L18">
        <v>-1</v>
      </c>
      <c r="M18">
        <v>-1</v>
      </c>
      <c r="N18">
        <v>0</v>
      </c>
      <c r="O18" s="66"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1581</v>
      </c>
      <c r="V18" s="43" t="str">
        <f>IF(U18&lt;&gt;"",IF(U18&lt;&gt;"LIBSETS_DROP_MECHANIC_MONSTER_NAME",VLOOKUP(U18,'LibSets constants'!$I$4:$L$1003,3,FALSE),""),"")</f>
        <v>Delve bosses have a chance to drop a waist or feet.</v>
      </c>
      <c r="W18" s="43" t="str">
        <f>IF(U18&lt;&gt;"",IF(U18&lt;&gt;"LIBSETS_DROP_MECHANIC_MONSTER_NAME",VLOOKUP(U18,'LibSets constants'!$I$4:$L$1003,4,FALSE),""),"")</f>
        <v>Bosse in Gewölben haben die Chance, eine Taille oder Füße fallen zu lassen.</v>
      </c>
      <c r="Y18" s="3" t="str">
        <f>IF(G18&lt;&gt;"LIBSETS_SETTYPE_BATTLEGROUND",IF(G18&lt;&gt;"LIBSETS_SETTYPE_SPECIAL",IF(X18&lt;&gt;"",X18,IF(Z18&lt;&gt;"",VLOOKUP(Z18,'ESO zone constants'!$D$3:$H$4953,5,FALSE),"")),""),"")</f>
        <v/>
      </c>
      <c r="Z18" t="str">
        <f>IF(AND(O18&lt;&gt;"",NOT(ISERROR(O18))),"",IF(AND(L18&lt;&gt;"",L18&gt;0,NOT(ISERROR(L18))),VLOOKUP(L18,'ESO dumped WayshrineInfo'!$K$3:$N$9999,4,FALSE),""))</f>
        <v/>
      </c>
      <c r="AA18" s="44" t="s">
        <v>1582</v>
      </c>
      <c r="AB18" s="43" t="str">
        <f>IF(AA18&lt;&gt;"",IF(AA18&lt;&gt;"LIBSETS_DROP_MECHANIC_MONSTER_NAME",VLOOKUP(AA18,'LibSets constants'!$I$4:$L$1003,3,FALSE),""),"")</f>
        <v>Overland group bosses have a 100% chance to drop head, chest, legs, or weapon.</v>
      </c>
      <c r="AC18" s="43" t="str">
        <f>IF(AA18&lt;&gt;"",IF(AA18&lt;&gt;"LIBSETS_DROP_MECHANIC_MONSTER_NAME",VLOOKUP(AA18,'LibSets constants'!$I$4:$L$1003,4,FALSE),""),"")</f>
        <v>Überland Gruppenbosse haben eine Chance von 100%, Kopf, Brust, Beine oder Waffen fallen zu lassen.</v>
      </c>
      <c r="AD18" s="3" t="str">
        <f>IF(G18&lt;&gt;"LIBSETS_SETTYPE_BATTLEGROUND",IF(G18&lt;&gt;"LIBSETS_SETTYPE_SPECIAL",IF(AE18&lt;&gt;"",VLOOKUP(AE18,'ESO zone constants'!$D$3:$H$4953,5,FALSE),""),""),"")</f>
        <v/>
      </c>
      <c r="AE18" t="str">
        <f>IF(AND(O18&lt;&gt;"",NOT(ISERROR(O18))),"",IF(AND(M18&lt;&gt;"",M18&gt;0,NOT(ISERROR(M18))),VLOOKUP(M18,'ESO dumped WayshrineInfo'!$K$3:$N$9999,4,FALSE),""))</f>
        <v/>
      </c>
      <c r="AF18" s="44" t="s">
        <v>1583</v>
      </c>
      <c r="AG18" s="43" t="str">
        <f>IF(AF18&lt;&gt;"",IF(AF18&lt;&gt;"LIBSETS_DROP_MECHANIC_MONSTER_NAME",VLOOKUP(AF18,'LibSets constants'!$I$4:$L$1003,3,FALSE),""),"")</f>
        <v>Public dungeon bosses have a chance to drop a shoulder, hand, or weapon.</v>
      </c>
      <c r="AH18" s="43" t="str">
        <f>IF(AF18&lt;&gt;"",IF(AF18&lt;&gt;"LIBSETS_DROP_MECHANIC_MONSTER_NAME",VLOOKUP(AF18,'LibSets constants'!$I$4:$L$1003,4,FALSE),""),"")</f>
        <v>Öffentliche Dungeon-Bosse haben die Möglichkeit, eine Schulter, Handschuhe oder eine Waffe fallen zu lassen.</v>
      </c>
      <c r="AI18" s="3" t="str">
        <f>IF(G18&lt;&gt;"LIBSETS_SETTYPE_BATTLEGROUND",IF(G18&lt;&gt;"LIBSETS_SETTYPE_SPECIAL",IF(AJ18&lt;&gt;"",VLOOKUP(AJ18,'ESO zone constants'!$D$3:$H$4953,5,FALSE),""),""),"")</f>
        <v/>
      </c>
      <c r="AK18" s="44" t="s">
        <v>1584</v>
      </c>
      <c r="AL18" s="43" t="str">
        <f>IF(AK18&lt;&gt;"",IF(AK18&lt;&gt;"LIBSETS_DROP_MECHANIC_MONSTER_NAME",VLOOKUP(AK18,'LibSets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 s="43" t="str">
        <f>IF(AK18&lt;&gt;"",IF(AK18&lt;&gt;"LIBSETS_DROP_MECHANIC_MONSTER_NAME",VLOOKUP(AK18,'LibSets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 s="3" t="str">
        <f>IF(G18&lt;&gt;"LIBSETS_SETTYPE_BATTLEGROUND",IF(G18&lt;&gt;"LIBSETS_SETTYPE_SPECIAL",IF(AO18&lt;&gt;"",VLOOKUP(AO18,'ESO zone constants'!$D$3:$H$4953,5,FALSE),""),""),"")</f>
        <v/>
      </c>
      <c r="AP18" s="44"/>
      <c r="AQ18" s="43" t="str">
        <f>IF(AP18&lt;&gt;"",IF(AP18&lt;&gt;"LIBSETS_DROP_MECHANIC_MONSTER_NAME",VLOOKUP(AP18,'LibSets constants'!$I$4:$L$1003,3,FALSE),""),"")</f>
        <v/>
      </c>
      <c r="AR18" s="43" t="str">
        <f>IF(AP18&lt;&gt;"",IF(AP18&lt;&gt;"LIBSETS_DROP_MECHANIC_MONSTER_NAME",VLOOKUP(AP18,'LibSets constants'!$I$4:$L$1003,4,FALSE),""),"")</f>
        <v/>
      </c>
      <c r="AS18" s="3" t="str">
        <f>IF(G18&lt;&gt;"LIBSETS_SETTYPE_BATTLEGROUND",IF(G18&lt;&gt;"LIBSETS_SETTYPE_SPECIAL",IF(AT18&lt;&gt;"",VLOOKUP(AT18,'ESO zone constants'!$D$3:$H$4953,5,FALSE),""),""),"")</f>
        <v/>
      </c>
      <c r="AU18" s="44"/>
      <c r="AV18" s="43" t="str">
        <f>IF(AU18&lt;&gt;"",IF(AU18&lt;&gt;"LIBSETS_DROP_MECHANIC_MONSTER_NAME",VLOOKUP(AU18,'LibSets constants'!$I$4:$L$1003,3,FALSE),""),"")</f>
        <v/>
      </c>
      <c r="AW18" s="43" t="str">
        <f>IF(AU18&lt;&gt;"",IF(AU18&lt;&gt;"LIBSETS_DROP_MECHANIC_MONSTER_NAME",VLOOKUP(AU18,'LibSets constants'!$I$4:$L$1003,4,FALSE),""),"")</f>
        <v/>
      </c>
      <c r="AX18" s="90" t="s">
        <v>2708</v>
      </c>
      <c r="AY18" s="21" t="str">
        <f>IF(A18="???","--","")&amp;IF(F18&lt;&gt;"Not in the game (anymore)",IF(A18&lt;&gt;"",CONCATENATE("[",A18,"] = {wayshrines={")&amp;IF(K18&lt;&gt;"",CONCATENATE(K18,","),"")&amp;IF(L18&lt;&gt;"",CONCATENATE(L18,","),"")&amp;IF(M18&lt;&gt;"",CONCATENATE(M18,","),"")&amp;CONCATENATE("}")&amp;IF(VALUE(N18)&gt;0,CONCATENATE(", traitsNeeded=",N18),"")&amp;CONCATENATE(", dlcId=",IF(S18&lt;&gt;"",S18,"DLC_BASE_GAME")),""),"")</f>
        <v>[34] = {wayshrines={-1,-1,-1,}, dlcId=DLC_BASE_GAME</v>
      </c>
      <c r="AZ18" s="21" t="str">
        <f>IF(F18&lt;&gt;"Not in the game (anymore)",IF(A18&lt;&gt;"",IF(P18&lt;&gt;"",CONCATENATE(", zoneIds={",P18),"")&amp;IF(Y18&lt;&gt;"",CONCATENATE(",",Y18),"")&amp;IF(AD18&lt;&gt;"",CONCATENATE(",",AD18),"")&amp;IF(AI18&lt;&gt;"",CONCATENATE(",",AI18),"")&amp;IF(AN18&lt;&gt;"",CONCATENATE(",",AN18),"")&amp;IF(AS18&lt;&gt;"",CONCATENATE(",",AS18),"")&amp;IF(P18&lt;&gt;"",CONCATENATE("}",""),"")&amp;IF(OR(I18="true",I18="false",I18&lt;&gt;""), CONCATENATE(", veteran=", I18), ""),""),"")</f>
        <v>, zoneIds={57}, veteran=false</v>
      </c>
      <c r="BA18" s="21" t="str">
        <f>IF(F18&lt;&gt;"Not in the game (anymore)",IF(A18&lt;&gt;"",", setType="&amp;G18,"")&amp;IF(J18="true",", multiTrialSet=true",""),"")</f>
        <v>, setType=LIBSETS_SETTYPE_OVERLAND</v>
      </c>
      <c r="BB18" s="21" t="str">
        <f>IF(AX18&lt;&gt;"",", isProcSetAllowedInPvP="&amp; AX18,"") &amp; IF(F18&lt;&gt;"Not in the game (anymore)",IF(U18&lt;&gt;"",", dropMechanic={"&amp;U18&amp;IF(AA18&lt;&gt;"",","&amp;AA18,"")&amp;IF(AF18&lt;&gt;"",","&amp;AF18,"")&amp;IF(AK18&lt;&gt;"",","&amp;AK18,"")&amp;IF(AP18&lt;&gt;"",","&amp;AP18,"")&amp;IF(AU18&lt;&gt;"",","&amp;AU18,"")&amp;"}"&amp;IF(U18="LIBSETS_DROP_MECHANIC_MONSTER_NAME",", dropMechanicNames={" &amp; IF(V18&lt;&gt;"","['en']='"&amp;V18&amp;"'","") &amp; IF(W18&lt;&gt;"",", ['de']='" &amp; W18&amp;"'","") &amp; "}",""),"")&amp;"},","")</f>
        <v>, isProcSetAllowedInPvP=1, dropMechanic={LIBSETS_DROP_MECHANIC_OVERLAND_BOSS_DELVE,LIBSETS_DROP_MECHANIC_OVERLAND_WORLDBOSS,LIBSETS_DROP_MECHANIC_OVERLAND_BOSS_PUBLIC_DUNGEON,LIBSETS_DROP_MECHANIC_OVERLAND_CHEST}},</v>
      </c>
      <c r="BC18" s="21" t="str">
        <f>IF(F18&lt;&gt;"Not in the game (anymore)",IF(C18&lt;&gt;"",CONCATENATE(" --",C18," / ",B18,"   [",IF(Q18&lt;&gt;"",Q18,""),IF(Z18&lt;&gt;"",", "&amp;Z18,""),IF(AE18&lt;&gt;"",", "&amp;AE18,""),IF(AJ18&lt;&gt;"",", "&amp;AJ18,""),IF(AO18&lt;&gt;"",", "&amp;AO18,""),IF(AT18&lt;&gt;"",", "&amp;AT18,""),"]")),"")</f>
        <v xml:space="preserve"> --Night Mother\'s Embrace / Umarmung der Mutter der Nacht   [Deshaan]</v>
      </c>
    </row>
    <row r="19" spans="1:55" x14ac:dyDescent="0.25">
      <c r="A19" s="12">
        <v>35</v>
      </c>
      <c r="B19" t="s">
        <v>759</v>
      </c>
      <c r="C19" t="s">
        <v>760</v>
      </c>
      <c r="D19" s="3">
        <f t="shared" si="0"/>
        <v>35</v>
      </c>
      <c r="G19" s="8" t="s">
        <v>1496</v>
      </c>
      <c r="I19" t="s">
        <v>97</v>
      </c>
      <c r="J19" t="s">
        <v>97</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65">
        <v>936</v>
      </c>
      <c r="Y19" s="3">
        <f>IF(G19&lt;&gt;"LIBSETS_SETTYPE_BATTLEGROUND",IF(G19&lt;&gt;"LIBSETS_SETTYPE_SPECIAL",IF(X19&lt;&gt;"",X19,IF(Z19&lt;&gt;"",VLOOKUP(Z19,'ESO zone constants'!$D$3:$H$4953,5,FALSE),"")),""),"")</f>
        <v>936</v>
      </c>
      <c r="Z19" t="str">
        <f>IF(AND(O19&lt;&gt;"",NOT(ISERROR(O19))),"",IF(AND(L19&lt;&gt;"",L19&gt;0,NOT(ISERROR(L19))),VLOOKUP(L19,'ESO dumped WayshrineInfo'!$K$3:$N$9999,4,FALSE),""))</f>
        <v/>
      </c>
      <c r="AB19" s="3" t="str">
        <f>IF(AA19&lt;&gt;"",IF(AA19&lt;&gt;"LIBSETS_DROP_MECHANIC_MONSTER_NAME",VLOOKUP(AA19,'LibSets constants'!$I$4:$L$1003,3,FALSE),""),"")</f>
        <v/>
      </c>
      <c r="AC19" s="3" t="str">
        <f>IF(AA19&lt;&gt;"",IF(AA19&lt;&gt;"LIBSETS_DROP_MECHANIC_MONSTER_NAME",VLOOKUP(AA19,'LibSets constants'!$I$4:$L$1003,4,FALSE),""),"")</f>
        <v/>
      </c>
      <c r="AD19" s="3" t="str">
        <f>IF(G19&lt;&gt;"LIBSETS_SETTYPE_BATTLEGROUND",IF(G19&lt;&gt;"LIBSETS_SETTYPE_SPECIAL",IF(AE19&lt;&gt;"",VLOOKUP(AE19,'ESO zone constants'!$D$3:$H$4953,5,FALSE),""),""),"")</f>
        <v/>
      </c>
      <c r="AE19" t="str">
        <f>IF(AND(O19&lt;&gt;"",NOT(ISERROR(O19))),"",IF(AND(M19&lt;&gt;"",M19&gt;0,NOT(ISERROR(M19))),VLOOKUP(M19,'ESO dumped WayshrineInfo'!$K$3:$N$9999,4,FALSE),""))</f>
        <v/>
      </c>
      <c r="AG19" s="3" t="str">
        <f>IF(AF19&lt;&gt;"",IF(AF19&lt;&gt;"LIBSETS_DROP_MECHANIC_MONSTER_NAME",VLOOKUP(AF19,'LibSets constants'!$I$4:$L$1003,3,FALSE),""),"")</f>
        <v/>
      </c>
      <c r="AH19" s="3" t="str">
        <f>IF(AF19&lt;&gt;"",IF(AF19&lt;&gt;"LIBSETS_DROP_MECHANIC_MONSTER_NAME",VLOOKUP(AF19,'LibSets constants'!$I$4:$L$1003,4,FALSE),""),"")</f>
        <v/>
      </c>
      <c r="AI19" s="3" t="str">
        <f>IF(G19&lt;&gt;"LIBSETS_SETTYPE_BATTLEGROUND",IF(G19&lt;&gt;"LIBSETS_SETTYPE_SPECIAL",IF(AJ19&lt;&gt;"",VLOOKUP(AJ19,'ESO zone constants'!$D$3:$H$4953,5,FALSE),""),""),"")</f>
        <v/>
      </c>
      <c r="AL19" s="3" t="str">
        <f>IF(AK19&lt;&gt;"",IF(AK19&lt;&gt;"LIBSETS_DROP_MECHANIC_MONSTER_NAME",VLOOKUP(AK19,'LibSets constants'!$I$4:$L$1003,3,FALSE),""),"")</f>
        <v/>
      </c>
      <c r="AM19" s="3" t="str">
        <f>IF(AK19&lt;&gt;"",IF(AK19&lt;&gt;"LIBSETS_DROP_MECHANIC_MONSTER_NAME",VLOOKUP(AK19,'LibSets constants'!$I$4:$L$1003,4,FALSE),""),"")</f>
        <v/>
      </c>
      <c r="AN19" s="3" t="str">
        <f>IF(G19&lt;&gt;"LIBSETS_SETTYPE_BATTLEGROUND",IF(G19&lt;&gt;"LIBSETS_SETTYPE_SPECIAL",IF(AO19&lt;&gt;"",VLOOKUP(AO19,'ESO zone constants'!$D$3:$H$4953,5,FALSE),""),""),"")</f>
        <v/>
      </c>
      <c r="AQ19" s="3" t="str">
        <f>IF(AP19&lt;&gt;"",IF(AP19&lt;&gt;"LIBSETS_DROP_MECHANIC_MONSTER_NAME",VLOOKUP(AP19,'LibSets constants'!$I$4:$L$1003,3,FALSE),""),"")</f>
        <v/>
      </c>
      <c r="AR19" s="3" t="str">
        <f>IF(AP19&lt;&gt;"",IF(AP19&lt;&gt;"LIBSETS_DROP_MECHANIC_MONSTER_NAME",VLOOKUP(AP19,'LibSets constants'!$I$4:$L$1003,4,FALSE),""),"")</f>
        <v/>
      </c>
      <c r="AS19" s="3" t="str">
        <f>IF(G19&lt;&gt;"LIBSETS_SETTYPE_BATTLEGROUND",IF(G19&lt;&gt;"LIBSETS_SETTYPE_SPECIAL",IF(AT19&lt;&gt;"",VLOOKUP(AT19,'ESO zone constants'!$D$3:$H$4953,5,FALSE),""),""),"")</f>
        <v/>
      </c>
      <c r="AV19" s="3" t="str">
        <f>IF(AU19&lt;&gt;"",IF(AU19&lt;&gt;"LIBSETS_DROP_MECHANIC_MONSTER_NAME",VLOOKUP(AU19,'LibSets constants'!$I$4:$L$1003,3,FALSE),""),"")</f>
        <v/>
      </c>
      <c r="AW19" s="3" t="str">
        <f>IF(AU19&lt;&gt;"",IF(AU19&lt;&gt;"LIBSETS_DROP_MECHANIC_MONSTER_NAME",VLOOKUP(AU19,'LibSets constants'!$I$4:$L$1003,4,FALSE),""),"")</f>
        <v/>
      </c>
      <c r="AX19" s="90" t="s">
        <v>2707</v>
      </c>
      <c r="AY19" s="21" t="str">
        <f>IF(A19="???","--","")&amp;IF(F19&lt;&gt;"Not in the game (anymore)",IF(A19&lt;&gt;"",CONCATENATE("[",A19,"] = {wayshrines={")&amp;IF(K19&lt;&gt;"",CONCATENATE(K19,","),"")&amp;IF(L19&lt;&gt;"",CONCATENATE(L19,","),"")&amp;IF(M19&lt;&gt;"",CONCATENATE(M19,","),"")&amp;CONCATENATE("}")&amp;IF(VALUE(N19)&gt;0,CONCATENATE(", traitsNeeded=",N19),"")&amp;CONCATENATE(", dlcId=",IF(S19&lt;&gt;"",S19,"DLC_BASE_GAME")),""),"")</f>
        <v>[35] = {wayshrines={193,193,193,}, dlcId=DLC_BASE_GAME</v>
      </c>
      <c r="AZ19" s="21" t="str">
        <f>IF(F19&lt;&gt;"Not in the game (anymore)",IF(A19&lt;&gt;"",IF(P19&lt;&gt;"",CONCATENATE(", zoneIds={",P19),"")&amp;IF(Y19&lt;&gt;"",CONCATENATE(",",Y19),"")&amp;IF(AD19&lt;&gt;"",CONCATENATE(",",AD19),"")&amp;IF(AI19&lt;&gt;"",CONCATENATE(",",AI19),"")&amp;IF(AN19&lt;&gt;"",CONCATENATE(",",AN19),"")&amp;IF(AS19&lt;&gt;"",CONCATENATE(",",AS19),"")&amp;IF(P19&lt;&gt;"",CONCATENATE("}",""),"")&amp;IF(OR(I19="true",I19="false",I19&lt;&gt;""), CONCATENATE(", veteran=", I19), ""),""),"")</f>
        <v>, zoneIds={144,936}, veteran=false</v>
      </c>
      <c r="BA19" s="21" t="str">
        <f>IF(F19&lt;&gt;"Not in the game (anymore)",IF(A19&lt;&gt;"",", setType="&amp;G19,"")&amp;IF(J19="true",", multiTrialSet=true",""),"")</f>
        <v>, setType=LIBSETS_SETTYPE_DUNGEON</v>
      </c>
      <c r="BB19" s="21" t="str">
        <f>IF(AX19&lt;&gt;"",", isProcSetAllowedInPvP="&amp; AX19,"") &amp; IF(F19&lt;&gt;"Not in the game (anymore)",IF(U19&lt;&gt;"",", dropMechanic={"&amp;U19&amp;IF(AA19&lt;&gt;"",","&amp;AA19,"")&amp;IF(AF19&lt;&gt;"",","&amp;AF19,"")&amp;IF(AK19&lt;&gt;"",","&amp;AK19,"")&amp;IF(AP19&lt;&gt;"",","&amp;AP19,"")&amp;IF(AU19&lt;&gt;"",","&amp;AU19,"")&amp;"}"&amp;IF(U19="LIBSETS_DROP_MECHANIC_MONSTER_NAME",", dropMechanicNames={" &amp; IF(V19&lt;&gt;"","['en']='"&amp;V19&amp;"'","") &amp; IF(W19&lt;&gt;"",", ['de']='" &amp; W19&amp;"'","") &amp; "}",""),"")&amp;"},","")</f>
        <v>},</v>
      </c>
      <c r="BC19" s="21" t="str">
        <f>IF(F19&lt;&gt;"Not in the game (anymore)",IF(C19&lt;&gt;"",CONCATENATE(" --",C19," / ",B19,"   [",IF(Q19&lt;&gt;"",Q19,""),IF(Z19&lt;&gt;"",", "&amp;Z19,""),IF(AE19&lt;&gt;"",", "&amp;AE19,""),IF(AJ19&lt;&gt;"",", "&amp;AJ19,""),IF(AO19&lt;&gt;"",", "&amp;AO19,""),IF(AT19&lt;&gt;"",", "&amp;AT19,""),"]")),"")</f>
        <v xml:space="preserve"> --Knightmare / Albtraumritter   [Spindleclutch I]</v>
      </c>
    </row>
    <row r="20" spans="1:55" x14ac:dyDescent="0.25">
      <c r="A20" s="12">
        <v>36</v>
      </c>
      <c r="B20" t="s">
        <v>761</v>
      </c>
      <c r="C20" t="s">
        <v>762</v>
      </c>
      <c r="D20" s="3">
        <f t="shared" si="0"/>
        <v>36</v>
      </c>
      <c r="G20" s="8" t="s">
        <v>1499</v>
      </c>
      <c r="I20" t="s">
        <v>97</v>
      </c>
      <c r="J20" t="s">
        <v>97</v>
      </c>
      <c r="K20">
        <v>-1</v>
      </c>
      <c r="L20">
        <v>-1</v>
      </c>
      <c r="M20">
        <v>-1</v>
      </c>
      <c r="N20">
        <v>0</v>
      </c>
      <c r="O20" s="66"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1581</v>
      </c>
      <c r="V20" s="43" t="str">
        <f>IF(U20&lt;&gt;"",IF(U20&lt;&gt;"LIBSETS_DROP_MECHANIC_MONSTER_NAME",VLOOKUP(U20,'LibSets constants'!$I$4:$L$1003,3,FALSE),""),"")</f>
        <v>Delve bosses have a chance to drop a waist or feet.</v>
      </c>
      <c r="W20" s="43" t="str">
        <f>IF(U20&lt;&gt;"",IF(U20&lt;&gt;"LIBSETS_DROP_MECHANIC_MONSTER_NAME",VLOOKUP(U20,'LibSets constants'!$I$4:$L$1003,4,FALSE),""),"")</f>
        <v>Bosse in Gewölben haben die Chance, eine Taille oder Füße fallen zu lassen.</v>
      </c>
      <c r="Y20" s="3" t="str">
        <f>IF(G20&lt;&gt;"LIBSETS_SETTYPE_BATTLEGROUND",IF(G20&lt;&gt;"LIBSETS_SETTYPE_SPECIAL",IF(X20&lt;&gt;"",X20,IF(Z20&lt;&gt;"",VLOOKUP(Z20,'ESO zone constants'!$D$3:$H$4953,5,FALSE),"")),""),"")</f>
        <v/>
      </c>
      <c r="Z20" t="str">
        <f>IF(AND(O20&lt;&gt;"",NOT(ISERROR(O20))),"",IF(AND(L20&lt;&gt;"",L20&gt;0,NOT(ISERROR(L20))),VLOOKUP(L20,'ESO dumped WayshrineInfo'!$K$3:$N$9999,4,FALSE),""))</f>
        <v/>
      </c>
      <c r="AA20" s="44" t="s">
        <v>1582</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WayshrineInfo'!$K$3:$N$9999,4,FALSE),""))</f>
        <v/>
      </c>
      <c r="AF20" s="44" t="s">
        <v>1583</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1584</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t="str">
        <f>IF(G20&lt;&gt;"LIBSETS_SETTYPE_BATTLEGROUND",IF(G20&lt;&gt;"LIBSETS_SETTYPE_SPECIAL",IF(AO20&lt;&gt;"",VLOOKUP(AO20,'ESO zone constants'!$D$3:$H$4953,5,FALSE),""),""),"")</f>
        <v/>
      </c>
      <c r="AP20" s="44"/>
      <c r="AQ20" s="43" t="str">
        <f>IF(AP20&lt;&gt;"",IF(AP20&lt;&gt;"LIBSETS_DROP_MECHANIC_MONSTER_NAME",VLOOKUP(AP20,'LibSets constants'!$I$4:$L$1003,3,FALSE),""),"")</f>
        <v/>
      </c>
      <c r="AR20" s="43" t="str">
        <f>IF(AP20&lt;&gt;"",IF(AP20&lt;&gt;"LIBSETS_DROP_MECHANIC_MONSTER_NAME",VLOOKUP(AP20,'LibSets constants'!$I$4:$L$1003,4,FALSE),""),"")</f>
        <v/>
      </c>
      <c r="AS20" s="3" t="str">
        <f>IF(G20&lt;&gt;"LIBSETS_SETTYPE_BATTLEGROUND",IF(G20&lt;&gt;"LIBSETS_SETTYPE_SPECIAL",IF(AT20&lt;&gt;"",VLOOKUP(AT20,'ESO zone constants'!$D$3:$H$4953,5,FALSE),""),""),"")</f>
        <v/>
      </c>
      <c r="AU20" s="44"/>
      <c r="AV20" s="43" t="str">
        <f>IF(AU20&lt;&gt;"",IF(AU20&lt;&gt;"LIBSETS_DROP_MECHANIC_MONSTER_NAME",VLOOKUP(AU20,'LibSets constants'!$I$4:$L$1003,3,FALSE),""),"")</f>
        <v/>
      </c>
      <c r="AW20" s="43" t="str">
        <f>IF(AU20&lt;&gt;"",IF(AU20&lt;&gt;"LIBSETS_DROP_MECHANIC_MONSTER_NAME",VLOOKUP(AU20,'LibSets constants'!$I$4:$L$1003,4,FALSE),""),"")</f>
        <v/>
      </c>
      <c r="AX20" s="90" t="s">
        <v>2707</v>
      </c>
      <c r="AY20" s="21" t="str">
        <f>IF(A20="???","--","")&amp;IF(F20&lt;&gt;"Not in the game (anymore)",IF(A20&lt;&gt;"",CONCATENATE("[",A20,"] = {wayshrines={")&amp;IF(K20&lt;&gt;"",CONCATENATE(K20,","),"")&amp;IF(L20&lt;&gt;"",CONCATENATE(L20,","),"")&amp;IF(M20&lt;&gt;"",CONCATENATE(M20,","),"")&amp;CONCATENATE("}")&amp;IF(VALUE(N20)&gt;0,CONCATENATE(", traitsNeeded=",N20),"")&amp;CONCATENATE(", dlcId=",IF(S20&lt;&gt;"",S20,"DLC_BASE_GAME")),""),"")</f>
        <v>[36] = {wayshrines={-1,-1,-1,}, dlcId=DLC_BASE_GAME</v>
      </c>
      <c r="AZ20" s="21" t="str">
        <f>IF(F20&lt;&gt;"Not in the game (anymore)",IF(A20&lt;&gt;"",IF(P20&lt;&gt;"",CONCATENATE(", zoneIds={",P20),"")&amp;IF(Y20&lt;&gt;"",CONCATENATE(",",Y20),"")&amp;IF(AD20&lt;&gt;"",CONCATENATE(",",AD20),"")&amp;IF(AI20&lt;&gt;"",CONCATENATE(",",AI20),"")&amp;IF(AN20&lt;&gt;"",CONCATENATE(",",AN20),"")&amp;IF(AS20&lt;&gt;"",CONCATENATE(",",AS20),"")&amp;IF(P20&lt;&gt;"",CONCATENATE("}",""),"")&amp;IF(OR(I20="true",I20="false",I20&lt;&gt;""), CONCATENATE(", veteran=", I20), ""),""),"")</f>
        <v>, zoneIds={381}, veteran=false</v>
      </c>
      <c r="BA20" s="21" t="str">
        <f>IF(F20&lt;&gt;"Not in the game (anymore)",IF(A20&lt;&gt;"",", setType="&amp;G20,"")&amp;IF(J20="true",", multiTrialSet=true",""),"")</f>
        <v>, setType=LIBSETS_SETTYPE_OVERLAND</v>
      </c>
      <c r="BB20" s="21" t="str">
        <f>IF(AX20&lt;&gt;"",", isProcSetAllowedInPvP="&amp; AX20,"") &amp; IF(F20&lt;&gt;"Not in the game (anymore)",IF(U20&lt;&gt;"",", dropMechanic={"&amp;U20&amp;IF(AA20&lt;&gt;"",","&amp;AA20,"")&amp;IF(AF20&lt;&gt;"",","&amp;AF20,"")&amp;IF(AK20&lt;&gt;"",","&amp;AK20,"")&amp;IF(AP20&lt;&gt;"",","&amp;AP20,"")&amp;IF(AU20&lt;&gt;"",","&amp;AU20,"")&amp;"}"&amp;IF(U20="LIBSETS_DROP_MECHANIC_MONSTER_NAME",", dropMechanicNames={" &amp; IF(V20&lt;&gt;"","['en']='"&amp;V20&amp;"'","") &amp; IF(W20&lt;&gt;"",", ['de']='" &amp; W20&amp;"'","") &amp; "}",""),"")&amp;"},","")</f>
        <v>, dropMechanic={LIBSETS_DROP_MECHANIC_OVERLAND_BOSS_DELVE,LIBSETS_DROP_MECHANIC_OVERLAND_WORLDBOSS,LIBSETS_DROP_MECHANIC_OVERLAND_BOSS_PUBLIC_DUNGEON,LIBSETS_DROP_MECHANIC_OVERLAND_CHEST}},</v>
      </c>
      <c r="BC20" s="21" t="str">
        <f>IF(F20&lt;&gt;"Not in the game (anymore)",IF(C20&lt;&gt;"",CONCATENATE(" --",C20," / ",B20,"   [",IF(Q20&lt;&gt;"",Q20,""),IF(Z20&lt;&gt;"",", "&amp;Z20,""),IF(AE20&lt;&gt;"",", "&amp;AE20,""),IF(AJ20&lt;&gt;"",", "&amp;AJ20,""),IF(AO20&lt;&gt;"",", "&amp;AO20,""),IF(AT20&lt;&gt;"",", "&amp;AT20,""),"]")),"")</f>
        <v xml:space="preserve"> --Armor of the Veiled Heritance / Rüstung des Schleiererbes   [Auridon]</v>
      </c>
    </row>
    <row r="21" spans="1:55" x14ac:dyDescent="0.25">
      <c r="A21" s="5">
        <v>37</v>
      </c>
      <c r="B21" t="s">
        <v>86</v>
      </c>
      <c r="C21" t="s">
        <v>2596</v>
      </c>
      <c r="D21" s="3">
        <f t="shared" si="0"/>
        <v>37</v>
      </c>
      <c r="G21" s="8" t="s">
        <v>1493</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Y21" s="3">
        <f>IF(G21&lt;&gt;"LIBSETS_SETTYPE_BATTLEGROUND",IF(G21&lt;&gt;"LIBSETS_SETTYPE_SPECIAL",IF(X21&lt;&gt;"",X21,IF(Z21&lt;&gt;"",VLOOKUP(Z21,'ESO zone constants'!$D$3:$H$4953,5,FALSE),"")),""),"")</f>
        <v>381</v>
      </c>
      <c r="Z21" t="str">
        <f>IF(AND(O21&lt;&gt;"",NOT(ISERROR(O21))),"",IF(AND(L21&lt;&gt;"",L21&gt;0,NOT(ISERROR(L21))),VLOOKUP(L21,'ESO dumped WayshrineInfo'!$K$3:$N$9999,4,FALSE),""))</f>
        <v>Auridon</v>
      </c>
      <c r="AB21" s="3" t="str">
        <f>IF(AA21&lt;&gt;"",IF(AA21&lt;&gt;"LIBSETS_DROP_MECHANIC_MONSTER_NAME",VLOOKUP(AA21,'LibSets constants'!$I$4:$L$1003,3,FALSE),""),"")</f>
        <v/>
      </c>
      <c r="AC21" s="3" t="str">
        <f>IF(AA21&lt;&gt;"",IF(AA21&lt;&gt;"LIBSETS_DROP_MECHANIC_MONSTER_NAME",VLOOKUP(AA21,'LibSets constants'!$I$4:$L$1003,4,FALSE),""),"")</f>
        <v/>
      </c>
      <c r="AD21" s="3">
        <f>IF(G21&lt;&gt;"LIBSETS_SETTYPE_BATTLEGROUND",IF(G21&lt;&gt;"LIBSETS_SETTYPE_SPECIAL",IF(AE21&lt;&gt;"",VLOOKUP(AE21,'ESO zone constants'!$D$3:$H$4953,5,FALSE),""),""),"")</f>
        <v>41</v>
      </c>
      <c r="AE21" t="str">
        <f>IF(AND(O21&lt;&gt;"",NOT(ISERROR(O21))),"",IF(AND(M21&lt;&gt;"",M21&gt;0,NOT(ISERROR(M21))),VLOOKUP(M21,'ESO dumped WayshrineInfo'!$K$3:$N$9999,4,FALSE),""))</f>
        <v>Stonefalls</v>
      </c>
      <c r="AG21" s="3" t="str">
        <f>IF(AF21&lt;&gt;"",IF(AF21&lt;&gt;"LIBSETS_DROP_MECHANIC_MONSTER_NAME",VLOOKUP(AF21,'LibSets constants'!$I$4:$L$1003,3,FALSE),""),"")</f>
        <v/>
      </c>
      <c r="AH21" s="3" t="str">
        <f>IF(AF21&lt;&gt;"",IF(AF21&lt;&gt;"LIBSETS_DROP_MECHANIC_MONSTER_NAME",VLOOKUP(AF21,'LibSets constants'!$I$4:$L$1003,4,FALSE),""),"")</f>
        <v/>
      </c>
      <c r="AI21" s="3" t="str">
        <f>IF(G21&lt;&gt;"LIBSETS_SETTYPE_BATTLEGROUND",IF(G21&lt;&gt;"LIBSETS_SETTYPE_SPECIAL",IF(AJ21&lt;&gt;"",VLOOKUP(AJ21,'ESO zone constants'!$D$3:$H$4953,5,FALSE),""),""),"")</f>
        <v/>
      </c>
      <c r="AL21" s="3" t="str">
        <f>IF(AK21&lt;&gt;"",IF(AK21&lt;&gt;"LIBSETS_DROP_MECHANIC_MONSTER_NAME",VLOOKUP(AK21,'LibSets constants'!$I$4:$L$1003,3,FALSE),""),"")</f>
        <v/>
      </c>
      <c r="AM21" s="3" t="str">
        <f>IF(AK21&lt;&gt;"",IF(AK21&lt;&gt;"LIBSETS_DROP_MECHANIC_MONSTER_NAME",VLOOKUP(AK21,'LibSets constants'!$I$4:$L$1003,4,FALSE),""),"")</f>
        <v/>
      </c>
      <c r="AN21" s="3" t="str">
        <f>IF(G21&lt;&gt;"LIBSETS_SETTYPE_BATTLEGROUND",IF(G21&lt;&gt;"LIBSETS_SETTYPE_SPECIAL",IF(AO21&lt;&gt;"",VLOOKUP(AO21,'ESO zone constants'!$D$3:$H$4953,5,FALSE),""),""),"")</f>
        <v/>
      </c>
      <c r="AQ21" s="3" t="str">
        <f>IF(AP21&lt;&gt;"",IF(AP21&lt;&gt;"LIBSETS_DROP_MECHANIC_MONSTER_NAME",VLOOKUP(AP21,'LibSets constants'!$I$4:$L$1003,3,FALSE),""),"")</f>
        <v/>
      </c>
      <c r="AR21" s="3" t="str">
        <f>IF(AP21&lt;&gt;"",IF(AP21&lt;&gt;"LIBSETS_DROP_MECHANIC_MONSTER_NAME",VLOOKUP(AP21,'LibSets constants'!$I$4:$L$1003,4,FALSE),""),"")</f>
        <v/>
      </c>
      <c r="AS21" s="3" t="str">
        <f>IF(G21&lt;&gt;"LIBSETS_SETTYPE_BATTLEGROUND",IF(G21&lt;&gt;"LIBSETS_SETTYPE_SPECIAL",IF(AT21&lt;&gt;"",VLOOKUP(AT21,'ESO zone constants'!$D$3:$H$4953,5,FALSE),""),""),"")</f>
        <v/>
      </c>
      <c r="AV21" s="3" t="str">
        <f>IF(AU21&lt;&gt;"",IF(AU21&lt;&gt;"LIBSETS_DROP_MECHANIC_MONSTER_NAME",VLOOKUP(AU21,'LibSets constants'!$I$4:$L$1003,3,FALSE),""),"")</f>
        <v/>
      </c>
      <c r="AW21" s="3" t="str">
        <f>IF(AU21&lt;&gt;"",IF(AU21&lt;&gt;"LIBSETS_DROP_MECHANIC_MONSTER_NAME",VLOOKUP(AU21,'LibSets constants'!$I$4:$L$1003,4,FALSE),""),"")</f>
        <v/>
      </c>
      <c r="AX21" s="90" t="s">
        <v>2707</v>
      </c>
      <c r="AY21" s="21" t="str">
        <f>IF(A21="???","--","")&amp;IF(F21&lt;&gt;"Not in the game (anymore)",IF(A21&lt;&gt;"",CONCATENATE("[",A21,"] = {wayshrines={")&amp;IF(K21&lt;&gt;"",CONCATENATE(K21,","),"")&amp;IF(L21&lt;&gt;"",CONCATENATE(L21,","),"")&amp;IF(M21&lt;&gt;"",CONCATENATE(M21,","),"")&amp;CONCATENATE("}")&amp;IF(VALUE(N21)&gt;0,CONCATENATE(", traitsNeeded=",N21),"")&amp;CONCATENATE(", dlcId=",IF(S21&lt;&gt;"",S21,"DLC_BASE_GAME")),""),"")</f>
        <v>[37] = {wayshrines={1,177,71,}, traitsNeeded=2, dlcId=DLC_BASE_GAME</v>
      </c>
      <c r="AZ21" s="21" t="str">
        <f>IF(F21&lt;&gt;"Not in the game (anymore)",IF(A21&lt;&gt;"",IF(P21&lt;&gt;"",CONCATENATE(", zoneIds={",P21),"")&amp;IF(Y21&lt;&gt;"",CONCATENATE(",",Y21),"")&amp;IF(AD21&lt;&gt;"",CONCATENATE(",",AD21),"")&amp;IF(AI21&lt;&gt;"",CONCATENATE(",",AI21),"")&amp;IF(AN21&lt;&gt;"",CONCATENATE(",",AN21),"")&amp;IF(AS21&lt;&gt;"",CONCATENATE(",",AS21),"")&amp;IF(P21&lt;&gt;"",CONCATENATE("}",""),"")&amp;IF(OR(I21="true",I21="false",I21&lt;&gt;""), CONCATENATE(", veteran=", I21), ""),""),"")</f>
        <v>, zoneIds={3,381,41}, veteran=false</v>
      </c>
      <c r="BA21" s="21" t="str">
        <f>IF(F21&lt;&gt;"Not in the game (anymore)",IF(A21&lt;&gt;"",", setType="&amp;G21,"")&amp;IF(J21="true",", multiTrialSet=true",""),"")</f>
        <v>, setType=LIBSETS_SETTYPE_CRAFTED</v>
      </c>
      <c r="BB21" s="21" t="str">
        <f>IF(AX21&lt;&gt;"",", isProcSetAllowedInPvP="&amp; AX21,"") &amp; IF(F21&lt;&gt;"Not in the game (anymore)",IF(U21&lt;&gt;"",", dropMechanic={"&amp;U21&amp;IF(AA21&lt;&gt;"",","&amp;AA21,"")&amp;IF(AF21&lt;&gt;"",","&amp;AF21,"")&amp;IF(AK21&lt;&gt;"",","&amp;AK21,"")&amp;IF(AP21&lt;&gt;"",","&amp;AP21,"")&amp;IF(AU21&lt;&gt;"",","&amp;AU21,"")&amp;"}"&amp;IF(U21="LIBSETS_DROP_MECHANIC_MONSTER_NAME",", dropMechanicNames={" &amp; IF(V21&lt;&gt;"","['en']='"&amp;V21&amp;"'","") &amp; IF(W21&lt;&gt;"",", ['de']='" &amp; W21&amp;"'","") &amp; "}",""),"")&amp;"},","")</f>
        <v>},</v>
      </c>
      <c r="BC21" s="21" t="str">
        <f>IF(F21&lt;&gt;"Not in the game (anymore)",IF(C21&lt;&gt;"",CONCATENATE(" --",C21," / ",B21,"   [",IF(Q21&lt;&gt;"",Q21,""),IF(Z21&lt;&gt;"",", "&amp;Z21,""),IF(AE21&lt;&gt;"",", "&amp;AE21,""),IF(AJ21&lt;&gt;"",", "&amp;AJ21,""),IF(AO21&lt;&gt;"",", "&amp;AO21,""),IF(AT21&lt;&gt;"",", "&amp;AT21,""),"]")),"")</f>
        <v xml:space="preserve"> --Death\'s Wind / Todeswind    [Glenumbra, Auridon, Stonefalls]</v>
      </c>
    </row>
    <row r="22" spans="1:55" x14ac:dyDescent="0.25">
      <c r="A22" s="5">
        <v>38</v>
      </c>
      <c r="B22" t="s">
        <v>88</v>
      </c>
      <c r="C22" t="s">
        <v>2597</v>
      </c>
      <c r="D22" s="3">
        <f t="shared" si="0"/>
        <v>38</v>
      </c>
      <c r="G22" s="8" t="s">
        <v>1493</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constants'!$B$4:$C$1003,2,FALSE),"")</f>
        <v>Included in base game</v>
      </c>
      <c r="V22" s="43" t="str">
        <f>IF(U22&lt;&gt;"",IF(U22&lt;&gt;"LIBSETS_DROP_MECHANIC_MONSTER_NAME",VLOOKUP(U22,'LibSets constants'!$I$4:$L$1003,3,FALSE),""),"")</f>
        <v/>
      </c>
      <c r="W22" s="43" t="str">
        <f>IF(U22&lt;&gt;"",IF(U22&lt;&gt;"LIBSETS_DROP_MECHANIC_MONSTER_NAME",VLOOKUP(U22,'LibSets constants'!$I$4:$L$1003,4,FALSE),""),"")</f>
        <v/>
      </c>
      <c r="Y22" s="3">
        <f>IF(G22&lt;&gt;"LIBSETS_SETTYPE_BATTLEGROUND",IF(G22&lt;&gt;"LIBSETS_SETTYPE_SPECIAL",IF(X22&lt;&gt;"",X22,IF(Z22&lt;&gt;"",VLOOKUP(Z22,'ESO zone constants'!$D$3:$H$4953,5,FALSE),"")),""),"")</f>
        <v>383</v>
      </c>
      <c r="Z22" t="str">
        <f>IF(AND(O22&lt;&gt;"",NOT(ISERROR(O22))),"",IF(AND(L22&lt;&gt;"",L22&gt;0,NOT(ISERROR(L22))),VLOOKUP(L22,'ESO dumped WayshrineInfo'!$K$3:$N$9999,4,FALSE),""))</f>
        <v>Grahtwood</v>
      </c>
      <c r="AA22" s="44"/>
      <c r="AB22" s="43" t="str">
        <f>IF(AA22&lt;&gt;"",IF(AA22&lt;&gt;"LIBSETS_DROP_MECHANIC_MONSTER_NAME",VLOOKUP(AA22,'LibSets constants'!$I$4:$L$1003,3,FALSE),""),"")</f>
        <v/>
      </c>
      <c r="AC22" s="43" t="str">
        <f>IF(AA22&lt;&gt;"",IF(AA22&lt;&gt;"LIBSETS_DROP_MECHANIC_MONSTER_NAME",VLOOKUP(AA22,'LibSets constants'!$I$4:$L$1003,4,FALSE),""),"")</f>
        <v/>
      </c>
      <c r="AD22" s="3">
        <f>IF(G22&lt;&gt;"LIBSETS_SETTYPE_BATTLEGROUND",IF(G22&lt;&gt;"LIBSETS_SETTYPE_SPECIAL",IF(AE22&lt;&gt;"",VLOOKUP(AE22,'ESO zone constants'!$D$3:$H$4953,5,FALSE),""),""),"")</f>
        <v>57</v>
      </c>
      <c r="AE22" t="str">
        <f>IF(AND(O22&lt;&gt;"",NOT(ISERROR(O22))),"",IF(AND(M22&lt;&gt;"",M22&gt;0,NOT(ISERROR(M22))),VLOOKUP(M22,'ESO dumped WayshrineInfo'!$K$3:$N$9999,4,FALSE),""))</f>
        <v>Deshaan</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90" t="s">
        <v>2708</v>
      </c>
      <c r="AY22" s="21" t="str">
        <f>IF(A22="???","--","")&amp;IF(F22&lt;&gt;"Not in the game (anymore)",IF(A22&lt;&gt;"",CONCATENATE("[",A22,"] = {wayshrines={")&amp;IF(K22&lt;&gt;"",CONCATENATE(K22,","),"")&amp;IF(L22&lt;&gt;"",CONCATENATE(L22,","),"")&amp;IF(M22&lt;&gt;"",CONCATENATE(M22,","),"")&amp;CONCATENATE("}")&amp;IF(VALUE(N22)&gt;0,CONCATENATE(", traitsNeeded=",N22),"")&amp;CONCATENATE(", dlcId=",IF(S22&lt;&gt;"",S22,"DLC_BASE_GAME")),""),"")</f>
        <v>[38] = {wayshrines={15,169,205,}, traitsNeeded=3, dlcId=DLC_BASE_GAME</v>
      </c>
      <c r="AZ22" s="21" t="str">
        <f>IF(F22&lt;&gt;"Not in the game (anymore)",IF(A22&lt;&gt;"",IF(P22&lt;&gt;"",CONCATENATE(", zoneIds={",P22),"")&amp;IF(Y22&lt;&gt;"",CONCATENATE(",",Y22),"")&amp;IF(AD22&lt;&gt;"",CONCATENATE(",",AD22),"")&amp;IF(AI22&lt;&gt;"",CONCATENATE(",",AI22),"")&amp;IF(AN22&lt;&gt;"",CONCATENATE(",",AN22),"")&amp;IF(AS22&lt;&gt;"",CONCATENATE(",",AS22),"")&amp;IF(P22&lt;&gt;"",CONCATENATE("}",""),"")&amp;IF(OR(I22="true",I22="false",I22&lt;&gt;""), CONCATENATE(", veteran=", I22), ""),""),"")</f>
        <v>, zoneIds={19,383,57}, veteran=false</v>
      </c>
      <c r="BA22" s="21" t="str">
        <f>IF(F22&lt;&gt;"Not in the game (anymore)",IF(A22&lt;&gt;"",", setType="&amp;G22,"")&amp;IF(J22="true",", multiTrialSet=true",""),"")</f>
        <v>, setType=LIBSETS_SETTYPE_CRAFTED</v>
      </c>
      <c r="BB22" s="21" t="str">
        <f>IF(AX22&lt;&gt;"",", isProcSetAllowedInPvP="&amp; AX22,"") &amp; IF(F22&lt;&gt;"Not in the game (anymore)",IF(U22&lt;&gt;"",", dropMechanic={"&amp;U22&amp;IF(AA22&lt;&gt;"",","&amp;AA22,"")&amp;IF(AF22&lt;&gt;"",","&amp;AF22,"")&amp;IF(AK22&lt;&gt;"",","&amp;AK22,"")&amp;IF(AP22&lt;&gt;"",","&amp;AP22,"")&amp;IF(AU22&lt;&gt;"",","&amp;AU22,"")&amp;"}"&amp;IF(U22="LIBSETS_DROP_MECHANIC_MONSTER_NAME",", dropMechanicNames={" &amp; IF(V22&lt;&gt;"","['en']='"&amp;V22&amp;"'","") &amp; IF(W22&lt;&gt;"",", ['de']='" &amp; W22&amp;"'","") &amp; "}",""),"")&amp;"},","")</f>
        <v>, isProcSetAllowedInPvP=1},</v>
      </c>
      <c r="BC22" s="21" t="str">
        <f>IF(F22&lt;&gt;"Not in the game (anymore)",IF(C22&lt;&gt;"",CONCATENATE(" --",C22," / ",B22,"   [",IF(Q22&lt;&gt;"",Q22,""),IF(Z22&lt;&gt;"",", "&amp;Z22,""),IF(AE22&lt;&gt;"",", "&amp;AE22,""),IF(AJ22&lt;&gt;"",", "&amp;AJ22,""),IF(AO22&lt;&gt;"",", "&amp;AO22,""),IF(AT22&lt;&gt;"",", "&amp;AT22,""),"]")),"")</f>
        <v xml:space="preserve"> --Twilight\'s Embrace / Zwielichtkuss    [Stormhaven, Grahtwood, Deshaan]</v>
      </c>
    </row>
    <row r="23" spans="1:55" x14ac:dyDescent="0.25">
      <c r="A23" s="12">
        <v>39</v>
      </c>
      <c r="B23" t="s">
        <v>763</v>
      </c>
      <c r="C23" t="s">
        <v>764</v>
      </c>
      <c r="D23" s="3">
        <f t="shared" si="0"/>
        <v>39</v>
      </c>
      <c r="G23" s="8" t="s">
        <v>1494</v>
      </c>
      <c r="I23" t="s">
        <v>97</v>
      </c>
      <c r="J23" t="s">
        <v>97</v>
      </c>
      <c r="K23">
        <v>-1</v>
      </c>
      <c r="L23">
        <v>-1</v>
      </c>
      <c r="M23">
        <v>-1</v>
      </c>
      <c r="N23">
        <v>0</v>
      </c>
      <c r="O23" s="66"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1562</v>
      </c>
      <c r="V23" s="3" t="str">
        <f>IF(U23&lt;&gt;"",IF(U23&lt;&gt;"LIBSETS_DROP_MECHANIC_MONSTER_NAME",VLOOKUP(U23,'LibSets constants'!$I$4:$L$1003,3,FALSE),""),"")</f>
        <v>Rewards for the worthy (Cyrodiil/Battleground mail)</v>
      </c>
      <c r="W23" s="3" t="str">
        <f>IF(U23&lt;&gt;"",IF(U23&lt;&gt;"LIBSETS_DROP_MECHANIC_MONSTER_NAME",VLOOKUP(U23,'LibSets constants'!$I$4:$L$1003,4,FALSE),""),"")</f>
        <v>Gerechter Lohn (Cyrodiil/Schlachtfeld Mail)</v>
      </c>
      <c r="Y23" s="3" t="str">
        <f>IF(G23&lt;&gt;"LIBSETS_SETTYPE_BATTLEGROUND",IF(G23&lt;&gt;"LIBSETS_SETTYPE_SPECIAL",IF(X23&lt;&gt;"",X23,IF(Z23&lt;&gt;"",VLOOKUP(Z23,'ESO zone constants'!$D$3:$H$4953,5,FALSE),"")),""),"")</f>
        <v/>
      </c>
      <c r="Z23" t="str">
        <f>IF(AND(O23&lt;&gt;"",NOT(ISERROR(O23))),"",IF(AND(L23&lt;&gt;"",L23&gt;0,NOT(ISERROR(L23))),VLOOKUP(L23,'ESO dumped WayshrineInfo'!$K$3:$N$9999,4,FALSE),""))</f>
        <v/>
      </c>
      <c r="AA23" s="33" t="s">
        <v>1555</v>
      </c>
      <c r="AB23" s="3" t="str">
        <f>IF(AA23&lt;&gt;"",IF(AA23&lt;&gt;"LIBSETS_DROP_MECHANIC_MONSTER_NAME",VLOOKUP(AA23,'LibSets constants'!$I$4:$L$1003,3,FALSE),""),"")</f>
        <v>City Vlastarus (quartermaster)</v>
      </c>
      <c r="AC23" s="3" t="str">
        <f>IF(AA23&lt;&gt;"",IF(AA23&lt;&gt;"LIBSETS_DROP_MECHANIC_MONSTER_NAME",VLOOKUP(AA23,'LibSets constants'!$I$4:$L$1003,4,FALSE),""),"")</f>
        <v>Stadt Vlastarus (Quartiermeister)</v>
      </c>
      <c r="AD23" s="3" t="str">
        <f>IF(G23&lt;&gt;"LIBSETS_SETTYPE_BATTLEGROUND",IF(G23&lt;&gt;"LIBSETS_SETTYPE_SPECIAL",IF(AE23&lt;&gt;"",VLOOKUP(AE23,'ESO zone constants'!$D$3:$H$4953,5,FALSE),""),""),"")</f>
        <v/>
      </c>
      <c r="AE23" t="str">
        <f>IF(AND(O23&lt;&gt;"",NOT(ISERROR(O23))),"",IF(AND(M23&lt;&gt;"",M23&gt;0,NOT(ISERROR(M23))),VLOOKUP(M23,'ESO dumped WayshrineInfo'!$K$3:$N$9999,4,FALSE),""))</f>
        <v/>
      </c>
      <c r="AG23" s="3" t="str">
        <f>IF(AF23&lt;&gt;"",IF(AF23&lt;&gt;"LIBSETS_DROP_MECHANIC_MONSTER_NAME",VLOOKUP(AF23,'LibSets constants'!$I$4:$L$1003,3,FALSE),""),"")</f>
        <v/>
      </c>
      <c r="AH23" s="3" t="str">
        <f>IF(AF23&lt;&gt;"",IF(AF23&lt;&gt;"LIBSETS_DROP_MECHANIC_MONSTER_NAME",VLOOKUP(AF23,'LibSets constants'!$I$4:$L$1003,4,FALSE),""),"")</f>
        <v/>
      </c>
      <c r="AI23" s="3" t="str">
        <f>IF(G23&lt;&gt;"LIBSETS_SETTYPE_BATTLEGROUND",IF(G23&lt;&gt;"LIBSETS_SETTYPE_SPECIAL",IF(AJ23&lt;&gt;"",VLOOKUP(AJ23,'ESO zone constants'!$D$3:$H$4953,5,FALSE),""),""),"")</f>
        <v/>
      </c>
      <c r="AL23" s="3" t="str">
        <f>IF(AK23&lt;&gt;"",IF(AK23&lt;&gt;"LIBSETS_DROP_MECHANIC_MONSTER_NAME",VLOOKUP(AK23,'LibSets constants'!$I$4:$L$1003,3,FALSE),""),"")</f>
        <v/>
      </c>
      <c r="AM23" s="3" t="str">
        <f>IF(AK23&lt;&gt;"",IF(AK23&lt;&gt;"LIBSETS_DROP_MECHANIC_MONSTER_NAME",VLOOKUP(AK23,'LibSets constants'!$I$4:$L$1003,4,FALSE),""),"")</f>
        <v/>
      </c>
      <c r="AN23" s="3" t="str">
        <f>IF(G23&lt;&gt;"LIBSETS_SETTYPE_BATTLEGROUND",IF(G23&lt;&gt;"LIBSETS_SETTYPE_SPECIAL",IF(AO23&lt;&gt;"",VLOOKUP(AO23,'ESO zone constants'!$D$3:$H$4953,5,FALSE),""),""),"")</f>
        <v/>
      </c>
      <c r="AQ23" s="3" t="str">
        <f>IF(AP23&lt;&gt;"",IF(AP23&lt;&gt;"LIBSETS_DROP_MECHANIC_MONSTER_NAME",VLOOKUP(AP23,'LibSets constants'!$I$4:$L$1003,3,FALSE),""),"")</f>
        <v/>
      </c>
      <c r="AR23" s="3" t="str">
        <f>IF(AP23&lt;&gt;"",IF(AP23&lt;&gt;"LIBSETS_DROP_MECHANIC_MONSTER_NAME",VLOOKUP(AP23,'LibSets constants'!$I$4:$L$1003,4,FALSE),""),"")</f>
        <v/>
      </c>
      <c r="AS23" s="3" t="str">
        <f>IF(G23&lt;&gt;"LIBSETS_SETTYPE_BATTLEGROUND",IF(G23&lt;&gt;"LIBSETS_SETTYPE_SPECIAL",IF(AT23&lt;&gt;"",VLOOKUP(AT23,'ESO zone constants'!$D$3:$H$4953,5,FALSE),""),""),"")</f>
        <v/>
      </c>
      <c r="AV23" s="3" t="str">
        <f>IF(AU23&lt;&gt;"",IF(AU23&lt;&gt;"LIBSETS_DROP_MECHANIC_MONSTER_NAME",VLOOKUP(AU23,'LibSets constants'!$I$4:$L$1003,3,FALSE),""),"")</f>
        <v/>
      </c>
      <c r="AW23" s="3" t="str">
        <f>IF(AU23&lt;&gt;"",IF(AU23&lt;&gt;"LIBSETS_DROP_MECHANIC_MONSTER_NAME",VLOOKUP(AU23,'LibSets constants'!$I$4:$L$1003,4,FALSE),""),"")</f>
        <v/>
      </c>
      <c r="AX23" s="90" t="s">
        <v>2707</v>
      </c>
      <c r="AY23" s="21" t="str">
        <f>IF(A23="???","--","")&amp;IF(F23&lt;&gt;"Not in the game (anymore)",IF(A23&lt;&gt;"",CONCATENATE("[",A23,"] = {wayshrines={")&amp;IF(K23&lt;&gt;"",CONCATENATE(K23,","),"")&amp;IF(L23&lt;&gt;"",CONCATENATE(L23,","),"")&amp;IF(M23&lt;&gt;"",CONCATENATE(M23,","),"")&amp;CONCATENATE("}")&amp;IF(VALUE(N23)&gt;0,CONCATENATE(", traitsNeeded=",N23),"")&amp;CONCATENATE(", dlcId=",IF(S23&lt;&gt;"",S23,"DLC_BASE_GAME")),""),"")</f>
        <v>[39] = {wayshrines={-1,-1,-1,}, dlcId=DLC_BASE_GAME</v>
      </c>
      <c r="AZ23" s="21" t="str">
        <f>IF(F23&lt;&gt;"Not in the game (anymore)",IF(A23&lt;&gt;"",IF(P23&lt;&gt;"",CONCATENATE(", zoneIds={",P23),"")&amp;IF(Y23&lt;&gt;"",CONCATENATE(",",Y23),"")&amp;IF(AD23&lt;&gt;"",CONCATENATE(",",AD23),"")&amp;IF(AI23&lt;&gt;"",CONCATENATE(",",AI23),"")&amp;IF(AN23&lt;&gt;"",CONCATENATE(",",AN23),"")&amp;IF(AS23&lt;&gt;"",CONCATENATE(",",AS23),"")&amp;IF(P23&lt;&gt;"",CONCATENATE("}",""),"")&amp;IF(OR(I23="true",I23="false",I23&lt;&gt;""), CONCATENATE(", veteran=", I23), ""),""),"")</f>
        <v>, zoneIds={181}, veteran=false</v>
      </c>
      <c r="BA23" s="21" t="str">
        <f>IF(F23&lt;&gt;"Not in the game (anymore)",IF(A23&lt;&gt;"",", setType="&amp;G23,"")&amp;IF(J23="true",", multiTrialSet=true",""),"")</f>
        <v>, setType=LIBSETS_SETTYPE_CYRODIIL</v>
      </c>
      <c r="BB23" s="21" t="str">
        <f>IF(AX23&lt;&gt;"",", isProcSetAllowedInPvP="&amp; AX23,"") &amp; IF(F23&lt;&gt;"Not in the game (anymore)",IF(U23&lt;&gt;"",", dropMechanic={"&amp;U23&amp;IF(AA23&lt;&gt;"",","&amp;AA23,"")&amp;IF(AF23&lt;&gt;"",","&amp;AF23,"")&amp;IF(AK23&lt;&gt;"",","&amp;AK23,"")&amp;IF(AP23&lt;&gt;"",","&amp;AP23,"")&amp;IF(AU23&lt;&gt;"",","&amp;AU23,"")&amp;"}"&amp;IF(U23="LIBSETS_DROP_MECHANIC_MONSTER_NAME",", dropMechanicNames={" &amp; IF(V23&lt;&gt;"","['en']='"&amp;V23&amp;"'","") &amp; IF(W23&lt;&gt;"",", ['de']='" &amp; W23&amp;"'","") &amp; "}",""),"")&amp;"},","")</f>
        <v>, dropMechanic={LIBSETS_DROP_MECHANIC_MAIL_PVP_REWARDS_FOR_THE_WORTHY,LIBSETS_DROP_MECHANIC_CITY_CYRODIIL_VLASTARUS}},</v>
      </c>
      <c r="BC23" s="21" t="str">
        <f>IF(F23&lt;&gt;"Not in the game (anymore)",IF(C23&lt;&gt;"",CONCATENATE(" --",C23," / ",B23,"   [",IF(Q23&lt;&gt;"",Q23,""),IF(Z23&lt;&gt;"",", "&amp;Z23,""),IF(AE23&lt;&gt;"",", "&amp;AE23,""),IF(AJ23&lt;&gt;"",", "&amp;AJ23,""),IF(AO23&lt;&gt;"",", "&amp;AO23,""),IF(AT23&lt;&gt;"",", "&amp;AT23,""),"]")),"")</f>
        <v xml:space="preserve"> --Alessian Order / Alessianischer Orden   [Cyrodiil]</v>
      </c>
    </row>
    <row r="24" spans="1:55" x14ac:dyDescent="0.25">
      <c r="A24" s="5">
        <v>40</v>
      </c>
      <c r="B24" t="s">
        <v>85</v>
      </c>
      <c r="C24" t="s">
        <v>2598</v>
      </c>
      <c r="D24" s="3">
        <f t="shared" si="0"/>
        <v>40</v>
      </c>
      <c r="G24" s="8" t="s">
        <v>1493</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43" t="str">
        <f>IF(U24&lt;&gt;"",IF(U24&lt;&gt;"LIBSETS_DROP_MECHANIC_MONSTER_NAME",VLOOKUP(U24,'LibSets constants'!$I$4:$L$1003,3,FALSE),""),"")</f>
        <v/>
      </c>
      <c r="W24" s="43" t="str">
        <f>IF(U24&lt;&gt;"",IF(U24&lt;&gt;"LIBSETS_DROP_MECHANIC_MONSTER_NAME",VLOOKUP(U24,'LibSets constants'!$I$4:$L$1003,4,FALSE),""),"")</f>
        <v/>
      </c>
      <c r="Y24" s="3">
        <f>IF(G24&lt;&gt;"LIBSETS_SETTYPE_BATTLEGROUND",IF(G24&lt;&gt;"LIBSETS_SETTYPE_SPECIAL",IF(X24&lt;&gt;"",X24,IF(Z24&lt;&gt;"",VLOOKUP(Z24,'ESO zone constants'!$D$3:$H$4953,5,FALSE),"")),""),"")</f>
        <v>381</v>
      </c>
      <c r="Z24" t="str">
        <f>IF(AND(O24&lt;&gt;"",NOT(ISERROR(O24))),"",IF(AND(L24&lt;&gt;"",L24&gt;0,NOT(ISERROR(L24))),VLOOKUP(L24,'ESO dumped WayshrineInfo'!$K$3:$N$9999,4,FALSE),""))</f>
        <v>Auridon</v>
      </c>
      <c r="AA24" s="44"/>
      <c r="AB24" s="43" t="str">
        <f>IF(AA24&lt;&gt;"",IF(AA24&lt;&gt;"LIBSETS_DROP_MECHANIC_MONSTER_NAME",VLOOKUP(AA24,'LibSets constants'!$I$4:$L$1003,3,FALSE),""),"")</f>
        <v/>
      </c>
      <c r="AC24" s="43" t="str">
        <f>IF(AA24&lt;&gt;"",IF(AA24&lt;&gt;"LIBSETS_DROP_MECHANIC_MONSTER_NAME",VLOOKUP(AA24,'LibSets constants'!$I$4:$L$1003,4,FALSE),""),"")</f>
        <v/>
      </c>
      <c r="AD24" s="3">
        <f>IF(G24&lt;&gt;"LIBSETS_SETTYPE_BATTLEGROUND",IF(G24&lt;&gt;"LIBSETS_SETTYPE_SPECIAL",IF(AE24&lt;&gt;"",VLOOKUP(AE24,'ESO zone constants'!$D$3:$H$4953,5,FALSE),""),""),"")</f>
        <v>41</v>
      </c>
      <c r="AE24" t="str">
        <f>IF(AND(O24&lt;&gt;"",NOT(ISERROR(O24))),"",IF(AND(M24&lt;&gt;"",M24&gt;0,NOT(ISERROR(M24))),VLOOKUP(M24,'ESO dumped WayshrineInfo'!$K$3:$N$9999,4,FALSE),""))</f>
        <v>Stonefalls</v>
      </c>
      <c r="AF24" s="44"/>
      <c r="AG24" s="43" t="str">
        <f>IF(AF24&lt;&gt;"",IF(AF24&lt;&gt;"LIBSETS_DROP_MECHANIC_MONSTER_NAME",VLOOKUP(AF24,'LibSets constants'!$I$4:$L$1003,3,FALSE),""),"")</f>
        <v/>
      </c>
      <c r="AH24" s="43" t="str">
        <f>IF(AF24&lt;&gt;"",IF(AF24&lt;&gt;"LIBSETS_DROP_MECHANIC_MONSTER_NAME",VLOOKUP(AF24,'LibSets constants'!$I$4:$L$1003,4,FALSE),""),"")</f>
        <v/>
      </c>
      <c r="AI24" s="3" t="str">
        <f>IF(G24&lt;&gt;"LIBSETS_SETTYPE_BATTLEGROUND",IF(G24&lt;&gt;"LIBSETS_SETTYPE_SPECIAL",IF(AJ24&lt;&gt;"",VLOOKUP(AJ24,'ESO zone constants'!$D$3:$H$4953,5,FALSE),""),""),"")</f>
        <v/>
      </c>
      <c r="AK24" s="44"/>
      <c r="AL24" s="43" t="str">
        <f>IF(AK24&lt;&gt;"",IF(AK24&lt;&gt;"LIBSETS_DROP_MECHANIC_MONSTER_NAME",VLOOKUP(AK24,'LibSets constants'!$I$4:$L$1003,3,FALSE),""),"")</f>
        <v/>
      </c>
      <c r="AM24" s="43" t="str">
        <f>IF(AK24&lt;&gt;"",IF(AK24&lt;&gt;"LIBSETS_DROP_MECHANIC_MONSTER_NAME",VLOOKUP(AK24,'LibSets constants'!$I$4:$L$1003,4,FALSE),""),"")</f>
        <v/>
      </c>
      <c r="AN24" s="3" t="str">
        <f>IF(G24&lt;&gt;"LIBSETS_SETTYPE_BATTLEGROUND",IF(G24&lt;&gt;"LIBSETS_SETTYPE_SPECIAL",IF(AO24&lt;&gt;"",VLOOKUP(AO24,'ESO zone constants'!$D$3:$H$4953,5,FALSE),""),""),"")</f>
        <v/>
      </c>
      <c r="AP24" s="44"/>
      <c r="AQ24" s="43" t="str">
        <f>IF(AP24&lt;&gt;"",IF(AP24&lt;&gt;"LIBSETS_DROP_MECHANIC_MONSTER_NAME",VLOOKUP(AP24,'LibSets constants'!$I$4:$L$1003,3,FALSE),""),"")</f>
        <v/>
      </c>
      <c r="AR24" s="43" t="str">
        <f>IF(AP24&lt;&gt;"",IF(AP24&lt;&gt;"LIBSETS_DROP_MECHANIC_MONSTER_NAME",VLOOKUP(AP24,'LibSets constants'!$I$4:$L$1003,4,FALSE),""),"")</f>
        <v/>
      </c>
      <c r="AS24" s="3" t="str">
        <f>IF(G24&lt;&gt;"LIBSETS_SETTYPE_BATTLEGROUND",IF(G24&lt;&gt;"LIBSETS_SETTYPE_SPECIAL",IF(AT24&lt;&gt;"",VLOOKUP(AT24,'ESO zone constants'!$D$3:$H$4953,5,FALSE),""),""),"")</f>
        <v/>
      </c>
      <c r="AU24" s="44"/>
      <c r="AV24" s="43" t="str">
        <f>IF(AU24&lt;&gt;"",IF(AU24&lt;&gt;"LIBSETS_DROP_MECHANIC_MONSTER_NAME",VLOOKUP(AU24,'LibSets constants'!$I$4:$L$1003,3,FALSE),""),"")</f>
        <v/>
      </c>
      <c r="AW24" s="43" t="str">
        <f>IF(AU24&lt;&gt;"",IF(AU24&lt;&gt;"LIBSETS_DROP_MECHANIC_MONSTER_NAME",VLOOKUP(AU24,'LibSets constants'!$I$4:$L$1003,4,FALSE),""),"")</f>
        <v/>
      </c>
      <c r="AX24" s="90" t="s">
        <v>2707</v>
      </c>
      <c r="AY24" s="21" t="str">
        <f>IF(A24="???","--","")&amp;IF(F24&lt;&gt;"Not in the game (anymore)",IF(A24&lt;&gt;"",CONCATENATE("[",A24,"] = {wayshrines={")&amp;IF(K24&lt;&gt;"",CONCATENATE(K24,","),"")&amp;IF(L24&lt;&gt;"",CONCATENATE(L24,","),"")&amp;IF(M24&lt;&gt;"",CONCATENATE(M24,","),"")&amp;CONCATENATE("}")&amp;IF(VALUE(N24)&gt;0,CONCATENATE(", traitsNeeded=",N24),"")&amp;CONCATENATE(", dlcId=",IF(S24&lt;&gt;"",S24,"DLC_BASE_GAME")),""),"")</f>
        <v>[40] = {wayshrines={216,121,65,}, traitsNeeded=2, dlcId=DLC_BASE_GAME</v>
      </c>
      <c r="AZ24" s="21" t="str">
        <f>IF(F24&lt;&gt;"Not in the game (anymore)",IF(A24&lt;&gt;"",IF(P24&lt;&gt;"",CONCATENATE(", zoneIds={",P24),"")&amp;IF(Y24&lt;&gt;"",CONCATENATE(",",Y24),"")&amp;IF(AD24&lt;&gt;"",CONCATENATE(",",AD24),"")&amp;IF(AI24&lt;&gt;"",CONCATENATE(",",AI24),"")&amp;IF(AN24&lt;&gt;"",CONCATENATE(",",AN24),"")&amp;IF(AS24&lt;&gt;"",CONCATENATE(",",AS24),"")&amp;IF(P24&lt;&gt;"",CONCATENATE("}",""),"")&amp;IF(OR(I24="true",I24="false",I24&lt;&gt;""), CONCATENATE(", veteran=", I24), ""),""),"")</f>
        <v>, zoneIds={3,381,41}, veteran=false</v>
      </c>
      <c r="BA24" s="21" t="str">
        <f>IF(F24&lt;&gt;"Not in the game (anymore)",IF(A24&lt;&gt;"",", setType="&amp;G24,"")&amp;IF(J24="true",", multiTrialSet=true",""),"")</f>
        <v>, setType=LIBSETS_SETTYPE_CRAFTED</v>
      </c>
      <c r="BB24" s="21" t="str">
        <f>IF(AX24&lt;&gt;"",", isProcSetAllowedInPvP="&amp; AX24,"") &amp; IF(F24&lt;&gt;"Not in the game (anymore)",IF(U24&lt;&gt;"",", dropMechanic={"&amp;U24&amp;IF(AA24&lt;&gt;"",","&amp;AA24,"")&amp;IF(AF24&lt;&gt;"",","&amp;AF24,"")&amp;IF(AK24&lt;&gt;"",","&amp;AK24,"")&amp;IF(AP24&lt;&gt;"",","&amp;AP24,"")&amp;IF(AU24&lt;&gt;"",","&amp;AU24,"")&amp;"}"&amp;IF(U24="LIBSETS_DROP_MECHANIC_MONSTER_NAME",", dropMechanicNames={" &amp; IF(V24&lt;&gt;"","['en']='"&amp;V24&amp;"'","") &amp; IF(W24&lt;&gt;"",", ['de']='" &amp; W24&amp;"'","") &amp; "}",""),"")&amp;"},","")</f>
        <v>},</v>
      </c>
      <c r="BC24" s="21" t="str">
        <f>IF(F24&lt;&gt;"Not in the game (anymore)",IF(C24&lt;&gt;"",CONCATENATE(" --",C24," / ",B24,"   [",IF(Q24&lt;&gt;"",Q24,""),IF(Z24&lt;&gt;"",", "&amp;Z24,""),IF(AE24&lt;&gt;"",", "&amp;AE24,""),IF(AJ24&lt;&gt;"",", "&amp;AJ24,""),IF(AO24&lt;&gt;"",", "&amp;AO24,""),IF(AT24&lt;&gt;"",", "&amp;AT24,""),"]")),"")</f>
        <v xml:space="preserve"> --Night\'s Silence / Stille der Nacht    [Glenumbra, Auridon, Stonefalls]</v>
      </c>
    </row>
    <row r="25" spans="1:55" x14ac:dyDescent="0.25">
      <c r="A25" s="5">
        <v>41</v>
      </c>
      <c r="B25" t="s">
        <v>87</v>
      </c>
      <c r="C25" t="s">
        <v>2599</v>
      </c>
      <c r="D25" s="3">
        <f t="shared" si="0"/>
        <v>41</v>
      </c>
      <c r="G25" s="8" t="s">
        <v>1493</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43" t="str">
        <f>IF(U25&lt;&gt;"",IF(U25&lt;&gt;"LIBSETS_DROP_MECHANIC_MONSTER_NAME",VLOOKUP(U25,'LibSets constants'!$I$4:$L$1003,3,FALSE),""),"")</f>
        <v/>
      </c>
      <c r="W25" s="43" t="str">
        <f>IF(U25&lt;&gt;"",IF(U25&lt;&gt;"LIBSETS_DROP_MECHANIC_MONSTER_NAME",VLOOKUP(U25,'LibSets constants'!$I$4:$L$1003,4,FALSE),""),"")</f>
        <v/>
      </c>
      <c r="Y25" s="3">
        <f>IF(G25&lt;&gt;"LIBSETS_SETTYPE_BATTLEGROUND",IF(G25&lt;&gt;"LIBSETS_SETTYPE_SPECIAL",IF(X25&lt;&gt;"",X25,IF(Z25&lt;&gt;"",VLOOKUP(Z25,'ESO zone constants'!$D$3:$H$4953,5,FALSE),"")),""),"")</f>
        <v>108</v>
      </c>
      <c r="Z25" t="str">
        <f>IF(AND(O25&lt;&gt;"",NOT(ISERROR(O25))),"",IF(AND(L25&lt;&gt;"",L25&gt;0,NOT(ISERROR(L25))),VLOOKUP(L25,'ESO dumped WayshrineInfo'!$K$3:$N$9999,4,FALSE),""))</f>
        <v>Greenshade</v>
      </c>
      <c r="AA25" s="44"/>
      <c r="AB25" s="43" t="str">
        <f>IF(AA25&lt;&gt;"",IF(AA25&lt;&gt;"LIBSETS_DROP_MECHANIC_MONSTER_NAME",VLOOKUP(AA25,'LibSets constants'!$I$4:$L$1003,3,FALSE),""),"")</f>
        <v/>
      </c>
      <c r="AC25" s="43" t="str">
        <f>IF(AA25&lt;&gt;"",IF(AA25&lt;&gt;"LIBSETS_DROP_MECHANIC_MONSTER_NAME",VLOOKUP(AA25,'LibSets constants'!$I$4:$L$1003,4,FALSE),""),"")</f>
        <v/>
      </c>
      <c r="AD25" s="3">
        <f>IF(G25&lt;&gt;"LIBSETS_SETTYPE_BATTLEGROUND",IF(G25&lt;&gt;"LIBSETS_SETTYPE_SPECIAL",IF(AE25&lt;&gt;"",VLOOKUP(AE25,'ESO zone constants'!$D$3:$H$4953,5,FALSE),""),""),"")</f>
        <v>117</v>
      </c>
      <c r="AE25" t="str">
        <f>IF(AND(O25&lt;&gt;"",NOT(ISERROR(O25))),"",IF(AND(M25&lt;&gt;"",M25&gt;0,NOT(ISERROR(M25))),VLOOKUP(M25,'ESO dumped WayshrineInfo'!$K$3:$N$9999,4,FALSE),""))</f>
        <v>Shadowfen</v>
      </c>
      <c r="AF25" s="44"/>
      <c r="AG25" s="43" t="str">
        <f>IF(AF25&lt;&gt;"",IF(AF25&lt;&gt;"LIBSETS_DROP_MECHANIC_MONSTER_NAME",VLOOKUP(AF25,'LibSets constants'!$I$4:$L$1003,3,FALSE),""),"")</f>
        <v/>
      </c>
      <c r="AH25" s="43" t="str">
        <f>IF(AF25&lt;&gt;"",IF(AF25&lt;&gt;"LIBSETS_DROP_MECHANIC_MONSTER_NAME",VLOOKUP(AF25,'LibSets constants'!$I$4:$L$1003,4,FALSE),""),"")</f>
        <v/>
      </c>
      <c r="AI25" s="3" t="str">
        <f>IF(G25&lt;&gt;"LIBSETS_SETTYPE_BATTLEGROUND",IF(G25&lt;&gt;"LIBSETS_SETTYPE_SPECIAL",IF(AJ25&lt;&gt;"",VLOOKUP(AJ25,'ESO zone constants'!$D$3:$H$4953,5,FALSE),""),""),"")</f>
        <v/>
      </c>
      <c r="AK25" s="44"/>
      <c r="AL25" s="43" t="str">
        <f>IF(AK25&lt;&gt;"",IF(AK25&lt;&gt;"LIBSETS_DROP_MECHANIC_MONSTER_NAME",VLOOKUP(AK25,'LibSets constants'!$I$4:$L$1003,3,FALSE),""),"")</f>
        <v/>
      </c>
      <c r="AM25" s="43" t="str">
        <f>IF(AK25&lt;&gt;"",IF(AK25&lt;&gt;"LIBSETS_DROP_MECHANIC_MONSTER_NAME",VLOOKUP(AK25,'LibSets constants'!$I$4:$L$1003,4,FALSE),""),"")</f>
        <v/>
      </c>
      <c r="AN25" s="3" t="str">
        <f>IF(G25&lt;&gt;"LIBSETS_SETTYPE_BATTLEGROUND",IF(G25&lt;&gt;"LIBSETS_SETTYPE_SPECIAL",IF(AO25&lt;&gt;"",VLOOKUP(AO25,'ESO zone constants'!$D$3:$H$4953,5,FALSE),""),""),"")</f>
        <v/>
      </c>
      <c r="AP25" s="44"/>
      <c r="AQ25" s="43" t="str">
        <f>IF(AP25&lt;&gt;"",IF(AP25&lt;&gt;"LIBSETS_DROP_MECHANIC_MONSTER_NAME",VLOOKUP(AP25,'LibSets constants'!$I$4:$L$1003,3,FALSE),""),"")</f>
        <v/>
      </c>
      <c r="AR25" s="43" t="str">
        <f>IF(AP25&lt;&gt;"",IF(AP25&lt;&gt;"LIBSETS_DROP_MECHANIC_MONSTER_NAME",VLOOKUP(AP25,'LibSets constants'!$I$4:$L$1003,4,FALSE),""),"")</f>
        <v/>
      </c>
      <c r="AS25" s="3" t="str">
        <f>IF(G25&lt;&gt;"LIBSETS_SETTYPE_BATTLEGROUND",IF(G25&lt;&gt;"LIBSETS_SETTYPE_SPECIAL",IF(AT25&lt;&gt;"",VLOOKUP(AT25,'ESO zone constants'!$D$3:$H$4953,5,FALSE),""),""),"")</f>
        <v/>
      </c>
      <c r="AU25" s="44"/>
      <c r="AV25" s="43" t="str">
        <f>IF(AU25&lt;&gt;"",IF(AU25&lt;&gt;"LIBSETS_DROP_MECHANIC_MONSTER_NAME",VLOOKUP(AU25,'LibSets constants'!$I$4:$L$1003,3,FALSE),""),"")</f>
        <v/>
      </c>
      <c r="AW25" s="43" t="str">
        <f>IF(AU25&lt;&gt;"",IF(AU25&lt;&gt;"LIBSETS_DROP_MECHANIC_MONSTER_NAME",VLOOKUP(AU25,'LibSets constants'!$I$4:$L$1003,4,FALSE),""),"")</f>
        <v/>
      </c>
      <c r="AX25" s="90" t="s">
        <v>2707</v>
      </c>
      <c r="AY25" s="21" t="str">
        <f>IF(A25="???","--","")&amp;IF(F25&lt;&gt;"Not in the game (anymore)",IF(A25&lt;&gt;"",CONCATENATE("[",A25,"] = {wayshrines={")&amp;IF(K25&lt;&gt;"",CONCATENATE(K25,","),"")&amp;IF(L25&lt;&gt;"",CONCATENATE(L25,","),"")&amp;IF(M25&lt;&gt;"",CONCATENATE(M25,","),"")&amp;CONCATENATE("}")&amp;IF(VALUE(N25)&gt;0,CONCATENATE(", traitsNeeded=",N25),"")&amp;CONCATENATE(", dlcId=",IF(S25&lt;&gt;"",S25,"DLC_BASE_GAME")),""),"")</f>
        <v>[41] = {wayshrines={82,151,78,}, traitsNeeded=4, dlcId=DLC_BASE_GAME</v>
      </c>
      <c r="AZ25" s="21" t="str">
        <f>IF(F25&lt;&gt;"Not in the game (anymore)",IF(A25&lt;&gt;"",IF(P25&lt;&gt;"",CONCATENATE(", zoneIds={",P25),"")&amp;IF(Y25&lt;&gt;"",CONCATENATE(",",Y25),"")&amp;IF(AD25&lt;&gt;"",CONCATENATE(",",AD25),"")&amp;IF(AI25&lt;&gt;"",CONCATENATE(",",AI25),"")&amp;IF(AN25&lt;&gt;"",CONCATENATE(",",AN25),"")&amp;IF(AS25&lt;&gt;"",CONCATENATE(",",AS25),"")&amp;IF(P25&lt;&gt;"",CONCATENATE("}",""),"")&amp;IF(OR(I25="true",I25="false",I25&lt;&gt;""), CONCATENATE(", veteran=", I25), ""),""),"")</f>
        <v>, zoneIds={20,108,117}, veteran=false</v>
      </c>
      <c r="BA25" s="21" t="str">
        <f>IF(F25&lt;&gt;"Not in the game (anymore)",IF(A25&lt;&gt;"",", setType="&amp;G25,"")&amp;IF(J25="true",", multiTrialSet=true",""),"")</f>
        <v>, setType=LIBSETS_SETTYPE_CRAFTED</v>
      </c>
      <c r="BB25" s="21" t="str">
        <f>IF(AX25&lt;&gt;"",", isProcSetAllowedInPvP="&amp; AX25,"") &amp; IF(F25&lt;&gt;"Not in the game (anymore)",IF(U25&lt;&gt;"",", dropMechanic={"&amp;U25&amp;IF(AA25&lt;&gt;"",","&amp;AA25,"")&amp;IF(AF25&lt;&gt;"",","&amp;AF25,"")&amp;IF(AK25&lt;&gt;"",","&amp;AK25,"")&amp;IF(AP25&lt;&gt;"",","&amp;AP25,"")&amp;IF(AU25&lt;&gt;"",","&amp;AU25,"")&amp;"}"&amp;IF(U25="LIBSETS_DROP_MECHANIC_MONSTER_NAME",", dropMechanicNames={" &amp; IF(V25&lt;&gt;"","['en']='"&amp;V25&amp;"'","") &amp; IF(W25&lt;&gt;"",", ['de']='" &amp; W25&amp;"'","") &amp; "}",""),"")&amp;"},","")</f>
        <v>},</v>
      </c>
      <c r="BC25" s="21" t="str">
        <f>IF(F25&lt;&gt;"Not in the game (anymore)",IF(C25&lt;&gt;"",CONCATENATE(" --",C25," / ",B25,"   [",IF(Q25&lt;&gt;"",Q25,""),IF(Z25&lt;&gt;"",", "&amp;Z25,""),IF(AE25&lt;&gt;"",", "&amp;AE25,""),IF(AJ25&lt;&gt;"",", "&amp;AJ25,""),IF(AO25&lt;&gt;"",", "&amp;AO25,""),IF(AT25&lt;&gt;"",", "&amp;AT25,""),"]")),"")</f>
        <v xml:space="preserve"> --Whitestrake\'s Retribution / Weißplankes Vergeltung    [Rivenspire, Greenshade, Shadowfen]</v>
      </c>
    </row>
    <row r="26" spans="1:55" x14ac:dyDescent="0.25">
      <c r="A26" s="5">
        <v>43</v>
      </c>
      <c r="B26" t="s">
        <v>84</v>
      </c>
      <c r="C26" t="s">
        <v>765</v>
      </c>
      <c r="D26" s="3">
        <f t="shared" si="0"/>
        <v>43</v>
      </c>
      <c r="G26" s="8" t="s">
        <v>1493</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constants'!$B$4:$C$1003,2,FALSE),"")</f>
        <v>Included in base game</v>
      </c>
      <c r="V26" s="3" t="str">
        <f>IF(U26&lt;&gt;"",IF(U26&lt;&gt;"LIBSETS_DROP_MECHANIC_MONSTER_NAME",VLOOKUP(U26,'LibSets constants'!$I$4:$L$1003,3,FALSE),""),"")</f>
        <v/>
      </c>
      <c r="W26" s="3" t="str">
        <f>IF(U26&lt;&gt;"",IF(U26&lt;&gt;"LIBSETS_DROP_MECHANIC_MONSTER_NAME",VLOOKUP(U26,'LibSets constants'!$I$4:$L$1003,4,FALSE),""),"")</f>
        <v/>
      </c>
      <c r="Y26" s="3">
        <f>IF(G26&lt;&gt;"LIBSETS_SETTYPE_BATTLEGROUND",IF(G26&lt;&gt;"LIBSETS_SETTYPE_SPECIAL",IF(X26&lt;&gt;"",X26,IF(Z26&lt;&gt;"",VLOOKUP(Z26,'ESO zone constants'!$D$3:$H$4953,5,FALSE),"")),""),"")</f>
        <v>383</v>
      </c>
      <c r="Z26" t="str">
        <f>IF(AND(O26&lt;&gt;"",NOT(ISERROR(O26))),"",IF(AND(L26&lt;&gt;"",L26&gt;0,NOT(ISERROR(L26))),VLOOKUP(L26,'ESO dumped WayshrineInfo'!$K$3:$N$9999,4,FALSE),""))</f>
        <v>Grahtwood</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57</v>
      </c>
      <c r="AE26" t="str">
        <f>IF(AND(O26&lt;&gt;"",NOT(ISERROR(O26))),"",IF(AND(M26&lt;&gt;"",M26&gt;0,NOT(ISERROR(M26))),VLOOKUP(M26,'ESO dumped WayshrineInfo'!$K$3:$N$9999,4,FALSE),""))</f>
        <v>Deshaan</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90" t="s">
        <v>2708</v>
      </c>
      <c r="AY26" s="21" t="str">
        <f>IF(A26="???","--","")&amp;IF(F26&lt;&gt;"Not in the game (anymore)",IF(A26&lt;&gt;"",CONCATENATE("[",A26,"] = {wayshrines={")&amp;IF(K26&lt;&gt;"",CONCATENATE(K26,","),"")&amp;IF(L26&lt;&gt;"",CONCATENATE(L26,","),"")&amp;IF(M26&lt;&gt;"",CONCATENATE(M26,","),"")&amp;CONCATENATE("}")&amp;IF(VALUE(N26)&gt;0,CONCATENATE(", traitsNeeded=",N26),"")&amp;CONCATENATE(", dlcId=",IF(S26&lt;&gt;"",S26,"DLC_BASE_GAME")),""),"")</f>
        <v>[43] = {wayshrines={23,164,32,}, traitsNeeded=3, dlcId=DLC_BASE_GAME</v>
      </c>
      <c r="AZ26" s="21" t="str">
        <f>IF(F26&lt;&gt;"Not in the game (anymore)",IF(A26&lt;&gt;"",IF(P26&lt;&gt;"",CONCATENATE(", zoneIds={",P26),"")&amp;IF(Y26&lt;&gt;"",CONCATENATE(",",Y26),"")&amp;IF(AD26&lt;&gt;"",CONCATENATE(",",AD26),"")&amp;IF(AI26&lt;&gt;"",CONCATENATE(",",AI26),"")&amp;IF(AN26&lt;&gt;"",CONCATENATE(",",AN26),"")&amp;IF(AS26&lt;&gt;"",CONCATENATE(",",AS26),"")&amp;IF(P26&lt;&gt;"",CONCATENATE("}",""),"")&amp;IF(OR(I26="true",I26="false",I26&lt;&gt;""), CONCATENATE(", veteran=", I26), ""),""),"")</f>
        <v>, zoneIds={19,383,57}, veteran=false</v>
      </c>
      <c r="BA26" s="21" t="str">
        <f>IF(F26&lt;&gt;"Not in the game (anymore)",IF(A26&lt;&gt;"",", setType="&amp;G26,"")&amp;IF(J26="true",", multiTrialSet=true",""),"")</f>
        <v>, setType=LIBSETS_SETTYPE_CRAFTED</v>
      </c>
      <c r="BB26" s="21" t="str">
        <f>IF(AX26&lt;&gt;"",", isProcSetAllowedInPvP="&amp; AX26,"") &amp; IF(F26&lt;&gt;"Not in the game (anymore)",IF(U26&lt;&gt;"",", dropMechanic={"&amp;U26&amp;IF(AA26&lt;&gt;"",","&amp;AA26,"")&amp;IF(AF26&lt;&gt;"",","&amp;AF26,"")&amp;IF(AK26&lt;&gt;"",","&amp;AK26,"")&amp;IF(AP26&lt;&gt;"",","&amp;AP26,"")&amp;IF(AU26&lt;&gt;"",","&amp;AU26,"")&amp;"}"&amp;IF(U26="LIBSETS_DROP_MECHANIC_MONSTER_NAME",", dropMechanicNames={" &amp; IF(V26&lt;&gt;"","['en']='"&amp;V26&amp;"'","") &amp; IF(W26&lt;&gt;"",", ['de']='" &amp; W26&amp;"'","") &amp; "}",""),"")&amp;"},","")</f>
        <v>, isProcSetAllowedInPvP=1},</v>
      </c>
      <c r="BC26" s="21" t="str">
        <f>IF(F26&lt;&gt;"Not in the game (anymore)",IF(C26&lt;&gt;"",CONCATENATE(" --",C26," / ",B26,"   [",IF(Q26&lt;&gt;"",Q26,""),IF(Z26&lt;&gt;"",", "&amp;Z26,""),IF(AE26&lt;&gt;"",", "&amp;AE26,""),IF(AJ26&lt;&gt;"",", "&amp;AJ26,""),IF(AO26&lt;&gt;"",", "&amp;AO26,""),IF(AT26&lt;&gt;"",", "&amp;AT26,""),"]")),"")</f>
        <v xml:space="preserve"> --Armor of the Seducer / Rüstung der Verführung    [Stormhaven, Grahtwood, Deshaan]</v>
      </c>
    </row>
    <row r="27" spans="1:55" x14ac:dyDescent="0.25">
      <c r="A27" s="5">
        <v>44</v>
      </c>
      <c r="B27" t="s">
        <v>83</v>
      </c>
      <c r="C27" t="s">
        <v>2600</v>
      </c>
      <c r="D27" s="3">
        <f t="shared" si="0"/>
        <v>44</v>
      </c>
      <c r="G27" s="8" t="s">
        <v>1493</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43" t="str">
        <f>IF(U27&lt;&gt;"",IF(U27&lt;&gt;"LIBSETS_DROP_MECHANIC_MONSTER_NAME",VLOOKUP(U27,'LibSets constants'!$I$4:$L$1003,3,FALSE),""),"")</f>
        <v/>
      </c>
      <c r="W27" s="43" t="str">
        <f>IF(U27&lt;&gt;"",IF(U27&lt;&gt;"LIBSETS_DROP_MECHANIC_MONSTER_NAME",VLOOKUP(U27,'LibSets constants'!$I$4:$L$1003,4,FALSE),""),"")</f>
        <v/>
      </c>
      <c r="Y27" s="3">
        <f>IF(G27&lt;&gt;"LIBSETS_SETTYPE_BATTLEGROUND",IF(G27&lt;&gt;"LIBSETS_SETTYPE_SPECIAL",IF(X27&lt;&gt;"",X27,IF(Z27&lt;&gt;"",VLOOKUP(Z27,'ESO zone constants'!$D$3:$H$4953,5,FALSE),"")),""),"")</f>
        <v>58</v>
      </c>
      <c r="Z27" t="str">
        <f>IF(AND(O27&lt;&gt;"",NOT(ISERROR(O27))),"",IF(AND(L27&lt;&gt;"",L27&gt;0,NOT(ISERROR(L27))),VLOOKUP(L27,'ESO dumped WayshrineInfo'!$K$3:$N$9999,4,FALSE),""))</f>
        <v>Malabal Tor</v>
      </c>
      <c r="AA27" s="44"/>
      <c r="AB27" s="43" t="str">
        <f>IF(AA27&lt;&gt;"",IF(AA27&lt;&gt;"LIBSETS_DROP_MECHANIC_MONSTER_NAME",VLOOKUP(AA27,'LibSets constants'!$I$4:$L$1003,3,FALSE),""),"")</f>
        <v/>
      </c>
      <c r="AC27" s="43" t="str">
        <f>IF(AA27&lt;&gt;"",IF(AA27&lt;&gt;"LIBSETS_DROP_MECHANIC_MONSTER_NAME",VLOOKUP(AA27,'LibSets constants'!$I$4:$L$1003,4,FALSE),""),"")</f>
        <v/>
      </c>
      <c r="AD27" s="3">
        <f>IF(G27&lt;&gt;"LIBSETS_SETTYPE_BATTLEGROUND",IF(G27&lt;&gt;"LIBSETS_SETTYPE_SPECIAL",IF(AE27&lt;&gt;"",VLOOKUP(AE27,'ESO zone constants'!$D$3:$H$4953,5,FALSE),""),""),"")</f>
        <v>101</v>
      </c>
      <c r="AE27" t="str">
        <f>IF(AND(O27&lt;&gt;"",NOT(ISERROR(O27))),"",IF(AND(M27&lt;&gt;"",M27&gt;0,NOT(ISERROR(M27))),VLOOKUP(M27,'ESO dumped WayshrineInfo'!$K$3:$N$9999,4,FALSE),""))</f>
        <v>Eastmarch</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90" t="s">
        <v>2707</v>
      </c>
      <c r="AY27" s="21" t="str">
        <f>IF(A27="???","--","")&amp;IF(F27&lt;&gt;"Not in the game (anymore)",IF(A27&lt;&gt;"",CONCATENATE("[",A27,"] = {wayshrines={")&amp;IF(K27&lt;&gt;"",CONCATENATE(K27,","),"")&amp;IF(L27&lt;&gt;"",CONCATENATE(L27,","),"")&amp;IF(M27&lt;&gt;"",CONCATENATE(M27,","),"")&amp;CONCATENATE("}")&amp;IF(VALUE(N27)&gt;0,CONCATENATE(", traitsNeeded=",N27),"")&amp;CONCATENATE(", dlcId=",IF(S27&lt;&gt;"",S27,"DLC_BASE_GAME")),""),"")</f>
        <v>[44] = {wayshrines={58,101,93,}, traitsNeeded=5, dlcId=DLC_BASE_GAME</v>
      </c>
      <c r="AZ27" s="21" t="str">
        <f>IF(F27&lt;&gt;"Not in the game (anymore)",IF(A27&lt;&gt;"",IF(P27&lt;&gt;"",CONCATENATE(", zoneIds={",P27),"")&amp;IF(Y27&lt;&gt;"",CONCATENATE(",",Y27),"")&amp;IF(AD27&lt;&gt;"",CONCATENATE(",",AD27),"")&amp;IF(AI27&lt;&gt;"",CONCATENATE(",",AI27),"")&amp;IF(AN27&lt;&gt;"",CONCATENATE(",",AN27),"")&amp;IF(AS27&lt;&gt;"",CONCATENATE(",",AS27),"")&amp;IF(P27&lt;&gt;"",CONCATENATE("}",""),"")&amp;IF(OR(I27="true",I27="false",I27&lt;&gt;""), CONCATENATE(", veteran=", I27), ""),""),"")</f>
        <v>, zoneIds={104,58,101}, veteran=false</v>
      </c>
      <c r="BA27" s="21" t="str">
        <f>IF(F27&lt;&gt;"Not in the game (anymore)",IF(A27&lt;&gt;"",", setType="&amp;G27,"")&amp;IF(J27="true",", multiTrialSet=true",""),"")</f>
        <v>, setType=LIBSETS_SETTYPE_CRAFTED</v>
      </c>
      <c r="BB27" s="21" t="str">
        <f>IF(AX27&lt;&gt;"",", isProcSetAllowedInPvP="&amp; AX27,"") &amp; IF(F27&lt;&gt;"Not in the game (anymore)",IF(U27&lt;&gt;"",", dropMechanic={"&amp;U27&amp;IF(AA27&lt;&gt;"",","&amp;AA27,"")&amp;IF(AF27&lt;&gt;"",","&amp;AF27,"")&amp;IF(AK27&lt;&gt;"",","&amp;AK27,"")&amp;IF(AP27&lt;&gt;"",","&amp;AP27,"")&amp;IF(AU27&lt;&gt;"",","&amp;AU27,"")&amp;"}"&amp;IF(U27="LIBSETS_DROP_MECHANIC_MONSTER_NAME",", dropMechanicNames={" &amp; IF(V27&lt;&gt;"","['en']='"&amp;V27&amp;"'","") &amp; IF(W27&lt;&gt;"",", ['de']='" &amp; W27&amp;"'","") &amp; "}",""),"")&amp;"},","")</f>
        <v>},</v>
      </c>
      <c r="BC27" s="21" t="str">
        <f>IF(F27&lt;&gt;"Not in the game (anymore)",IF(C27&lt;&gt;"",CONCATENATE(" --",C27," / ",B27,"   [",IF(Q27&lt;&gt;"",Q27,""),IF(Z27&lt;&gt;"",", "&amp;Z27,""),IF(AE27&lt;&gt;"",", "&amp;AE27,""),IF(AJ27&lt;&gt;"",", "&amp;AJ27,""),IF(AO27&lt;&gt;"",", "&amp;AO27,""),IF(AT27&lt;&gt;"",", "&amp;AT27,""),"]")),"")</f>
        <v xml:space="preserve"> --Vampire\'s Kiss / Kuss des Vampirs    [Alik'r Desert, Malabal Tor, Eastmarch]</v>
      </c>
    </row>
    <row r="28" spans="1:55" x14ac:dyDescent="0.25">
      <c r="A28" s="12">
        <v>46</v>
      </c>
      <c r="B28" t="s">
        <v>766</v>
      </c>
      <c r="C28" t="s">
        <v>2601</v>
      </c>
      <c r="D28" s="3">
        <f t="shared" si="0"/>
        <v>46</v>
      </c>
      <c r="E28" s="42"/>
      <c r="G28" s="8" t="s">
        <v>1496</v>
      </c>
      <c r="I28" t="s">
        <v>97</v>
      </c>
      <c r="J28" t="s">
        <v>97</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43" t="str">
        <f>IF(U28&lt;&gt;"",IF(U28&lt;&gt;"LIBSETS_DROP_MECHANIC_MONSTER_NAME",VLOOKUP(U28,'LibSets constants'!$I$4:$L$1003,3,FALSE),""),"")</f>
        <v/>
      </c>
      <c r="W28" s="3" t="str">
        <f>IF(U28&lt;&gt;"",IF(U28&lt;&gt;"LIBSETS_DROP_MECHANIC_MONSTER_NAME",VLOOKUP(U28,'LibSets constants'!$I$4:$L$1003,4,FALSE),""),"")</f>
        <v/>
      </c>
      <c r="Y28" s="3" t="str">
        <f>IF(G28&lt;&gt;"LIBSETS_SETTYPE_BATTLEGROUND",IF(G28&lt;&gt;"LIBSETS_SETTYPE_SPECIAL",IF(X28&lt;&gt;"",X28,IF(Z28&lt;&gt;"",VLOOKUP(Z28,'ESO zone constants'!$D$3:$H$4953,5,FALSE),"")),""),"")</f>
        <v/>
      </c>
      <c r="Z28" t="str">
        <f>IF(AND(O28&lt;&gt;"",NOT(ISERROR(O28))),"",IF(AND(L28&lt;&gt;"",L28&gt;0,NOT(ISERROR(L28))),VLOOKUP(L28,'ESO dumped WayshrineInfo'!$K$3:$N$9999,4,FALSE),""))</f>
        <v/>
      </c>
      <c r="AA28" s="44"/>
      <c r="AB28" s="43" t="str">
        <f>IF(AA28&lt;&gt;"",IF(AA28&lt;&gt;"LIBSETS_DROP_MECHANIC_MONSTER_NAME",VLOOKUP(AA28,'LibSets constants'!$I$4:$L$1003,3,FALSE),""),"")</f>
        <v/>
      </c>
      <c r="AC28" s="43" t="str">
        <f>IF(AA28&lt;&gt;"",IF(AA28&lt;&gt;"LIBSETS_DROP_MECHANIC_MONSTER_NAME",VLOOKUP(AA28,'LibSets constants'!$I$4:$L$1003,4,FALSE),""),"")</f>
        <v/>
      </c>
      <c r="AD28" s="3" t="str">
        <f>IF(G28&lt;&gt;"LIBSETS_SETTYPE_BATTLEGROUND",IF(G28&lt;&gt;"LIBSETS_SETTYPE_SPECIAL",IF(AE28&lt;&gt;"",VLOOKUP(AE28,'ESO zone constants'!$D$3:$H$4953,5,FALSE),""),""),"")</f>
        <v/>
      </c>
      <c r="AE28" t="str">
        <f>IF(AND(O28&lt;&gt;"",NOT(ISERROR(O28))),"",IF(AND(M28&lt;&gt;"",M28&gt;0,NOT(ISERROR(M28))),VLOOKUP(M28,'ESO dumped WayshrineInfo'!$K$3:$N$9999,4,FALSE),""))</f>
        <v/>
      </c>
      <c r="AF28" s="44"/>
      <c r="AG28" s="43" t="str">
        <f>IF(AF28&lt;&gt;"",IF(AF28&lt;&gt;"LIBSETS_DROP_MECHANIC_MONSTER_NAME",VLOOKUP(AF28,'LibSets constants'!$I$4:$L$1003,3,FALSE),""),"")</f>
        <v/>
      </c>
      <c r="AH28" s="43" t="str">
        <f>IF(AF28&lt;&gt;"",IF(AF28&lt;&gt;"LIBSETS_DROP_MECHANIC_MONSTER_NAME",VLOOKUP(AF28,'LibSets constants'!$I$4:$L$1003,4,FALSE),""),"")</f>
        <v/>
      </c>
      <c r="AI28" s="3" t="str">
        <f>IF(G28&lt;&gt;"LIBSETS_SETTYPE_BATTLEGROUND",IF(G28&lt;&gt;"LIBSETS_SETTYPE_SPECIAL",IF(AJ28&lt;&gt;"",VLOOKUP(AJ28,'ESO zone constants'!$D$3:$H$4953,5,FALSE),""),""),"")</f>
        <v/>
      </c>
      <c r="AK28" s="44"/>
      <c r="AL28" s="43" t="str">
        <f>IF(AK28&lt;&gt;"",IF(AK28&lt;&gt;"LIBSETS_DROP_MECHANIC_MONSTER_NAME",VLOOKUP(AK28,'LibSets constants'!$I$4:$L$1003,3,FALSE),""),"")</f>
        <v/>
      </c>
      <c r="AM28" s="43" t="str">
        <f>IF(AK28&lt;&gt;"",IF(AK28&lt;&gt;"LIBSETS_DROP_MECHANIC_MONSTER_NAME",VLOOKUP(AK28,'LibSets constants'!$I$4:$L$1003,4,FALSE),""),"")</f>
        <v/>
      </c>
      <c r="AN28" s="3" t="str">
        <f>IF(G28&lt;&gt;"LIBSETS_SETTYPE_BATTLEGROUND",IF(G28&lt;&gt;"LIBSETS_SETTYPE_SPECIAL",IF(AO28&lt;&gt;"",VLOOKUP(AO28,'ESO zone constants'!$D$3:$H$4953,5,FALSE),""),""),"")</f>
        <v/>
      </c>
      <c r="AP28" s="44"/>
      <c r="AQ28" s="43" t="str">
        <f>IF(AP28&lt;&gt;"",IF(AP28&lt;&gt;"LIBSETS_DROP_MECHANIC_MONSTER_NAME",VLOOKUP(AP28,'LibSets constants'!$I$4:$L$1003,3,FALSE),""),"")</f>
        <v/>
      </c>
      <c r="AR28" s="43" t="str">
        <f>IF(AP28&lt;&gt;"",IF(AP28&lt;&gt;"LIBSETS_DROP_MECHANIC_MONSTER_NAME",VLOOKUP(AP28,'LibSets constants'!$I$4:$L$1003,4,FALSE),""),"")</f>
        <v/>
      </c>
      <c r="AS28" s="3" t="str">
        <f>IF(G28&lt;&gt;"LIBSETS_SETTYPE_BATTLEGROUND",IF(G28&lt;&gt;"LIBSETS_SETTYPE_SPECIAL",IF(AT28&lt;&gt;"",VLOOKUP(AT28,'ESO zone constants'!$D$3:$H$4953,5,FALSE),""),""),"")</f>
        <v/>
      </c>
      <c r="AU28" s="44"/>
      <c r="AV28" s="43" t="str">
        <f>IF(AU28&lt;&gt;"",IF(AU28&lt;&gt;"LIBSETS_DROP_MECHANIC_MONSTER_NAME",VLOOKUP(AU28,'LibSets constants'!$I$4:$L$1003,3,FALSE),""),"")</f>
        <v/>
      </c>
      <c r="AW28" s="43" t="str">
        <f>IF(AU28&lt;&gt;"",IF(AU28&lt;&gt;"LIBSETS_DROP_MECHANIC_MONSTER_NAME",VLOOKUP(AU28,'LibSets constants'!$I$4:$L$1003,4,FALSE),""),"")</f>
        <v/>
      </c>
      <c r="AX28" s="90" t="s">
        <v>2707</v>
      </c>
      <c r="AY28" s="21" t="str">
        <f>IF(A28="???","--","")&amp;IF(F28&lt;&gt;"Not in the game (anymore)",IF(A28&lt;&gt;"",CONCATENATE("[",A28,"] = {wayshrines={")&amp;IF(K28&lt;&gt;"",CONCATENATE(K28,","),"")&amp;IF(L28&lt;&gt;"",CONCATENATE(L28,","),"")&amp;IF(M28&lt;&gt;"",CONCATENATE(M28,","),"")&amp;CONCATENATE("}")&amp;IF(VALUE(N28)&gt;0,CONCATENATE(", traitsNeeded=",N28),"")&amp;CONCATENATE(", dlcId=",IF(S28&lt;&gt;"",S28,"DLC_BASE_GAME")),""),"")</f>
        <v>[46] = {wayshrines={187,187,187,}, dlcId=DLC_BASE_GAME</v>
      </c>
      <c r="AZ28" s="21" t="str">
        <f>IF(F28&lt;&gt;"Not in the game (anymore)",IF(A28&lt;&gt;"",IF(P28&lt;&gt;"",CONCATENATE(", zoneIds={",P28),"")&amp;IF(Y28&lt;&gt;"",CONCATENATE(",",Y28),"")&amp;IF(AD28&lt;&gt;"",CONCATENATE(",",AD28),"")&amp;IF(AI28&lt;&gt;"",CONCATENATE(",",AI28),"")&amp;IF(AN28&lt;&gt;"",CONCATENATE(",",AN28),"")&amp;IF(AS28&lt;&gt;"",CONCATENATE(",",AS28),"")&amp;IF(P28&lt;&gt;"",CONCATENATE("}",""),"")&amp;IF(OR(I28="true",I28="false",I28&lt;&gt;""), CONCATENATE(", veteran=", I28), ""),""),"")</f>
        <v>, zoneIds={64}, veteran=false</v>
      </c>
      <c r="BA28" s="21" t="str">
        <f>IF(F28&lt;&gt;"Not in the game (anymore)",IF(A28&lt;&gt;"",", setType="&amp;G28,"")&amp;IF(J28="true",", multiTrialSet=true",""),"")</f>
        <v>, setType=LIBSETS_SETTYPE_DUNGEON</v>
      </c>
      <c r="BB28" s="21" t="str">
        <f>IF(AX28&lt;&gt;"",", isProcSetAllowedInPvP="&amp; AX28,"") &amp; IF(F28&lt;&gt;"Not in the game (anymore)",IF(U28&lt;&gt;"",", dropMechanic={"&amp;U28&amp;IF(AA28&lt;&gt;"",","&amp;AA28,"")&amp;IF(AF28&lt;&gt;"",","&amp;AF28,"")&amp;IF(AK28&lt;&gt;"",","&amp;AK28,"")&amp;IF(AP28&lt;&gt;"",","&amp;AP28,"")&amp;IF(AU28&lt;&gt;"",","&amp;AU28,"")&amp;"}"&amp;IF(U28="LIBSETS_DROP_MECHANIC_MONSTER_NAME",", dropMechanicNames={" &amp; IF(V28&lt;&gt;"","['en']='"&amp;V28&amp;"'","") &amp; IF(W28&lt;&gt;"",", ['de']='" &amp; W28&amp;"'","") &amp; "}",""),"")&amp;"},","")</f>
        <v>},</v>
      </c>
      <c r="BC28" s="21" t="str">
        <f>IF(F28&lt;&gt;"Not in the game (anymore)",IF(C28&lt;&gt;"",CONCATENATE(" --",C28," / ",B28,"   [",IF(Q28&lt;&gt;"",Q28,""),IF(Z28&lt;&gt;"",", "&amp;Z28,""),IF(AE28&lt;&gt;"",", "&amp;AE28,""),IF(AJ28&lt;&gt;"",", "&amp;AJ28,""),IF(AO28&lt;&gt;"",", "&amp;AO28,""),IF(AT28&lt;&gt;"",", "&amp;AT28,""),"]")),"")</f>
        <v xml:space="preserve"> --Noble Duelist\'s Silks / Seide des edlen Duellanten   [Blessed Crucible]</v>
      </c>
    </row>
    <row r="29" spans="1:55" x14ac:dyDescent="0.25">
      <c r="A29" s="12">
        <v>47</v>
      </c>
      <c r="B29" t="s">
        <v>767</v>
      </c>
      <c r="C29" t="s">
        <v>768</v>
      </c>
      <c r="D29" s="3">
        <f t="shared" si="0"/>
        <v>47</v>
      </c>
      <c r="G29" s="8" t="s">
        <v>1499</v>
      </c>
      <c r="I29" t="s">
        <v>97</v>
      </c>
      <c r="J29" t="s">
        <v>97</v>
      </c>
      <c r="K29">
        <v>-1</v>
      </c>
      <c r="L29">
        <v>-1</v>
      </c>
      <c r="M29">
        <v>-1</v>
      </c>
      <c r="N29">
        <v>0</v>
      </c>
      <c r="O29" s="66"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1581</v>
      </c>
      <c r="V29" s="43" t="str">
        <f>IF(U29&lt;&gt;"",IF(U29&lt;&gt;"LIBSETS_DROP_MECHANIC_MONSTER_NAME",VLOOKUP(U29,'LibSets constants'!$I$4:$L$1003,3,FALSE),""),"")</f>
        <v>Delve bosses have a chance to drop a waist or feet.</v>
      </c>
      <c r="W29" s="43" t="str">
        <f>IF(U29&lt;&gt;"",IF(U29&lt;&gt;"LIBSETS_DROP_MECHANIC_MONSTER_NAME",VLOOKUP(U29,'LibSets constants'!$I$4:$L$1003,4,FALSE),""),"")</f>
        <v>Bosse in Gewölben haben die Chance, eine Taille oder Füße fallen zu lassen.</v>
      </c>
      <c r="Y29" s="3" t="str">
        <f>IF(G29&lt;&gt;"LIBSETS_SETTYPE_BATTLEGROUND",IF(G29&lt;&gt;"LIBSETS_SETTYPE_SPECIAL",IF(X29&lt;&gt;"",X29,IF(Z29&lt;&gt;"",VLOOKUP(Z29,'ESO zone constants'!$D$3:$H$4953,5,FALSE),"")),""),"")</f>
        <v/>
      </c>
      <c r="Z29" t="str">
        <f>IF(AND(O29&lt;&gt;"",NOT(ISERROR(O29))),"",IF(AND(L29&lt;&gt;"",L29&gt;0,NOT(ISERROR(L29))),VLOOKUP(L29,'ESO dumped WayshrineInfo'!$K$3:$N$9999,4,FALSE),""))</f>
        <v/>
      </c>
      <c r="AA29" s="44" t="s">
        <v>1582</v>
      </c>
      <c r="AB29" s="43" t="str">
        <f>IF(AA29&lt;&gt;"",IF(AA29&lt;&gt;"LIBSETS_DROP_MECHANIC_MONSTER_NAME",VLOOKUP(AA29,'LibSets constants'!$I$4:$L$1003,3,FALSE),""),"")</f>
        <v>Overland group bosses have a 100% chance to drop head, chest, legs, or weapon.</v>
      </c>
      <c r="AC29" s="43" t="str">
        <f>IF(AA29&lt;&gt;"",IF(AA29&lt;&gt;"LIBSETS_DROP_MECHANIC_MONSTER_NAME",VLOOKUP(AA29,'LibSets constants'!$I$4:$L$1003,4,FALSE),""),"")</f>
        <v>Überland Gruppenbosse haben eine Chance von 100%, Kopf, Brust, Beine oder Waffen fallen zu lassen.</v>
      </c>
      <c r="AD29" s="3" t="str">
        <f>IF(G29&lt;&gt;"LIBSETS_SETTYPE_BATTLEGROUND",IF(G29&lt;&gt;"LIBSETS_SETTYPE_SPECIAL",IF(AE29&lt;&gt;"",VLOOKUP(AE29,'ESO zone constants'!$D$3:$H$4953,5,FALSE),""),""),"")</f>
        <v/>
      </c>
      <c r="AE29" t="str">
        <f>IF(AND(O29&lt;&gt;"",NOT(ISERROR(O29))),"",IF(AND(M29&lt;&gt;"",M29&gt;0,NOT(ISERROR(M29))),VLOOKUP(M29,'ESO dumped WayshrineInfo'!$K$3:$N$9999,4,FALSE),""))</f>
        <v/>
      </c>
      <c r="AF29" s="44" t="s">
        <v>1583</v>
      </c>
      <c r="AG29" s="43" t="str">
        <f>IF(AF29&lt;&gt;"",IF(AF29&lt;&gt;"LIBSETS_DROP_MECHANIC_MONSTER_NAME",VLOOKUP(AF29,'LibSets constants'!$I$4:$L$1003,3,FALSE),""),"")</f>
        <v>Public dungeon bosses have a chance to drop a shoulder, hand, or weapon.</v>
      </c>
      <c r="AH29" s="43" t="str">
        <f>IF(AF29&lt;&gt;"",IF(AF29&lt;&gt;"LIBSETS_DROP_MECHANIC_MONSTER_NAME",VLOOKUP(AF29,'LibSets constants'!$I$4:$L$1003,4,FALSE),""),"")</f>
        <v>Öffentliche Dungeon-Bosse haben die Möglichkeit, eine Schulter, Handschuhe oder eine Waffe fallen zu lassen.</v>
      </c>
      <c r="AI29" s="3" t="str">
        <f>IF(G29&lt;&gt;"LIBSETS_SETTYPE_BATTLEGROUND",IF(G29&lt;&gt;"LIBSETS_SETTYPE_SPECIAL",IF(AJ29&lt;&gt;"",VLOOKUP(AJ29,'ESO zone constants'!$D$3:$H$4953,5,FALSE),""),""),"")</f>
        <v/>
      </c>
      <c r="AK29" s="44" t="s">
        <v>1584</v>
      </c>
      <c r="AL29" s="43" t="str">
        <f>IF(AK29&lt;&gt;"",IF(AK29&lt;&gt;"LIBSETS_DROP_MECHANIC_MONSTER_NAME",VLOOKUP(AK29,'LibSets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 s="43" t="str">
        <f>IF(AK29&lt;&gt;"",IF(AK29&lt;&gt;"LIBSETS_DROP_MECHANIC_MONSTER_NAME",VLOOKUP(AK29,'LibSets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90" t="s">
        <v>2707</v>
      </c>
      <c r="AY29" s="21" t="str">
        <f>IF(A29="???","--","")&amp;IF(F29&lt;&gt;"Not in the game (anymore)",IF(A29&lt;&gt;"",CONCATENATE("[",A29,"] = {wayshrines={")&amp;IF(K29&lt;&gt;"",CONCATENATE(K29,","),"")&amp;IF(L29&lt;&gt;"",CONCATENATE(L29,","),"")&amp;IF(M29&lt;&gt;"",CONCATENATE(M29,","),"")&amp;CONCATENATE("}")&amp;IF(VALUE(N29)&gt;0,CONCATENATE(", traitsNeeded=",N29),"")&amp;CONCATENATE(", dlcId=",IF(S29&lt;&gt;"",S29,"DLC_BASE_GAME")),""),"")</f>
        <v>[47] = {wayshrines={-1,-1,-1,}, dlcId=DLC_BASE_GAME</v>
      </c>
      <c r="AZ29" s="21" t="str">
        <f>IF(F29&lt;&gt;"Not in the game (anymore)",IF(A29&lt;&gt;"",IF(P29&lt;&gt;"",CONCATENATE(", zoneIds={",P29),"")&amp;IF(Y29&lt;&gt;"",CONCATENATE(",",Y29),"")&amp;IF(AD29&lt;&gt;"",CONCATENATE(",",AD29),"")&amp;IF(AI29&lt;&gt;"",CONCATENATE(",",AI29),"")&amp;IF(AN29&lt;&gt;"",CONCATENATE(",",AN29),"")&amp;IF(AS29&lt;&gt;"",CONCATENATE(",",AS29),"")&amp;IF(P29&lt;&gt;"",CONCATENATE("}",""),"")&amp;IF(OR(I29="true",I29="false",I29&lt;&gt;""), CONCATENATE(", veteran=", I29), ""),""),"")</f>
        <v>, zoneIds={104}, veteran=false</v>
      </c>
      <c r="BA29" s="21" t="str">
        <f>IF(F29&lt;&gt;"Not in the game (anymore)",IF(A29&lt;&gt;"",", setType="&amp;G29,"")&amp;IF(J29="true",", multiTrialSet=true",""),"")</f>
        <v>, setType=LIBSETS_SETTYPE_OVERLAND</v>
      </c>
      <c r="BB29" s="21" t="str">
        <f>IF(AX29&lt;&gt;"",", isProcSetAllowedInPvP="&amp; AX29,"") &amp; IF(F29&lt;&gt;"Not in the game (anymore)",IF(U29&lt;&gt;"",", dropMechanic={"&amp;U29&amp;IF(AA29&lt;&gt;"",","&amp;AA29,"")&amp;IF(AF29&lt;&gt;"",","&amp;AF29,"")&amp;IF(AK29&lt;&gt;"",","&amp;AK29,"")&amp;IF(AP29&lt;&gt;"",","&amp;AP29,"")&amp;IF(AU29&lt;&gt;"",","&amp;AU29,"")&amp;"}"&amp;IF(U29="LIBSETS_DROP_MECHANIC_MONSTER_NAME",", dropMechanicNames={" &amp; IF(V29&lt;&gt;"","['en']='"&amp;V29&amp;"'","") &amp; IF(W29&lt;&gt;"",", ['de']='" &amp; W29&amp;"'","") &amp; "}",""),"")&amp;"},","")</f>
        <v>, dropMechanic={LIBSETS_DROP_MECHANIC_OVERLAND_BOSS_DELVE,LIBSETS_DROP_MECHANIC_OVERLAND_WORLDBOSS,LIBSETS_DROP_MECHANIC_OVERLAND_BOSS_PUBLIC_DUNGEON,LIBSETS_DROP_MECHANIC_OVERLAND_CHEST}},</v>
      </c>
      <c r="BC29" s="21" t="str">
        <f>IF(F29&lt;&gt;"Not in the game (anymore)",IF(C29&lt;&gt;"",CONCATENATE(" --",C29," / ",B29,"   [",IF(Q29&lt;&gt;"",Q29,""),IF(Z29&lt;&gt;"",", "&amp;Z29,""),IF(AE29&lt;&gt;"",", "&amp;AE29,""),IF(AJ29&lt;&gt;"",", "&amp;AJ29,""),IF(AO29&lt;&gt;"",", "&amp;AO29,""),IF(AT29&lt;&gt;"",", "&amp;AT29,""),"]")),"")</f>
        <v xml:space="preserve"> --Robes of the Withered Hand / Roben der Verdorrten Hand   [Alik'r Desert]</v>
      </c>
    </row>
    <row r="30" spans="1:55" x14ac:dyDescent="0.25">
      <c r="A30" s="5">
        <v>48</v>
      </c>
      <c r="B30" t="s">
        <v>769</v>
      </c>
      <c r="C30" t="s">
        <v>2602</v>
      </c>
      <c r="D30" s="3">
        <f t="shared" si="0"/>
        <v>48</v>
      </c>
      <c r="G30" s="8" t="s">
        <v>1493</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43" t="str">
        <f>IF(U30&lt;&gt;"",IF(U30&lt;&gt;"LIBSETS_DROP_MECHANIC_MONSTER_NAME",VLOOKUP(U30,'LibSets constants'!$I$4:$L$1003,3,FALSE),""),"")</f>
        <v/>
      </c>
      <c r="W30" s="3" t="str">
        <f>IF(U30&lt;&gt;"",IF(U30&lt;&gt;"LIBSETS_DROP_MECHANIC_MONSTER_NAME",VLOOKUP(U30,'LibSets constants'!$I$4:$L$1003,4,FALSE),""),"")</f>
        <v/>
      </c>
      <c r="Y30" s="3">
        <f>IF(G30&lt;&gt;"LIBSETS_SETTYPE_BATTLEGROUND",IF(G30&lt;&gt;"LIBSETS_SETTYPE_SPECIAL",IF(X30&lt;&gt;"",X30,IF(Z30&lt;&gt;"",VLOOKUP(Z30,'ESO zone constants'!$D$3:$H$4953,5,FALSE),"")),""),"")</f>
        <v>108</v>
      </c>
      <c r="Z30" t="str">
        <f>IF(AND(O30&lt;&gt;"",NOT(ISERROR(O30))),"",IF(AND(L30&lt;&gt;"",L30&gt;0,NOT(ISERROR(L30))),VLOOKUP(L30,'ESO dumped WayshrineInfo'!$K$3:$N$9999,4,FALSE),""))</f>
        <v>Greenshade</v>
      </c>
      <c r="AA30" s="44"/>
      <c r="AB30" s="43" t="str">
        <f>IF(AA30&lt;&gt;"",IF(AA30&lt;&gt;"LIBSETS_DROP_MECHANIC_MONSTER_NAME",VLOOKUP(AA30,'LibSets constants'!$I$4:$L$1003,3,FALSE),""),"")</f>
        <v/>
      </c>
      <c r="AC30" s="43" t="str">
        <f>IF(AA30&lt;&gt;"",IF(AA30&lt;&gt;"LIBSETS_DROP_MECHANIC_MONSTER_NAME",VLOOKUP(AA30,'LibSets constants'!$I$4:$L$1003,4,FALSE),""),"")</f>
        <v/>
      </c>
      <c r="AD30" s="3">
        <f>IF(G30&lt;&gt;"LIBSETS_SETTYPE_BATTLEGROUND",IF(G30&lt;&gt;"LIBSETS_SETTYPE_SPECIAL",IF(AE30&lt;&gt;"",VLOOKUP(AE30,'ESO zone constants'!$D$3:$H$4953,5,FALSE),""),""),"")</f>
        <v>117</v>
      </c>
      <c r="AE30" t="str">
        <f>IF(AND(O30&lt;&gt;"",NOT(ISERROR(O30))),"",IF(AND(M30&lt;&gt;"",M30&gt;0,NOT(ISERROR(M30))),VLOOKUP(M30,'ESO dumped WayshrineInfo'!$K$3:$N$9999,4,FALSE),""))</f>
        <v>Shadowfen</v>
      </c>
      <c r="AF30" s="44"/>
      <c r="AG30" s="43" t="str">
        <f>IF(AF30&lt;&gt;"",IF(AF30&lt;&gt;"LIBSETS_DROP_MECHANIC_MONSTER_NAME",VLOOKUP(AF30,'LibSets constants'!$I$4:$L$1003,3,FALSE),""),"")</f>
        <v/>
      </c>
      <c r="AH30" s="43" t="str">
        <f>IF(AF30&lt;&gt;"",IF(AF30&lt;&gt;"LIBSETS_DROP_MECHANIC_MONSTER_NAME",VLOOKUP(AF30,'LibSets constants'!$I$4:$L$1003,4,FALSE),""),"")</f>
        <v/>
      </c>
      <c r="AI30" s="3" t="str">
        <f>IF(G30&lt;&gt;"LIBSETS_SETTYPE_BATTLEGROUND",IF(G30&lt;&gt;"LIBSETS_SETTYPE_SPECIAL",IF(AJ30&lt;&gt;"",VLOOKUP(AJ30,'ESO zone constants'!$D$3:$H$4953,5,FALSE),""),""),"")</f>
        <v/>
      </c>
      <c r="AK30" s="44"/>
      <c r="AL30" s="43" t="str">
        <f>IF(AK30&lt;&gt;"",IF(AK30&lt;&gt;"LIBSETS_DROP_MECHANIC_MONSTER_NAME",VLOOKUP(AK30,'LibSets constants'!$I$4:$L$1003,3,FALSE),""),"")</f>
        <v/>
      </c>
      <c r="AM30" s="43" t="str">
        <f>IF(AK30&lt;&gt;"",IF(AK30&lt;&gt;"LIBSETS_DROP_MECHANIC_MONSTER_NAME",VLOOKUP(AK30,'LibSets constants'!$I$4:$L$1003,4,FALSE),""),"")</f>
        <v/>
      </c>
      <c r="AN30" s="3" t="str">
        <f>IF(G30&lt;&gt;"LIBSETS_SETTYPE_BATTLEGROUND",IF(G30&lt;&gt;"LIBSETS_SETTYPE_SPECIAL",IF(AO30&lt;&gt;"",VLOOKUP(AO30,'ESO zone constants'!$D$3:$H$4953,5,FALSE),""),""),"")</f>
        <v/>
      </c>
      <c r="AP30" s="44"/>
      <c r="AQ30" s="43" t="str">
        <f>IF(AP30&lt;&gt;"",IF(AP30&lt;&gt;"LIBSETS_DROP_MECHANIC_MONSTER_NAME",VLOOKUP(AP30,'LibSets constants'!$I$4:$L$1003,3,FALSE),""),"")</f>
        <v/>
      </c>
      <c r="AR30" s="43" t="str">
        <f>IF(AP30&lt;&gt;"",IF(AP30&lt;&gt;"LIBSETS_DROP_MECHANIC_MONSTER_NAME",VLOOKUP(AP30,'LibSets constants'!$I$4:$L$1003,4,FALSE),""),"")</f>
        <v/>
      </c>
      <c r="AS30" s="3" t="str">
        <f>IF(G30&lt;&gt;"LIBSETS_SETTYPE_BATTLEGROUND",IF(G30&lt;&gt;"LIBSETS_SETTYPE_SPECIAL",IF(AT30&lt;&gt;"",VLOOKUP(AT30,'ESO zone constants'!$D$3:$H$4953,5,FALSE),""),""),"")</f>
        <v/>
      </c>
      <c r="AU30" s="44"/>
      <c r="AV30" s="43" t="str">
        <f>IF(AU30&lt;&gt;"",IF(AU30&lt;&gt;"LIBSETS_DROP_MECHANIC_MONSTER_NAME",VLOOKUP(AU30,'LibSets constants'!$I$4:$L$1003,3,FALSE),""),"")</f>
        <v/>
      </c>
      <c r="AW30" s="43" t="str">
        <f>IF(AU30&lt;&gt;"",IF(AU30&lt;&gt;"LIBSETS_DROP_MECHANIC_MONSTER_NAME",VLOOKUP(AU30,'LibSets constants'!$I$4:$L$1003,4,FALSE),""),"")</f>
        <v/>
      </c>
      <c r="AX30" s="90" t="s">
        <v>2707</v>
      </c>
      <c r="AY30" s="21" t="str">
        <f>IF(A30="???","--","")&amp;IF(F30&lt;&gt;"Not in the game (anymore)",IF(A30&lt;&gt;"",CONCATENATE("[",A30,"] = {wayshrines={")&amp;IF(K30&lt;&gt;"",CONCATENATE(K30,","),"")&amp;IF(L30&lt;&gt;"",CONCATENATE(L30,","),"")&amp;IF(M30&lt;&gt;"",CONCATENATE(M30,","),"")&amp;CONCATENATE("}")&amp;IF(VALUE(N30)&gt;0,CONCATENATE(", traitsNeeded=",N30),"")&amp;CONCATENATE(", dlcId=",IF(S30&lt;&gt;"",S30,"DLC_BASE_GAME")),""),"")</f>
        <v>[48] = {wayshrines={13,148,48,}, traitsNeeded=4, dlcId=DLC_BASE_GAME</v>
      </c>
      <c r="AZ30" s="21" t="str">
        <f>IF(F30&lt;&gt;"Not in the game (anymore)",IF(A30&lt;&gt;"",IF(P30&lt;&gt;"",CONCATENATE(", zoneIds={",P30),"")&amp;IF(Y30&lt;&gt;"",CONCATENATE(",",Y30),"")&amp;IF(AD30&lt;&gt;"",CONCATENATE(",",AD30),"")&amp;IF(AI30&lt;&gt;"",CONCATENATE(",",AI30),"")&amp;IF(AN30&lt;&gt;"",CONCATENATE(",",AN30),"")&amp;IF(AS30&lt;&gt;"",CONCATENATE(",",AS30),"")&amp;IF(P30&lt;&gt;"",CONCATENATE("}",""),"")&amp;IF(OR(I30="true",I30="false",I30&lt;&gt;""), CONCATENATE(", veteran=", I30), ""),""),"")</f>
        <v>, zoneIds={20,108,117}, veteran=false</v>
      </c>
      <c r="BA30" s="21" t="str">
        <f>IF(F30&lt;&gt;"Not in the game (anymore)",IF(A30&lt;&gt;"",", setType="&amp;G30,"")&amp;IF(J30="true",", multiTrialSet=true",""),"")</f>
        <v>, setType=LIBSETS_SETTYPE_CRAFTED</v>
      </c>
      <c r="BB30" s="21" t="str">
        <f>IF(AX30&lt;&gt;"",", isProcSetAllowedInPvP="&amp; AX30,"") &amp; IF(F30&lt;&gt;"Not in the game (anymore)",IF(U30&lt;&gt;"",", dropMechanic={"&amp;U30&amp;IF(AA30&lt;&gt;"",","&amp;AA30,"")&amp;IF(AF30&lt;&gt;"",","&amp;AF30,"")&amp;IF(AK30&lt;&gt;"",","&amp;AK30,"")&amp;IF(AP30&lt;&gt;"",","&amp;AP30,"")&amp;IF(AU30&lt;&gt;"",","&amp;AU30,"")&amp;"}"&amp;IF(U30="LIBSETS_DROP_MECHANIC_MONSTER_NAME",", dropMechanicNames={" &amp; IF(V30&lt;&gt;"","['en']='"&amp;V30&amp;"'","") &amp; IF(W30&lt;&gt;"",", ['de']='" &amp; W30&amp;"'","") &amp; "}",""),"")&amp;"},","")</f>
        <v>},</v>
      </c>
      <c r="BC30" s="21" t="str">
        <f>IF(F30&lt;&gt;"Not in the game (anymore)",IF(C30&lt;&gt;"",CONCATENATE(" --",C30," / ",B30,"   [",IF(Q30&lt;&gt;"",Q30,""),IF(Z30&lt;&gt;"",", "&amp;Z30,""),IF(AE30&lt;&gt;"",", "&amp;AE30,""),IF(AJ30&lt;&gt;"",", "&amp;AJ30,""),IF(AO30&lt;&gt;"",", "&amp;AO30,""),IF(AT30&lt;&gt;"",", "&amp;AT30,""),"]")),"")</f>
        <v xml:space="preserve"> --Magnus\' Gift / Magnus' Gabe   [Rivenspire, Greenshade, Shadowfen]</v>
      </c>
    </row>
    <row r="31" spans="1:55" x14ac:dyDescent="0.25">
      <c r="A31" s="12">
        <v>49</v>
      </c>
      <c r="B31" t="s">
        <v>770</v>
      </c>
      <c r="C31" t="s">
        <v>771</v>
      </c>
      <c r="D31" s="3">
        <f t="shared" si="0"/>
        <v>49</v>
      </c>
      <c r="G31" s="8" t="s">
        <v>1499</v>
      </c>
      <c r="I31" t="s">
        <v>97</v>
      </c>
      <c r="J31" t="s">
        <v>97</v>
      </c>
      <c r="K31">
        <v>-1</v>
      </c>
      <c r="L31">
        <v>-1</v>
      </c>
      <c r="M31">
        <v>-1</v>
      </c>
      <c r="N31">
        <v>0</v>
      </c>
      <c r="O31" s="66"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1581</v>
      </c>
      <c r="V31" s="43" t="str">
        <f>IF(U31&lt;&gt;"",IF(U31&lt;&gt;"LIBSETS_DROP_MECHANIC_MONSTER_NAME",VLOOKUP(U31,'LibSets constants'!$I$4:$L$1003,3,FALSE),""),"")</f>
        <v>Delve bosses have a chance to drop a waist or feet.</v>
      </c>
      <c r="W31" s="43" t="str">
        <f>IF(U31&lt;&gt;"",IF(U31&lt;&gt;"LIBSETS_DROP_MECHANIC_MONSTER_NAME",VLOOKUP(U31,'LibSets constants'!$I$4:$L$1003,4,FALSE),""),"")</f>
        <v>Bosse in Gewölben haben die Chance, eine Taille oder Füße fallen zu lassen.</v>
      </c>
      <c r="Y31" s="3" t="str">
        <f>IF(G31&lt;&gt;"LIBSETS_SETTYPE_BATTLEGROUND",IF(G31&lt;&gt;"LIBSETS_SETTYPE_SPECIAL",IF(X31&lt;&gt;"",X31,IF(Z31&lt;&gt;"",VLOOKUP(Z31,'ESO zone constants'!$D$3:$H$4953,5,FALSE),"")),""),"")</f>
        <v/>
      </c>
      <c r="Z31" t="str">
        <f>IF(AND(O31&lt;&gt;"",NOT(ISERROR(O31))),"",IF(AND(L31&lt;&gt;"",L31&gt;0,NOT(ISERROR(L31))),VLOOKUP(L31,'ESO dumped WayshrineInfo'!$K$3:$N$9999,4,FALSE),""))</f>
        <v/>
      </c>
      <c r="AA31" s="44" t="s">
        <v>1582</v>
      </c>
      <c r="AB31" s="43" t="str">
        <f>IF(AA31&lt;&gt;"",IF(AA31&lt;&gt;"LIBSETS_DROP_MECHANIC_MONSTER_NAME",VLOOKUP(AA31,'LibSets constants'!$I$4:$L$1003,3,FALSE),""),"")</f>
        <v>Overland group bosses have a 100% chance to drop head, chest, legs, or weapon.</v>
      </c>
      <c r="AC31" s="43" t="str">
        <f>IF(AA31&lt;&gt;"",IF(AA31&lt;&gt;"LIBSETS_DROP_MECHANIC_MONSTER_NAME",VLOOKUP(AA31,'LibSets constants'!$I$4:$L$1003,4,FALSE),""),"")</f>
        <v>Überland Gruppenbosse haben eine Chance von 100%, Kopf, Brust, Beine oder Waffen fallen zu lassen.</v>
      </c>
      <c r="AD31" s="3" t="str">
        <f>IF(G31&lt;&gt;"LIBSETS_SETTYPE_BATTLEGROUND",IF(G31&lt;&gt;"LIBSETS_SETTYPE_SPECIAL",IF(AE31&lt;&gt;"",VLOOKUP(AE31,'ESO zone constants'!$D$3:$H$4953,5,FALSE),""),""),"")</f>
        <v/>
      </c>
      <c r="AE31" t="str">
        <f>IF(AND(O31&lt;&gt;"",NOT(ISERROR(O31))),"",IF(AND(M31&lt;&gt;"",M31&gt;0,NOT(ISERROR(M31))),VLOOKUP(M31,'ESO dumped WayshrineInfo'!$K$3:$N$9999,4,FALSE),""))</f>
        <v/>
      </c>
      <c r="AF31" s="44" t="s">
        <v>1583</v>
      </c>
      <c r="AG31" s="43" t="str">
        <f>IF(AF31&lt;&gt;"",IF(AF31&lt;&gt;"LIBSETS_DROP_MECHANIC_MONSTER_NAME",VLOOKUP(AF31,'LibSets constants'!$I$4:$L$1003,3,FALSE),""),"")</f>
        <v>Public dungeon bosses have a chance to drop a shoulder, hand, or weapon.</v>
      </c>
      <c r="AH31" s="43" t="str">
        <f>IF(AF31&lt;&gt;"",IF(AF31&lt;&gt;"LIBSETS_DROP_MECHANIC_MONSTER_NAME",VLOOKUP(AF31,'LibSets constants'!$I$4:$L$1003,4,FALSE),""),"")</f>
        <v>Öffentliche Dungeon-Bosse haben die Möglichkeit, eine Schulter, Handschuhe oder eine Waffe fallen zu lassen.</v>
      </c>
      <c r="AI31" s="3" t="str">
        <f>IF(G31&lt;&gt;"LIBSETS_SETTYPE_BATTLEGROUND",IF(G31&lt;&gt;"LIBSETS_SETTYPE_SPECIAL",IF(AJ31&lt;&gt;"",VLOOKUP(AJ31,'ESO zone constants'!$D$3:$H$4953,5,FALSE),""),""),"")</f>
        <v/>
      </c>
      <c r="AK31" s="44" t="s">
        <v>1584</v>
      </c>
      <c r="AL31" s="43" t="str">
        <f>IF(AK31&lt;&gt;"",IF(AK31&lt;&gt;"LIBSETS_DROP_MECHANIC_MONSTER_NAME",VLOOKUP(AK31,'LibSets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1" s="43" t="str">
        <f>IF(AK31&lt;&gt;"",IF(AK31&lt;&gt;"LIBSETS_DROP_MECHANIC_MONSTER_NAME",VLOOKUP(AK31,'LibSets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90" t="s">
        <v>2707</v>
      </c>
      <c r="AY31" s="21" t="str">
        <f>IF(A31="???","--","")&amp;IF(F31&lt;&gt;"Not in the game (anymore)",IF(A31&lt;&gt;"",CONCATENATE("[",A31,"] = {wayshrines={")&amp;IF(K31&lt;&gt;"",CONCATENATE(K31,","),"")&amp;IF(L31&lt;&gt;"",CONCATENATE(L31,","),"")&amp;IF(M31&lt;&gt;"",CONCATENATE(M31,","),"")&amp;CONCATENATE("}")&amp;IF(VALUE(N31)&gt;0,CONCATENATE(", traitsNeeded=",N31),"")&amp;CONCATENATE(", dlcId=",IF(S31&lt;&gt;"",S31,"DLC_BASE_GAME")),""),"")</f>
        <v>[49] = {wayshrines={-1,-1,-1,}, dlcId=DLC_BASE_GAME</v>
      </c>
      <c r="AZ31" s="21" t="str">
        <f>IF(F31&lt;&gt;"Not in the game (anymore)",IF(A31&lt;&gt;"",IF(P31&lt;&gt;"",CONCATENATE(", zoneIds={",P31),"")&amp;IF(Y31&lt;&gt;"",CONCATENATE(",",Y31),"")&amp;IF(AD31&lt;&gt;"",CONCATENATE(",",AD31),"")&amp;IF(AI31&lt;&gt;"",CONCATENATE(",",AI31),"")&amp;IF(AN31&lt;&gt;"",CONCATENATE(",",AN31),"")&amp;IF(AS31&lt;&gt;"",CONCATENATE(",",AS31),"")&amp;IF(P31&lt;&gt;"",CONCATENATE("}",""),"")&amp;IF(OR(I31="true",I31="false",I31&lt;&gt;""), CONCATENATE(", veteran=", I31), ""),""),"")</f>
        <v>, zoneIds={41}, veteran=false</v>
      </c>
      <c r="BA31" s="21" t="str">
        <f>IF(F31&lt;&gt;"Not in the game (anymore)",IF(A31&lt;&gt;"",", setType="&amp;G31,"")&amp;IF(J31="true",", multiTrialSet=true",""),"")</f>
        <v>, setType=LIBSETS_SETTYPE_OVERLAND</v>
      </c>
      <c r="BB31" s="21" t="str">
        <f>IF(AX31&lt;&gt;"",", isProcSetAllowedInPvP="&amp; AX31,"") &amp; IF(F31&lt;&gt;"Not in the game (anymore)",IF(U31&lt;&gt;"",", dropMechanic={"&amp;U31&amp;IF(AA31&lt;&gt;"",","&amp;AA31,"")&amp;IF(AF31&lt;&gt;"",","&amp;AF31,"")&amp;IF(AK31&lt;&gt;"",","&amp;AK31,"")&amp;IF(AP31&lt;&gt;"",","&amp;AP31,"")&amp;IF(AU31&lt;&gt;"",","&amp;AU31,"")&amp;"}"&amp;IF(U31="LIBSETS_DROP_MECHANIC_MONSTER_NAME",", dropMechanicNames={" &amp; IF(V31&lt;&gt;"","['en']='"&amp;V31&amp;"'","") &amp; IF(W31&lt;&gt;"",", ['de']='" &amp; W31&amp;"'","") &amp; "}",""),"")&amp;"},","")</f>
        <v>, dropMechanic={LIBSETS_DROP_MECHANIC_OVERLAND_BOSS_DELVE,LIBSETS_DROP_MECHANIC_OVERLAND_WORLDBOSS,LIBSETS_DROP_MECHANIC_OVERLAND_BOSS_PUBLIC_DUNGEON,LIBSETS_DROP_MECHANIC_OVERLAND_CHEST}},</v>
      </c>
      <c r="BC31" s="21" t="str">
        <f>IF(F31&lt;&gt;"Not in the game (anymore)",IF(C31&lt;&gt;"",CONCATENATE(" --",C31," / ",B31,"   [",IF(Q31&lt;&gt;"",Q31,""),IF(Z31&lt;&gt;"",", "&amp;Z31,""),IF(AE31&lt;&gt;"",", "&amp;AE31,""),IF(AJ31&lt;&gt;"",", "&amp;AJ31,""),IF(AO31&lt;&gt;"",", "&amp;AO31,""),IF(AT31&lt;&gt;"",", "&amp;AT31,""),"]")),"")</f>
        <v xml:space="preserve"> --Shadow of the Red Mountain / Schatten des Roten Berges   [Stonefalls]</v>
      </c>
    </row>
    <row r="32" spans="1:55" x14ac:dyDescent="0.25">
      <c r="A32" s="12">
        <v>50</v>
      </c>
      <c r="B32" t="s">
        <v>772</v>
      </c>
      <c r="C32" t="s">
        <v>773</v>
      </c>
      <c r="D32" s="3">
        <f t="shared" si="0"/>
        <v>50</v>
      </c>
      <c r="G32" s="8" t="s">
        <v>1494</v>
      </c>
      <c r="I32" t="s">
        <v>97</v>
      </c>
      <c r="J32" t="s">
        <v>97</v>
      </c>
      <c r="K32">
        <v>-1</v>
      </c>
      <c r="L32">
        <v>-1</v>
      </c>
      <c r="M32">
        <v>-1</v>
      </c>
      <c r="N32">
        <v>0</v>
      </c>
      <c r="O32" s="66"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1562</v>
      </c>
      <c r="V32" s="43" t="str">
        <f>IF(U32&lt;&gt;"",IF(U32&lt;&gt;"LIBSETS_DROP_MECHANIC_MONSTER_NAME",VLOOKUP(U32,'LibSets constants'!$I$4:$L$1003,3,FALSE),""),"")</f>
        <v>Rewards for the worthy (Cyrodiil/Battleground mail)</v>
      </c>
      <c r="W32" s="3" t="str">
        <f>IF(U32&lt;&gt;"",IF(U32&lt;&gt;"LIBSETS_DROP_MECHANIC_MONSTER_NAME",VLOOKUP(U32,'LibSets constants'!$I$4:$L$1003,4,FALSE),""),"")</f>
        <v>Gerechter Lohn (Cyrodiil/Schlachtfeld Mail)</v>
      </c>
      <c r="Y32" s="3" t="str">
        <f>IF(G32&lt;&gt;"LIBSETS_SETTYPE_BATTLEGROUND",IF(G32&lt;&gt;"LIBSETS_SETTYPE_SPECIAL",IF(X32&lt;&gt;"",X32,IF(Z32&lt;&gt;"",VLOOKUP(Z32,'ESO zone constants'!$D$3:$H$4953,5,FALSE),"")),""),"")</f>
        <v/>
      </c>
      <c r="Z32" t="str">
        <f>IF(AND(O32&lt;&gt;"",NOT(ISERROR(O32))),"",IF(AND(L32&lt;&gt;"",L32&gt;0,NOT(ISERROR(L32))),VLOOKUP(L32,'ESO dumped WayshrineInfo'!$K$3:$N$9999,4,FALSE),""))</f>
        <v/>
      </c>
      <c r="AA32" s="33" t="s">
        <v>1553</v>
      </c>
      <c r="AB32" s="3" t="str">
        <f>IF(AA32&lt;&gt;"",IF(AA32&lt;&gt;"LIBSETS_DROP_MECHANIC_MONSTER_NAME",VLOOKUP(AA32,'LibSets constants'!$I$4:$L$1003,3,FALSE),""),"")</f>
        <v>City Bruma (quartermaster)</v>
      </c>
      <c r="AC32" s="3" t="str">
        <f>IF(AA32&lt;&gt;"",IF(AA32&lt;&gt;"LIBSETS_DROP_MECHANIC_MONSTER_NAME",VLOOKUP(AA32,'LibSets constants'!$I$4:$L$1003,4,FALSE),""),"")</f>
        <v>Stadt Bruma (Quartiermeister)</v>
      </c>
      <c r="AD32" s="3" t="str">
        <f>IF(G32&lt;&gt;"LIBSETS_SETTYPE_BATTLEGROUND",IF(G32&lt;&gt;"LIBSETS_SETTYPE_SPECIAL",IF(AE32&lt;&gt;"",VLOOKUP(AE32,'ESO zone constants'!$D$3:$H$4953,5,FALSE),""),""),"")</f>
        <v/>
      </c>
      <c r="AE32" t="str">
        <f>IF(AND(O32&lt;&gt;"",NOT(ISERROR(O32))),"",IF(AND(M32&lt;&gt;"",M32&gt;0,NOT(ISERROR(M32))),VLOOKUP(M32,'ESO dumped WayshrineInfo'!$K$3:$N$9999,4,FALSE),""))</f>
        <v/>
      </c>
      <c r="AG32" s="3" t="str">
        <f>IF(AF32&lt;&gt;"",IF(AF32&lt;&gt;"LIBSETS_DROP_MECHANIC_MONSTER_NAME",VLOOKUP(AF32,'LibSets constants'!$I$4:$L$1003,3,FALSE),""),"")</f>
        <v/>
      </c>
      <c r="AH32" s="3" t="str">
        <f>IF(AF32&lt;&gt;"",IF(AF32&lt;&gt;"LIBSETS_DROP_MECHANIC_MONSTER_NAME",VLOOKUP(AF32,'LibSets constants'!$I$4:$L$1003,4,FALSE),""),"")</f>
        <v/>
      </c>
      <c r="AI32" s="3" t="str">
        <f>IF(G32&lt;&gt;"LIBSETS_SETTYPE_BATTLEGROUND",IF(G32&lt;&gt;"LIBSETS_SETTYPE_SPECIAL",IF(AJ32&lt;&gt;"",VLOOKUP(AJ32,'ESO zone constants'!$D$3:$H$4953,5,FALSE),""),""),"")</f>
        <v/>
      </c>
      <c r="AL32" s="3" t="str">
        <f>IF(AK32&lt;&gt;"",IF(AK32&lt;&gt;"LIBSETS_DROP_MECHANIC_MONSTER_NAME",VLOOKUP(AK32,'LibSets constants'!$I$4:$L$1003,3,FALSE),""),"")</f>
        <v/>
      </c>
      <c r="AM32" s="3" t="str">
        <f>IF(AK32&lt;&gt;"",IF(AK32&lt;&gt;"LIBSETS_DROP_MECHANIC_MONSTER_NAME",VLOOKUP(AK32,'LibSets constants'!$I$4:$L$1003,4,FALSE),""),"")</f>
        <v/>
      </c>
      <c r="AN32" s="3" t="str">
        <f>IF(G32&lt;&gt;"LIBSETS_SETTYPE_BATTLEGROUND",IF(G32&lt;&gt;"LIBSETS_SETTYPE_SPECIAL",IF(AO32&lt;&gt;"",VLOOKUP(AO32,'ESO zone constants'!$D$3:$H$4953,5,FALSE),""),""),"")</f>
        <v/>
      </c>
      <c r="AQ32" s="3" t="str">
        <f>IF(AP32&lt;&gt;"",IF(AP32&lt;&gt;"LIBSETS_DROP_MECHANIC_MONSTER_NAME",VLOOKUP(AP32,'LibSets constants'!$I$4:$L$1003,3,FALSE),""),"")</f>
        <v/>
      </c>
      <c r="AR32" s="3" t="str">
        <f>IF(AP32&lt;&gt;"",IF(AP32&lt;&gt;"LIBSETS_DROP_MECHANIC_MONSTER_NAME",VLOOKUP(AP32,'LibSets constants'!$I$4:$L$1003,4,FALSE),""),"")</f>
        <v/>
      </c>
      <c r="AS32" s="3" t="str">
        <f>IF(G32&lt;&gt;"LIBSETS_SETTYPE_BATTLEGROUND",IF(G32&lt;&gt;"LIBSETS_SETTYPE_SPECIAL",IF(AT32&lt;&gt;"",VLOOKUP(AT32,'ESO zone constants'!$D$3:$H$4953,5,FALSE),""),""),"")</f>
        <v/>
      </c>
      <c r="AV32" s="3" t="str">
        <f>IF(AU32&lt;&gt;"",IF(AU32&lt;&gt;"LIBSETS_DROP_MECHANIC_MONSTER_NAME",VLOOKUP(AU32,'LibSets constants'!$I$4:$L$1003,3,FALSE),""),"")</f>
        <v/>
      </c>
      <c r="AW32" s="3" t="str">
        <f>IF(AU32&lt;&gt;"",IF(AU32&lt;&gt;"LIBSETS_DROP_MECHANIC_MONSTER_NAME",VLOOKUP(AU32,'LibSets constants'!$I$4:$L$1003,4,FALSE),""),"")</f>
        <v/>
      </c>
      <c r="AX32" s="90" t="s">
        <v>2707</v>
      </c>
      <c r="AY32" s="21" t="str">
        <f>IF(A32="???","--","")&amp;IF(F32&lt;&gt;"Not in the game (anymore)",IF(A32&lt;&gt;"",CONCATENATE("[",A32,"] = {wayshrines={")&amp;IF(K32&lt;&gt;"",CONCATENATE(K32,","),"")&amp;IF(L32&lt;&gt;"",CONCATENATE(L32,","),"")&amp;IF(M32&lt;&gt;"",CONCATENATE(M32,","),"")&amp;CONCATENATE("}")&amp;IF(VALUE(N32)&gt;0,CONCATENATE(", traitsNeeded=",N32),"")&amp;CONCATENATE(", dlcId=",IF(S32&lt;&gt;"",S32,"DLC_BASE_GAME")),""),"")</f>
        <v>[50] = {wayshrines={-1,-1,-1,}, dlcId=DLC_BASE_GAME</v>
      </c>
      <c r="AZ32" s="21" t="str">
        <f>IF(F32&lt;&gt;"Not in the game (anymore)",IF(A32&lt;&gt;"",IF(P32&lt;&gt;"",CONCATENATE(", zoneIds={",P32),"")&amp;IF(Y32&lt;&gt;"",CONCATENATE(",",Y32),"")&amp;IF(AD32&lt;&gt;"",CONCATENATE(",",AD32),"")&amp;IF(AI32&lt;&gt;"",CONCATENATE(",",AI32),"")&amp;IF(AN32&lt;&gt;"",CONCATENATE(",",AN32),"")&amp;IF(AS32&lt;&gt;"",CONCATENATE(",",AS32),"")&amp;IF(P32&lt;&gt;"",CONCATENATE("}",""),"")&amp;IF(OR(I32="true",I32="false",I32&lt;&gt;""), CONCATENATE(", veteran=", I32), ""),""),"")</f>
        <v>, zoneIds={181}, veteran=false</v>
      </c>
      <c r="BA32" s="21" t="str">
        <f>IF(F32&lt;&gt;"Not in the game (anymore)",IF(A32&lt;&gt;"",", setType="&amp;G32,"")&amp;IF(J32="true",", multiTrialSet=true",""),"")</f>
        <v>, setType=LIBSETS_SETTYPE_CYRODIIL</v>
      </c>
      <c r="BB32" s="21" t="str">
        <f>IF(AX32&lt;&gt;"",", isProcSetAllowedInPvP="&amp; AX32,"") &amp; IF(F32&lt;&gt;"Not in the game (anymore)",IF(U32&lt;&gt;"",", dropMechanic={"&amp;U32&amp;IF(AA32&lt;&gt;"",","&amp;AA32,"")&amp;IF(AF32&lt;&gt;"",","&amp;AF32,"")&amp;IF(AK32&lt;&gt;"",","&amp;AK32,"")&amp;IF(AP32&lt;&gt;"",","&amp;AP32,"")&amp;IF(AU32&lt;&gt;"",","&amp;AU32,"")&amp;"}"&amp;IF(U32="LIBSETS_DROP_MECHANIC_MONSTER_NAME",", dropMechanicNames={" &amp; IF(V32&lt;&gt;"","['en']='"&amp;V32&amp;"'","") &amp; IF(W32&lt;&gt;"",", ['de']='" &amp; W32&amp;"'","") &amp; "}",""),"")&amp;"},","")</f>
        <v>, dropMechanic={LIBSETS_DROP_MECHANIC_MAIL_PVP_REWARDS_FOR_THE_WORTHY,LIBSETS_DROP_MECHANIC_CITY_CYRODIIL_BRUMA}},</v>
      </c>
      <c r="BC32" s="21" t="str">
        <f>IF(F32&lt;&gt;"Not in the game (anymore)",IF(C32&lt;&gt;"",CONCATENATE(" --",C32," / ",B32,"   [",IF(Q32&lt;&gt;"",Q32,""),IF(Z32&lt;&gt;"",", "&amp;Z32,""),IF(AE32&lt;&gt;"",", "&amp;AE32,""),IF(AJ32&lt;&gt;"",", "&amp;AJ32,""),IF(AO32&lt;&gt;"",", "&amp;AO32,""),IF(AT32&lt;&gt;"",", "&amp;AT32,""),"]")),"")</f>
        <v xml:space="preserve"> --The Morag Tong / Morag Tong   [Cyrodiil]</v>
      </c>
    </row>
    <row r="33" spans="1:55" x14ac:dyDescent="0.25">
      <c r="A33" s="5">
        <v>51</v>
      </c>
      <c r="B33" t="s">
        <v>774</v>
      </c>
      <c r="C33" t="s">
        <v>2603</v>
      </c>
      <c r="D33" s="3">
        <f t="shared" si="0"/>
        <v>51</v>
      </c>
      <c r="G33" s="8" t="s">
        <v>1493</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43" t="str">
        <f>IF(U33&lt;&gt;"",IF(U33&lt;&gt;"LIBSETS_DROP_MECHANIC_MONSTER_NAME",VLOOKUP(U33,'LibSets constants'!$I$4:$L$1003,3,FALSE),""),"")</f>
        <v/>
      </c>
      <c r="W33" s="43" t="str">
        <f>IF(U33&lt;&gt;"",IF(U33&lt;&gt;"LIBSETS_DROP_MECHANIC_MONSTER_NAME",VLOOKUP(U33,'LibSets constants'!$I$4:$L$1003,4,FALSE),""),"")</f>
        <v/>
      </c>
      <c r="Y33" s="3">
        <f>IF(G33&lt;&gt;"LIBSETS_SETTYPE_BATTLEGROUND",IF(G33&lt;&gt;"LIBSETS_SETTYPE_SPECIAL",IF(X33&lt;&gt;"",X33,IF(Z33&lt;&gt;"",VLOOKUP(Z33,'ESO zone constants'!$D$3:$H$4953,5,FALSE),"")),""),"")</f>
        <v>382</v>
      </c>
      <c r="Z33" t="str">
        <f>IF(AND(O33&lt;&gt;"",NOT(ISERROR(O33))),"",IF(AND(L33&lt;&gt;"",L33&gt;0,NOT(ISERROR(L33))),VLOOKUP(L33,'ESO dumped WayshrineInfo'!$K$3:$N$9999,4,FALSE),""))</f>
        <v>Reaper's March</v>
      </c>
      <c r="AA33" s="44"/>
      <c r="AB33" s="43" t="str">
        <f>IF(AA33&lt;&gt;"",IF(AA33&lt;&gt;"LIBSETS_DROP_MECHANIC_MONSTER_NAME",VLOOKUP(AA33,'LibSets constants'!$I$4:$L$1003,3,FALSE),""),"")</f>
        <v/>
      </c>
      <c r="AC33" s="43" t="str">
        <f>IF(AA33&lt;&gt;"",IF(AA33&lt;&gt;"LIBSETS_DROP_MECHANIC_MONSTER_NAME",VLOOKUP(AA33,'LibSets constants'!$I$4:$L$1003,4,FALSE),""),"")</f>
        <v/>
      </c>
      <c r="AD33" s="3">
        <f>IF(G33&lt;&gt;"LIBSETS_SETTYPE_BATTLEGROUND",IF(G33&lt;&gt;"LIBSETS_SETTYPE_SPECIAL",IF(AE33&lt;&gt;"",VLOOKUP(AE33,'ESO zone constants'!$D$3:$H$4953,5,FALSE),""),""),"")</f>
        <v>103</v>
      </c>
      <c r="AE33" t="str">
        <f>IF(AND(O33&lt;&gt;"",NOT(ISERROR(O33))),"",IF(AND(M33&lt;&gt;"",M33&gt;0,NOT(ISERROR(M33))),VLOOKUP(M33,'ESO dumped WayshrineInfo'!$K$3:$N$9999,4,FALSE),""))</f>
        <v>The Rift</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90" t="s">
        <v>2707</v>
      </c>
      <c r="AY33" s="21" t="str">
        <f>IF(A33="???","--","")&amp;IF(F33&lt;&gt;"Not in the game (anymore)",IF(A33&lt;&gt;"",CONCATENATE("[",A33,"] = {wayshrines={")&amp;IF(K33&lt;&gt;"",CONCATENATE(K33,","),"")&amp;IF(L33&lt;&gt;"",CONCATENATE(L33,","),"")&amp;IF(M33&lt;&gt;"",CONCATENATE(M33,","),"")&amp;CONCATENATE("}")&amp;IF(VALUE(N33)&gt;0,CONCATENATE(", traitsNeeded=",N33),"")&amp;CONCATENATE(", dlcId=",IF(S33&lt;&gt;"",S33,"DLC_BASE_GAME")),""),"")</f>
        <v>[51] = {wayshrines={34,156,118,}, traitsNeeded=6, dlcId=DLC_BASE_GAME</v>
      </c>
      <c r="AZ33" s="21" t="str">
        <f>IF(F33&lt;&gt;"Not in the game (anymore)",IF(A33&lt;&gt;"",IF(P33&lt;&gt;"",CONCATENATE(", zoneIds={",P33),"")&amp;IF(Y33&lt;&gt;"",CONCATENATE(",",Y33),"")&amp;IF(AD33&lt;&gt;"",CONCATENATE(",",AD33),"")&amp;IF(AI33&lt;&gt;"",CONCATENATE(",",AI33),"")&amp;IF(AN33&lt;&gt;"",CONCATENATE(",",AN33),"")&amp;IF(AS33&lt;&gt;"",CONCATENATE(",",AS33),"")&amp;IF(P33&lt;&gt;"",CONCATENATE("}",""),"")&amp;IF(OR(I33="true",I33="false",I33&lt;&gt;""), CONCATENATE(", veteran=", I33), ""),""),"")</f>
        <v>, zoneIds={92,382,103}, veteran=false</v>
      </c>
      <c r="BA33" s="21" t="str">
        <f>IF(F33&lt;&gt;"Not in the game (anymore)",IF(A33&lt;&gt;"",", setType="&amp;G33,"")&amp;IF(J33="true",", multiTrialSet=true",""),"")</f>
        <v>, setType=LIBSETS_SETTYPE_CRAFTED</v>
      </c>
      <c r="BB33" s="21" t="str">
        <f>IF(AX33&lt;&gt;"",", isProcSetAllowedInPvP="&amp; AX33,"") &amp; IF(F33&lt;&gt;"Not in the game (anymore)",IF(U33&lt;&gt;"",", dropMechanic={"&amp;U33&amp;IF(AA33&lt;&gt;"",","&amp;AA33,"")&amp;IF(AF33&lt;&gt;"",","&amp;AF33,"")&amp;IF(AK33&lt;&gt;"",","&amp;AK33,"")&amp;IF(AP33&lt;&gt;"",","&amp;AP33,"")&amp;IF(AU33&lt;&gt;"",","&amp;AU33,"")&amp;"}"&amp;IF(U33="LIBSETS_DROP_MECHANIC_MONSTER_NAME",", dropMechanicNames={" &amp; IF(V33&lt;&gt;"","['en']='"&amp;V33&amp;"'","") &amp; IF(W33&lt;&gt;"",", ['de']='" &amp; W33&amp;"'","") &amp; "}",""),"")&amp;"},","")</f>
        <v>},</v>
      </c>
      <c r="BC33" s="21" t="str">
        <f>IF(F33&lt;&gt;"Not in the game (anymore)",IF(C33&lt;&gt;"",CONCATENATE(" --",C33," / ",B33,"   [",IF(Q33&lt;&gt;"",Q33,""),IF(Z33&lt;&gt;"",", "&amp;Z33,""),IF(AE33&lt;&gt;"",", "&amp;AE33,""),IF(AJ33&lt;&gt;"",", "&amp;AJ33,""),IF(AO33&lt;&gt;"",", "&amp;AO33,""),IF(AT33&lt;&gt;"",", "&amp;AT33,""),"]")),"")</f>
        <v xml:space="preserve"> --Night Mother\'s Gaze / Blick der Mutter der Nacht   [Bangkorai, Reaper's March, The Rift]</v>
      </c>
    </row>
    <row r="34" spans="1:55" x14ac:dyDescent="0.25">
      <c r="A34" s="12">
        <v>52</v>
      </c>
      <c r="B34" t="s">
        <v>775</v>
      </c>
      <c r="C34" t="s">
        <v>776</v>
      </c>
      <c r="D34" s="3">
        <f t="shared" si="0"/>
        <v>52</v>
      </c>
      <c r="E34" s="42"/>
      <c r="G34" s="8" t="s">
        <v>1494</v>
      </c>
      <c r="I34" t="s">
        <v>97</v>
      </c>
      <c r="J34" t="s">
        <v>97</v>
      </c>
      <c r="K34">
        <v>-1</v>
      </c>
      <c r="L34">
        <v>-1</v>
      </c>
      <c r="M34">
        <v>-1</v>
      </c>
      <c r="N34">
        <v>0</v>
      </c>
      <c r="O34" s="66"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1562</v>
      </c>
      <c r="V34" s="3" t="str">
        <f>IF(U34&lt;&gt;"",IF(U34&lt;&gt;"LIBSETS_DROP_MECHANIC_MONSTER_NAME",VLOOKUP(U34,'LibSets constants'!$I$4:$L$1003,3,FALSE),""),"")</f>
        <v>Rewards for the worthy (Cyrodiil/Battleground mail)</v>
      </c>
      <c r="W34" s="3" t="str">
        <f>IF(U34&lt;&gt;"",IF(U34&lt;&gt;"LIBSETS_DROP_MECHANIC_MONSTER_NAME",VLOOKUP(U34,'LibSets constants'!$I$4:$L$1003,4,FALSE),""),"")</f>
        <v>Gerechter Lohn (Cyrodiil/Schlachtfeld Mail)</v>
      </c>
      <c r="Y34" s="3" t="str">
        <f>IF(G34&lt;&gt;"LIBSETS_SETTYPE_BATTLEGROUND",IF(G34&lt;&gt;"LIBSETS_SETTYPE_SPECIAL",IF(X34&lt;&gt;"",X34,IF(Z34&lt;&gt;"",VLOOKUP(Z34,'ESO zone constants'!$D$3:$H$4953,5,FALSE),"")),""),"")</f>
        <v/>
      </c>
      <c r="Z34" t="str">
        <f>IF(AND(O34&lt;&gt;"",NOT(ISERROR(O34))),"",IF(AND(L34&lt;&gt;"",L34&gt;0,NOT(ISERROR(L34))),VLOOKUP(L34,'ESO dumped WayshrineInfo'!$K$3:$N$9999,4,FALSE),""))</f>
        <v/>
      </c>
      <c r="AA34" s="33" t="s">
        <v>1555</v>
      </c>
      <c r="AB34" s="3" t="str">
        <f>IF(AA34&lt;&gt;"",IF(AA34&lt;&gt;"LIBSETS_DROP_MECHANIC_MONSTER_NAME",VLOOKUP(AA34,'LibSets constants'!$I$4:$L$1003,3,FALSE),""),"")</f>
        <v>City Vlastarus (quartermaster)</v>
      </c>
      <c r="AC34" s="3" t="str">
        <f>IF(AA34&lt;&gt;"",IF(AA34&lt;&gt;"LIBSETS_DROP_MECHANIC_MONSTER_NAME",VLOOKUP(AA34,'LibSets constants'!$I$4:$L$1003,4,FALSE),""),"")</f>
        <v>Stadt Vlastarus (Quartiermeister)</v>
      </c>
      <c r="AD34" s="3" t="str">
        <f>IF(G34&lt;&gt;"LIBSETS_SETTYPE_BATTLEGROUND",IF(G34&lt;&gt;"LIBSETS_SETTYPE_SPECIAL",IF(AE34&lt;&gt;"",VLOOKUP(AE34,'ESO zone constants'!$D$3:$H$4953,5,FALSE),""),""),"")</f>
        <v/>
      </c>
      <c r="AE34" t="str">
        <f>IF(AND(O34&lt;&gt;"",NOT(ISERROR(O34))),"",IF(AND(M34&lt;&gt;"",M34&gt;0,NOT(ISERROR(M34))),VLOOKUP(M34,'ESO dumped WayshrineInfo'!$K$3:$N$9999,4,FALSE),""))</f>
        <v/>
      </c>
      <c r="AG34" s="3" t="str">
        <f>IF(AF34&lt;&gt;"",IF(AF34&lt;&gt;"LIBSETS_DROP_MECHANIC_MONSTER_NAME",VLOOKUP(AF34,'LibSets constants'!$I$4:$L$1003,3,FALSE),""),"")</f>
        <v/>
      </c>
      <c r="AH34" s="3" t="str">
        <f>IF(AF34&lt;&gt;"",IF(AF34&lt;&gt;"LIBSETS_DROP_MECHANIC_MONSTER_NAME",VLOOKUP(AF34,'LibSets constants'!$I$4:$L$1003,4,FALSE),""),"")</f>
        <v/>
      </c>
      <c r="AI34" s="3" t="str">
        <f>IF(G34&lt;&gt;"LIBSETS_SETTYPE_BATTLEGROUND",IF(G34&lt;&gt;"LIBSETS_SETTYPE_SPECIAL",IF(AJ34&lt;&gt;"",VLOOKUP(AJ34,'ESO zone constants'!$D$3:$H$4953,5,FALSE),""),""),"")</f>
        <v/>
      </c>
      <c r="AL34" s="3" t="str">
        <f>IF(AK34&lt;&gt;"",IF(AK34&lt;&gt;"LIBSETS_DROP_MECHANIC_MONSTER_NAME",VLOOKUP(AK34,'LibSets constants'!$I$4:$L$1003,3,FALSE),""),"")</f>
        <v/>
      </c>
      <c r="AM34" s="3" t="str">
        <f>IF(AK34&lt;&gt;"",IF(AK34&lt;&gt;"LIBSETS_DROP_MECHANIC_MONSTER_NAME",VLOOKUP(AK34,'LibSets constants'!$I$4:$L$1003,4,FALSE),""),"")</f>
        <v/>
      </c>
      <c r="AN34" s="3" t="str">
        <f>IF(G34&lt;&gt;"LIBSETS_SETTYPE_BATTLEGROUND",IF(G34&lt;&gt;"LIBSETS_SETTYPE_SPECIAL",IF(AO34&lt;&gt;"",VLOOKUP(AO34,'ESO zone constants'!$D$3:$H$4953,5,FALSE),""),""),"")</f>
        <v/>
      </c>
      <c r="AQ34" s="3" t="str">
        <f>IF(AP34&lt;&gt;"",IF(AP34&lt;&gt;"LIBSETS_DROP_MECHANIC_MONSTER_NAME",VLOOKUP(AP34,'LibSets constants'!$I$4:$L$1003,3,FALSE),""),"")</f>
        <v/>
      </c>
      <c r="AR34" s="3" t="str">
        <f>IF(AP34&lt;&gt;"",IF(AP34&lt;&gt;"LIBSETS_DROP_MECHANIC_MONSTER_NAME",VLOOKUP(AP34,'LibSets constants'!$I$4:$L$1003,4,FALSE),""),"")</f>
        <v/>
      </c>
      <c r="AS34" s="3" t="str">
        <f>IF(G34&lt;&gt;"LIBSETS_SETTYPE_BATTLEGROUND",IF(G34&lt;&gt;"LIBSETS_SETTYPE_SPECIAL",IF(AT34&lt;&gt;"",VLOOKUP(AT34,'ESO zone constants'!$D$3:$H$4953,5,FALSE),""),""),"")</f>
        <v/>
      </c>
      <c r="AV34" s="3" t="str">
        <f>IF(AU34&lt;&gt;"",IF(AU34&lt;&gt;"LIBSETS_DROP_MECHANIC_MONSTER_NAME",VLOOKUP(AU34,'LibSets constants'!$I$4:$L$1003,3,FALSE),""),"")</f>
        <v/>
      </c>
      <c r="AW34" s="3" t="str">
        <f>IF(AU34&lt;&gt;"",IF(AU34&lt;&gt;"LIBSETS_DROP_MECHANIC_MONSTER_NAME",VLOOKUP(AU34,'LibSets constants'!$I$4:$L$1003,4,FALSE),""),"")</f>
        <v/>
      </c>
      <c r="AX34" s="90" t="s">
        <v>2707</v>
      </c>
      <c r="AY34" s="21" t="str">
        <f>IF(A34="???","--","")&amp;IF(F34&lt;&gt;"Not in the game (anymore)",IF(A34&lt;&gt;"",CONCATENATE("[",A34,"] = {wayshrines={")&amp;IF(K34&lt;&gt;"",CONCATENATE(K34,","),"")&amp;IF(L34&lt;&gt;"",CONCATENATE(L34,","),"")&amp;IF(M34&lt;&gt;"",CONCATENATE(M34,","),"")&amp;CONCATENATE("}")&amp;IF(VALUE(N34)&gt;0,CONCATENATE(", traitsNeeded=",N34),"")&amp;CONCATENATE(", dlcId=",IF(S34&lt;&gt;"",S34,"DLC_BASE_GAME")),""),"")</f>
        <v>[52] = {wayshrines={-1,-1,-1,}, dlcId=DLC_BASE_GAME</v>
      </c>
      <c r="AZ34" s="21" t="str">
        <f>IF(F34&lt;&gt;"Not in the game (anymore)",IF(A34&lt;&gt;"",IF(P34&lt;&gt;"",CONCATENATE(", zoneIds={",P34),"")&amp;IF(Y34&lt;&gt;"",CONCATENATE(",",Y34),"")&amp;IF(AD34&lt;&gt;"",CONCATENATE(",",AD34),"")&amp;IF(AI34&lt;&gt;"",CONCATENATE(",",AI34),"")&amp;IF(AN34&lt;&gt;"",CONCATENATE(",",AN34),"")&amp;IF(AS34&lt;&gt;"",CONCATENATE(",",AS34),"")&amp;IF(P34&lt;&gt;"",CONCATENATE("}",""),"")&amp;IF(OR(I34="true",I34="false",I34&lt;&gt;""), CONCATENATE(", veteran=", I34), ""),""),"")</f>
        <v>, zoneIds={181}, veteran=false</v>
      </c>
      <c r="BA34" s="21" t="str">
        <f>IF(F34&lt;&gt;"Not in the game (anymore)",IF(A34&lt;&gt;"",", setType="&amp;G34,"")&amp;IF(J34="true",", multiTrialSet=true",""),"")</f>
        <v>, setType=LIBSETS_SETTYPE_CYRODIIL</v>
      </c>
      <c r="BB34" s="21" t="str">
        <f>IF(AX34&lt;&gt;"",", isProcSetAllowedInPvP="&amp; AX34,"") &amp; IF(F34&lt;&gt;"Not in the game (anymore)",IF(U34&lt;&gt;"",", dropMechanic={"&amp;U34&amp;IF(AA34&lt;&gt;"",","&amp;AA34,"")&amp;IF(AF34&lt;&gt;"",","&amp;AF34,"")&amp;IF(AK34&lt;&gt;"",","&amp;AK34,"")&amp;IF(AP34&lt;&gt;"",","&amp;AP34,"")&amp;IF(AU34&lt;&gt;"",","&amp;AU34,"")&amp;"}"&amp;IF(U34="LIBSETS_DROP_MECHANIC_MONSTER_NAME",", dropMechanicNames={" &amp; IF(V34&lt;&gt;"","['en']='"&amp;V34&amp;"'","") &amp; IF(W34&lt;&gt;"",", ['de']='" &amp; W34&amp;"'","") &amp; "}",""),"")&amp;"},","")</f>
        <v>, dropMechanic={LIBSETS_DROP_MECHANIC_MAIL_PVP_REWARDS_FOR_THE_WORTHY,LIBSETS_DROP_MECHANIC_CITY_CYRODIIL_VLASTARUS}},</v>
      </c>
      <c r="BC34" s="21" t="str">
        <f>IF(F34&lt;&gt;"Not in the game (anymore)",IF(C34&lt;&gt;"",CONCATENATE(" --",C34," / ",B34,"   [",IF(Q34&lt;&gt;"",Q34,""),IF(Z34&lt;&gt;"",", "&amp;Z34,""),IF(AE34&lt;&gt;"",", "&amp;AE34,""),IF(AJ34&lt;&gt;"",", "&amp;AJ34,""),IF(AO34&lt;&gt;"",", "&amp;AO34,""),IF(AT34&lt;&gt;"",", "&amp;AT34,""),"]")),"")</f>
        <v xml:space="preserve"> --Beckoning Steel / Klingender Stahl   [Cyrodiil]</v>
      </c>
    </row>
    <row r="35" spans="1:55" x14ac:dyDescent="0.25">
      <c r="A35" s="12">
        <v>53</v>
      </c>
      <c r="B35" t="s">
        <v>777</v>
      </c>
      <c r="C35" t="s">
        <v>778</v>
      </c>
      <c r="D35" s="3">
        <f t="shared" si="0"/>
        <v>53</v>
      </c>
      <c r="G35" s="8" t="s">
        <v>1496</v>
      </c>
      <c r="I35" t="s">
        <v>97</v>
      </c>
      <c r="J35" t="s">
        <v>97</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43" t="str">
        <f>IF(U35&lt;&gt;"",IF(U35&lt;&gt;"LIBSETS_DROP_MECHANIC_MONSTER_NAME",VLOOKUP(U35,'LibSets constants'!$I$4:$L$1003,3,FALSE),""),"")</f>
        <v/>
      </c>
      <c r="W35" s="3" t="str">
        <f>IF(U35&lt;&gt;"",IF(U35&lt;&gt;"LIBSETS_DROP_MECHANIC_MONSTER_NAME",VLOOKUP(U35,'LibSets constants'!$I$4:$L$1003,4,FALSE),""),"")</f>
        <v/>
      </c>
      <c r="Y35" s="3" t="str">
        <f>IF(G35&lt;&gt;"LIBSETS_SETTYPE_BATTLEGROUND",IF(G35&lt;&gt;"LIBSETS_SETTYPE_SPECIAL",IF(X35&lt;&gt;"",X35,IF(Z35&lt;&gt;"",VLOOKUP(Z35,'ESO zone constants'!$D$3:$H$4953,5,FALSE),"")),""),"")</f>
        <v/>
      </c>
      <c r="Z35" t="str">
        <f>IF(AND(O35&lt;&gt;"",NOT(ISERROR(O35))),"",IF(AND(L35&lt;&gt;"",L35&gt;0,NOT(ISERROR(L35))),VLOOKUP(L35,'ESO dumped WayshrineInfo'!$K$3:$N$9999,4,FALSE),""))</f>
        <v/>
      </c>
      <c r="AA35" s="44"/>
      <c r="AB35" s="43" t="str">
        <f>IF(AA35&lt;&gt;"",IF(AA35&lt;&gt;"LIBSETS_DROP_MECHANIC_MONSTER_NAME",VLOOKUP(AA35,'LibSets constants'!$I$4:$L$1003,3,FALSE),""),"")</f>
        <v/>
      </c>
      <c r="AC35" s="43" t="str">
        <f>IF(AA35&lt;&gt;"",IF(AA35&lt;&gt;"LIBSETS_DROP_MECHANIC_MONSTER_NAME",VLOOKUP(AA35,'LibSets constants'!$I$4:$L$1003,4,FALSE),""),"")</f>
        <v/>
      </c>
      <c r="AD35" s="3" t="str">
        <f>IF(G35&lt;&gt;"LIBSETS_SETTYPE_BATTLEGROUND",IF(G35&lt;&gt;"LIBSETS_SETTYPE_SPECIAL",IF(AE35&lt;&gt;"",VLOOKUP(AE35,'ESO zone constants'!$D$3:$H$4953,5,FALSE),""),""),"")</f>
        <v/>
      </c>
      <c r="AE35" t="str">
        <f>IF(AND(O35&lt;&gt;"",NOT(ISERROR(O35))),"",IF(AND(M35&lt;&gt;"",M35&gt;0,NOT(ISERROR(M35))),VLOOKUP(M35,'ESO dumped WayshrineInfo'!$K$3:$N$9999,4,FALSE),""))</f>
        <v/>
      </c>
      <c r="AF35" s="44"/>
      <c r="AG35" s="43" t="str">
        <f>IF(AF35&lt;&gt;"",IF(AF35&lt;&gt;"LIBSETS_DROP_MECHANIC_MONSTER_NAME",VLOOKUP(AF35,'LibSets constants'!$I$4:$L$1003,3,FALSE),""),"")</f>
        <v/>
      </c>
      <c r="AH35" s="43" t="str">
        <f>IF(AF35&lt;&gt;"",IF(AF35&lt;&gt;"LIBSETS_DROP_MECHANIC_MONSTER_NAME",VLOOKUP(AF35,'LibSets constants'!$I$4:$L$1003,4,FALSE),""),"")</f>
        <v/>
      </c>
      <c r="AI35" s="3" t="str">
        <f>IF(G35&lt;&gt;"LIBSETS_SETTYPE_BATTLEGROUND",IF(G35&lt;&gt;"LIBSETS_SETTYPE_SPECIAL",IF(AJ35&lt;&gt;"",VLOOKUP(AJ35,'ESO zone constants'!$D$3:$H$4953,5,FALSE),""),""),"")</f>
        <v/>
      </c>
      <c r="AK35" s="44"/>
      <c r="AL35" s="43" t="str">
        <f>IF(AK35&lt;&gt;"",IF(AK35&lt;&gt;"LIBSETS_DROP_MECHANIC_MONSTER_NAME",VLOOKUP(AK35,'LibSets constants'!$I$4:$L$1003,3,FALSE),""),"")</f>
        <v/>
      </c>
      <c r="AM35" s="43" t="str">
        <f>IF(AK35&lt;&gt;"",IF(AK35&lt;&gt;"LIBSETS_DROP_MECHANIC_MONSTER_NAME",VLOOKUP(AK35,'LibSets constants'!$I$4:$L$1003,4,FALSE),""),"")</f>
        <v/>
      </c>
      <c r="AN35" s="3" t="str">
        <f>IF(G35&lt;&gt;"LIBSETS_SETTYPE_BATTLEGROUND",IF(G35&lt;&gt;"LIBSETS_SETTYPE_SPECIAL",IF(AO35&lt;&gt;"",VLOOKUP(AO35,'ESO zone constants'!$D$3:$H$4953,5,FALSE),""),""),"")</f>
        <v/>
      </c>
      <c r="AP35" s="44"/>
      <c r="AQ35" s="43" t="str">
        <f>IF(AP35&lt;&gt;"",IF(AP35&lt;&gt;"LIBSETS_DROP_MECHANIC_MONSTER_NAME",VLOOKUP(AP35,'LibSets constants'!$I$4:$L$1003,3,FALSE),""),"")</f>
        <v/>
      </c>
      <c r="AR35" s="43" t="str">
        <f>IF(AP35&lt;&gt;"",IF(AP35&lt;&gt;"LIBSETS_DROP_MECHANIC_MONSTER_NAME",VLOOKUP(AP35,'LibSets constants'!$I$4:$L$1003,4,FALSE),""),"")</f>
        <v/>
      </c>
      <c r="AS35" s="3" t="str">
        <f>IF(G35&lt;&gt;"LIBSETS_SETTYPE_BATTLEGROUND",IF(G35&lt;&gt;"LIBSETS_SETTYPE_SPECIAL",IF(AT35&lt;&gt;"",VLOOKUP(AT35,'ESO zone constants'!$D$3:$H$4953,5,FALSE),""),""),"")</f>
        <v/>
      </c>
      <c r="AU35" s="44"/>
      <c r="AV35" s="43" t="str">
        <f>IF(AU35&lt;&gt;"",IF(AU35&lt;&gt;"LIBSETS_DROP_MECHANIC_MONSTER_NAME",VLOOKUP(AU35,'LibSets constants'!$I$4:$L$1003,3,FALSE),""),"")</f>
        <v/>
      </c>
      <c r="AW35" s="43" t="str">
        <f>IF(AU35&lt;&gt;"",IF(AU35&lt;&gt;"LIBSETS_DROP_MECHANIC_MONSTER_NAME",VLOOKUP(AU35,'LibSets constants'!$I$4:$L$1003,4,FALSE),""),"")</f>
        <v/>
      </c>
      <c r="AX35" s="90" t="s">
        <v>2707</v>
      </c>
      <c r="AY35" s="21" t="str">
        <f>IF(A35="???","--","")&amp;IF(F35&lt;&gt;"Not in the game (anymore)",IF(A35&lt;&gt;"",CONCATENATE("[",A35,"] = {wayshrines={")&amp;IF(K35&lt;&gt;"",CONCATENATE(K35,","),"")&amp;IF(L35&lt;&gt;"",CONCATENATE(L35,","),"")&amp;IF(M35&lt;&gt;"",CONCATENATE(M35,","),"")&amp;CONCATENATE("}")&amp;IF(VALUE(N35)&gt;0,CONCATENATE(", traitsNeeded=",N35),"")&amp;CONCATENATE(", dlcId=",IF(S35&lt;&gt;"",S35,"DLC_BASE_GAME")),""),"")</f>
        <v>[53] = {wayshrines={195,195,195,}, dlcId=DLC_BASE_GAME</v>
      </c>
      <c r="AZ35" s="21" t="str">
        <f>IF(F35&lt;&gt;"Not in the game (anymore)",IF(A35&lt;&gt;"",IF(P35&lt;&gt;"",CONCATENATE(", zoneIds={",P35),"")&amp;IF(Y35&lt;&gt;"",CONCATENATE(",",Y35),"")&amp;IF(AD35&lt;&gt;"",CONCATENATE(",",AD35),"")&amp;IF(AI35&lt;&gt;"",CONCATENATE(",",AI35),"")&amp;IF(AN35&lt;&gt;"",CONCATENATE(",",AN35),"")&amp;IF(AS35&lt;&gt;"",CONCATENATE(",",AS35),"")&amp;IF(P35&lt;&gt;"",CONCATENATE("}",""),"")&amp;IF(OR(I35="true",I35="false",I35&lt;&gt;""), CONCATENATE(", veteran=", I35), ""),""),"")</f>
        <v>, zoneIds={449}, veteran=false</v>
      </c>
      <c r="BA35" s="21" t="str">
        <f>IF(F35&lt;&gt;"Not in the game (anymore)",IF(A35&lt;&gt;"",", setType="&amp;G35,"")&amp;IF(J35="true",", multiTrialSet=true",""),"")</f>
        <v>, setType=LIBSETS_SETTYPE_DUNGEON</v>
      </c>
      <c r="BB35" s="21" t="str">
        <f>IF(AX35&lt;&gt;"",", isProcSetAllowedInPvP="&amp; AX35,"") &amp; IF(F35&lt;&gt;"Not in the game (anymore)",IF(U35&lt;&gt;"",", dropMechanic={"&amp;U35&amp;IF(AA35&lt;&gt;"",","&amp;AA35,"")&amp;IF(AF35&lt;&gt;"",","&amp;AF35,"")&amp;IF(AK35&lt;&gt;"",","&amp;AK35,"")&amp;IF(AP35&lt;&gt;"",","&amp;AP35,"")&amp;IF(AU35&lt;&gt;"",","&amp;AU35,"")&amp;"}"&amp;IF(U35="LIBSETS_DROP_MECHANIC_MONSTER_NAME",", dropMechanicNames={" &amp; IF(V35&lt;&gt;"","['en']='"&amp;V35&amp;"'","") &amp; IF(W35&lt;&gt;"",", ['de']='" &amp; W35&amp;"'","") &amp; "}",""),"")&amp;"},","")</f>
        <v>},</v>
      </c>
      <c r="BC35" s="21" t="str">
        <f>IF(F35&lt;&gt;"Not in the game (anymore)",IF(C35&lt;&gt;"",CONCATENATE(" --",C35," / ",B35,"   [",IF(Q35&lt;&gt;"",Q35,""),IF(Z35&lt;&gt;"",", "&amp;Z35,""),IF(AE35&lt;&gt;"",", "&amp;AE35,""),IF(AJ35&lt;&gt;"",", "&amp;AJ35,""),IF(AO35&lt;&gt;"",", "&amp;AO35,""),IF(AT35&lt;&gt;"",", "&amp;AT35,""),"]")),"")</f>
        <v xml:space="preserve"> --The Ice Furnace / Eisschmiede   [Direfrost Keep]</v>
      </c>
    </row>
    <row r="36" spans="1:55" x14ac:dyDescent="0.25">
      <c r="A36" s="5">
        <v>54</v>
      </c>
      <c r="B36" t="s">
        <v>779</v>
      </c>
      <c r="C36" t="s">
        <v>780</v>
      </c>
      <c r="D36" s="3">
        <f t="shared" si="0"/>
        <v>54</v>
      </c>
      <c r="G36" s="8" t="s">
        <v>1493</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Y36" s="3">
        <f>IF(G36&lt;&gt;"LIBSETS_SETTYPE_BATTLEGROUND",IF(G36&lt;&gt;"LIBSETS_SETTYPE_SPECIAL",IF(X36&lt;&gt;"",X36,IF(Z36&lt;&gt;"",VLOOKUP(Z36,'ESO zone constants'!$D$3:$H$4953,5,FALSE),"")),""),"")</f>
        <v>381</v>
      </c>
      <c r="Z36" t="str">
        <f>IF(AND(O36&lt;&gt;"",NOT(ISERROR(O36))),"",IF(AND(L36&lt;&gt;"",L36&gt;0,NOT(ISERROR(L36))),VLOOKUP(L36,'ESO dumped WayshrineInfo'!$K$3:$N$9999,4,FALSE),""))</f>
        <v>Auridon</v>
      </c>
      <c r="AB36" s="3" t="str">
        <f>IF(AA36&lt;&gt;"",IF(AA36&lt;&gt;"LIBSETS_DROP_MECHANIC_MONSTER_NAME",VLOOKUP(AA36,'LibSets constants'!$I$4:$L$1003,3,FALSE),""),"")</f>
        <v/>
      </c>
      <c r="AC36" s="3" t="str">
        <f>IF(AA36&lt;&gt;"",IF(AA36&lt;&gt;"LIBSETS_DROP_MECHANIC_MONSTER_NAME",VLOOKUP(AA36,'LibSets constants'!$I$4:$L$1003,4,FALSE),""),"")</f>
        <v/>
      </c>
      <c r="AD36" s="3">
        <f>IF(G36&lt;&gt;"LIBSETS_SETTYPE_BATTLEGROUND",IF(G36&lt;&gt;"LIBSETS_SETTYPE_SPECIAL",IF(AE36&lt;&gt;"",VLOOKUP(AE36,'ESO zone constants'!$D$3:$H$4953,5,FALSE),""),""),"")</f>
        <v>41</v>
      </c>
      <c r="AE36" t="str">
        <f>IF(AND(O36&lt;&gt;"",NOT(ISERROR(O36))),"",IF(AND(M36&lt;&gt;"",M36&gt;0,NOT(ISERROR(M36))),VLOOKUP(M36,'ESO dumped WayshrineInfo'!$K$3:$N$9999,4,FALSE),""))</f>
        <v>Stonefalls</v>
      </c>
      <c r="AG36" s="3" t="str">
        <f>IF(AF36&lt;&gt;"",IF(AF36&lt;&gt;"LIBSETS_DROP_MECHANIC_MONSTER_NAME",VLOOKUP(AF36,'LibSets constants'!$I$4:$L$1003,3,FALSE),""),"")</f>
        <v/>
      </c>
      <c r="AH36" s="3" t="str">
        <f>IF(AF36&lt;&gt;"",IF(AF36&lt;&gt;"LIBSETS_DROP_MECHANIC_MONSTER_NAME",VLOOKUP(AF36,'LibSets constants'!$I$4:$L$1003,4,FALSE),""),"")</f>
        <v/>
      </c>
      <c r="AI36" s="3" t="str">
        <f>IF(G36&lt;&gt;"LIBSETS_SETTYPE_BATTLEGROUND",IF(G36&lt;&gt;"LIBSETS_SETTYPE_SPECIAL",IF(AJ36&lt;&gt;"",VLOOKUP(AJ36,'ESO zone constants'!$D$3:$H$4953,5,FALSE),""),""),"")</f>
        <v/>
      </c>
      <c r="AL36" s="3" t="str">
        <f>IF(AK36&lt;&gt;"",IF(AK36&lt;&gt;"LIBSETS_DROP_MECHANIC_MONSTER_NAME",VLOOKUP(AK36,'LibSets constants'!$I$4:$L$1003,3,FALSE),""),"")</f>
        <v/>
      </c>
      <c r="AM36" s="3" t="str">
        <f>IF(AK36&lt;&gt;"",IF(AK36&lt;&gt;"LIBSETS_DROP_MECHANIC_MONSTER_NAME",VLOOKUP(AK36,'LibSets constants'!$I$4:$L$1003,4,FALSE),""),"")</f>
        <v/>
      </c>
      <c r="AN36" s="3" t="str">
        <f>IF(G36&lt;&gt;"LIBSETS_SETTYPE_BATTLEGROUND",IF(G36&lt;&gt;"LIBSETS_SETTYPE_SPECIAL",IF(AO36&lt;&gt;"",VLOOKUP(AO36,'ESO zone constants'!$D$3:$H$4953,5,FALSE),""),""),"")</f>
        <v/>
      </c>
      <c r="AQ36" s="3" t="str">
        <f>IF(AP36&lt;&gt;"",IF(AP36&lt;&gt;"LIBSETS_DROP_MECHANIC_MONSTER_NAME",VLOOKUP(AP36,'LibSets constants'!$I$4:$L$1003,3,FALSE),""),"")</f>
        <v/>
      </c>
      <c r="AR36" s="3" t="str">
        <f>IF(AP36&lt;&gt;"",IF(AP36&lt;&gt;"LIBSETS_DROP_MECHANIC_MONSTER_NAME",VLOOKUP(AP36,'LibSets constants'!$I$4:$L$1003,4,FALSE),""),"")</f>
        <v/>
      </c>
      <c r="AS36" s="3" t="str">
        <f>IF(G36&lt;&gt;"LIBSETS_SETTYPE_BATTLEGROUND",IF(G36&lt;&gt;"LIBSETS_SETTYPE_SPECIAL",IF(AT36&lt;&gt;"",VLOOKUP(AT36,'ESO zone constants'!$D$3:$H$4953,5,FALSE),""),""),"")</f>
        <v/>
      </c>
      <c r="AV36" s="3" t="str">
        <f>IF(AU36&lt;&gt;"",IF(AU36&lt;&gt;"LIBSETS_DROP_MECHANIC_MONSTER_NAME",VLOOKUP(AU36,'LibSets constants'!$I$4:$L$1003,3,FALSE),""),"")</f>
        <v/>
      </c>
      <c r="AW36" s="3" t="str">
        <f>IF(AU36&lt;&gt;"",IF(AU36&lt;&gt;"LIBSETS_DROP_MECHANIC_MONSTER_NAME",VLOOKUP(AU36,'LibSets constants'!$I$4:$L$1003,4,FALSE),""),"")</f>
        <v/>
      </c>
      <c r="AX36" s="90" t="s">
        <v>2707</v>
      </c>
      <c r="AY36" s="21" t="str">
        <f>IF(A36="???","--","")&amp;IF(F36&lt;&gt;"Not in the game (anymore)",IF(A36&lt;&gt;"",CONCATENATE("[",A36,"] = {wayshrines={")&amp;IF(K36&lt;&gt;"",CONCATENATE(K36,","),"")&amp;IF(L36&lt;&gt;"",CONCATENATE(L36,","),"")&amp;IF(M36&lt;&gt;"",CONCATENATE(M36,","),"")&amp;CONCATENATE("}")&amp;IF(VALUE(N36)&gt;0,CONCATENATE(", traitsNeeded=",N36),"")&amp;CONCATENATE(", dlcId=",IF(S36&lt;&gt;"",S36,"DLC_BASE_GAME")),""),"")</f>
        <v>[54] = {wayshrines={7,175,77,}, traitsNeeded=2, dlcId=DLC_BASE_GAME</v>
      </c>
      <c r="AZ36" s="21" t="str">
        <f>IF(F36&lt;&gt;"Not in the game (anymore)",IF(A36&lt;&gt;"",IF(P36&lt;&gt;"",CONCATENATE(", zoneIds={",P36),"")&amp;IF(Y36&lt;&gt;"",CONCATENATE(",",Y36),"")&amp;IF(AD36&lt;&gt;"",CONCATENATE(",",AD36),"")&amp;IF(AI36&lt;&gt;"",CONCATENATE(",",AI36),"")&amp;IF(AN36&lt;&gt;"",CONCATENATE(",",AN36),"")&amp;IF(AS36&lt;&gt;"",CONCATENATE(",",AS36),"")&amp;IF(P36&lt;&gt;"",CONCATENATE("}",""),"")&amp;IF(OR(I36="true",I36="false",I36&lt;&gt;""), CONCATENATE(", veteran=", I36), ""),""),"")</f>
        <v>, zoneIds={3,381,41}, veteran=false</v>
      </c>
      <c r="BA36" s="21" t="str">
        <f>IF(F36&lt;&gt;"Not in the game (anymore)",IF(A36&lt;&gt;"",", setType="&amp;G36,"")&amp;IF(J36="true",", multiTrialSet=true",""),"")</f>
        <v>, setType=LIBSETS_SETTYPE_CRAFTED</v>
      </c>
      <c r="BB36" s="21" t="str">
        <f>IF(AX36&lt;&gt;"",", isProcSetAllowedInPvP="&amp; AX36,"") &amp; IF(F36&lt;&gt;"Not in the game (anymore)",IF(U36&lt;&gt;"",", dropMechanic={"&amp;U36&amp;IF(AA36&lt;&gt;"",","&amp;AA36,"")&amp;IF(AF36&lt;&gt;"",","&amp;AF36,"")&amp;IF(AK36&lt;&gt;"",","&amp;AK36,"")&amp;IF(AP36&lt;&gt;"",","&amp;AP36,"")&amp;IF(AU36&lt;&gt;"",","&amp;AU36,"")&amp;"}"&amp;IF(U36="LIBSETS_DROP_MECHANIC_MONSTER_NAME",", dropMechanicNames={" &amp; IF(V36&lt;&gt;"","['en']='"&amp;V36&amp;"'","") &amp; IF(W36&lt;&gt;"",", ['de']='" &amp; W36&amp;"'","") &amp; "}",""),"")&amp;"},","")</f>
        <v>},</v>
      </c>
      <c r="BC36" s="21" t="str">
        <f>IF(F36&lt;&gt;"Not in the game (anymore)",IF(C36&lt;&gt;"",CONCATENATE(" --",C36," / ",B36,"   [",IF(Q36&lt;&gt;"",Q36,""),IF(Z36&lt;&gt;"",", "&amp;Z36,""),IF(AE36&lt;&gt;"",", "&amp;AE36,""),IF(AJ36&lt;&gt;"",", "&amp;AJ36,""),IF(AO36&lt;&gt;"",", "&amp;AO36,""),IF(AT36&lt;&gt;"",", "&amp;AT36,""),"]")),"")</f>
        <v xml:space="preserve"> --Ashen Grip / Aschengriff   [Glenumbra, Auridon, Stonefalls]</v>
      </c>
    </row>
    <row r="37" spans="1:55" x14ac:dyDescent="0.25">
      <c r="A37" s="12">
        <v>55</v>
      </c>
      <c r="B37" t="s">
        <v>781</v>
      </c>
      <c r="C37" t="s">
        <v>782</v>
      </c>
      <c r="D37" s="3">
        <f t="shared" si="0"/>
        <v>55</v>
      </c>
      <c r="E37" s="60"/>
      <c r="G37" s="8" t="s">
        <v>1496</v>
      </c>
      <c r="I37" t="s">
        <v>97</v>
      </c>
      <c r="J37" t="s">
        <v>97</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43" t="str">
        <f>IF(U37&lt;&gt;"",IF(U37&lt;&gt;"LIBSETS_DROP_MECHANIC_MONSTER_NAME",VLOOKUP(U37,'LibSets constants'!$I$4:$L$1003,3,FALSE),""),"")</f>
        <v/>
      </c>
      <c r="W37" s="3" t="str">
        <f>IF(U37&lt;&gt;"",IF(U37&lt;&gt;"LIBSETS_DROP_MECHANIC_MONSTER_NAME",VLOOKUP(U37,'LibSets constants'!$I$4:$L$1003,4,FALSE),""),"")</f>
        <v/>
      </c>
      <c r="X37" s="65">
        <v>936</v>
      </c>
      <c r="Y37" s="3">
        <f>IF(G37&lt;&gt;"LIBSETS_SETTYPE_BATTLEGROUND",IF(G37&lt;&gt;"LIBSETS_SETTYPE_SPECIAL",IF(X37&lt;&gt;"",X37,IF(Z37&lt;&gt;"",VLOOKUP(Z37,'ESO zone constants'!$D$3:$H$4953,5,FALSE),"")),""),"")</f>
        <v>936</v>
      </c>
      <c r="Z37" t="str">
        <f>IF(AND(O37&lt;&gt;"",NOT(ISERROR(O37))),"",IF(AND(L37&lt;&gt;"",L37&gt;0,NOT(ISERROR(L37))),VLOOKUP(L37,'ESO dumped WayshrineInfo'!$K$3:$N$9999,4,FALSE),""))</f>
        <v/>
      </c>
      <c r="AB37" s="3" t="str">
        <f>IF(AA37&lt;&gt;"",IF(AA37&lt;&gt;"LIBSETS_DROP_MECHANIC_MONSTER_NAME",VLOOKUP(AA37,'LibSets constants'!$I$4:$L$1003,3,FALSE),""),"")</f>
        <v/>
      </c>
      <c r="AC37" s="3" t="str">
        <f>IF(AA37&lt;&gt;"",IF(AA37&lt;&gt;"LIBSETS_DROP_MECHANIC_MONSTER_NAME",VLOOKUP(AA37,'LibSets constants'!$I$4:$L$1003,4,FALSE),""),"")</f>
        <v/>
      </c>
      <c r="AD37" s="3" t="str">
        <f>IF(G37&lt;&gt;"LIBSETS_SETTYPE_BATTLEGROUND",IF(G37&lt;&gt;"LIBSETS_SETTYPE_SPECIAL",IF(AE37&lt;&gt;"",VLOOKUP(AE37,'ESO zone constants'!$D$3:$H$4953,5,FALSE),""),""),"")</f>
        <v/>
      </c>
      <c r="AE37" t="str">
        <f>IF(AND(O37&lt;&gt;"",NOT(ISERROR(O37))),"",IF(AND(M37&lt;&gt;"",M37&gt;0,NOT(ISERROR(M37))),VLOOKUP(M37,'ESO dumped WayshrineInfo'!$K$3:$N$9999,4,FALSE),""))</f>
        <v/>
      </c>
      <c r="AG37" s="3" t="str">
        <f>IF(AF37&lt;&gt;"",IF(AF37&lt;&gt;"LIBSETS_DROP_MECHANIC_MONSTER_NAME",VLOOKUP(AF37,'LibSets constants'!$I$4:$L$1003,3,FALSE),""),"")</f>
        <v/>
      </c>
      <c r="AH37" s="3" t="str">
        <f>IF(AF37&lt;&gt;"",IF(AF37&lt;&gt;"LIBSETS_DROP_MECHANIC_MONSTER_NAME",VLOOKUP(AF37,'LibSets constants'!$I$4:$L$1003,4,FALSE),""),"")</f>
        <v/>
      </c>
      <c r="AI37" s="3" t="str">
        <f>IF(G37&lt;&gt;"LIBSETS_SETTYPE_BATTLEGROUND",IF(G37&lt;&gt;"LIBSETS_SETTYPE_SPECIAL",IF(AJ37&lt;&gt;"",VLOOKUP(AJ37,'ESO zone constants'!$D$3:$H$4953,5,FALSE),""),""),"")</f>
        <v/>
      </c>
      <c r="AL37" s="3" t="str">
        <f>IF(AK37&lt;&gt;"",IF(AK37&lt;&gt;"LIBSETS_DROP_MECHANIC_MONSTER_NAME",VLOOKUP(AK37,'LibSets constants'!$I$4:$L$1003,3,FALSE),""),"")</f>
        <v/>
      </c>
      <c r="AM37" s="3" t="str">
        <f>IF(AK37&lt;&gt;"",IF(AK37&lt;&gt;"LIBSETS_DROP_MECHANIC_MONSTER_NAME",VLOOKUP(AK37,'LibSets constants'!$I$4:$L$1003,4,FALSE),""),"")</f>
        <v/>
      </c>
      <c r="AN37" s="3" t="str">
        <f>IF(G37&lt;&gt;"LIBSETS_SETTYPE_BATTLEGROUND",IF(G37&lt;&gt;"LIBSETS_SETTYPE_SPECIAL",IF(AO37&lt;&gt;"",VLOOKUP(AO37,'ESO zone constants'!$D$3:$H$4953,5,FALSE),""),""),"")</f>
        <v/>
      </c>
      <c r="AQ37" s="3" t="str">
        <f>IF(AP37&lt;&gt;"",IF(AP37&lt;&gt;"LIBSETS_DROP_MECHANIC_MONSTER_NAME",VLOOKUP(AP37,'LibSets constants'!$I$4:$L$1003,3,FALSE),""),"")</f>
        <v/>
      </c>
      <c r="AR37" s="3" t="str">
        <f>IF(AP37&lt;&gt;"",IF(AP37&lt;&gt;"LIBSETS_DROP_MECHANIC_MONSTER_NAME",VLOOKUP(AP37,'LibSets constants'!$I$4:$L$1003,4,FALSE),""),"")</f>
        <v/>
      </c>
      <c r="AS37" s="3" t="str">
        <f>IF(G37&lt;&gt;"LIBSETS_SETTYPE_BATTLEGROUND",IF(G37&lt;&gt;"LIBSETS_SETTYPE_SPECIAL",IF(AT37&lt;&gt;"",VLOOKUP(AT37,'ESO zone constants'!$D$3:$H$4953,5,FALSE),""),""),"")</f>
        <v/>
      </c>
      <c r="AV37" s="3" t="str">
        <f>IF(AU37&lt;&gt;"",IF(AU37&lt;&gt;"LIBSETS_DROP_MECHANIC_MONSTER_NAME",VLOOKUP(AU37,'LibSets constants'!$I$4:$L$1003,3,FALSE),""),"")</f>
        <v/>
      </c>
      <c r="AW37" s="3" t="str">
        <f>IF(AU37&lt;&gt;"",IF(AU37&lt;&gt;"LIBSETS_DROP_MECHANIC_MONSTER_NAME",VLOOKUP(AU37,'LibSets constants'!$I$4:$L$1003,4,FALSE),""),"")</f>
        <v/>
      </c>
      <c r="AX37" s="90" t="s">
        <v>2707</v>
      </c>
      <c r="AY37" s="21" t="str">
        <f>IF(A37="???","--","")&amp;IF(F37&lt;&gt;"Not in the game (anymore)",IF(A37&lt;&gt;"",CONCATENATE("[",A37,"] = {wayshrines={")&amp;IF(K37&lt;&gt;"",CONCATENATE(K37,","),"")&amp;IF(L37&lt;&gt;"",CONCATENATE(L37,","),"")&amp;IF(M37&lt;&gt;"",CONCATENATE(M37,","),"")&amp;CONCATENATE("}")&amp;IF(VALUE(N37)&gt;0,CONCATENATE(", traitsNeeded=",N37),"")&amp;CONCATENATE(", dlcId=",IF(S37&lt;&gt;"",S37,"DLC_BASE_GAME")),""),"")</f>
        <v>[55] = {wayshrines={193,193,193,}, dlcId=DLC_BASE_GAME</v>
      </c>
      <c r="AZ37" s="21" t="str">
        <f>IF(F37&lt;&gt;"Not in the game (anymore)",IF(A37&lt;&gt;"",IF(P37&lt;&gt;"",CONCATENATE(", zoneIds={",P37),"")&amp;IF(Y37&lt;&gt;"",CONCATENATE(",",Y37),"")&amp;IF(AD37&lt;&gt;"",CONCATENATE(",",AD37),"")&amp;IF(AI37&lt;&gt;"",CONCATENATE(",",AI37),"")&amp;IF(AN37&lt;&gt;"",CONCATENATE(",",AN37),"")&amp;IF(AS37&lt;&gt;"",CONCATENATE(",",AS37),"")&amp;IF(P37&lt;&gt;"",CONCATENATE("}",""),"")&amp;IF(OR(I37="true",I37="false",I37&lt;&gt;""), CONCATENATE(", veteran=", I37), ""),""),"")</f>
        <v>, zoneIds={144,936}, veteran=false</v>
      </c>
      <c r="BA37" s="21" t="str">
        <f>IF(F37&lt;&gt;"Not in the game (anymore)",IF(A37&lt;&gt;"",", setType="&amp;G37,"")&amp;IF(J37="true",", multiTrialSet=true",""),"")</f>
        <v>, setType=LIBSETS_SETTYPE_DUNGEON</v>
      </c>
      <c r="BB37" s="21" t="str">
        <f>IF(AX37&lt;&gt;"",", isProcSetAllowedInPvP="&amp; AX37,"") &amp; IF(F37&lt;&gt;"Not in the game (anymore)",IF(U37&lt;&gt;"",", dropMechanic={"&amp;U37&amp;IF(AA37&lt;&gt;"",","&amp;AA37,"")&amp;IF(AF37&lt;&gt;"",","&amp;AF37,"")&amp;IF(AK37&lt;&gt;"",","&amp;AK37,"")&amp;IF(AP37&lt;&gt;"",","&amp;AP37,"")&amp;IF(AU37&lt;&gt;"",","&amp;AU37,"")&amp;"}"&amp;IF(U37="LIBSETS_DROP_MECHANIC_MONSTER_NAME",", dropMechanicNames={" &amp; IF(V37&lt;&gt;"","['en']='"&amp;V37&amp;"'","") &amp; IF(W37&lt;&gt;"",", ['de']='" &amp; W37&amp;"'","") &amp; "}",""),"")&amp;"},","")</f>
        <v>},</v>
      </c>
      <c r="BC37" s="21" t="str">
        <f>IF(F37&lt;&gt;"Not in the game (anymore)",IF(C37&lt;&gt;"",CONCATENATE(" --",C37," / ",B37,"   [",IF(Q37&lt;&gt;"",Q37,""),IF(Z37&lt;&gt;"",", "&amp;Z37,""),IF(AE37&lt;&gt;"",", "&amp;AE37,""),IF(AJ37&lt;&gt;"",", "&amp;AJ37,""),IF(AO37&lt;&gt;"",", "&amp;AO37,""),IF(AT37&lt;&gt;"",", "&amp;AT37,""),"]")),"")</f>
        <v xml:space="preserve"> --Prayer Shawl / Gebetstuch   [Spindleclutch I]</v>
      </c>
    </row>
    <row r="38" spans="1:55" x14ac:dyDescent="0.25">
      <c r="A38" s="12">
        <v>56</v>
      </c>
      <c r="B38" t="s">
        <v>783</v>
      </c>
      <c r="C38" t="s">
        <v>2604</v>
      </c>
      <c r="D38" s="3">
        <f t="shared" si="0"/>
        <v>56</v>
      </c>
      <c r="E38" s="60"/>
      <c r="G38" s="8" t="s">
        <v>1499</v>
      </c>
      <c r="I38" t="s">
        <v>97</v>
      </c>
      <c r="J38" t="s">
        <v>97</v>
      </c>
      <c r="K38">
        <v>-1</v>
      </c>
      <c r="L38">
        <v>-1</v>
      </c>
      <c r="M38">
        <v>-1</v>
      </c>
      <c r="N38">
        <v>0</v>
      </c>
      <c r="O38" s="66"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1581</v>
      </c>
      <c r="V38" s="43" t="str">
        <f>IF(U38&lt;&gt;"",IF(U38&lt;&gt;"LIBSETS_DROP_MECHANIC_MONSTER_NAME",VLOOKUP(U38,'LibSets constants'!$I$4:$L$1003,3,FALSE),""),"")</f>
        <v>Delve bosses have a chance to drop a waist or feet.</v>
      </c>
      <c r="W38" s="43" t="str">
        <f>IF(U38&lt;&gt;"",IF(U38&lt;&gt;"LIBSETS_DROP_MECHANIC_MONSTER_NAME",VLOOKUP(U38,'LibSets constants'!$I$4:$L$1003,4,FALSE),""),"")</f>
        <v>Bosse in Gewölben haben die Chance, eine Taille oder Füße fallen zu lassen.</v>
      </c>
      <c r="Y38" s="3" t="str">
        <f>IF(G38&lt;&gt;"LIBSETS_SETTYPE_BATTLEGROUND",IF(G38&lt;&gt;"LIBSETS_SETTYPE_SPECIAL",IF(X38&lt;&gt;"",X38,IF(Z38&lt;&gt;"",VLOOKUP(Z38,'ESO zone constants'!$D$3:$H$4953,5,FALSE),"")),""),"")</f>
        <v/>
      </c>
      <c r="Z38" t="str">
        <f>IF(AND(O38&lt;&gt;"",NOT(ISERROR(O38))),"",IF(AND(L38&lt;&gt;"",L38&gt;0,NOT(ISERROR(L38))),VLOOKUP(L38,'ESO dumped WayshrineInfo'!$K$3:$N$9999,4,FALSE),""))</f>
        <v/>
      </c>
      <c r="AA38" s="44" t="s">
        <v>1582</v>
      </c>
      <c r="AB38" s="43" t="str">
        <f>IF(AA38&lt;&gt;"",IF(AA38&lt;&gt;"LIBSETS_DROP_MECHANIC_MONSTER_NAME",VLOOKUP(AA38,'LibSets constants'!$I$4:$L$1003,3,FALSE),""),"")</f>
        <v>Overland group bosses have a 100% chance to drop head, chest, legs, or weapon.</v>
      </c>
      <c r="AC38" s="43" t="str">
        <f>IF(AA38&lt;&gt;"",IF(AA38&lt;&gt;"LIBSETS_DROP_MECHANIC_MONSTER_NAME",VLOOKUP(AA38,'LibSets constants'!$I$4:$L$1003,4,FALSE),""),"")</f>
        <v>Überland Gruppenbosse haben eine Chance von 100%, Kopf, Brust, Beine oder Waffen fallen zu lassen.</v>
      </c>
      <c r="AD38" s="3" t="str">
        <f>IF(G38&lt;&gt;"LIBSETS_SETTYPE_BATTLEGROUND",IF(G38&lt;&gt;"LIBSETS_SETTYPE_SPECIAL",IF(AE38&lt;&gt;"",VLOOKUP(AE38,'ESO zone constants'!$D$3:$H$4953,5,FALSE),""),""),"")</f>
        <v/>
      </c>
      <c r="AE38" t="str">
        <f>IF(AND(O38&lt;&gt;"",NOT(ISERROR(O38))),"",IF(AND(M38&lt;&gt;"",M38&gt;0,NOT(ISERROR(M38))),VLOOKUP(M38,'ESO dumped WayshrineInfo'!$K$3:$N$9999,4,FALSE),""))</f>
        <v/>
      </c>
      <c r="AF38" s="44" t="s">
        <v>1583</v>
      </c>
      <c r="AG38" s="43" t="str">
        <f>IF(AF38&lt;&gt;"",IF(AF38&lt;&gt;"LIBSETS_DROP_MECHANIC_MONSTER_NAME",VLOOKUP(AF38,'LibSets constants'!$I$4:$L$1003,3,FALSE),""),"")</f>
        <v>Public dungeon bosses have a chance to drop a shoulder, hand, or weapon.</v>
      </c>
      <c r="AH38" s="43" t="str">
        <f>IF(AF38&lt;&gt;"",IF(AF38&lt;&gt;"LIBSETS_DROP_MECHANIC_MONSTER_NAME",VLOOKUP(AF38,'LibSets constants'!$I$4:$L$1003,4,FALSE),""),"")</f>
        <v>Öffentliche Dungeon-Bosse haben die Möglichkeit, eine Schulter, Handschuhe oder eine Waffe fallen zu lassen.</v>
      </c>
      <c r="AI38" s="3" t="str">
        <f>IF(G38&lt;&gt;"LIBSETS_SETTYPE_BATTLEGROUND",IF(G38&lt;&gt;"LIBSETS_SETTYPE_SPECIAL",IF(AJ38&lt;&gt;"",VLOOKUP(AJ38,'ESO zone constants'!$D$3:$H$4953,5,FALSE),""),""),"")</f>
        <v/>
      </c>
      <c r="AK38" s="44" t="s">
        <v>1584</v>
      </c>
      <c r="AL38" s="43" t="str">
        <f>IF(AK38&lt;&gt;"",IF(AK38&lt;&gt;"LIBSETS_DROP_MECHANIC_MONSTER_NAME",VLOOKUP(AK38,'LibSets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 s="43" t="str">
        <f>IF(AK38&lt;&gt;"",IF(AK38&lt;&gt;"LIBSETS_DROP_MECHANIC_MONSTER_NAME",VLOOKUP(AK38,'LibSets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90" t="s">
        <v>2707</v>
      </c>
      <c r="AY38" s="21" t="str">
        <f>IF(A38="???","--","")&amp;IF(F38&lt;&gt;"Not in the game (anymore)",IF(A38&lt;&gt;"",CONCATENATE("[",A38,"] = {wayshrines={")&amp;IF(K38&lt;&gt;"",CONCATENATE(K38,","),"")&amp;IF(L38&lt;&gt;"",CONCATENATE(L38,","),"")&amp;IF(M38&lt;&gt;"",CONCATENATE(M38,","),"")&amp;CONCATENATE("}")&amp;IF(VALUE(N38)&gt;0,CONCATENATE(", traitsNeeded=",N38),"")&amp;CONCATENATE(", dlcId=",IF(S38&lt;&gt;"",S38,"DLC_BASE_GAME")),""),"")</f>
        <v>[56] = {wayshrines={-1,-1,-1,}, dlcId=DLC_BASE_GAME</v>
      </c>
      <c r="AZ38" s="21" t="str">
        <f>IF(F38&lt;&gt;"Not in the game (anymore)",IF(A38&lt;&gt;"",IF(P38&lt;&gt;"",CONCATENATE(", zoneIds={",P38),"")&amp;IF(Y38&lt;&gt;"",CONCATENATE(",",Y38),"")&amp;IF(AD38&lt;&gt;"",CONCATENATE(",",AD38),"")&amp;IF(AI38&lt;&gt;"",CONCATENATE(",",AI38),"")&amp;IF(AN38&lt;&gt;"",CONCATENATE(",",AN38),"")&amp;IF(AS38&lt;&gt;"",CONCATENATE(",",AS38),"")&amp;IF(P38&lt;&gt;"",CONCATENATE("}",""),"")&amp;IF(OR(I38="true",I38="false",I38&lt;&gt;""), CONCATENATE(", veteran=", I38), ""),""),"")</f>
        <v>, zoneIds={101}, veteran=false</v>
      </c>
      <c r="BA38" s="21" t="str">
        <f>IF(F38&lt;&gt;"Not in the game (anymore)",IF(A38&lt;&gt;"",", setType="&amp;G38,"")&amp;IF(J38="true",", multiTrialSet=true",""),"")</f>
        <v>, setType=LIBSETS_SETTYPE_OVERLAND</v>
      </c>
      <c r="BB38" s="21" t="str">
        <f>IF(AX38&lt;&gt;"",", isProcSetAllowedInPvP="&amp; AX38,"") &amp; IF(F38&lt;&gt;"Not in the game (anymore)",IF(U38&lt;&gt;"",", dropMechanic={"&amp;U38&amp;IF(AA38&lt;&gt;"",","&amp;AA38,"")&amp;IF(AF38&lt;&gt;"",","&amp;AF38,"")&amp;IF(AK38&lt;&gt;"",","&amp;AK38,"")&amp;IF(AP38&lt;&gt;"",","&amp;AP38,"")&amp;IF(AU38&lt;&gt;"",","&amp;AU38,"")&amp;"}"&amp;IF(U38="LIBSETS_DROP_MECHANIC_MONSTER_NAME",", dropMechanicNames={" &amp; IF(V38&lt;&gt;"","['en']='"&amp;V38&amp;"'","") &amp; IF(W38&lt;&gt;"",", ['de']='" &amp; W38&amp;"'","") &amp; "}",""),"")&amp;"},","")</f>
        <v>, dropMechanic={LIBSETS_DROP_MECHANIC_OVERLAND_BOSS_DELVE,LIBSETS_DROP_MECHANIC_OVERLAND_WORLDBOSS,LIBSETS_DROP_MECHANIC_OVERLAND_BOSS_PUBLIC_DUNGEON,LIBSETS_DROP_MECHANIC_OVERLAND_CHEST}},</v>
      </c>
      <c r="BC38" s="21" t="str">
        <f>IF(F38&lt;&gt;"Not in the game (anymore)",IF(C38&lt;&gt;"",CONCATENATE(" --",C38," / ",B38,"   [",IF(Q38&lt;&gt;"",Q38,""),IF(Z38&lt;&gt;"",", "&amp;Z38,""),IF(AE38&lt;&gt;"",", "&amp;AE38,""),IF(AJ38&lt;&gt;"",", "&amp;AJ38,""),IF(AO38&lt;&gt;"",", "&amp;AO38,""),IF(AT38&lt;&gt;"",", "&amp;AT38,""),"]")),"")</f>
        <v xml:space="preserve"> --Stendarr\'s Embrace / Stendarrs Umarmung   [Eastmarch]</v>
      </c>
    </row>
    <row r="39" spans="1:55" x14ac:dyDescent="0.25">
      <c r="A39" s="12">
        <v>57</v>
      </c>
      <c r="B39" t="s">
        <v>784</v>
      </c>
      <c r="C39" t="s">
        <v>2605</v>
      </c>
      <c r="D39" s="3">
        <f t="shared" si="0"/>
        <v>57</v>
      </c>
      <c r="E39" s="60"/>
      <c r="G39" s="8" t="s">
        <v>1499</v>
      </c>
      <c r="I39" t="s">
        <v>97</v>
      </c>
      <c r="J39" t="s">
        <v>97</v>
      </c>
      <c r="K39">
        <v>-1</v>
      </c>
      <c r="L39">
        <v>-1</v>
      </c>
      <c r="M39">
        <v>-1</v>
      </c>
      <c r="N39">
        <v>0</v>
      </c>
      <c r="O39" s="66"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1581</v>
      </c>
      <c r="V39" s="43" t="str">
        <f>IF(U39&lt;&gt;"",IF(U39&lt;&gt;"LIBSETS_DROP_MECHANIC_MONSTER_NAME",VLOOKUP(U39,'LibSets constants'!$I$4:$L$1003,3,FALSE),""),"")</f>
        <v>Delve bosses have a chance to drop a waist or feet.</v>
      </c>
      <c r="W39" s="43" t="str">
        <f>IF(U39&lt;&gt;"",IF(U39&lt;&gt;"LIBSETS_DROP_MECHANIC_MONSTER_NAME",VLOOKUP(U39,'LibSets constants'!$I$4:$L$1003,4,FALSE),""),"")</f>
        <v>Bosse in Gewölben haben die Chance, eine Taille oder Füße fallen zu lassen.</v>
      </c>
      <c r="Y39" s="3" t="str">
        <f>IF(G39&lt;&gt;"LIBSETS_SETTYPE_BATTLEGROUND",IF(G39&lt;&gt;"LIBSETS_SETTYPE_SPECIAL",IF(X39&lt;&gt;"",X39,IF(Z39&lt;&gt;"",VLOOKUP(Z39,'ESO zone constants'!$D$3:$H$4953,5,FALSE),"")),""),"")</f>
        <v/>
      </c>
      <c r="Z39" t="str">
        <f>IF(AND(O39&lt;&gt;"",NOT(ISERROR(O39))),"",IF(AND(L39&lt;&gt;"",L39&gt;0,NOT(ISERROR(L39))),VLOOKUP(L39,'ESO dumped WayshrineInfo'!$K$3:$N$9999,4,FALSE),""))</f>
        <v/>
      </c>
      <c r="AA39" s="44" t="s">
        <v>1582</v>
      </c>
      <c r="AB39" s="43" t="str">
        <f>IF(AA39&lt;&gt;"",IF(AA39&lt;&gt;"LIBSETS_DROP_MECHANIC_MONSTER_NAME",VLOOKUP(AA39,'LibSets constants'!$I$4:$L$1003,3,FALSE),""),"")</f>
        <v>Overland group bosses have a 100% chance to drop head, chest, legs, or weapon.</v>
      </c>
      <c r="AC39" s="43" t="str">
        <f>IF(AA39&lt;&gt;"",IF(AA39&lt;&gt;"LIBSETS_DROP_MECHANIC_MONSTER_NAME",VLOOKUP(AA39,'LibSets constants'!$I$4:$L$1003,4,FALSE),""),"")</f>
        <v>Überland Gruppenbosse haben eine Chance von 100%, Kopf, Brust, Beine oder Waffen fallen zu lassen.</v>
      </c>
      <c r="AD39" s="3" t="str">
        <f>IF(G39&lt;&gt;"LIBSETS_SETTYPE_BATTLEGROUND",IF(G39&lt;&gt;"LIBSETS_SETTYPE_SPECIAL",IF(AE39&lt;&gt;"",VLOOKUP(AE39,'ESO zone constants'!$D$3:$H$4953,5,FALSE),""),""),"")</f>
        <v/>
      </c>
      <c r="AE39" t="str">
        <f>IF(AND(O39&lt;&gt;"",NOT(ISERROR(O39))),"",IF(AND(M39&lt;&gt;"",M39&gt;0,NOT(ISERROR(M39))),VLOOKUP(M39,'ESO dumped WayshrineInfo'!$K$3:$N$9999,4,FALSE),""))</f>
        <v/>
      </c>
      <c r="AF39" s="44" t="s">
        <v>1583</v>
      </c>
      <c r="AG39" s="43" t="str">
        <f>IF(AF39&lt;&gt;"",IF(AF39&lt;&gt;"LIBSETS_DROP_MECHANIC_MONSTER_NAME",VLOOKUP(AF39,'LibSets constants'!$I$4:$L$1003,3,FALSE),""),"")</f>
        <v>Public dungeon bosses have a chance to drop a shoulder, hand, or weapon.</v>
      </c>
      <c r="AH39" s="43" t="str">
        <f>IF(AF39&lt;&gt;"",IF(AF39&lt;&gt;"LIBSETS_DROP_MECHANIC_MONSTER_NAME",VLOOKUP(AF39,'LibSets constants'!$I$4:$L$1003,4,FALSE),""),"")</f>
        <v>Öffentliche Dungeon-Bosse haben die Möglichkeit, eine Schulter, Handschuhe oder eine Waffe fallen zu lassen.</v>
      </c>
      <c r="AI39" s="3" t="str">
        <f>IF(G39&lt;&gt;"LIBSETS_SETTYPE_BATTLEGROUND",IF(G39&lt;&gt;"LIBSETS_SETTYPE_SPECIAL",IF(AJ39&lt;&gt;"",VLOOKUP(AJ39,'ESO zone constants'!$D$3:$H$4953,5,FALSE),""),""),"")</f>
        <v/>
      </c>
      <c r="AK39" s="44" t="s">
        <v>1584</v>
      </c>
      <c r="AL39" s="43" t="str">
        <f>IF(AK39&lt;&gt;"",IF(AK39&lt;&gt;"LIBSETS_DROP_MECHANIC_MONSTER_NAME",VLOOKUP(AK39,'LibSets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 s="43" t="str">
        <f>IF(AK39&lt;&gt;"",IF(AK39&lt;&gt;"LIBSETS_DROP_MECHANIC_MONSTER_NAME",VLOOKUP(AK39,'LibSets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 s="3" t="str">
        <f>IF(G39&lt;&gt;"LIBSETS_SETTYPE_BATTLEGROUND",IF(G39&lt;&gt;"LIBSETS_SETTYPE_SPECIAL",IF(AO39&lt;&gt;"",VLOOKUP(AO39,'ESO zone constants'!$D$3:$H$4953,5,FALSE),""),""),"")</f>
        <v/>
      </c>
      <c r="AP39" s="44"/>
      <c r="AQ39" s="43" t="str">
        <f>IF(AP39&lt;&gt;"",IF(AP39&lt;&gt;"LIBSETS_DROP_MECHANIC_MONSTER_NAME",VLOOKUP(AP39,'LibSets constants'!$I$4:$L$1003,3,FALSE),""),"")</f>
        <v/>
      </c>
      <c r="AR39" s="43" t="str">
        <f>IF(AP39&lt;&gt;"",IF(AP39&lt;&gt;"LIBSETS_DROP_MECHANIC_MONSTER_NAME",VLOOKUP(AP39,'LibSets constants'!$I$4:$L$1003,4,FALSE),""),"")</f>
        <v/>
      </c>
      <c r="AS39" s="3" t="str">
        <f>IF(G39&lt;&gt;"LIBSETS_SETTYPE_BATTLEGROUND",IF(G39&lt;&gt;"LIBSETS_SETTYPE_SPECIAL",IF(AT39&lt;&gt;"",VLOOKUP(AT39,'ESO zone constants'!$D$3:$H$4953,5,FALSE),""),""),"")</f>
        <v/>
      </c>
      <c r="AU39" s="44"/>
      <c r="AV39" s="43" t="str">
        <f>IF(AU39&lt;&gt;"",IF(AU39&lt;&gt;"LIBSETS_DROP_MECHANIC_MONSTER_NAME",VLOOKUP(AU39,'LibSets constants'!$I$4:$L$1003,3,FALSE),""),"")</f>
        <v/>
      </c>
      <c r="AW39" s="43" t="str">
        <f>IF(AU39&lt;&gt;"",IF(AU39&lt;&gt;"LIBSETS_DROP_MECHANIC_MONSTER_NAME",VLOOKUP(AU39,'LibSets constants'!$I$4:$L$1003,4,FALSE),""),"")</f>
        <v/>
      </c>
      <c r="AX39" s="90" t="s">
        <v>2707</v>
      </c>
      <c r="AY39" s="21" t="str">
        <f>IF(A39="???","--","")&amp;IF(F39&lt;&gt;"Not in the game (anymore)",IF(A39&lt;&gt;"",CONCATENATE("[",A39,"] = {wayshrines={")&amp;IF(K39&lt;&gt;"",CONCATENATE(K39,","),"")&amp;IF(L39&lt;&gt;"",CONCATENATE(L39,","),"")&amp;IF(M39&lt;&gt;"",CONCATENATE(M39,","),"")&amp;CONCATENATE("}")&amp;IF(VALUE(N39)&gt;0,CONCATENATE(", traitsNeeded=",N39),"")&amp;CONCATENATE(", dlcId=",IF(S39&lt;&gt;"",S39,"DLC_BASE_GAME")),""),"")</f>
        <v>[57] = {wayshrines={-1,-1,-1,}, dlcId=DLC_BASE_GAME</v>
      </c>
      <c r="AZ39" s="21" t="str">
        <f>IF(F39&lt;&gt;"Not in the game (anymore)",IF(A39&lt;&gt;"",IF(P39&lt;&gt;"",CONCATENATE(", zoneIds={",P39),"")&amp;IF(Y39&lt;&gt;"",CONCATENATE(",",Y39),"")&amp;IF(AD39&lt;&gt;"",CONCATENATE(",",AD39),"")&amp;IF(AI39&lt;&gt;"",CONCATENATE(",",AI39),"")&amp;IF(AN39&lt;&gt;"",CONCATENATE(",",AN39),"")&amp;IF(AS39&lt;&gt;"",CONCATENATE(",",AS39),"")&amp;IF(P39&lt;&gt;"",CONCATENATE("}",""),"")&amp;IF(OR(I39="true",I39="false",I39&lt;&gt;""), CONCATENATE(", veteran=", I39), ""),""),"")</f>
        <v>, zoneIds={383}, veteran=false</v>
      </c>
      <c r="BA39" s="21" t="str">
        <f>IF(F39&lt;&gt;"Not in the game (anymore)",IF(A39&lt;&gt;"",", setType="&amp;G39,"")&amp;IF(J39="true",", multiTrialSet=true",""),"")</f>
        <v>, setType=LIBSETS_SETTYPE_OVERLAND</v>
      </c>
      <c r="BB39" s="21" t="str">
        <f>IF(AX39&lt;&gt;"",", isProcSetAllowedInPvP="&amp; AX39,"") &amp; IF(F39&lt;&gt;"Not in the game (anymore)",IF(U39&lt;&gt;"",", dropMechanic={"&amp;U39&amp;IF(AA39&lt;&gt;"",","&amp;AA39,"")&amp;IF(AF39&lt;&gt;"",","&amp;AF39,"")&amp;IF(AK39&lt;&gt;"",","&amp;AK39,"")&amp;IF(AP39&lt;&gt;"",","&amp;AP39,"")&amp;IF(AU39&lt;&gt;"",","&amp;AU39,"")&amp;"}"&amp;IF(U39="LIBSETS_DROP_MECHANIC_MONSTER_NAME",", dropMechanicNames={" &amp; IF(V39&lt;&gt;"","['en']='"&amp;V39&amp;"'","") &amp; IF(W39&lt;&gt;"",", ['de']='" &amp; W39&amp;"'","") &amp; "}",""),"")&amp;"},","")</f>
        <v>, dropMechanic={LIBSETS_DROP_MECHANIC_OVERLAND_BOSS_DELVE,LIBSETS_DROP_MECHANIC_OVERLAND_WORLDBOSS,LIBSETS_DROP_MECHANIC_OVERLAND_BOSS_PUBLIC_DUNGEON,LIBSETS_DROP_MECHANIC_OVERLAND_CHEST}},</v>
      </c>
      <c r="BC39" s="21" t="str">
        <f>IF(F39&lt;&gt;"Not in the game (anymore)",IF(C39&lt;&gt;"",CONCATENATE(" --",C39," / ",B39,"   [",IF(Q39&lt;&gt;"",Q39,""),IF(Z39&lt;&gt;"",", "&amp;Z39,""),IF(AE39&lt;&gt;"",", "&amp;AE39,""),IF(AJ39&lt;&gt;"",", "&amp;AJ39,""),IF(AO39&lt;&gt;"",", "&amp;AO39,""),IF(AT39&lt;&gt;"",", "&amp;AT39,""),"]")),"")</f>
        <v xml:space="preserve"> --Syrabane\'s Grip / Syrabanns Griff   [Grahtwood]</v>
      </c>
    </row>
    <row r="40" spans="1:55" x14ac:dyDescent="0.25">
      <c r="A40" s="12">
        <v>58</v>
      </c>
      <c r="B40" t="s">
        <v>785</v>
      </c>
      <c r="C40" t="s">
        <v>786</v>
      </c>
      <c r="D40" s="3">
        <f t="shared" si="0"/>
        <v>58</v>
      </c>
      <c r="E40" s="60"/>
      <c r="G40" s="8" t="s">
        <v>1499</v>
      </c>
      <c r="I40" t="s">
        <v>97</v>
      </c>
      <c r="J40" t="s">
        <v>97</v>
      </c>
      <c r="K40">
        <v>-1</v>
      </c>
      <c r="L40">
        <v>-1</v>
      </c>
      <c r="M40">
        <v>-1</v>
      </c>
      <c r="N40">
        <v>0</v>
      </c>
      <c r="O40" s="66"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1581</v>
      </c>
      <c r="V40" s="4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Y40" s="3" t="str">
        <f>IF(G40&lt;&gt;"LIBSETS_SETTYPE_BATTLEGROUND",IF(G40&lt;&gt;"LIBSETS_SETTYPE_SPECIAL",IF(X40&lt;&gt;"",X40,IF(Z40&lt;&gt;"",VLOOKUP(Z40,'ESO zone constants'!$D$3:$H$4953,5,FALSE),"")),""),"")</f>
        <v/>
      </c>
      <c r="Z40" t="str">
        <f>IF(AND(O40&lt;&gt;"",NOT(ISERROR(O40))),"",IF(AND(L40&lt;&gt;"",L40&gt;0,NOT(ISERROR(L40))),VLOOKUP(L40,'ESO dumped WayshrineInfo'!$K$3:$N$9999,4,FALSE),""))</f>
        <v/>
      </c>
      <c r="AA40" s="44" t="s">
        <v>1582</v>
      </c>
      <c r="AB40" s="43" t="str">
        <f>IF(AA40&lt;&gt;"",IF(AA40&lt;&gt;"LIBSETS_DROP_MECHANIC_MONSTER_NAME",VLOOKUP(AA40,'LibSets constants'!$I$4:$L$1003,3,FALSE),""),"")</f>
        <v>Overland group bosses have a 100% chance to drop head, chest, legs, or weapon.</v>
      </c>
      <c r="AC40" s="43" t="str">
        <f>IF(AA40&lt;&gt;"",IF(AA40&lt;&gt;"LIBSETS_DROP_MECHANIC_MONSTER_NAME",VLOOKUP(AA40,'LibSets constants'!$I$4:$L$1003,4,FALSE),""),"")</f>
        <v>Überland Gruppenbosse haben eine Chance von 100%, Kopf, Brust, Beine oder Waffen fallen zu lassen.</v>
      </c>
      <c r="AD40" s="3" t="str">
        <f>IF(G40&lt;&gt;"LIBSETS_SETTYPE_BATTLEGROUND",IF(G40&lt;&gt;"LIBSETS_SETTYPE_SPECIAL",IF(AE40&lt;&gt;"",VLOOKUP(AE40,'ESO zone constants'!$D$3:$H$4953,5,FALSE),""),""),"")</f>
        <v/>
      </c>
      <c r="AE40" t="str">
        <f>IF(AND(O40&lt;&gt;"",NOT(ISERROR(O40))),"",IF(AND(M40&lt;&gt;"",M40&gt;0,NOT(ISERROR(M40))),VLOOKUP(M40,'ESO dumped WayshrineInfo'!$K$3:$N$9999,4,FALSE),""))</f>
        <v/>
      </c>
      <c r="AF40" s="44" t="s">
        <v>1583</v>
      </c>
      <c r="AG40" s="43" t="str">
        <f>IF(AF40&lt;&gt;"",IF(AF40&lt;&gt;"LIBSETS_DROP_MECHANIC_MONSTER_NAME",VLOOKUP(AF40,'LibSets constants'!$I$4:$L$1003,3,FALSE),""),"")</f>
        <v>Public dungeon bosses have a chance to drop a shoulder, hand, or weapon.</v>
      </c>
      <c r="AH40" s="43" t="str">
        <f>IF(AF40&lt;&gt;"",IF(AF40&lt;&gt;"LIBSETS_DROP_MECHANIC_MONSTER_NAME",VLOOKUP(AF40,'LibSets constants'!$I$4:$L$1003,4,FALSE),""),"")</f>
        <v>Öffentliche Dungeon-Bosse haben die Möglichkeit, eine Schulter, Handschuhe oder eine Waffe fallen zu lassen.</v>
      </c>
      <c r="AI40" s="3" t="str">
        <f>IF(G40&lt;&gt;"LIBSETS_SETTYPE_BATTLEGROUND",IF(G40&lt;&gt;"LIBSETS_SETTYPE_SPECIAL",IF(AJ40&lt;&gt;"",VLOOKUP(AJ40,'ESO zone constants'!$D$3:$H$4953,5,FALSE),""),""),"")</f>
        <v/>
      </c>
      <c r="AK40" s="44" t="s">
        <v>1584</v>
      </c>
      <c r="AL40" s="43" t="str">
        <f>IF(AK40&lt;&gt;"",IF(AK40&lt;&gt;"LIBSETS_DROP_MECHANIC_MONSTER_NAME",VLOOKUP(AK40,'LibSets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 s="43" t="str">
        <f>IF(AK40&lt;&gt;"",IF(AK40&lt;&gt;"LIBSETS_DROP_MECHANIC_MONSTER_NAME",VLOOKUP(AK40,'LibSets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 s="3" t="str">
        <f>IF(G40&lt;&gt;"LIBSETS_SETTYPE_BATTLEGROUND",IF(G40&lt;&gt;"LIBSETS_SETTYPE_SPECIAL",IF(AO40&lt;&gt;"",VLOOKUP(AO40,'ESO zone constants'!$D$3:$H$4953,5,FALSE),""),""),"")</f>
        <v/>
      </c>
      <c r="AP40" s="44"/>
      <c r="AQ40" s="43" t="str">
        <f>IF(AP40&lt;&gt;"",IF(AP40&lt;&gt;"LIBSETS_DROP_MECHANIC_MONSTER_NAME",VLOOKUP(AP40,'LibSets constants'!$I$4:$L$1003,3,FALSE),""),"")</f>
        <v/>
      </c>
      <c r="AR40" s="43" t="str">
        <f>IF(AP40&lt;&gt;"",IF(AP40&lt;&gt;"LIBSETS_DROP_MECHANIC_MONSTER_NAME",VLOOKUP(AP40,'LibSets constants'!$I$4:$L$1003,4,FALSE),""),"")</f>
        <v/>
      </c>
      <c r="AS40" s="3" t="str">
        <f>IF(G40&lt;&gt;"LIBSETS_SETTYPE_BATTLEGROUND",IF(G40&lt;&gt;"LIBSETS_SETTYPE_SPECIAL",IF(AT40&lt;&gt;"",VLOOKUP(AT40,'ESO zone constants'!$D$3:$H$4953,5,FALSE),""),""),"")</f>
        <v/>
      </c>
      <c r="AU40" s="44"/>
      <c r="AV40" s="43" t="str">
        <f>IF(AU40&lt;&gt;"",IF(AU40&lt;&gt;"LIBSETS_DROP_MECHANIC_MONSTER_NAME",VLOOKUP(AU40,'LibSets constants'!$I$4:$L$1003,3,FALSE),""),"")</f>
        <v/>
      </c>
      <c r="AW40" s="43" t="str">
        <f>IF(AU40&lt;&gt;"",IF(AU40&lt;&gt;"LIBSETS_DROP_MECHANIC_MONSTER_NAME",VLOOKUP(AU40,'LibSets constants'!$I$4:$L$1003,4,FALSE),""),"")</f>
        <v/>
      </c>
      <c r="AX40" s="90" t="s">
        <v>2707</v>
      </c>
      <c r="AY40" s="21" t="str">
        <f>IF(A40="???","--","")&amp;IF(F40&lt;&gt;"Not in the game (anymore)",IF(A40&lt;&gt;"",CONCATENATE("[",A40,"] = {wayshrines={")&amp;IF(K40&lt;&gt;"",CONCATENATE(K40,","),"")&amp;IF(L40&lt;&gt;"",CONCATENATE(L40,","),"")&amp;IF(M40&lt;&gt;"",CONCATENATE(M40,","),"")&amp;CONCATENATE("}")&amp;IF(VALUE(N40)&gt;0,CONCATENATE(", traitsNeeded=",N40),"")&amp;CONCATENATE(", dlcId=",IF(S40&lt;&gt;"",S40,"DLC_BASE_GAME")),""),"")</f>
        <v>[58] = {wayshrines={-1,-1,-1,}, dlcId=DLC_BASE_GAME</v>
      </c>
      <c r="AZ40" s="21" t="str">
        <f>IF(F40&lt;&gt;"Not in the game (anymore)",IF(A40&lt;&gt;"",IF(P40&lt;&gt;"",CONCATENATE(", zoneIds={",P40),"")&amp;IF(Y40&lt;&gt;"",CONCATENATE(",",Y40),"")&amp;IF(AD40&lt;&gt;"",CONCATENATE(",",AD40),"")&amp;IF(AI40&lt;&gt;"",CONCATENATE(",",AI40),"")&amp;IF(AN40&lt;&gt;"",CONCATENATE(",",AN40),"")&amp;IF(AS40&lt;&gt;"",CONCATENATE(",",AS40),"")&amp;IF(P40&lt;&gt;"",CONCATENATE("}",""),"")&amp;IF(OR(I40="true",I40="false",I40&lt;&gt;""), CONCATENATE(", veteran=", I40), ""),""),"")</f>
        <v>, zoneIds={3}, veteran=false</v>
      </c>
      <c r="BA40" s="21" t="str">
        <f>IF(F40&lt;&gt;"Not in the game (anymore)",IF(A40&lt;&gt;"",", setType="&amp;G40,"")&amp;IF(J40="true",", multiTrialSet=true",""),"")</f>
        <v>, setType=LIBSETS_SETTYPE_OVERLAND</v>
      </c>
      <c r="BB40" s="21" t="str">
        <f>IF(AX40&lt;&gt;"",", isProcSetAllowedInPvP="&amp; AX40,"") &amp; IF(F40&lt;&gt;"Not in the game (anymore)",IF(U40&lt;&gt;"",", dropMechanic={"&amp;U40&amp;IF(AA40&lt;&gt;"",","&amp;AA40,"")&amp;IF(AF40&lt;&gt;"",","&amp;AF40,"")&amp;IF(AK40&lt;&gt;"",","&amp;AK40,"")&amp;IF(AP40&lt;&gt;"",","&amp;AP40,"")&amp;IF(AU40&lt;&gt;"",","&amp;AU40,"")&amp;"}"&amp;IF(U40="LIBSETS_DROP_MECHANIC_MONSTER_NAME",", dropMechanicNames={" &amp; IF(V40&lt;&gt;"","['en']='"&amp;V40&amp;"'","") &amp; IF(W40&lt;&gt;"",", ['de']='" &amp; W40&amp;"'","") &amp; "}",""),"")&amp;"},","")</f>
        <v>, dropMechanic={LIBSETS_DROP_MECHANIC_OVERLAND_BOSS_DELVE,LIBSETS_DROP_MECHANIC_OVERLAND_WORLDBOSS,LIBSETS_DROP_MECHANIC_OVERLAND_BOSS_PUBLIC_DUNGEON,LIBSETS_DROP_MECHANIC_OVERLAND_CHEST}},</v>
      </c>
      <c r="BC40" s="21" t="str">
        <f>IF(F40&lt;&gt;"Not in the game (anymore)",IF(C40&lt;&gt;"",CONCATENATE(" --",C40," / ",B40,"   [",IF(Q40&lt;&gt;"",Q40,""),IF(Z40&lt;&gt;"",", "&amp;Z40,""),IF(AE40&lt;&gt;"",", "&amp;AE40,""),IF(AJ40&lt;&gt;"",", "&amp;AJ40,""),IF(AO40&lt;&gt;"",", "&amp;AO40,""),IF(AT40&lt;&gt;"",", "&amp;AT40,""),"]")),"")</f>
        <v xml:space="preserve"> --Hide of the Werewolf / Fell des Werwolfs   [Glenumbra]</v>
      </c>
    </row>
    <row r="41" spans="1:55" x14ac:dyDescent="0.25">
      <c r="A41" s="12">
        <v>59</v>
      </c>
      <c r="B41" t="s">
        <v>787</v>
      </c>
      <c r="C41" t="s">
        <v>2606</v>
      </c>
      <c r="D41" s="3">
        <f t="shared" si="0"/>
        <v>59</v>
      </c>
      <c r="E41" s="60"/>
      <c r="G41" s="8" t="s">
        <v>1494</v>
      </c>
      <c r="I41" t="s">
        <v>97</v>
      </c>
      <c r="J41" t="s">
        <v>97</v>
      </c>
      <c r="K41">
        <v>-1</v>
      </c>
      <c r="L41">
        <v>-1</v>
      </c>
      <c r="M41">
        <v>-1</v>
      </c>
      <c r="N41">
        <v>0</v>
      </c>
      <c r="O41" s="66"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1562</v>
      </c>
      <c r="V41" s="3" t="str">
        <f>IF(U41&lt;&gt;"",IF(U41&lt;&gt;"LIBSETS_DROP_MECHANIC_MONSTER_NAME",VLOOKUP(U41,'LibSets constants'!$I$4:$L$1003,3,FALSE),""),"")</f>
        <v>Rewards for the worthy (Cyrodiil/Battleground mail)</v>
      </c>
      <c r="W41" s="3" t="str">
        <f>IF(U41&lt;&gt;"",IF(U41&lt;&gt;"LIBSETS_DROP_MECHANIC_MONSTER_NAME",VLOOKUP(U41,'LibSets constants'!$I$4:$L$1003,4,FALSE),""),"")</f>
        <v>Gerechter Lohn (Cyrodiil/Schlachtfeld Mail)</v>
      </c>
      <c r="Y41" s="3" t="str">
        <f>IF(G41&lt;&gt;"LIBSETS_SETTYPE_BATTLEGROUND",IF(G41&lt;&gt;"LIBSETS_SETTYPE_SPECIAL",IF(X41&lt;&gt;"",X41,IF(Z41&lt;&gt;"",VLOOKUP(Z41,'ESO zone constants'!$D$3:$H$4953,5,FALSE),"")),""),"")</f>
        <v/>
      </c>
      <c r="Z41" t="str">
        <f>IF(AND(O41&lt;&gt;"",NOT(ISERROR(O41))),"",IF(AND(L41&lt;&gt;"",L41&gt;0,NOT(ISERROR(L41))),VLOOKUP(L41,'ESO dumped WayshrineInfo'!$K$3:$N$9999,4,FALSE),""))</f>
        <v/>
      </c>
      <c r="AA41" s="33" t="s">
        <v>1553</v>
      </c>
      <c r="AB41" s="3" t="str">
        <f>IF(AA41&lt;&gt;"",IF(AA41&lt;&gt;"LIBSETS_DROP_MECHANIC_MONSTER_NAME",VLOOKUP(AA41,'LibSets constants'!$I$4:$L$1003,3,FALSE),""),"")</f>
        <v>City Bruma (quartermaster)</v>
      </c>
      <c r="AC41" s="3" t="str">
        <f>IF(AA41&lt;&gt;"",IF(AA41&lt;&gt;"LIBSETS_DROP_MECHANIC_MONSTER_NAME",VLOOKUP(AA41,'LibSets constants'!$I$4:$L$1003,4,FALSE),""),"")</f>
        <v>Stadt Bruma (Quartiermeister)</v>
      </c>
      <c r="AD41" s="3" t="str">
        <f>IF(G41&lt;&gt;"LIBSETS_SETTYPE_BATTLEGROUND",IF(G41&lt;&gt;"LIBSETS_SETTYPE_SPECIAL",IF(AE41&lt;&gt;"",VLOOKUP(AE41,'ESO zone constants'!$D$3:$H$4953,5,FALSE),""),""),"")</f>
        <v/>
      </c>
      <c r="AE41" t="str">
        <f>IF(AND(O41&lt;&gt;"",NOT(ISERROR(O41))),"",IF(AND(M41&lt;&gt;"",M41&gt;0,NOT(ISERROR(M41))),VLOOKUP(M41,'ESO dumped WayshrineInfo'!$K$3:$N$9999,4,FALSE),""))</f>
        <v/>
      </c>
      <c r="AG41" s="3" t="str">
        <f>IF(AF41&lt;&gt;"",IF(AF41&lt;&gt;"LIBSETS_DROP_MECHANIC_MONSTER_NAME",VLOOKUP(AF41,'LibSets constants'!$I$4:$L$1003,3,FALSE),""),"")</f>
        <v/>
      </c>
      <c r="AH41" s="3" t="str">
        <f>IF(AF41&lt;&gt;"",IF(AF41&lt;&gt;"LIBSETS_DROP_MECHANIC_MONSTER_NAME",VLOOKUP(AF41,'LibSets constants'!$I$4:$L$1003,4,FALSE),""),"")</f>
        <v/>
      </c>
      <c r="AI41" s="3" t="str">
        <f>IF(G41&lt;&gt;"LIBSETS_SETTYPE_BATTLEGROUND",IF(G41&lt;&gt;"LIBSETS_SETTYPE_SPECIAL",IF(AJ41&lt;&gt;"",VLOOKUP(AJ41,'ESO zone constants'!$D$3:$H$4953,5,FALSE),""),""),"")</f>
        <v/>
      </c>
      <c r="AL41" s="3" t="str">
        <f>IF(AK41&lt;&gt;"",IF(AK41&lt;&gt;"LIBSETS_DROP_MECHANIC_MONSTER_NAME",VLOOKUP(AK41,'LibSets constants'!$I$4:$L$1003,3,FALSE),""),"")</f>
        <v/>
      </c>
      <c r="AM41" s="3" t="str">
        <f>IF(AK41&lt;&gt;"",IF(AK41&lt;&gt;"LIBSETS_DROP_MECHANIC_MONSTER_NAME",VLOOKUP(AK41,'LibSets constants'!$I$4:$L$1003,4,FALSE),""),"")</f>
        <v/>
      </c>
      <c r="AN41" s="3" t="str">
        <f>IF(G41&lt;&gt;"LIBSETS_SETTYPE_BATTLEGROUND",IF(G41&lt;&gt;"LIBSETS_SETTYPE_SPECIAL",IF(AO41&lt;&gt;"",VLOOKUP(AO41,'ESO zone constants'!$D$3:$H$4953,5,FALSE),""),""),"")</f>
        <v/>
      </c>
      <c r="AQ41" s="3" t="str">
        <f>IF(AP41&lt;&gt;"",IF(AP41&lt;&gt;"LIBSETS_DROP_MECHANIC_MONSTER_NAME",VLOOKUP(AP41,'LibSets constants'!$I$4:$L$1003,3,FALSE),""),"")</f>
        <v/>
      </c>
      <c r="AR41" s="3" t="str">
        <f>IF(AP41&lt;&gt;"",IF(AP41&lt;&gt;"LIBSETS_DROP_MECHANIC_MONSTER_NAME",VLOOKUP(AP41,'LibSets constants'!$I$4:$L$1003,4,FALSE),""),"")</f>
        <v/>
      </c>
      <c r="AS41" s="3" t="str">
        <f>IF(G41&lt;&gt;"LIBSETS_SETTYPE_BATTLEGROUND",IF(G41&lt;&gt;"LIBSETS_SETTYPE_SPECIAL",IF(AT41&lt;&gt;"",VLOOKUP(AT41,'ESO zone constants'!$D$3:$H$4953,5,FALSE),""),""),"")</f>
        <v/>
      </c>
      <c r="AV41" s="3" t="str">
        <f>IF(AU41&lt;&gt;"",IF(AU41&lt;&gt;"LIBSETS_DROP_MECHANIC_MONSTER_NAME",VLOOKUP(AU41,'LibSets constants'!$I$4:$L$1003,3,FALSE),""),"")</f>
        <v/>
      </c>
      <c r="AW41" s="3" t="str">
        <f>IF(AU41&lt;&gt;"",IF(AU41&lt;&gt;"LIBSETS_DROP_MECHANIC_MONSTER_NAME",VLOOKUP(AU41,'LibSets constants'!$I$4:$L$1003,4,FALSE),""),"")</f>
        <v/>
      </c>
      <c r="AX41" s="90" t="s">
        <v>2707</v>
      </c>
      <c r="AY41" s="21" t="str">
        <f>IF(A41="???","--","")&amp;IF(F41&lt;&gt;"Not in the game (anymore)",IF(A41&lt;&gt;"",CONCATENATE("[",A41,"] = {wayshrines={")&amp;IF(K41&lt;&gt;"",CONCATENATE(K41,","),"")&amp;IF(L41&lt;&gt;"",CONCATENATE(L41,","),"")&amp;IF(M41&lt;&gt;"",CONCATENATE(M41,","),"")&amp;CONCATENATE("}")&amp;IF(VALUE(N41)&gt;0,CONCATENATE(", traitsNeeded=",N41),"")&amp;CONCATENATE(", dlcId=",IF(S41&lt;&gt;"",S41,"DLC_BASE_GAME")),""),"")</f>
        <v>[59] = {wayshrines={-1,-1,-1,}, dlcId=DLC_BASE_GAME</v>
      </c>
      <c r="AZ41" s="21" t="str">
        <f>IF(F41&lt;&gt;"Not in the game (anymore)",IF(A41&lt;&gt;"",IF(P41&lt;&gt;"",CONCATENATE(", zoneIds={",P41),"")&amp;IF(Y41&lt;&gt;"",CONCATENATE(",",Y41),"")&amp;IF(AD41&lt;&gt;"",CONCATENATE(",",AD41),"")&amp;IF(AI41&lt;&gt;"",CONCATENATE(",",AI41),"")&amp;IF(AN41&lt;&gt;"",CONCATENATE(",",AN41),"")&amp;IF(AS41&lt;&gt;"",CONCATENATE(",",AS41),"")&amp;IF(P41&lt;&gt;"",CONCATENATE("}",""),"")&amp;IF(OR(I41="true",I41="false",I41&lt;&gt;""), CONCATENATE(", veteran=", I41), ""),""),"")</f>
        <v>, zoneIds={181}, veteran=false</v>
      </c>
      <c r="BA41" s="21" t="str">
        <f>IF(F41&lt;&gt;"Not in the game (anymore)",IF(A41&lt;&gt;"",", setType="&amp;G41,"")&amp;IF(J41="true",", multiTrialSet=true",""),"")</f>
        <v>, setType=LIBSETS_SETTYPE_CYRODIIL</v>
      </c>
      <c r="BB41" s="21" t="str">
        <f>IF(AX41&lt;&gt;"",", isProcSetAllowedInPvP="&amp; AX41,"") &amp; IF(F41&lt;&gt;"Not in the game (anymore)",IF(U41&lt;&gt;"",", dropMechanic={"&amp;U41&amp;IF(AA41&lt;&gt;"",","&amp;AA41,"")&amp;IF(AF41&lt;&gt;"",","&amp;AF41,"")&amp;IF(AK41&lt;&gt;"",","&amp;AK41,"")&amp;IF(AP41&lt;&gt;"",","&amp;AP41,"")&amp;IF(AU41&lt;&gt;"",","&amp;AU41,"")&amp;"}"&amp;IF(U41="LIBSETS_DROP_MECHANIC_MONSTER_NAME",", dropMechanicNames={" &amp; IF(V41&lt;&gt;"","['en']='"&amp;V41&amp;"'","") &amp; IF(W41&lt;&gt;"",", ['de']='" &amp; W41&amp;"'","") &amp; "}",""),"")&amp;"},","")</f>
        <v>, dropMechanic={LIBSETS_DROP_MECHANIC_MAIL_PVP_REWARDS_FOR_THE_WORTHY,LIBSETS_DROP_MECHANIC_CITY_CYRODIIL_BRUMA}},</v>
      </c>
      <c r="BC41" s="21" t="str">
        <f>IF(F41&lt;&gt;"Not in the game (anymore)",IF(C41&lt;&gt;"",CONCATENATE(" --",C41," / ",B41,"   [",IF(Q41&lt;&gt;"",Q41,""),IF(Z41&lt;&gt;"",", "&amp;Z41,""),IF(AE41&lt;&gt;"",", "&amp;AE41,""),IF(AJ41&lt;&gt;"",", "&amp;AJ41,""),IF(AO41&lt;&gt;"",", "&amp;AO41,""),IF(AT41&lt;&gt;"",", "&amp;AT41,""),"]")),"")</f>
        <v xml:space="preserve"> --Kyne\'s Kiss / Kynes Kuss   [Cyrodiil]</v>
      </c>
    </row>
    <row r="42" spans="1:55" x14ac:dyDescent="0.25">
      <c r="A42" s="12">
        <v>60</v>
      </c>
      <c r="B42" t="s">
        <v>788</v>
      </c>
      <c r="C42" t="s">
        <v>789</v>
      </c>
      <c r="D42" s="3">
        <f t="shared" si="0"/>
        <v>60</v>
      </c>
      <c r="E42" s="60"/>
      <c r="G42" s="8" t="s">
        <v>1499</v>
      </c>
      <c r="I42" t="s">
        <v>97</v>
      </c>
      <c r="J42" t="s">
        <v>97</v>
      </c>
      <c r="K42">
        <v>-1</v>
      </c>
      <c r="L42">
        <v>-1</v>
      </c>
      <c r="M42">
        <v>-1</v>
      </c>
      <c r="N42">
        <v>0</v>
      </c>
      <c r="O42" s="66"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1581</v>
      </c>
      <c r="V42" s="4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Y42" s="3" t="str">
        <f>IF(G42&lt;&gt;"LIBSETS_SETTYPE_BATTLEGROUND",IF(G42&lt;&gt;"LIBSETS_SETTYPE_SPECIAL",IF(X42&lt;&gt;"",X42,IF(Z42&lt;&gt;"",VLOOKUP(Z42,'ESO zone constants'!$D$3:$H$4953,5,FALSE),"")),""),"")</f>
        <v/>
      </c>
      <c r="Z42" t="str">
        <f>IF(AND(O42&lt;&gt;"",NOT(ISERROR(O42))),"",IF(AND(L42&lt;&gt;"",L42&gt;0,NOT(ISERROR(L42))),VLOOKUP(L42,'ESO dumped WayshrineInfo'!$K$3:$N$9999,4,FALSE),""))</f>
        <v/>
      </c>
      <c r="AA42" s="44" t="s">
        <v>1582</v>
      </c>
      <c r="AB42" s="43" t="str">
        <f>IF(AA42&lt;&gt;"",IF(AA42&lt;&gt;"LIBSETS_DROP_MECHANIC_MONSTER_NAME",VLOOKUP(AA42,'LibSets constants'!$I$4:$L$1003,3,FALSE),""),"")</f>
        <v>Overland group bosses have a 100% chance to drop head, chest, legs, or weapon.</v>
      </c>
      <c r="AC42" s="43" t="str">
        <f>IF(AA42&lt;&gt;"",IF(AA42&lt;&gt;"LIBSETS_DROP_MECHANIC_MONSTER_NAME",VLOOKUP(AA42,'LibSets constants'!$I$4:$L$1003,4,FALSE),""),"")</f>
        <v>Überland Gruppenbosse haben eine Chance von 100%, Kopf, Brust, Beine oder Waffen fallen zu lassen.</v>
      </c>
      <c r="AD42" s="3" t="str">
        <f>IF(G42&lt;&gt;"LIBSETS_SETTYPE_BATTLEGROUND",IF(G42&lt;&gt;"LIBSETS_SETTYPE_SPECIAL",IF(AE42&lt;&gt;"",VLOOKUP(AE42,'ESO zone constants'!$D$3:$H$4953,5,FALSE),""),""),"")</f>
        <v/>
      </c>
      <c r="AE42" t="str">
        <f>IF(AND(O42&lt;&gt;"",NOT(ISERROR(O42))),"",IF(AND(M42&lt;&gt;"",M42&gt;0,NOT(ISERROR(M42))),VLOOKUP(M42,'ESO dumped WayshrineInfo'!$K$3:$N$9999,4,FALSE),""))</f>
        <v/>
      </c>
      <c r="AF42" s="44" t="s">
        <v>1583</v>
      </c>
      <c r="AG42" s="43" t="str">
        <f>IF(AF42&lt;&gt;"",IF(AF42&lt;&gt;"LIBSETS_DROP_MECHANIC_MONSTER_NAME",VLOOKUP(AF42,'LibSets constants'!$I$4:$L$1003,3,FALSE),""),"")</f>
        <v>Public dungeon bosses have a chance to drop a shoulder, hand, or weapon.</v>
      </c>
      <c r="AH42" s="43" t="str">
        <f>IF(AF42&lt;&gt;"",IF(AF42&lt;&gt;"LIBSETS_DROP_MECHANIC_MONSTER_NAME",VLOOKUP(AF42,'LibSets constants'!$I$4:$L$1003,4,FALSE),""),"")</f>
        <v>Öffentliche Dungeon-Bosse haben die Möglichkeit, eine Schulter, Handschuhe oder eine Waffe fallen zu lassen.</v>
      </c>
      <c r="AI42" s="3" t="str">
        <f>IF(G42&lt;&gt;"LIBSETS_SETTYPE_BATTLEGROUND",IF(G42&lt;&gt;"LIBSETS_SETTYPE_SPECIAL",IF(AJ42&lt;&gt;"",VLOOKUP(AJ42,'ESO zone constants'!$D$3:$H$4953,5,FALSE),""),""),"")</f>
        <v/>
      </c>
      <c r="AK42" s="44" t="s">
        <v>1584</v>
      </c>
      <c r="AL42" s="43" t="str">
        <f>IF(AK42&lt;&gt;"",IF(AK42&lt;&gt;"LIBSETS_DROP_MECHANIC_MONSTER_NAME",VLOOKUP(AK42,'LibSets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 s="43" t="str">
        <f>IF(AK42&lt;&gt;"",IF(AK42&lt;&gt;"LIBSETS_DROP_MECHANIC_MONSTER_NAME",VLOOKUP(AK42,'LibSets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 s="3" t="str">
        <f>IF(G42&lt;&gt;"LIBSETS_SETTYPE_BATTLEGROUND",IF(G42&lt;&gt;"LIBSETS_SETTYPE_SPECIAL",IF(AO42&lt;&gt;"",VLOOKUP(AO42,'ESO zone constants'!$D$3:$H$4953,5,FALSE),""),""),"")</f>
        <v/>
      </c>
      <c r="AP42" s="44"/>
      <c r="AQ42" s="43" t="str">
        <f>IF(AP42&lt;&gt;"",IF(AP42&lt;&gt;"LIBSETS_DROP_MECHANIC_MONSTER_NAME",VLOOKUP(AP42,'LibSets constants'!$I$4:$L$1003,3,FALSE),""),"")</f>
        <v/>
      </c>
      <c r="AR42" s="43" t="str">
        <f>IF(AP42&lt;&gt;"",IF(AP42&lt;&gt;"LIBSETS_DROP_MECHANIC_MONSTER_NAME",VLOOKUP(AP42,'LibSets constants'!$I$4:$L$1003,4,FALSE),""),"")</f>
        <v/>
      </c>
      <c r="AS42" s="3" t="str">
        <f>IF(G42&lt;&gt;"LIBSETS_SETTYPE_BATTLEGROUND",IF(G42&lt;&gt;"LIBSETS_SETTYPE_SPECIAL",IF(AT42&lt;&gt;"",VLOOKUP(AT42,'ESO zone constants'!$D$3:$H$4953,5,FALSE),""),""),"")</f>
        <v/>
      </c>
      <c r="AU42" s="44"/>
      <c r="AV42" s="43" t="str">
        <f>IF(AU42&lt;&gt;"",IF(AU42&lt;&gt;"LIBSETS_DROP_MECHANIC_MONSTER_NAME",VLOOKUP(AU42,'LibSets constants'!$I$4:$L$1003,3,FALSE),""),"")</f>
        <v/>
      </c>
      <c r="AW42" s="43" t="str">
        <f>IF(AU42&lt;&gt;"",IF(AU42&lt;&gt;"LIBSETS_DROP_MECHANIC_MONSTER_NAME",VLOOKUP(AU42,'LibSets constants'!$I$4:$L$1003,4,FALSE),""),"")</f>
        <v/>
      </c>
      <c r="AX42" s="90" t="s">
        <v>2708</v>
      </c>
      <c r="AY42" s="21" t="str">
        <f>IF(A42="???","--","")&amp;IF(F42&lt;&gt;"Not in the game (anymore)",IF(A42&lt;&gt;"",CONCATENATE("[",A42,"] = {wayshrines={")&amp;IF(K42&lt;&gt;"",CONCATENATE(K42,","),"")&amp;IF(L42&lt;&gt;"",CONCATENATE(L42,","),"")&amp;IF(M42&lt;&gt;"",CONCATENATE(M42,","),"")&amp;CONCATENATE("}")&amp;IF(VALUE(N42)&gt;0,CONCATENATE(", traitsNeeded=",N42),"")&amp;CONCATENATE(", dlcId=",IF(S42&lt;&gt;"",S42,"DLC_BASE_GAME")),""),"")</f>
        <v>[60] = {wayshrines={-1,-1,-1,}, dlcId=DLC_BASE_GAME</v>
      </c>
      <c r="AZ42" s="21" t="str">
        <f>IF(F42&lt;&gt;"Not in the game (anymore)",IF(A42&lt;&gt;"",IF(P42&lt;&gt;"",CONCATENATE(", zoneIds={",P42),"")&amp;IF(Y42&lt;&gt;"",CONCATENATE(",",Y42),"")&amp;IF(AD42&lt;&gt;"",CONCATENATE(",",AD42),"")&amp;IF(AI42&lt;&gt;"",CONCATENATE(",",AI42),"")&amp;IF(AN42&lt;&gt;"",CONCATENATE(",",AN42),"")&amp;IF(AS42&lt;&gt;"",CONCATENATE(",",AS42),"")&amp;IF(P42&lt;&gt;"",CONCATENATE("}",""),"")&amp;IF(OR(I42="true",I42="false",I42&lt;&gt;""), CONCATENATE(", veteran=", I42), ""),""),"")</f>
        <v>, zoneIds={20}, veteran=false</v>
      </c>
      <c r="BA42" s="21" t="str">
        <f>IF(F42&lt;&gt;"Not in the game (anymore)",IF(A42&lt;&gt;"",", setType="&amp;G42,"")&amp;IF(J42="true",", multiTrialSet=true",""),"")</f>
        <v>, setType=LIBSETS_SETTYPE_OVERLAND</v>
      </c>
      <c r="BB42" s="21" t="str">
        <f>IF(AX42&lt;&gt;"",", isProcSetAllowedInPvP="&amp; AX42,"") &amp; IF(F42&lt;&gt;"Not in the game (anymore)",IF(U42&lt;&gt;"",", dropMechanic={"&amp;U42&amp;IF(AA42&lt;&gt;"",","&amp;AA42,"")&amp;IF(AF42&lt;&gt;"",","&amp;AF42,"")&amp;IF(AK42&lt;&gt;"",","&amp;AK42,"")&amp;IF(AP42&lt;&gt;"",","&amp;AP42,"")&amp;IF(AU42&lt;&gt;"",","&amp;AU42,"")&amp;"}"&amp;IF(U42="LIBSETS_DROP_MECHANIC_MONSTER_NAME",", dropMechanicNames={" &amp; IF(V42&lt;&gt;"","['en']='"&amp;V42&amp;"'","") &amp; IF(W42&lt;&gt;"",", ['de']='" &amp; W42&amp;"'","") &amp; "}",""),"")&amp;"},","")</f>
        <v>, isProcSetAllowedInPvP=1, dropMechanic={LIBSETS_DROP_MECHANIC_OVERLAND_BOSS_DELVE,LIBSETS_DROP_MECHANIC_OVERLAND_WORLDBOSS,LIBSETS_DROP_MECHANIC_OVERLAND_BOSS_PUBLIC_DUNGEON,LIBSETS_DROP_MECHANIC_OVERLAND_CHEST}},</v>
      </c>
      <c r="BC42" s="21" t="str">
        <f>IF(F42&lt;&gt;"Not in the game (anymore)",IF(C42&lt;&gt;"",CONCATENATE(" --",C42," / ",B42,"   [",IF(Q42&lt;&gt;"",Q42,""),IF(Z42&lt;&gt;"",", "&amp;Z42,""),IF(AE42&lt;&gt;"",", "&amp;AE42,""),IF(AJ42&lt;&gt;"",", "&amp;AJ42,""),IF(AO42&lt;&gt;"",", "&amp;AO42,""),IF(AT42&lt;&gt;"",", "&amp;AT42,""),"]")),"")</f>
        <v xml:space="preserve"> --Darkstride / Dunkelschritt   [Rivenspire]</v>
      </c>
    </row>
    <row r="43" spans="1:55" x14ac:dyDescent="0.25">
      <c r="A43" s="12">
        <v>61</v>
      </c>
      <c r="B43" t="s">
        <v>790</v>
      </c>
      <c r="C43" t="s">
        <v>791</v>
      </c>
      <c r="D43" s="3">
        <f t="shared" si="0"/>
        <v>61</v>
      </c>
      <c r="E43" s="60"/>
      <c r="G43" s="8" t="s">
        <v>1496</v>
      </c>
      <c r="I43" t="s">
        <v>97</v>
      </c>
      <c r="J43" t="s">
        <v>97</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43" t="str">
        <f>IF(U43&lt;&gt;"",IF(U43&lt;&gt;"LIBSETS_DROP_MECHANIC_MONSTER_NAME",VLOOKUP(U43,'LibSets constants'!$I$4:$L$1003,3,FALSE),""),"")</f>
        <v/>
      </c>
      <c r="W43" s="3" t="str">
        <f>IF(U43&lt;&gt;"",IF(U43&lt;&gt;"LIBSETS_DROP_MECHANIC_MONSTER_NAME",VLOOKUP(U43,'LibSets constants'!$I$4:$L$1003,4,FALSE),""),"")</f>
        <v/>
      </c>
      <c r="X43" s="65">
        <v>934</v>
      </c>
      <c r="Y43" s="3">
        <f>IF(G43&lt;&gt;"LIBSETS_SETTYPE_BATTLEGROUND",IF(G43&lt;&gt;"LIBSETS_SETTYPE_SPECIAL",IF(X43&lt;&gt;"",X43,IF(Z43&lt;&gt;"",VLOOKUP(Z43,'ESO zone constants'!$D$3:$H$4953,5,FALSE),"")),""),"")</f>
        <v>934</v>
      </c>
      <c r="Z43" t="str">
        <f>IF(AND(O43&lt;&gt;"",NOT(ISERROR(O43))),"",IF(AND(L43&lt;&gt;"",L43&gt;0,NOT(ISERROR(L43))),VLOOKUP(L43,'ESO dumped WayshrineInfo'!$K$3:$N$9999,4,FALSE),""))</f>
        <v/>
      </c>
      <c r="AA43" s="44"/>
      <c r="AB43" s="43" t="str">
        <f>IF(AA43&lt;&gt;"",IF(AA43&lt;&gt;"LIBSETS_DROP_MECHANIC_MONSTER_NAME",VLOOKUP(AA43,'LibSets constants'!$I$4:$L$1003,3,FALSE),""),"")</f>
        <v/>
      </c>
      <c r="AC43" s="43" t="str">
        <f>IF(AA43&lt;&gt;"",IF(AA43&lt;&gt;"LIBSETS_DROP_MECHANIC_MONSTER_NAME",VLOOKUP(AA43,'LibSets constants'!$I$4:$L$1003,4,FALSE),""),"")</f>
        <v/>
      </c>
      <c r="AD43" s="3" t="str">
        <f>IF(G43&lt;&gt;"LIBSETS_SETTYPE_BATTLEGROUND",IF(G43&lt;&gt;"LIBSETS_SETTYPE_SPECIAL",IF(AE43&lt;&gt;"",VLOOKUP(AE43,'ESO zone constants'!$D$3:$H$4953,5,FALSE),""),""),"")</f>
        <v/>
      </c>
      <c r="AE43" t="str">
        <f>IF(AND(O43&lt;&gt;"",NOT(ISERROR(O43))),"",IF(AND(M43&lt;&gt;"",M43&gt;0,NOT(ISERROR(M43))),VLOOKUP(M43,'ESO dumped WayshrineInfo'!$K$3:$N$9999,4,FALSE),""))</f>
        <v/>
      </c>
      <c r="AF43" s="44"/>
      <c r="AG43" s="43" t="str">
        <f>IF(AF43&lt;&gt;"",IF(AF43&lt;&gt;"LIBSETS_DROP_MECHANIC_MONSTER_NAME",VLOOKUP(AF43,'LibSets constants'!$I$4:$L$1003,3,FALSE),""),"")</f>
        <v/>
      </c>
      <c r="AH43" s="43" t="str">
        <f>IF(AF43&lt;&gt;"",IF(AF43&lt;&gt;"LIBSETS_DROP_MECHANIC_MONSTER_NAME",VLOOKUP(AF43,'LibSets constants'!$I$4:$L$1003,4,FALSE),""),"")</f>
        <v/>
      </c>
      <c r="AI43" s="3" t="str">
        <f>IF(G43&lt;&gt;"LIBSETS_SETTYPE_BATTLEGROUND",IF(G43&lt;&gt;"LIBSETS_SETTYPE_SPECIAL",IF(AJ43&lt;&gt;"",VLOOKUP(AJ43,'ESO zone constants'!$D$3:$H$4953,5,FALSE),""),""),"")</f>
        <v/>
      </c>
      <c r="AK43" s="44"/>
      <c r="AL43" s="43" t="str">
        <f>IF(AK43&lt;&gt;"",IF(AK43&lt;&gt;"LIBSETS_DROP_MECHANIC_MONSTER_NAME",VLOOKUP(AK43,'LibSets constants'!$I$4:$L$1003,3,FALSE),""),"")</f>
        <v/>
      </c>
      <c r="AM43" s="43" t="str">
        <f>IF(AK43&lt;&gt;"",IF(AK43&lt;&gt;"LIBSETS_DROP_MECHANIC_MONSTER_NAME",VLOOKUP(AK43,'LibSets constants'!$I$4:$L$1003,4,FALSE),""),"")</f>
        <v/>
      </c>
      <c r="AN43" s="3" t="str">
        <f>IF(G43&lt;&gt;"LIBSETS_SETTYPE_BATTLEGROUND",IF(G43&lt;&gt;"LIBSETS_SETTYPE_SPECIAL",IF(AO43&lt;&gt;"",VLOOKUP(AO43,'ESO zone constants'!$D$3:$H$4953,5,FALSE),""),""),"")</f>
        <v/>
      </c>
      <c r="AP43" s="44"/>
      <c r="AQ43" s="43" t="str">
        <f>IF(AP43&lt;&gt;"",IF(AP43&lt;&gt;"LIBSETS_DROP_MECHANIC_MONSTER_NAME",VLOOKUP(AP43,'LibSets constants'!$I$4:$L$1003,3,FALSE),""),"")</f>
        <v/>
      </c>
      <c r="AR43" s="43" t="str">
        <f>IF(AP43&lt;&gt;"",IF(AP43&lt;&gt;"LIBSETS_DROP_MECHANIC_MONSTER_NAME",VLOOKUP(AP43,'LibSets constants'!$I$4:$L$1003,4,FALSE),""),"")</f>
        <v/>
      </c>
      <c r="AS43" s="3" t="str">
        <f>IF(G43&lt;&gt;"LIBSETS_SETTYPE_BATTLEGROUND",IF(G43&lt;&gt;"LIBSETS_SETTYPE_SPECIAL",IF(AT43&lt;&gt;"",VLOOKUP(AT43,'ESO zone constants'!$D$3:$H$4953,5,FALSE),""),""),"")</f>
        <v/>
      </c>
      <c r="AU43" s="44"/>
      <c r="AV43" s="43" t="str">
        <f>IF(AU43&lt;&gt;"",IF(AU43&lt;&gt;"LIBSETS_DROP_MECHANIC_MONSTER_NAME",VLOOKUP(AU43,'LibSets constants'!$I$4:$L$1003,3,FALSE),""),"")</f>
        <v/>
      </c>
      <c r="AW43" s="43" t="str">
        <f>IF(AU43&lt;&gt;"",IF(AU43&lt;&gt;"LIBSETS_DROP_MECHANIC_MONSTER_NAME",VLOOKUP(AU43,'LibSets constants'!$I$4:$L$1003,4,FALSE),""),"")</f>
        <v/>
      </c>
      <c r="AX43" s="90" t="s">
        <v>2707</v>
      </c>
      <c r="AY43" s="21" t="str">
        <f>IF(A43="???","--","")&amp;IF(F43&lt;&gt;"Not in the game (anymore)",IF(A43&lt;&gt;"",CONCATENATE("[",A43,"] = {wayshrines={")&amp;IF(K43&lt;&gt;"",CONCATENATE(K43,","),"")&amp;IF(L43&lt;&gt;"",CONCATENATE(L43,","),"")&amp;IF(M43&lt;&gt;"",CONCATENATE(M43,","),"")&amp;CONCATENATE("}")&amp;IF(VALUE(N43)&gt;0,CONCATENATE(", traitsNeeded=",N43),"")&amp;CONCATENATE(", dlcId=",IF(S43&lt;&gt;"",S43,"DLC_BASE_GAME")),""),"")</f>
        <v>[61] = {wayshrines={98,98,98,}, dlcId=DLC_BASE_GAME</v>
      </c>
      <c r="AZ43" s="21" t="str">
        <f>IF(F43&lt;&gt;"Not in the game (anymore)",IF(A43&lt;&gt;"",IF(P43&lt;&gt;"",CONCATENATE(", zoneIds={",P43),"")&amp;IF(Y43&lt;&gt;"",CONCATENATE(",",Y43),"")&amp;IF(AD43&lt;&gt;"",CONCATENATE(",",AD43),"")&amp;IF(AI43&lt;&gt;"",CONCATENATE(",",AI43),"")&amp;IF(AN43&lt;&gt;"",CONCATENATE(",",AN43),"")&amp;IF(AS43&lt;&gt;"",CONCATENATE(",",AS43),"")&amp;IF(P43&lt;&gt;"",CONCATENATE("}",""),"")&amp;IF(OR(I43="true",I43="false",I43&lt;&gt;""), CONCATENATE(", veteran=", I43), ""),""),"")</f>
        <v>, zoneIds={283,934}, veteran=false</v>
      </c>
      <c r="BA43" s="21" t="str">
        <f>IF(F43&lt;&gt;"Not in the game (anymore)",IF(A43&lt;&gt;"",", setType="&amp;G43,"")&amp;IF(J43="true",", multiTrialSet=true",""),"")</f>
        <v>, setType=LIBSETS_SETTYPE_DUNGEON</v>
      </c>
      <c r="BB43" s="21" t="str">
        <f>IF(AX43&lt;&gt;"",", isProcSetAllowedInPvP="&amp; AX43,"") &amp; IF(F43&lt;&gt;"Not in the game (anymore)",IF(U43&lt;&gt;"",", dropMechanic={"&amp;U43&amp;IF(AA43&lt;&gt;"",","&amp;AA43,"")&amp;IF(AF43&lt;&gt;"",","&amp;AF43,"")&amp;IF(AK43&lt;&gt;"",","&amp;AK43,"")&amp;IF(AP43&lt;&gt;"",","&amp;AP43,"")&amp;IF(AU43&lt;&gt;"",","&amp;AU43,"")&amp;"}"&amp;IF(U43="LIBSETS_DROP_MECHANIC_MONSTER_NAME",", dropMechanicNames={" &amp; IF(V43&lt;&gt;"","['en']='"&amp;V43&amp;"'","") &amp; IF(W43&lt;&gt;"",", ['de']='" &amp; W43&amp;"'","") &amp; "}",""),"")&amp;"},","")</f>
        <v>},</v>
      </c>
      <c r="BC43" s="21" t="str">
        <f>IF(F43&lt;&gt;"Not in the game (anymore)",IF(C43&lt;&gt;"",CONCATENATE(" --",C43," / ",B43,"   [",IF(Q43&lt;&gt;"",Q43,""),IF(Z43&lt;&gt;"",", "&amp;Z43,""),IF(AE43&lt;&gt;"",", "&amp;AE43,""),IF(AJ43&lt;&gt;"",", "&amp;AJ43,""),IF(AO43&lt;&gt;"",", "&amp;AO43,""),IF(AT43&lt;&gt;"",", "&amp;AT43,""),"]")),"")</f>
        <v xml:space="preserve"> --Dreugh King Slayer / Dreughkönigsschlächter   [Fungal Grotto I]</v>
      </c>
    </row>
    <row r="44" spans="1:55" x14ac:dyDescent="0.25">
      <c r="A44" s="12">
        <v>62</v>
      </c>
      <c r="B44" t="s">
        <v>792</v>
      </c>
      <c r="C44" t="s">
        <v>2607</v>
      </c>
      <c r="D44" s="3">
        <f t="shared" si="0"/>
        <v>62</v>
      </c>
      <c r="E44" s="60"/>
      <c r="G44" s="8" t="s">
        <v>1499</v>
      </c>
      <c r="I44" t="s">
        <v>97</v>
      </c>
      <c r="J44" t="s">
        <v>97</v>
      </c>
      <c r="K44">
        <v>-1</v>
      </c>
      <c r="L44">
        <v>-1</v>
      </c>
      <c r="M44">
        <v>-1</v>
      </c>
      <c r="N44">
        <v>0</v>
      </c>
      <c r="O44" s="66"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1581</v>
      </c>
      <c r="V44" s="43" t="str">
        <f>IF(U44&lt;&gt;"",IF(U44&lt;&gt;"LIBSETS_DROP_MECHANIC_MONSTER_NAME",VLOOKUP(U44,'LibSets constants'!$I$4:$L$1003,3,FALSE),""),"")</f>
        <v>Delve bosses have a chance to drop a waist or feet.</v>
      </c>
      <c r="W44" s="43" t="str">
        <f>IF(U44&lt;&gt;"",IF(U44&lt;&gt;"LIBSETS_DROP_MECHANIC_MONSTER_NAME",VLOOKUP(U44,'LibSets constants'!$I$4:$L$1003,4,FALSE),""),"")</f>
        <v>Bosse in Gewölben haben die Chance, eine Taille oder Füße fallen zu lassen.</v>
      </c>
      <c r="Y44" s="3" t="str">
        <f>IF(G44&lt;&gt;"LIBSETS_SETTYPE_BATTLEGROUND",IF(G44&lt;&gt;"LIBSETS_SETTYPE_SPECIAL",IF(X44&lt;&gt;"",X44,IF(Z44&lt;&gt;"",VLOOKUP(Z44,'ESO zone constants'!$D$3:$H$4953,5,FALSE),"")),""),"")</f>
        <v/>
      </c>
      <c r="Z44" t="str">
        <f>IF(AND(O44&lt;&gt;"",NOT(ISERROR(O44))),"",IF(AND(L44&lt;&gt;"",L44&gt;0,NOT(ISERROR(L44))),VLOOKUP(L44,'ESO dumped WayshrineInfo'!$K$3:$N$9999,4,FALSE),""))</f>
        <v/>
      </c>
      <c r="AA44" s="44" t="s">
        <v>1582</v>
      </c>
      <c r="AB44" s="43" t="str">
        <f>IF(AA44&lt;&gt;"",IF(AA44&lt;&gt;"LIBSETS_DROP_MECHANIC_MONSTER_NAME",VLOOKUP(AA44,'LibSets constants'!$I$4:$L$1003,3,FALSE),""),"")</f>
        <v>Overland group bosses have a 100% chance to drop head, chest, legs, or weapon.</v>
      </c>
      <c r="AC44" s="43" t="str">
        <f>IF(AA44&lt;&gt;"",IF(AA44&lt;&gt;"LIBSETS_DROP_MECHANIC_MONSTER_NAME",VLOOKUP(AA44,'LibSets constants'!$I$4:$L$1003,4,FALSE),""),"")</f>
        <v>Überland Gruppenbosse haben eine Chance von 100%, Kopf, Brust, Beine oder Waffen fallen zu lassen.</v>
      </c>
      <c r="AD44" s="3" t="str">
        <f>IF(G44&lt;&gt;"LIBSETS_SETTYPE_BATTLEGROUND",IF(G44&lt;&gt;"LIBSETS_SETTYPE_SPECIAL",IF(AE44&lt;&gt;"",VLOOKUP(AE44,'ESO zone constants'!$D$3:$H$4953,5,FALSE),""),""),"")</f>
        <v/>
      </c>
      <c r="AE44" t="str">
        <f>IF(AND(O44&lt;&gt;"",NOT(ISERROR(O44))),"",IF(AND(M44&lt;&gt;"",M44&gt;0,NOT(ISERROR(M44))),VLOOKUP(M44,'ESO dumped WayshrineInfo'!$K$3:$N$9999,4,FALSE),""))</f>
        <v/>
      </c>
      <c r="AF44" s="44" t="s">
        <v>1583</v>
      </c>
      <c r="AG44" s="43" t="str">
        <f>IF(AF44&lt;&gt;"",IF(AF44&lt;&gt;"LIBSETS_DROP_MECHANIC_MONSTER_NAME",VLOOKUP(AF44,'LibSets constants'!$I$4:$L$1003,3,FALSE),""),"")</f>
        <v>Public dungeon bosses have a chance to drop a shoulder, hand, or weapon.</v>
      </c>
      <c r="AH44" s="43" t="str">
        <f>IF(AF44&lt;&gt;"",IF(AF44&lt;&gt;"LIBSETS_DROP_MECHANIC_MONSTER_NAME",VLOOKUP(AF44,'LibSets constants'!$I$4:$L$1003,4,FALSE),""),"")</f>
        <v>Öffentliche Dungeon-Bosse haben die Möglichkeit, eine Schulter, Handschuhe oder eine Waffe fallen zu lassen.</v>
      </c>
      <c r="AI44" s="3" t="str">
        <f>IF(G44&lt;&gt;"LIBSETS_SETTYPE_BATTLEGROUND",IF(G44&lt;&gt;"LIBSETS_SETTYPE_SPECIAL",IF(AJ44&lt;&gt;"",VLOOKUP(AJ44,'ESO zone constants'!$D$3:$H$4953,5,FALSE),""),""),"")</f>
        <v/>
      </c>
      <c r="AK44" s="44" t="s">
        <v>1584</v>
      </c>
      <c r="AL44" s="43" t="str">
        <f>IF(AK44&lt;&gt;"",IF(AK44&lt;&gt;"LIBSETS_DROP_MECHANIC_MONSTER_NAME",VLOOKUP(AK44,'LibSets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 s="43" t="str">
        <f>IF(AK44&lt;&gt;"",IF(AK44&lt;&gt;"LIBSETS_DROP_MECHANIC_MONSTER_NAME",VLOOKUP(AK44,'LibSets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 s="3" t="str">
        <f>IF(G44&lt;&gt;"LIBSETS_SETTYPE_BATTLEGROUND",IF(G44&lt;&gt;"LIBSETS_SETTYPE_SPECIAL",IF(AO44&lt;&gt;"",VLOOKUP(AO44,'ESO zone constants'!$D$3:$H$4953,5,FALSE),""),""),"")</f>
        <v/>
      </c>
      <c r="AP44" s="44"/>
      <c r="AQ44" s="43" t="str">
        <f>IF(AP44&lt;&gt;"",IF(AP44&lt;&gt;"LIBSETS_DROP_MECHANIC_MONSTER_NAME",VLOOKUP(AP44,'LibSets constants'!$I$4:$L$1003,3,FALSE),""),"")</f>
        <v/>
      </c>
      <c r="AR44" s="43" t="str">
        <f>IF(AP44&lt;&gt;"",IF(AP44&lt;&gt;"LIBSETS_DROP_MECHANIC_MONSTER_NAME",VLOOKUP(AP44,'LibSets constants'!$I$4:$L$1003,4,FALSE),""),"")</f>
        <v/>
      </c>
      <c r="AS44" s="3" t="str">
        <f>IF(G44&lt;&gt;"LIBSETS_SETTYPE_BATTLEGROUND",IF(G44&lt;&gt;"LIBSETS_SETTYPE_SPECIAL",IF(AT44&lt;&gt;"",VLOOKUP(AT44,'ESO zone constants'!$D$3:$H$4953,5,FALSE),""),""),"")</f>
        <v/>
      </c>
      <c r="AU44" s="44"/>
      <c r="AV44" s="43" t="str">
        <f>IF(AU44&lt;&gt;"",IF(AU44&lt;&gt;"LIBSETS_DROP_MECHANIC_MONSTER_NAME",VLOOKUP(AU44,'LibSets constants'!$I$4:$L$1003,3,FALSE),""),"")</f>
        <v/>
      </c>
      <c r="AW44" s="43" t="str">
        <f>IF(AU44&lt;&gt;"",IF(AU44&lt;&gt;"LIBSETS_DROP_MECHANIC_MONSTER_NAME",VLOOKUP(AU44,'LibSets constants'!$I$4:$L$1003,4,FALSE),""),"")</f>
        <v/>
      </c>
      <c r="AX44" s="90" t="s">
        <v>2707</v>
      </c>
      <c r="AY44" s="21" t="str">
        <f>IF(A44="???","--","")&amp;IF(F44&lt;&gt;"Not in the game (anymore)",IF(A44&lt;&gt;"",CONCATENATE("[",A44,"] = {wayshrines={")&amp;IF(K44&lt;&gt;"",CONCATENATE(K44,","),"")&amp;IF(L44&lt;&gt;"",CONCATENATE(L44,","),"")&amp;IF(M44&lt;&gt;"",CONCATENATE(M44,","),"")&amp;CONCATENATE("}")&amp;IF(VALUE(N44)&gt;0,CONCATENATE(", traitsNeeded=",N44),"")&amp;CONCATENATE(", dlcId=",IF(S44&lt;&gt;"",S44,"DLC_BASE_GAME")),""),"")</f>
        <v>[62] = {wayshrines={-1,-1,-1,}, dlcId=DLC_BASE_GAME</v>
      </c>
      <c r="AZ44" s="21" t="str">
        <f>IF(F44&lt;&gt;"Not in the game (anymore)",IF(A44&lt;&gt;"",IF(P44&lt;&gt;"",CONCATENATE(", zoneIds={",P44),"")&amp;IF(Y44&lt;&gt;"",CONCATENATE(",",Y44),"")&amp;IF(AD44&lt;&gt;"",CONCATENATE(",",AD44),"")&amp;IF(AI44&lt;&gt;"",CONCATENATE(",",AI44),"")&amp;IF(AN44&lt;&gt;"",CONCATENATE(",",AN44),"")&amp;IF(AS44&lt;&gt;"",CONCATENATE(",",AS44),"")&amp;IF(P44&lt;&gt;"",CONCATENATE("}",""),"")&amp;IF(OR(I44="true",I44="false",I44&lt;&gt;""), CONCATENATE(", veteran=", I44), ""),""),"")</f>
        <v>, zoneIds={117}, veteran=false</v>
      </c>
      <c r="BA44" s="21" t="str">
        <f>IF(F44&lt;&gt;"Not in the game (anymore)",IF(A44&lt;&gt;"",", setType="&amp;G44,"")&amp;IF(J44="true",", multiTrialSet=true",""),"")</f>
        <v>, setType=LIBSETS_SETTYPE_OVERLAND</v>
      </c>
      <c r="BB44" s="21" t="str">
        <f>IF(AX44&lt;&gt;"",", isProcSetAllowedInPvP="&amp; AX44,"") &amp; IF(F44&lt;&gt;"Not in the game (anymore)",IF(U44&lt;&gt;"",", dropMechanic={"&amp;U44&amp;IF(AA44&lt;&gt;"",","&amp;AA44,"")&amp;IF(AF44&lt;&gt;"",","&amp;AF44,"")&amp;IF(AK44&lt;&gt;"",","&amp;AK44,"")&amp;IF(AP44&lt;&gt;"",","&amp;AP44,"")&amp;IF(AU44&lt;&gt;"",","&amp;AU44,"")&amp;"}"&amp;IF(U44="LIBSETS_DROP_MECHANIC_MONSTER_NAME",", dropMechanicNames={" &amp; IF(V44&lt;&gt;"","['en']='"&amp;V44&amp;"'","") &amp; IF(W44&lt;&gt;"",", ['de']='" &amp; W44&amp;"'","") &amp; "}",""),"")&amp;"},","")</f>
        <v>, dropMechanic={LIBSETS_DROP_MECHANIC_OVERLAND_BOSS_DELVE,LIBSETS_DROP_MECHANIC_OVERLAND_WORLDBOSS,LIBSETS_DROP_MECHANIC_OVERLAND_BOSS_PUBLIC_DUNGEON,LIBSETS_DROP_MECHANIC_OVERLAND_CHEST}},</v>
      </c>
      <c r="BC44" s="21" t="str">
        <f>IF(F44&lt;&gt;"Not in the game (anymore)",IF(C44&lt;&gt;"",CONCATENATE(" --",C44," / ",B44,"   [",IF(Q44&lt;&gt;"",Q44,""),IF(Z44&lt;&gt;"",", "&amp;Z44,""),IF(AE44&lt;&gt;"",", "&amp;AE44,""),IF(AJ44&lt;&gt;"",", "&amp;AJ44,""),IF(AO44&lt;&gt;"",", "&amp;AO44,""),IF(AT44&lt;&gt;"",", "&amp;AT44,""),"]")),"")</f>
        <v xml:space="preserve"> --Hatchling\'s Shell / Schlüpflingspanzer   [Shadowfen]</v>
      </c>
    </row>
    <row r="45" spans="1:55" x14ac:dyDescent="0.25">
      <c r="A45" s="12">
        <v>63</v>
      </c>
      <c r="B45" t="s">
        <v>793</v>
      </c>
      <c r="C45" t="s">
        <v>794</v>
      </c>
      <c r="D45" s="3">
        <f t="shared" si="0"/>
        <v>63</v>
      </c>
      <c r="E45" s="60"/>
      <c r="G45" s="8" t="s">
        <v>1494</v>
      </c>
      <c r="I45" t="s">
        <v>97</v>
      </c>
      <c r="J45" t="s">
        <v>97</v>
      </c>
      <c r="K45">
        <v>-1</v>
      </c>
      <c r="L45">
        <v>-1</v>
      </c>
      <c r="M45">
        <v>-1</v>
      </c>
      <c r="N45">
        <v>0</v>
      </c>
      <c r="O45" s="66"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1562</v>
      </c>
      <c r="V45" s="43" t="str">
        <f>IF(U45&lt;&gt;"",IF(U45&lt;&gt;"LIBSETS_DROP_MECHANIC_MONSTER_NAME",VLOOKUP(U45,'LibSets constants'!$I$4:$L$1003,3,FALSE),""),"")</f>
        <v>Rewards for the worthy (Cyrodiil/Battleground mail)</v>
      </c>
      <c r="W45" s="43" t="str">
        <f>IF(U45&lt;&gt;"",IF(U45&lt;&gt;"LIBSETS_DROP_MECHANIC_MONSTER_NAME",VLOOKUP(U45,'LibSets constants'!$I$4:$L$1003,4,FALSE),""),"")</f>
        <v>Gerechter Lohn (Cyrodiil/Schlachtfeld Mail)</v>
      </c>
      <c r="Y45" s="3" t="str">
        <f>IF(G45&lt;&gt;"LIBSETS_SETTYPE_BATTLEGROUND",IF(G45&lt;&gt;"LIBSETS_SETTYPE_SPECIAL",IF(X45&lt;&gt;"",X45,IF(Z45&lt;&gt;"",VLOOKUP(Z45,'ESO zone constants'!$D$3:$H$4953,5,FALSE),"")),""),"")</f>
        <v/>
      </c>
      <c r="Z45" t="str">
        <f>IF(AND(O45&lt;&gt;"",NOT(ISERROR(O45))),"",IF(AND(L45&lt;&gt;"",L45&gt;0,NOT(ISERROR(L45))),VLOOKUP(L45,'ESO dumped WayshrineInfo'!$K$3:$N$9999,4,FALSE),""))</f>
        <v/>
      </c>
      <c r="AA45" s="44" t="s">
        <v>1552</v>
      </c>
      <c r="AB45" s="43" t="str">
        <f>IF(AA45&lt;&gt;"",IF(AA45&lt;&gt;"LIBSETS_DROP_MECHANIC_MONSTER_NAME",VLOOKUP(AA45,'LibSets constants'!$I$4:$L$1003,3,FALSE),""),"")</f>
        <v>City Erntefurt (quartermaster)</v>
      </c>
      <c r="AC45" s="43" t="str">
        <f>IF(AA45&lt;&gt;"",IF(AA45&lt;&gt;"LIBSETS_DROP_MECHANIC_MONSTER_NAME",VLOOKUP(AA45,'LibSets constants'!$I$4:$L$1003,4,FALSE),""),"")</f>
        <v>Stadt Erntefurt (Quartiermeister)</v>
      </c>
      <c r="AD45" s="3" t="str">
        <f>IF(G45&lt;&gt;"LIBSETS_SETTYPE_BATTLEGROUND",IF(G45&lt;&gt;"LIBSETS_SETTYPE_SPECIAL",IF(AE45&lt;&gt;"",VLOOKUP(AE45,'ESO zone constants'!$D$3:$H$4953,5,FALSE),""),""),"")</f>
        <v/>
      </c>
      <c r="AE45" t="str">
        <f>IF(AND(O45&lt;&gt;"",NOT(ISERROR(O45))),"",IF(AND(M45&lt;&gt;"",M45&gt;0,NOT(ISERROR(M45))),VLOOKUP(M45,'ESO dumped WayshrineInfo'!$K$3:$N$9999,4,FALSE),""))</f>
        <v/>
      </c>
      <c r="AF45" s="44"/>
      <c r="AG45" s="43" t="str">
        <f>IF(AF45&lt;&gt;"",IF(AF45&lt;&gt;"LIBSETS_DROP_MECHANIC_MONSTER_NAME",VLOOKUP(AF45,'LibSets constants'!$I$4:$L$1003,3,FALSE),""),"")</f>
        <v/>
      </c>
      <c r="AH45" s="43" t="str">
        <f>IF(AF45&lt;&gt;"",IF(AF45&lt;&gt;"LIBSETS_DROP_MECHANIC_MONSTER_NAME",VLOOKUP(AF45,'LibSets constants'!$I$4:$L$1003,4,FALSE),""),"")</f>
        <v/>
      </c>
      <c r="AI45" s="3" t="str">
        <f>IF(G45&lt;&gt;"LIBSETS_SETTYPE_BATTLEGROUND",IF(G45&lt;&gt;"LIBSETS_SETTYPE_SPECIAL",IF(AJ45&lt;&gt;"",VLOOKUP(AJ45,'ESO zone constants'!$D$3:$H$4953,5,FALSE),""),""),"")</f>
        <v/>
      </c>
      <c r="AK45" s="44"/>
      <c r="AL45" s="43" t="str">
        <f>IF(AK45&lt;&gt;"",IF(AK45&lt;&gt;"LIBSETS_DROP_MECHANIC_MONSTER_NAME",VLOOKUP(AK45,'LibSets constants'!$I$4:$L$1003,3,FALSE),""),"")</f>
        <v/>
      </c>
      <c r="AM45" s="43" t="str">
        <f>IF(AK45&lt;&gt;"",IF(AK45&lt;&gt;"LIBSETS_DROP_MECHANIC_MONSTER_NAME",VLOOKUP(AK45,'LibSets constants'!$I$4:$L$1003,4,FALSE),""),"")</f>
        <v/>
      </c>
      <c r="AN45" s="3" t="str">
        <f>IF(G45&lt;&gt;"LIBSETS_SETTYPE_BATTLEGROUND",IF(G45&lt;&gt;"LIBSETS_SETTYPE_SPECIAL",IF(AO45&lt;&gt;"",VLOOKUP(AO45,'ESO zone constants'!$D$3:$H$4953,5,FALSE),""),""),"")</f>
        <v/>
      </c>
      <c r="AP45" s="44"/>
      <c r="AQ45" s="43" t="str">
        <f>IF(AP45&lt;&gt;"",IF(AP45&lt;&gt;"LIBSETS_DROP_MECHANIC_MONSTER_NAME",VLOOKUP(AP45,'LibSets constants'!$I$4:$L$1003,3,FALSE),""),"")</f>
        <v/>
      </c>
      <c r="AR45" s="43" t="str">
        <f>IF(AP45&lt;&gt;"",IF(AP45&lt;&gt;"LIBSETS_DROP_MECHANIC_MONSTER_NAME",VLOOKUP(AP45,'LibSets constants'!$I$4:$L$1003,4,FALSE),""),"")</f>
        <v/>
      </c>
      <c r="AS45" s="3" t="str">
        <f>IF(G45&lt;&gt;"LIBSETS_SETTYPE_BATTLEGROUND",IF(G45&lt;&gt;"LIBSETS_SETTYPE_SPECIAL",IF(AT45&lt;&gt;"",VLOOKUP(AT45,'ESO zone constants'!$D$3:$H$4953,5,FALSE),""),""),"")</f>
        <v/>
      </c>
      <c r="AU45" s="44"/>
      <c r="AV45" s="43" t="str">
        <f>IF(AU45&lt;&gt;"",IF(AU45&lt;&gt;"LIBSETS_DROP_MECHANIC_MONSTER_NAME",VLOOKUP(AU45,'LibSets constants'!$I$4:$L$1003,3,FALSE),""),"")</f>
        <v/>
      </c>
      <c r="AW45" s="43" t="str">
        <f>IF(AU45&lt;&gt;"",IF(AU45&lt;&gt;"LIBSETS_DROP_MECHANIC_MONSTER_NAME",VLOOKUP(AU45,'LibSets constants'!$I$4:$L$1003,4,FALSE),""),"")</f>
        <v/>
      </c>
      <c r="AX45" s="90" t="s">
        <v>2707</v>
      </c>
      <c r="AY45" s="21" t="str">
        <f>IF(A45="???","--","")&amp;IF(F45&lt;&gt;"Not in the game (anymore)",IF(A45&lt;&gt;"",CONCATENATE("[",A45,"] = {wayshrines={")&amp;IF(K45&lt;&gt;"",CONCATENATE(K45,","),"")&amp;IF(L45&lt;&gt;"",CONCATENATE(L45,","),"")&amp;IF(M45&lt;&gt;"",CONCATENATE(M45,","),"")&amp;CONCATENATE("}")&amp;IF(VALUE(N45)&gt;0,CONCATENATE(", traitsNeeded=",N45),"")&amp;CONCATENATE(", dlcId=",IF(S45&lt;&gt;"",S45,"DLC_BASE_GAME")),""),"")</f>
        <v>[63] = {wayshrines={-1,-1,-1,}, dlcId=DLC_BASE_GAME</v>
      </c>
      <c r="AZ45" s="21" t="str">
        <f>IF(F45&lt;&gt;"Not in the game (anymore)",IF(A45&lt;&gt;"",IF(P45&lt;&gt;"",CONCATENATE(", zoneIds={",P45),"")&amp;IF(Y45&lt;&gt;"",CONCATENATE(",",Y45),"")&amp;IF(AD45&lt;&gt;"",CONCATENATE(",",AD45),"")&amp;IF(AI45&lt;&gt;"",CONCATENATE(",",AI45),"")&amp;IF(AN45&lt;&gt;"",CONCATENATE(",",AN45),"")&amp;IF(AS45&lt;&gt;"",CONCATENATE(",",AS45),"")&amp;IF(P45&lt;&gt;"",CONCATENATE("}",""),"")&amp;IF(OR(I45="true",I45="false",I45&lt;&gt;""), CONCATENATE(", veteran=", I45), ""),""),"")</f>
        <v>, zoneIds={181}, veteran=false</v>
      </c>
      <c r="BA45" s="21" t="str">
        <f>IF(F45&lt;&gt;"Not in the game (anymore)",IF(A45&lt;&gt;"",", setType="&amp;G45,"")&amp;IF(J45="true",", multiTrialSet=true",""),"")</f>
        <v>, setType=LIBSETS_SETTYPE_CYRODIIL</v>
      </c>
      <c r="BB45" s="21" t="str">
        <f>IF(AX45&lt;&gt;"",", isProcSetAllowedInPvP="&amp; AX45,"") &amp; IF(F45&lt;&gt;"Not in the game (anymore)",IF(U45&lt;&gt;"",", dropMechanic={"&amp;U45&amp;IF(AA45&lt;&gt;"",","&amp;AA45,"")&amp;IF(AF45&lt;&gt;"",","&amp;AF45,"")&amp;IF(AK45&lt;&gt;"",","&amp;AK45,"")&amp;IF(AP45&lt;&gt;"",","&amp;AP45,"")&amp;IF(AU45&lt;&gt;"",","&amp;AU45,"")&amp;"}"&amp;IF(U45="LIBSETS_DROP_MECHANIC_MONSTER_NAME",", dropMechanicNames={" &amp; IF(V45&lt;&gt;"","['en']='"&amp;V45&amp;"'","") &amp; IF(W45&lt;&gt;"",", ['de']='" &amp; W45&amp;"'","") &amp; "}",""),"")&amp;"},","")</f>
        <v>, dropMechanic={LIBSETS_DROP_MECHANIC_MAIL_PVP_REWARDS_FOR_THE_WORTHY,LIBSETS_DROP_MECHANIC_CITY_CYRODIIL_ERNTEFURT}},</v>
      </c>
      <c r="BC45" s="21" t="str">
        <f>IF(F45&lt;&gt;"Not in the game (anymore)",IF(C45&lt;&gt;"",CONCATENATE(" --",C45," / ",B45,"   [",IF(Q45&lt;&gt;"",Q45,""),IF(Z45&lt;&gt;"",", "&amp;Z45,""),IF(AE45&lt;&gt;"",", "&amp;AE45,""),IF(AJ45&lt;&gt;"",", "&amp;AJ45,""),IF(AO45&lt;&gt;"",", "&amp;AO45,""),IF(AT45&lt;&gt;"",", "&amp;AT45,""),"]")),"")</f>
        <v xml:space="preserve"> --The Juggernaut / Koloss   [Cyrodiil]</v>
      </c>
    </row>
    <row r="46" spans="1:55" x14ac:dyDescent="0.25">
      <c r="A46" s="12">
        <v>64</v>
      </c>
      <c r="B46" t="s">
        <v>795</v>
      </c>
      <c r="C46" t="s">
        <v>2608</v>
      </c>
      <c r="D46" s="3">
        <f t="shared" si="0"/>
        <v>64</v>
      </c>
      <c r="E46" s="60"/>
      <c r="G46" s="8" t="s">
        <v>1499</v>
      </c>
      <c r="I46" t="s">
        <v>97</v>
      </c>
      <c r="J46" t="s">
        <v>97</v>
      </c>
      <c r="K46">
        <v>-1</v>
      </c>
      <c r="L46">
        <v>-1</v>
      </c>
      <c r="M46">
        <v>-1</v>
      </c>
      <c r="N46">
        <v>0</v>
      </c>
      <c r="O46" s="66"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1581</v>
      </c>
      <c r="V46" s="43" t="str">
        <f>IF(U46&lt;&gt;"",IF(U46&lt;&gt;"LIBSETS_DROP_MECHANIC_MONSTER_NAME",VLOOKUP(U46,'LibSets constants'!$I$4:$L$1003,3,FALSE),""),"")</f>
        <v>Delve bosses have a chance to drop a waist or feet.</v>
      </c>
      <c r="W46" s="43" t="str">
        <f>IF(U46&lt;&gt;"",IF(U46&lt;&gt;"LIBSETS_DROP_MECHANIC_MONSTER_NAME",VLOOKUP(U46,'LibSets constants'!$I$4:$L$1003,4,FALSE),""),"")</f>
        <v>Bosse in Gewölben haben die Chance, eine Taille oder Füße fallen zu lassen.</v>
      </c>
      <c r="Y46" s="3" t="str">
        <f>IF(G46&lt;&gt;"LIBSETS_SETTYPE_BATTLEGROUND",IF(G46&lt;&gt;"LIBSETS_SETTYPE_SPECIAL",IF(X46&lt;&gt;"",X46,IF(Z46&lt;&gt;"",VLOOKUP(Z46,'ESO zone constants'!$D$3:$H$4953,5,FALSE),"")),""),"")</f>
        <v/>
      </c>
      <c r="Z46" t="str">
        <f>IF(AND(O46&lt;&gt;"",NOT(ISERROR(O46))),"",IF(AND(L46&lt;&gt;"",L46&gt;0,NOT(ISERROR(L46))),VLOOKUP(L46,'ESO dumped WayshrineInfo'!$K$3:$N$9999,4,FALSE),""))</f>
        <v/>
      </c>
      <c r="AA46" s="44" t="s">
        <v>1582</v>
      </c>
      <c r="AB46" s="43" t="str">
        <f>IF(AA46&lt;&gt;"",IF(AA46&lt;&gt;"LIBSETS_DROP_MECHANIC_MONSTER_NAME",VLOOKUP(AA46,'LibSets constants'!$I$4:$L$1003,3,FALSE),""),"")</f>
        <v>Overland group bosses have a 100% chance to drop head, chest, legs, or weapon.</v>
      </c>
      <c r="AC46" s="43" t="str">
        <f>IF(AA46&lt;&gt;"",IF(AA46&lt;&gt;"LIBSETS_DROP_MECHANIC_MONSTER_NAME",VLOOKUP(AA46,'LibSets constants'!$I$4:$L$1003,4,FALSE),""),"")</f>
        <v>Überland Gruppenbosse haben eine Chance von 100%, Kopf, Brust, Beine oder Waffen fallen zu lassen.</v>
      </c>
      <c r="AD46" s="3" t="str">
        <f>IF(G46&lt;&gt;"LIBSETS_SETTYPE_BATTLEGROUND",IF(G46&lt;&gt;"LIBSETS_SETTYPE_SPECIAL",IF(AE46&lt;&gt;"",VLOOKUP(AE46,'ESO zone constants'!$D$3:$H$4953,5,FALSE),""),""),"")</f>
        <v/>
      </c>
      <c r="AE46" t="str">
        <f>IF(AND(O46&lt;&gt;"",NOT(ISERROR(O46))),"",IF(AND(M46&lt;&gt;"",M46&gt;0,NOT(ISERROR(M46))),VLOOKUP(M46,'ESO dumped WayshrineInfo'!$K$3:$N$9999,4,FALSE),""))</f>
        <v/>
      </c>
      <c r="AF46" s="44" t="s">
        <v>1583</v>
      </c>
      <c r="AG46" s="43" t="str">
        <f>IF(AF46&lt;&gt;"",IF(AF46&lt;&gt;"LIBSETS_DROP_MECHANIC_MONSTER_NAME",VLOOKUP(AF46,'LibSets constants'!$I$4:$L$1003,3,FALSE),""),"")</f>
        <v>Public dungeon bosses have a chance to drop a shoulder, hand, or weapon.</v>
      </c>
      <c r="AH46" s="43" t="str">
        <f>IF(AF46&lt;&gt;"",IF(AF46&lt;&gt;"LIBSETS_DROP_MECHANIC_MONSTER_NAME",VLOOKUP(AF46,'LibSets constants'!$I$4:$L$1003,4,FALSE),""),"")</f>
        <v>Öffentliche Dungeon-Bosse haben die Möglichkeit, eine Schulter, Handschuhe oder eine Waffe fallen zu lassen.</v>
      </c>
      <c r="AI46" s="3" t="str">
        <f>IF(G46&lt;&gt;"LIBSETS_SETTYPE_BATTLEGROUND",IF(G46&lt;&gt;"LIBSETS_SETTYPE_SPECIAL",IF(AJ46&lt;&gt;"",VLOOKUP(AJ46,'ESO zone constants'!$D$3:$H$4953,5,FALSE),""),""),"")</f>
        <v/>
      </c>
      <c r="AK46" s="44" t="s">
        <v>1584</v>
      </c>
      <c r="AL46" s="43" t="str">
        <f>IF(AK46&lt;&gt;"",IF(AK46&lt;&gt;"LIBSETS_DROP_MECHANIC_MONSTER_NAME",VLOOKUP(AK46,'LibSets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6" s="43" t="str">
        <f>IF(AK46&lt;&gt;"",IF(AK46&lt;&gt;"LIBSETS_DROP_MECHANIC_MONSTER_NAME",VLOOKUP(AK46,'LibSets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6" s="3" t="str">
        <f>IF(G46&lt;&gt;"LIBSETS_SETTYPE_BATTLEGROUND",IF(G46&lt;&gt;"LIBSETS_SETTYPE_SPECIAL",IF(AO46&lt;&gt;"",VLOOKUP(AO46,'ESO zone constants'!$D$3:$H$4953,5,FALSE),""),""),"")</f>
        <v/>
      </c>
      <c r="AP46" s="44"/>
      <c r="AQ46" s="43" t="str">
        <f>IF(AP46&lt;&gt;"",IF(AP46&lt;&gt;"LIBSETS_DROP_MECHANIC_MONSTER_NAME",VLOOKUP(AP46,'LibSets constants'!$I$4:$L$1003,3,FALSE),""),"")</f>
        <v/>
      </c>
      <c r="AR46" s="43" t="str">
        <f>IF(AP46&lt;&gt;"",IF(AP46&lt;&gt;"LIBSETS_DROP_MECHANIC_MONSTER_NAME",VLOOKUP(AP46,'LibSets constants'!$I$4:$L$1003,4,FALSE),""),"")</f>
        <v/>
      </c>
      <c r="AS46" s="3" t="str">
        <f>IF(G46&lt;&gt;"LIBSETS_SETTYPE_BATTLEGROUND",IF(G46&lt;&gt;"LIBSETS_SETTYPE_SPECIAL",IF(AT46&lt;&gt;"",VLOOKUP(AT46,'ESO zone constants'!$D$3:$H$4953,5,FALSE),""),""),"")</f>
        <v/>
      </c>
      <c r="AU46" s="44"/>
      <c r="AV46" s="43" t="str">
        <f>IF(AU46&lt;&gt;"",IF(AU46&lt;&gt;"LIBSETS_DROP_MECHANIC_MONSTER_NAME",VLOOKUP(AU46,'LibSets constants'!$I$4:$L$1003,3,FALSE),""),"")</f>
        <v/>
      </c>
      <c r="AW46" s="43" t="str">
        <f>IF(AU46&lt;&gt;"",IF(AU46&lt;&gt;"LIBSETS_DROP_MECHANIC_MONSTER_NAME",VLOOKUP(AU46,'LibSets constants'!$I$4:$L$1003,4,FALSE),""),"")</f>
        <v/>
      </c>
      <c r="AX46" s="90" t="s">
        <v>2707</v>
      </c>
      <c r="AY46" s="21" t="str">
        <f>IF(A46="???","--","")&amp;IF(F46&lt;&gt;"Not in the game (anymore)",IF(A46&lt;&gt;"",CONCATENATE("[",A46,"] = {wayshrines={")&amp;IF(K46&lt;&gt;"",CONCATENATE(K46,","),"")&amp;IF(L46&lt;&gt;"",CONCATENATE(L46,","),"")&amp;IF(M46&lt;&gt;"",CONCATENATE(M46,","),"")&amp;CONCATENATE("}")&amp;IF(VALUE(N46)&gt;0,CONCATENATE(", traitsNeeded=",N46),"")&amp;CONCATENATE(", dlcId=",IF(S46&lt;&gt;"",S46,"DLC_BASE_GAME")),""),"")</f>
        <v>[64] = {wayshrines={-1,-1,-1,}, dlcId=DLC_BASE_GAME</v>
      </c>
      <c r="AZ46" s="21" t="str">
        <f>IF(F46&lt;&gt;"Not in the game (anymore)",IF(A46&lt;&gt;"",IF(P46&lt;&gt;"",CONCATENATE(", zoneIds={",P46),"")&amp;IF(Y46&lt;&gt;"",CONCATENATE(",",Y46),"")&amp;IF(AD46&lt;&gt;"",CONCATENATE(",",AD46),"")&amp;IF(AI46&lt;&gt;"",CONCATENATE(",",AI46),"")&amp;IF(AN46&lt;&gt;"",CONCATENATE(",",AN46),"")&amp;IF(AS46&lt;&gt;"",CONCATENATE(",",AS46),"")&amp;IF(P46&lt;&gt;"",CONCATENATE("}",""),"")&amp;IF(OR(I46="true",I46="false",I46&lt;&gt;""), CONCATENATE(", veteran=", I46), ""),""),"")</f>
        <v>, zoneIds={108}, veteran=false</v>
      </c>
      <c r="BA46" s="21" t="str">
        <f>IF(F46&lt;&gt;"Not in the game (anymore)",IF(A46&lt;&gt;"",", setType="&amp;G46,"")&amp;IF(J46="true",", multiTrialSet=true",""),"")</f>
        <v>, setType=LIBSETS_SETTYPE_OVERLAND</v>
      </c>
      <c r="BB46" s="21" t="str">
        <f>IF(AX46&lt;&gt;"",", isProcSetAllowedInPvP="&amp; AX46,"") &amp; IF(F46&lt;&gt;"Not in the game (anymore)",IF(U46&lt;&gt;"",", dropMechanic={"&amp;U46&amp;IF(AA46&lt;&gt;"",","&amp;AA46,"")&amp;IF(AF46&lt;&gt;"",","&amp;AF46,"")&amp;IF(AK46&lt;&gt;"",","&amp;AK46,"")&amp;IF(AP46&lt;&gt;"",","&amp;AP46,"")&amp;IF(AU46&lt;&gt;"",","&amp;AU46,"")&amp;"}"&amp;IF(U46="LIBSETS_DROP_MECHANIC_MONSTER_NAME",", dropMechanicNames={" &amp; IF(V46&lt;&gt;"","['en']='"&amp;V46&amp;"'","") &amp; IF(W46&lt;&gt;"",", ['de']='" &amp; W46&amp;"'","") &amp; "}",""),"")&amp;"},","")</f>
        <v>, dropMechanic={LIBSETS_DROP_MECHANIC_OVERLAND_BOSS_DELVE,LIBSETS_DROP_MECHANIC_OVERLAND_WORLDBOSS,LIBSETS_DROP_MECHANIC_OVERLAND_BOSS_PUBLIC_DUNGEON,LIBSETS_DROP_MECHANIC_OVERLAND_CHEST}},</v>
      </c>
      <c r="BC46" s="21" t="str">
        <f>IF(F46&lt;&gt;"Not in the game (anymore)",IF(C46&lt;&gt;"",CONCATENATE(" --",C46," / ",B46,"   [",IF(Q46&lt;&gt;"",Q46,""),IF(Z46&lt;&gt;"",", "&amp;Z46,""),IF(AE46&lt;&gt;"",", "&amp;AE46,""),IF(AJ46&lt;&gt;"",", "&amp;AJ46,""),IF(AO46&lt;&gt;"",", "&amp;AO46,""),IF(AT46&lt;&gt;"",", "&amp;AT46,""),"]")),"")</f>
        <v xml:space="preserve"> --Shadow Dancer\'s Raiment / Kleidung des Schattentänzers   [Greenshade]</v>
      </c>
    </row>
    <row r="47" spans="1:55" x14ac:dyDescent="0.25">
      <c r="A47" s="12">
        <v>65</v>
      </c>
      <c r="B47" t="s">
        <v>796</v>
      </c>
      <c r="C47" t="s">
        <v>2609</v>
      </c>
      <c r="D47" s="3">
        <f t="shared" si="0"/>
        <v>65</v>
      </c>
      <c r="E47" s="60"/>
      <c r="G47" s="8" t="s">
        <v>1499</v>
      </c>
      <c r="I47" t="s">
        <v>97</v>
      </c>
      <c r="J47" t="s">
        <v>97</v>
      </c>
      <c r="K47">
        <v>-1</v>
      </c>
      <c r="L47">
        <v>-1</v>
      </c>
      <c r="M47">
        <v>-1</v>
      </c>
      <c r="N47">
        <v>0</v>
      </c>
      <c r="O47" s="66"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1581</v>
      </c>
      <c r="V47" s="43" t="str">
        <f>IF(U47&lt;&gt;"",IF(U47&lt;&gt;"LIBSETS_DROP_MECHANIC_MONSTER_NAME",VLOOKUP(U47,'LibSets constants'!$I$4:$L$1003,3,FALSE),""),"")</f>
        <v>Delve bosses have a chance to drop a waist or feet.</v>
      </c>
      <c r="W47" s="43" t="str">
        <f>IF(U47&lt;&gt;"",IF(U47&lt;&gt;"LIBSETS_DROP_MECHANIC_MONSTER_NAME",VLOOKUP(U47,'LibSets constants'!$I$4:$L$1003,4,FALSE),""),"")</f>
        <v>Bosse in Gewölben haben die Chance, eine Taille oder Füße fallen zu lassen.</v>
      </c>
      <c r="Y47" s="3" t="str">
        <f>IF(G47&lt;&gt;"LIBSETS_SETTYPE_BATTLEGROUND",IF(G47&lt;&gt;"LIBSETS_SETTYPE_SPECIAL",IF(X47&lt;&gt;"",X47,IF(Z47&lt;&gt;"",VLOOKUP(Z47,'ESO zone constants'!$D$3:$H$4953,5,FALSE),"")),""),"")</f>
        <v/>
      </c>
      <c r="Z47" t="str">
        <f>IF(AND(O47&lt;&gt;"",NOT(ISERROR(O47))),"",IF(AND(L47&lt;&gt;"",L47&gt;0,NOT(ISERROR(L47))),VLOOKUP(L47,'ESO dumped WayshrineInfo'!$K$3:$N$9999,4,FALSE),""))</f>
        <v/>
      </c>
      <c r="AA47" s="44" t="s">
        <v>1582</v>
      </c>
      <c r="AB47" s="43" t="str">
        <f>IF(AA47&lt;&gt;"",IF(AA47&lt;&gt;"LIBSETS_DROP_MECHANIC_MONSTER_NAME",VLOOKUP(AA47,'LibSets constants'!$I$4:$L$1003,3,FALSE),""),"")</f>
        <v>Overland group bosses have a 100% chance to drop head, chest, legs, or weapon.</v>
      </c>
      <c r="AC47" s="43" t="str">
        <f>IF(AA47&lt;&gt;"",IF(AA47&lt;&gt;"LIBSETS_DROP_MECHANIC_MONSTER_NAME",VLOOKUP(AA47,'LibSets constants'!$I$4:$L$1003,4,FALSE),""),"")</f>
        <v>Überland Gruppenbosse haben eine Chance von 100%, Kopf, Brust, Beine oder Waffen fallen zu lassen.</v>
      </c>
      <c r="AD47" s="3" t="str">
        <f>IF(G47&lt;&gt;"LIBSETS_SETTYPE_BATTLEGROUND",IF(G47&lt;&gt;"LIBSETS_SETTYPE_SPECIAL",IF(AE47&lt;&gt;"",VLOOKUP(AE47,'ESO zone constants'!$D$3:$H$4953,5,FALSE),""),""),"")</f>
        <v/>
      </c>
      <c r="AE47" t="str">
        <f>IF(AND(O47&lt;&gt;"",NOT(ISERROR(O47))),"",IF(AND(M47&lt;&gt;"",M47&gt;0,NOT(ISERROR(M47))),VLOOKUP(M47,'ESO dumped WayshrineInfo'!$K$3:$N$9999,4,FALSE),""))</f>
        <v/>
      </c>
      <c r="AF47" s="44" t="s">
        <v>1583</v>
      </c>
      <c r="AG47" s="43" t="str">
        <f>IF(AF47&lt;&gt;"",IF(AF47&lt;&gt;"LIBSETS_DROP_MECHANIC_MONSTER_NAME",VLOOKUP(AF47,'LibSets constants'!$I$4:$L$1003,3,FALSE),""),"")</f>
        <v>Public dungeon bosses have a chance to drop a shoulder, hand, or weapon.</v>
      </c>
      <c r="AH47" s="43" t="str">
        <f>IF(AF47&lt;&gt;"",IF(AF47&lt;&gt;"LIBSETS_DROP_MECHANIC_MONSTER_NAME",VLOOKUP(AF47,'LibSets constants'!$I$4:$L$1003,4,FALSE),""),"")</f>
        <v>Öffentliche Dungeon-Bosse haben die Möglichkeit, eine Schulter, Handschuhe oder eine Waffe fallen zu lassen.</v>
      </c>
      <c r="AI47" s="3" t="str">
        <f>IF(G47&lt;&gt;"LIBSETS_SETTYPE_BATTLEGROUND",IF(G47&lt;&gt;"LIBSETS_SETTYPE_SPECIAL",IF(AJ47&lt;&gt;"",VLOOKUP(AJ47,'ESO zone constants'!$D$3:$H$4953,5,FALSE),""),""),"")</f>
        <v/>
      </c>
      <c r="AK47" s="44" t="s">
        <v>1584</v>
      </c>
      <c r="AL47" s="43" t="str">
        <f>IF(AK47&lt;&gt;"",IF(AK47&lt;&gt;"LIBSETS_DROP_MECHANIC_MONSTER_NAME",VLOOKUP(AK47,'LibSets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 s="43" t="str">
        <f>IF(AK47&lt;&gt;"",IF(AK47&lt;&gt;"LIBSETS_DROP_MECHANIC_MONSTER_NAME",VLOOKUP(AK47,'LibSets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 s="3" t="str">
        <f>IF(G47&lt;&gt;"LIBSETS_SETTYPE_BATTLEGROUND",IF(G47&lt;&gt;"LIBSETS_SETTYPE_SPECIAL",IF(AO47&lt;&gt;"",VLOOKUP(AO47,'ESO zone constants'!$D$3:$H$4953,5,FALSE),""),""),"")</f>
        <v/>
      </c>
      <c r="AP47" s="44"/>
      <c r="AQ47" s="43" t="str">
        <f>IF(AP47&lt;&gt;"",IF(AP47&lt;&gt;"LIBSETS_DROP_MECHANIC_MONSTER_NAME",VLOOKUP(AP47,'LibSets constants'!$I$4:$L$1003,3,FALSE),""),"")</f>
        <v/>
      </c>
      <c r="AR47" s="43" t="str">
        <f>IF(AP47&lt;&gt;"",IF(AP47&lt;&gt;"LIBSETS_DROP_MECHANIC_MONSTER_NAME",VLOOKUP(AP47,'LibSets constants'!$I$4:$L$1003,4,FALSE),""),"")</f>
        <v/>
      </c>
      <c r="AS47" s="3" t="str">
        <f>IF(G47&lt;&gt;"LIBSETS_SETTYPE_BATTLEGROUND",IF(G47&lt;&gt;"LIBSETS_SETTYPE_SPECIAL",IF(AT47&lt;&gt;"",VLOOKUP(AT47,'ESO zone constants'!$D$3:$H$4953,5,FALSE),""),""),"")</f>
        <v/>
      </c>
      <c r="AU47" s="44"/>
      <c r="AV47" s="43" t="str">
        <f>IF(AU47&lt;&gt;"",IF(AU47&lt;&gt;"LIBSETS_DROP_MECHANIC_MONSTER_NAME",VLOOKUP(AU47,'LibSets constants'!$I$4:$L$1003,3,FALSE),""),"")</f>
        <v/>
      </c>
      <c r="AW47" s="43" t="str">
        <f>IF(AU47&lt;&gt;"",IF(AU47&lt;&gt;"LIBSETS_DROP_MECHANIC_MONSTER_NAME",VLOOKUP(AU47,'LibSets constants'!$I$4:$L$1003,4,FALSE),""),"")</f>
        <v/>
      </c>
      <c r="AX47" s="90" t="s">
        <v>2707</v>
      </c>
      <c r="AY47" s="21" t="str">
        <f>IF(A47="???","--","")&amp;IF(F47&lt;&gt;"Not in the game (anymore)",IF(A47&lt;&gt;"",CONCATENATE("[",A47,"] = {wayshrines={")&amp;IF(K47&lt;&gt;"",CONCATENATE(K47,","),"")&amp;IF(L47&lt;&gt;"",CONCATENATE(L47,","),"")&amp;IF(M47&lt;&gt;"",CONCATENATE(M47,","),"")&amp;CONCATENATE("}")&amp;IF(VALUE(N47)&gt;0,CONCATENATE(", traitsNeeded=",N47),"")&amp;CONCATENATE(", dlcId=",IF(S47&lt;&gt;"",S47,"DLC_BASE_GAME")),""),"")</f>
        <v>[65] = {wayshrines={-1,-1,-1,}, dlcId=DLC_BASE_GAME</v>
      </c>
      <c r="AZ47" s="21" t="str">
        <f>IF(F47&lt;&gt;"Not in the game (anymore)",IF(A47&lt;&gt;"",IF(P47&lt;&gt;"",CONCATENATE(", zoneIds={",P47),"")&amp;IF(Y47&lt;&gt;"",CONCATENATE(",",Y47),"")&amp;IF(AD47&lt;&gt;"",CONCATENATE(",",AD47),"")&amp;IF(AI47&lt;&gt;"",CONCATENATE(",",AI47),"")&amp;IF(AN47&lt;&gt;"",CONCATENATE(",",AN47),"")&amp;IF(AS47&lt;&gt;"",CONCATENATE(",",AS47),"")&amp;IF(P47&lt;&gt;"",CONCATENATE("}",""),"")&amp;IF(OR(I47="true",I47="false",I47&lt;&gt;""), CONCATENATE(", veteran=", I47), ""),""),"")</f>
        <v>, zoneIds={3}, veteran=false</v>
      </c>
      <c r="BA47" s="21" t="str">
        <f>IF(F47&lt;&gt;"Not in the game (anymore)",IF(A47&lt;&gt;"",", setType="&amp;G47,"")&amp;IF(J47="true",", multiTrialSet=true",""),"")</f>
        <v>, setType=LIBSETS_SETTYPE_OVERLAND</v>
      </c>
      <c r="BB47" s="21" t="str">
        <f>IF(AX47&lt;&gt;"",", isProcSetAllowedInPvP="&amp; AX47,"") &amp; IF(F47&lt;&gt;"Not in the game (anymore)",IF(U47&lt;&gt;"",", dropMechanic={"&amp;U47&amp;IF(AA47&lt;&gt;"",","&amp;AA47,"")&amp;IF(AF47&lt;&gt;"",","&amp;AF47,"")&amp;IF(AK47&lt;&gt;"",","&amp;AK47,"")&amp;IF(AP47&lt;&gt;"",","&amp;AP47,"")&amp;IF(AU47&lt;&gt;"",","&amp;AU47,"")&amp;"}"&amp;IF(U47="LIBSETS_DROP_MECHANIC_MONSTER_NAME",", dropMechanicNames={" &amp; IF(V47&lt;&gt;"","['en']='"&amp;V47&amp;"'","") &amp; IF(W47&lt;&gt;"",", ['de']='" &amp; W47&amp;"'","") &amp; "}",""),"")&amp;"},","")</f>
        <v>, dropMechanic={LIBSETS_DROP_MECHANIC_OVERLAND_BOSS_DELVE,LIBSETS_DROP_MECHANIC_OVERLAND_WORLDBOSS,LIBSETS_DROP_MECHANIC_OVERLAND_BOSS_PUBLIC_DUNGEON,LIBSETS_DROP_MECHANIC_OVERLAND_CHEST}},</v>
      </c>
      <c r="BC47" s="21" t="str">
        <f>IF(F47&lt;&gt;"Not in the game (anymore)",IF(C47&lt;&gt;"",CONCATENATE(" --",C47," / ",B47,"   [",IF(Q47&lt;&gt;"",Q47,""),IF(Z47&lt;&gt;"",", "&amp;Z47,""),IF(AE47&lt;&gt;"",", "&amp;AE47,""),IF(AJ47&lt;&gt;"",", "&amp;AJ47,""),IF(AO47&lt;&gt;"",", "&amp;AO47,""),IF(AT47&lt;&gt;"",", "&amp;AT47,""),"]")),"")</f>
        <v xml:space="preserve"> --Bloodthorn\'s Touch / Spur eines Blutdorns   [Glenumbra]</v>
      </c>
    </row>
    <row r="48" spans="1:55" x14ac:dyDescent="0.25">
      <c r="A48" s="12">
        <v>66</v>
      </c>
      <c r="B48" t="s">
        <v>797</v>
      </c>
      <c r="C48" t="s">
        <v>798</v>
      </c>
      <c r="D48" s="3">
        <f t="shared" si="0"/>
        <v>66</v>
      </c>
      <c r="E48" s="60"/>
      <c r="G48" s="8" t="s">
        <v>1499</v>
      </c>
      <c r="I48" t="s">
        <v>97</v>
      </c>
      <c r="J48" t="s">
        <v>97</v>
      </c>
      <c r="K48">
        <v>-1</v>
      </c>
      <c r="L48">
        <v>-1</v>
      </c>
      <c r="M48">
        <v>-1</v>
      </c>
      <c r="N48">
        <v>0</v>
      </c>
      <c r="O48" s="66"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1581</v>
      </c>
      <c r="V48" s="43" t="str">
        <f>IF(U48&lt;&gt;"",IF(U48&lt;&gt;"LIBSETS_DROP_MECHANIC_MONSTER_NAME",VLOOKUP(U48,'LibSets constants'!$I$4:$L$1003,3,FALSE),""),"")</f>
        <v>Delve bosses have a chance to drop a waist or feet.</v>
      </c>
      <c r="W48" s="43" t="str">
        <f>IF(U48&lt;&gt;"",IF(U48&lt;&gt;"LIBSETS_DROP_MECHANIC_MONSTER_NAME",VLOOKUP(U48,'LibSets constants'!$I$4:$L$1003,4,FALSE),""),"")</f>
        <v>Bosse in Gewölben haben die Chance, eine Taille oder Füße fallen zu lassen.</v>
      </c>
      <c r="Y48" s="3" t="str">
        <f>IF(G48&lt;&gt;"LIBSETS_SETTYPE_BATTLEGROUND",IF(G48&lt;&gt;"LIBSETS_SETTYPE_SPECIAL",IF(X48&lt;&gt;"",X48,IF(Z48&lt;&gt;"",VLOOKUP(Z48,'ESO zone constants'!$D$3:$H$4953,5,FALSE),"")),""),"")</f>
        <v/>
      </c>
      <c r="Z48" t="str">
        <f>IF(AND(O48&lt;&gt;"",NOT(ISERROR(O48))),"",IF(AND(L48&lt;&gt;"",L48&gt;0,NOT(ISERROR(L48))),VLOOKUP(L48,'ESO dumped WayshrineInfo'!$K$3:$N$9999,4,FALSE),""))</f>
        <v/>
      </c>
      <c r="AA48" s="44" t="s">
        <v>1582</v>
      </c>
      <c r="AB48" s="43" t="str">
        <f>IF(AA48&lt;&gt;"",IF(AA48&lt;&gt;"LIBSETS_DROP_MECHANIC_MONSTER_NAME",VLOOKUP(AA48,'LibSets constants'!$I$4:$L$1003,3,FALSE),""),"")</f>
        <v>Overland group bosses have a 100% chance to drop head, chest, legs, or weapon.</v>
      </c>
      <c r="AC48" s="43" t="str">
        <f>IF(AA48&lt;&gt;"",IF(AA48&lt;&gt;"LIBSETS_DROP_MECHANIC_MONSTER_NAME",VLOOKUP(AA48,'LibSets constants'!$I$4:$L$1003,4,FALSE),""),"")</f>
        <v>Überland Gruppenbosse haben eine Chance von 100%, Kopf, Brust, Beine oder Waffen fallen zu lassen.</v>
      </c>
      <c r="AD48" s="3" t="str">
        <f>IF(G48&lt;&gt;"LIBSETS_SETTYPE_BATTLEGROUND",IF(G48&lt;&gt;"LIBSETS_SETTYPE_SPECIAL",IF(AE48&lt;&gt;"",VLOOKUP(AE48,'ESO zone constants'!$D$3:$H$4953,5,FALSE),""),""),"")</f>
        <v/>
      </c>
      <c r="AE48" t="str">
        <f>IF(AND(O48&lt;&gt;"",NOT(ISERROR(O48))),"",IF(AND(M48&lt;&gt;"",M48&gt;0,NOT(ISERROR(M48))),VLOOKUP(M48,'ESO dumped WayshrineInfo'!$K$3:$N$9999,4,FALSE),""))</f>
        <v/>
      </c>
      <c r="AF48" s="44" t="s">
        <v>1583</v>
      </c>
      <c r="AG48" s="43" t="str">
        <f>IF(AF48&lt;&gt;"",IF(AF48&lt;&gt;"LIBSETS_DROP_MECHANIC_MONSTER_NAME",VLOOKUP(AF48,'LibSets constants'!$I$4:$L$1003,3,FALSE),""),"")</f>
        <v>Public dungeon bosses have a chance to drop a shoulder, hand, or weapon.</v>
      </c>
      <c r="AH48" s="43" t="str">
        <f>IF(AF48&lt;&gt;"",IF(AF48&lt;&gt;"LIBSETS_DROP_MECHANIC_MONSTER_NAME",VLOOKUP(AF48,'LibSets constants'!$I$4:$L$1003,4,FALSE),""),"")</f>
        <v>Öffentliche Dungeon-Bosse haben die Möglichkeit, eine Schulter, Handschuhe oder eine Waffe fallen zu lassen.</v>
      </c>
      <c r="AI48" s="3" t="str">
        <f>IF(G48&lt;&gt;"LIBSETS_SETTYPE_BATTLEGROUND",IF(G48&lt;&gt;"LIBSETS_SETTYPE_SPECIAL",IF(AJ48&lt;&gt;"",VLOOKUP(AJ48,'ESO zone constants'!$D$3:$H$4953,5,FALSE),""),""),"")</f>
        <v/>
      </c>
      <c r="AK48" s="44" t="s">
        <v>1584</v>
      </c>
      <c r="AL48" s="43" t="str">
        <f>IF(AK48&lt;&gt;"",IF(AK48&lt;&gt;"LIBSETS_DROP_MECHANIC_MONSTER_NAME",VLOOKUP(AK48,'LibSets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 s="43" t="str">
        <f>IF(AK48&lt;&gt;"",IF(AK48&lt;&gt;"LIBSETS_DROP_MECHANIC_MONSTER_NAME",VLOOKUP(AK48,'LibSets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 s="3" t="str">
        <f>IF(G48&lt;&gt;"LIBSETS_SETTYPE_BATTLEGROUND",IF(G48&lt;&gt;"LIBSETS_SETTYPE_SPECIAL",IF(AO48&lt;&gt;"",VLOOKUP(AO48,'ESO zone constants'!$D$3:$H$4953,5,FALSE),""),""),"")</f>
        <v/>
      </c>
      <c r="AP48" s="44"/>
      <c r="AQ48" s="43" t="str">
        <f>IF(AP48&lt;&gt;"",IF(AP48&lt;&gt;"LIBSETS_DROP_MECHANIC_MONSTER_NAME",VLOOKUP(AP48,'LibSets constants'!$I$4:$L$1003,3,FALSE),""),"")</f>
        <v/>
      </c>
      <c r="AR48" s="43" t="str">
        <f>IF(AP48&lt;&gt;"",IF(AP48&lt;&gt;"LIBSETS_DROP_MECHANIC_MONSTER_NAME",VLOOKUP(AP48,'LibSets constants'!$I$4:$L$1003,4,FALSE),""),"")</f>
        <v/>
      </c>
      <c r="AS48" s="3" t="str">
        <f>IF(G48&lt;&gt;"LIBSETS_SETTYPE_BATTLEGROUND",IF(G48&lt;&gt;"LIBSETS_SETTYPE_SPECIAL",IF(AT48&lt;&gt;"",VLOOKUP(AT48,'ESO zone constants'!$D$3:$H$4953,5,FALSE),""),""),"")</f>
        <v/>
      </c>
      <c r="AU48" s="44"/>
      <c r="AV48" s="43" t="str">
        <f>IF(AU48&lt;&gt;"",IF(AU48&lt;&gt;"LIBSETS_DROP_MECHANIC_MONSTER_NAME",VLOOKUP(AU48,'LibSets constants'!$I$4:$L$1003,3,FALSE),""),"")</f>
        <v/>
      </c>
      <c r="AW48" s="43" t="str">
        <f>IF(AU48&lt;&gt;"",IF(AU48&lt;&gt;"LIBSETS_DROP_MECHANIC_MONSTER_NAME",VLOOKUP(AU48,'LibSets constants'!$I$4:$L$1003,4,FALSE),""),"")</f>
        <v/>
      </c>
      <c r="AX48" s="90" t="s">
        <v>2707</v>
      </c>
      <c r="AY48" s="21" t="str">
        <f>IF(A48="???","--","")&amp;IF(F48&lt;&gt;"Not in the game (anymore)",IF(A48&lt;&gt;"",CONCATENATE("[",A48,"] = {wayshrines={")&amp;IF(K48&lt;&gt;"",CONCATENATE(K48,","),"")&amp;IF(L48&lt;&gt;"",CONCATENATE(L48,","),"")&amp;IF(M48&lt;&gt;"",CONCATENATE(M48,","),"")&amp;CONCATENATE("}")&amp;IF(VALUE(N48)&gt;0,CONCATENATE(", traitsNeeded=",N48),"")&amp;CONCATENATE(", dlcId=",IF(S48&lt;&gt;"",S48,"DLC_BASE_GAME")),""),"")</f>
        <v>[66] = {wayshrines={-1,-1,-1,}, dlcId=DLC_BASE_GAME</v>
      </c>
      <c r="AZ48" s="21" t="str">
        <f>IF(F48&lt;&gt;"Not in the game (anymore)",IF(A48&lt;&gt;"",IF(P48&lt;&gt;"",CONCATENATE(", zoneIds={",P48),"")&amp;IF(Y48&lt;&gt;"",CONCATENATE(",",Y48),"")&amp;IF(AD48&lt;&gt;"",CONCATENATE(",",AD48),"")&amp;IF(AI48&lt;&gt;"",CONCATENATE(",",AI48),"")&amp;IF(AN48&lt;&gt;"",CONCATENATE(",",AN48),"")&amp;IF(AS48&lt;&gt;"",CONCATENATE(",",AS48),"")&amp;IF(P48&lt;&gt;"",CONCATENATE("}",""),"")&amp;IF(OR(I48="true",I48="false",I48&lt;&gt;""), CONCATENATE(", veteran=", I48), ""),""),"")</f>
        <v>, zoneIds={117}, veteran=false</v>
      </c>
      <c r="BA48" s="21" t="str">
        <f>IF(F48&lt;&gt;"Not in the game (anymore)",IF(A48&lt;&gt;"",", setType="&amp;G48,"")&amp;IF(J48="true",", multiTrialSet=true",""),"")</f>
        <v>, setType=LIBSETS_SETTYPE_OVERLAND</v>
      </c>
      <c r="BB48" s="21" t="str">
        <f>IF(AX48&lt;&gt;"",", isProcSetAllowedInPvP="&amp; AX48,"") &amp; IF(F48&lt;&gt;"Not in the game (anymore)",IF(U48&lt;&gt;"",", dropMechanic={"&amp;U48&amp;IF(AA48&lt;&gt;"",","&amp;AA48,"")&amp;IF(AF48&lt;&gt;"",","&amp;AF48,"")&amp;IF(AK48&lt;&gt;"",","&amp;AK48,"")&amp;IF(AP48&lt;&gt;"",","&amp;AP48,"")&amp;IF(AU48&lt;&gt;"",","&amp;AU48,"")&amp;"}"&amp;IF(U48="LIBSETS_DROP_MECHANIC_MONSTER_NAME",", dropMechanicNames={" &amp; IF(V48&lt;&gt;"","['en']='"&amp;V48&amp;"'","") &amp; IF(W48&lt;&gt;"",", ['de']='" &amp; W48&amp;"'","") &amp; "}",""),"")&amp;"},","")</f>
        <v>, dropMechanic={LIBSETS_DROP_MECHANIC_OVERLAND_BOSS_DELVE,LIBSETS_DROP_MECHANIC_OVERLAND_WORLDBOSS,LIBSETS_DROP_MECHANIC_OVERLAND_BOSS_PUBLIC_DUNGEON,LIBSETS_DROP_MECHANIC_OVERLAND_CHEST}},</v>
      </c>
      <c r="BC48" s="21" t="str">
        <f>IF(F48&lt;&gt;"Not in the game (anymore)",IF(C48&lt;&gt;"",CONCATENATE(" --",C48," / ",B48,"   [",IF(Q48&lt;&gt;"",Q48,""),IF(Z48&lt;&gt;"",", "&amp;Z48,""),IF(AE48&lt;&gt;"",", "&amp;AE48,""),IF(AJ48&lt;&gt;"",", "&amp;AJ48,""),IF(AO48&lt;&gt;"",", "&amp;AO48,""),IF(AT48&lt;&gt;"",", "&amp;AT48,""),"]")),"")</f>
        <v xml:space="preserve"> --Robes of the Hist / Roben des Hist   [Shadowfen]</v>
      </c>
    </row>
    <row r="49" spans="1:55" x14ac:dyDescent="0.25">
      <c r="A49" s="12">
        <v>67</v>
      </c>
      <c r="B49" t="s">
        <v>799</v>
      </c>
      <c r="C49" t="s">
        <v>800</v>
      </c>
      <c r="D49" s="3">
        <f t="shared" si="0"/>
        <v>67</v>
      </c>
      <c r="E49" s="60"/>
      <c r="G49" s="8" t="s">
        <v>1494</v>
      </c>
      <c r="I49" t="s">
        <v>97</v>
      </c>
      <c r="J49" t="s">
        <v>97</v>
      </c>
      <c r="K49">
        <v>-1</v>
      </c>
      <c r="L49">
        <v>-1</v>
      </c>
      <c r="M49">
        <v>-1</v>
      </c>
      <c r="N49">
        <v>0</v>
      </c>
      <c r="O49" s="66"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1562</v>
      </c>
      <c r="V49" s="3" t="str">
        <f>IF(U49&lt;&gt;"",IF(U49&lt;&gt;"LIBSETS_DROP_MECHANIC_MONSTER_NAME",VLOOKUP(U49,'LibSets constants'!$I$4:$L$1003,3,FALSE),""),"")</f>
        <v>Rewards for the worthy (Cyrodiil/Battleground mail)</v>
      </c>
      <c r="W49" s="3" t="str">
        <f>IF(U49&lt;&gt;"",IF(U49&lt;&gt;"LIBSETS_DROP_MECHANIC_MONSTER_NAME",VLOOKUP(U49,'LibSets constants'!$I$4:$L$1003,4,FALSE),""),"")</f>
        <v>Gerechter Lohn (Cyrodiil/Schlachtfeld Mail)</v>
      </c>
      <c r="Y49" s="3" t="str">
        <f>IF(G49&lt;&gt;"LIBSETS_SETTYPE_BATTLEGROUND",IF(G49&lt;&gt;"LIBSETS_SETTYPE_SPECIAL",IF(X49&lt;&gt;"",X49,IF(Z49&lt;&gt;"",VLOOKUP(Z49,'ESO zone constants'!$D$3:$H$4953,5,FALSE),"")),""),"")</f>
        <v/>
      </c>
      <c r="Z49" t="str">
        <f>IF(AND(O49&lt;&gt;"",NOT(ISERROR(O49))),"",IF(AND(L49&lt;&gt;"",L49&gt;0,NOT(ISERROR(L49))),VLOOKUP(L49,'ESO dumped WayshrineInfo'!$K$3:$N$9999,4,FALSE),""))</f>
        <v/>
      </c>
      <c r="AA49" s="33" t="s">
        <v>1553</v>
      </c>
      <c r="AB49" s="3" t="str">
        <f>IF(AA49&lt;&gt;"",IF(AA49&lt;&gt;"LIBSETS_DROP_MECHANIC_MONSTER_NAME",VLOOKUP(AA49,'LibSets constants'!$I$4:$L$1003,3,FALSE),""),"")</f>
        <v>City Bruma (quartermaster)</v>
      </c>
      <c r="AC49" s="3" t="str">
        <f>IF(AA49&lt;&gt;"",IF(AA49&lt;&gt;"LIBSETS_DROP_MECHANIC_MONSTER_NAME",VLOOKUP(AA49,'LibSets constants'!$I$4:$L$1003,4,FALSE),""),"")</f>
        <v>Stadt Bruma (Quartiermeister)</v>
      </c>
      <c r="AD49" s="3" t="str">
        <f>IF(G49&lt;&gt;"LIBSETS_SETTYPE_BATTLEGROUND",IF(G49&lt;&gt;"LIBSETS_SETTYPE_SPECIAL",IF(AE49&lt;&gt;"",VLOOKUP(AE49,'ESO zone constants'!$D$3:$H$4953,5,FALSE),""),""),"")</f>
        <v/>
      </c>
      <c r="AE49" t="str">
        <f>IF(AND(O49&lt;&gt;"",NOT(ISERROR(O49))),"",IF(AND(M49&lt;&gt;"",M49&gt;0,NOT(ISERROR(M49))),VLOOKUP(M49,'ESO dumped WayshrineInfo'!$K$3:$N$9999,4,FALSE),""))</f>
        <v/>
      </c>
      <c r="AG49" s="3" t="str">
        <f>IF(AF49&lt;&gt;"",IF(AF49&lt;&gt;"LIBSETS_DROP_MECHANIC_MONSTER_NAME",VLOOKUP(AF49,'LibSets constants'!$I$4:$L$1003,3,FALSE),""),"")</f>
        <v/>
      </c>
      <c r="AH49" s="3" t="str">
        <f>IF(AF49&lt;&gt;"",IF(AF49&lt;&gt;"LIBSETS_DROP_MECHANIC_MONSTER_NAME",VLOOKUP(AF49,'LibSets constants'!$I$4:$L$1003,4,FALSE),""),"")</f>
        <v/>
      </c>
      <c r="AI49" s="3" t="str">
        <f>IF(G49&lt;&gt;"LIBSETS_SETTYPE_BATTLEGROUND",IF(G49&lt;&gt;"LIBSETS_SETTYPE_SPECIAL",IF(AJ49&lt;&gt;"",VLOOKUP(AJ49,'ESO zone constants'!$D$3:$H$4953,5,FALSE),""),""),"")</f>
        <v/>
      </c>
      <c r="AL49" s="3" t="str">
        <f>IF(AK49&lt;&gt;"",IF(AK49&lt;&gt;"LIBSETS_DROP_MECHANIC_MONSTER_NAME",VLOOKUP(AK49,'LibSets constants'!$I$4:$L$1003,3,FALSE),""),"")</f>
        <v/>
      </c>
      <c r="AM49" s="3" t="str">
        <f>IF(AK49&lt;&gt;"",IF(AK49&lt;&gt;"LIBSETS_DROP_MECHANIC_MONSTER_NAME",VLOOKUP(AK49,'LibSets constants'!$I$4:$L$1003,4,FALSE),""),"")</f>
        <v/>
      </c>
      <c r="AN49" s="3" t="str">
        <f>IF(G49&lt;&gt;"LIBSETS_SETTYPE_BATTLEGROUND",IF(G49&lt;&gt;"LIBSETS_SETTYPE_SPECIAL",IF(AO49&lt;&gt;"",VLOOKUP(AO49,'ESO zone constants'!$D$3:$H$4953,5,FALSE),""),""),"")</f>
        <v/>
      </c>
      <c r="AQ49" s="3" t="str">
        <f>IF(AP49&lt;&gt;"",IF(AP49&lt;&gt;"LIBSETS_DROP_MECHANIC_MONSTER_NAME",VLOOKUP(AP49,'LibSets constants'!$I$4:$L$1003,3,FALSE),""),"")</f>
        <v/>
      </c>
      <c r="AR49" s="3" t="str">
        <f>IF(AP49&lt;&gt;"",IF(AP49&lt;&gt;"LIBSETS_DROP_MECHANIC_MONSTER_NAME",VLOOKUP(AP49,'LibSets constants'!$I$4:$L$1003,4,FALSE),""),"")</f>
        <v/>
      </c>
      <c r="AS49" s="3" t="str">
        <f>IF(G49&lt;&gt;"LIBSETS_SETTYPE_BATTLEGROUND",IF(G49&lt;&gt;"LIBSETS_SETTYPE_SPECIAL",IF(AT49&lt;&gt;"",VLOOKUP(AT49,'ESO zone constants'!$D$3:$H$4953,5,FALSE),""),""),"")</f>
        <v/>
      </c>
      <c r="AV49" s="3" t="str">
        <f>IF(AU49&lt;&gt;"",IF(AU49&lt;&gt;"LIBSETS_DROP_MECHANIC_MONSTER_NAME",VLOOKUP(AU49,'LibSets constants'!$I$4:$L$1003,3,FALSE),""),"")</f>
        <v/>
      </c>
      <c r="AW49" s="3" t="str">
        <f>IF(AU49&lt;&gt;"",IF(AU49&lt;&gt;"LIBSETS_DROP_MECHANIC_MONSTER_NAME",VLOOKUP(AU49,'LibSets constants'!$I$4:$L$1003,4,FALSE),""),"")</f>
        <v/>
      </c>
      <c r="AX49" s="90" t="s">
        <v>2707</v>
      </c>
      <c r="AY49" s="21" t="str">
        <f>IF(A49="???","--","")&amp;IF(F49&lt;&gt;"Not in the game (anymore)",IF(A49&lt;&gt;"",CONCATENATE("[",A49,"] = {wayshrines={")&amp;IF(K49&lt;&gt;"",CONCATENATE(K49,","),"")&amp;IF(L49&lt;&gt;"",CONCATENATE(L49,","),"")&amp;IF(M49&lt;&gt;"",CONCATENATE(M49,","),"")&amp;CONCATENATE("}")&amp;IF(VALUE(N49)&gt;0,CONCATENATE(", traitsNeeded=",N49),"")&amp;CONCATENATE(", dlcId=",IF(S49&lt;&gt;"",S49,"DLC_BASE_GAME")),""),"")</f>
        <v>[67] = {wayshrines={-1,-1,-1,}, dlcId=DLC_BASE_GAME</v>
      </c>
      <c r="AZ49" s="21" t="str">
        <f>IF(F49&lt;&gt;"Not in the game (anymore)",IF(A49&lt;&gt;"",IF(P49&lt;&gt;"",CONCATENATE(", zoneIds={",P49),"")&amp;IF(Y49&lt;&gt;"",CONCATENATE(",",Y49),"")&amp;IF(AD49&lt;&gt;"",CONCATENATE(",",AD49),"")&amp;IF(AI49&lt;&gt;"",CONCATENATE(",",AI49),"")&amp;IF(AN49&lt;&gt;"",CONCATENATE(",",AN49),"")&amp;IF(AS49&lt;&gt;"",CONCATENATE(",",AS49),"")&amp;IF(P49&lt;&gt;"",CONCATENATE("}",""),"")&amp;IF(OR(I49="true",I49="false",I49&lt;&gt;""), CONCATENATE(", veteran=", I49), ""),""),"")</f>
        <v>, zoneIds={181}, veteran=false</v>
      </c>
      <c r="BA49" s="21" t="str">
        <f>IF(F49&lt;&gt;"Not in the game (anymore)",IF(A49&lt;&gt;"",", setType="&amp;G49,"")&amp;IF(J49="true",", multiTrialSet=true",""),"")</f>
        <v>, setType=LIBSETS_SETTYPE_CYRODIIL</v>
      </c>
      <c r="BB49" s="21" t="str">
        <f>IF(AX49&lt;&gt;"",", isProcSetAllowedInPvP="&amp; AX49,"") &amp; IF(F49&lt;&gt;"Not in the game (anymore)",IF(U49&lt;&gt;"",", dropMechanic={"&amp;U49&amp;IF(AA49&lt;&gt;"",","&amp;AA49,"")&amp;IF(AF49&lt;&gt;"",","&amp;AF49,"")&amp;IF(AK49&lt;&gt;"",","&amp;AK49,"")&amp;IF(AP49&lt;&gt;"",","&amp;AP49,"")&amp;IF(AU49&lt;&gt;"",","&amp;AU49,"")&amp;"}"&amp;IF(U49="LIBSETS_DROP_MECHANIC_MONSTER_NAME",", dropMechanicNames={" &amp; IF(V49&lt;&gt;"","['en']='"&amp;V49&amp;"'","") &amp; IF(W49&lt;&gt;"",", ['de']='" &amp; W49&amp;"'","") &amp; "}",""),"")&amp;"},","")</f>
        <v>, dropMechanic={LIBSETS_DROP_MECHANIC_MAIL_PVP_REWARDS_FOR_THE_WORTHY,LIBSETS_DROP_MECHANIC_CITY_CYRODIIL_BRUMA}},</v>
      </c>
      <c r="BC49" s="21" t="str">
        <f>IF(F49&lt;&gt;"Not in the game (anymore)",IF(C49&lt;&gt;"",CONCATENATE(" --",C49," / ",B49,"   [",IF(Q49&lt;&gt;"",Q49,""),IF(Z49&lt;&gt;"",", "&amp;Z49,""),IF(AE49&lt;&gt;"",", "&amp;AE49,""),IF(AJ49&lt;&gt;"",", "&amp;AJ49,""),IF(AO49&lt;&gt;"",", "&amp;AO49,""),IF(AT49&lt;&gt;"",", "&amp;AT49,""),"]")),"")</f>
        <v xml:space="preserve"> --Shadow Walker / Schattengänger   [Cyrodiil]</v>
      </c>
    </row>
    <row r="50" spans="1:55" x14ac:dyDescent="0.25">
      <c r="A50" s="12">
        <v>68</v>
      </c>
      <c r="B50" t="s">
        <v>801</v>
      </c>
      <c r="C50" t="s">
        <v>802</v>
      </c>
      <c r="D50" s="3">
        <f t="shared" si="0"/>
        <v>68</v>
      </c>
      <c r="E50" s="60"/>
      <c r="G50" s="8" t="s">
        <v>1499</v>
      </c>
      <c r="I50" t="s">
        <v>97</v>
      </c>
      <c r="J50" t="s">
        <v>97</v>
      </c>
      <c r="K50">
        <v>-1</v>
      </c>
      <c r="L50">
        <v>-1</v>
      </c>
      <c r="M50">
        <v>-1</v>
      </c>
      <c r="N50">
        <v>0</v>
      </c>
      <c r="O50" s="66"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1581</v>
      </c>
      <c r="V50" s="43" t="str">
        <f>IF(U50&lt;&gt;"",IF(U50&lt;&gt;"LIBSETS_DROP_MECHANIC_MONSTER_NAME",VLOOKUP(U50,'LibSets constants'!$I$4:$L$1003,3,FALSE),""),"")</f>
        <v>Delve bosses have a chance to drop a waist or feet.</v>
      </c>
      <c r="W50" s="43" t="str">
        <f>IF(U50&lt;&gt;"",IF(U50&lt;&gt;"LIBSETS_DROP_MECHANIC_MONSTER_NAME",VLOOKUP(U50,'LibSets constants'!$I$4:$L$1003,4,FALSE),""),"")</f>
        <v>Bosse in Gewölben haben die Chance, eine Taille oder Füße fallen zu lassen.</v>
      </c>
      <c r="Y50" s="3" t="str">
        <f>IF(G50&lt;&gt;"LIBSETS_SETTYPE_BATTLEGROUND",IF(G50&lt;&gt;"LIBSETS_SETTYPE_SPECIAL",IF(X50&lt;&gt;"",X50,IF(Z50&lt;&gt;"",VLOOKUP(Z50,'ESO zone constants'!$D$3:$H$4953,5,FALSE),"")),""),"")</f>
        <v/>
      </c>
      <c r="Z50" t="str">
        <f>IF(AND(O50&lt;&gt;"",NOT(ISERROR(O50))),"",IF(AND(L50&lt;&gt;"",L50&gt;0,NOT(ISERROR(L50))),VLOOKUP(L50,'ESO dumped WayshrineInfo'!$K$3:$N$9999,4,FALSE),""))</f>
        <v/>
      </c>
      <c r="AA50" s="44" t="s">
        <v>1582</v>
      </c>
      <c r="AB50" s="43" t="str">
        <f>IF(AA50&lt;&gt;"",IF(AA50&lt;&gt;"LIBSETS_DROP_MECHANIC_MONSTER_NAME",VLOOKUP(AA50,'LibSets constants'!$I$4:$L$1003,3,FALSE),""),"")</f>
        <v>Overland group bosses have a 100% chance to drop head, chest, legs, or weapon.</v>
      </c>
      <c r="AC50" s="43" t="str">
        <f>IF(AA50&lt;&gt;"",IF(AA50&lt;&gt;"LIBSETS_DROP_MECHANIC_MONSTER_NAME",VLOOKUP(AA50,'LibSets constants'!$I$4:$L$1003,4,FALSE),""),"")</f>
        <v>Überland Gruppenbosse haben eine Chance von 100%, Kopf, Brust, Beine oder Waffen fallen zu lassen.</v>
      </c>
      <c r="AD50" s="3" t="str">
        <f>IF(G50&lt;&gt;"LIBSETS_SETTYPE_BATTLEGROUND",IF(G50&lt;&gt;"LIBSETS_SETTYPE_SPECIAL",IF(AE50&lt;&gt;"",VLOOKUP(AE50,'ESO zone constants'!$D$3:$H$4953,5,FALSE),""),""),"")</f>
        <v/>
      </c>
      <c r="AE50" t="str">
        <f>IF(AND(O50&lt;&gt;"",NOT(ISERROR(O50))),"",IF(AND(M50&lt;&gt;"",M50&gt;0,NOT(ISERROR(M50))),VLOOKUP(M50,'ESO dumped WayshrineInfo'!$K$3:$N$9999,4,FALSE),""))</f>
        <v/>
      </c>
      <c r="AF50" s="44" t="s">
        <v>1583</v>
      </c>
      <c r="AG50" s="43" t="str">
        <f>IF(AF50&lt;&gt;"",IF(AF50&lt;&gt;"LIBSETS_DROP_MECHANIC_MONSTER_NAME",VLOOKUP(AF50,'LibSets constants'!$I$4:$L$1003,3,FALSE),""),"")</f>
        <v>Public dungeon bosses have a chance to drop a shoulder, hand, or weapon.</v>
      </c>
      <c r="AH50" s="43" t="str">
        <f>IF(AF50&lt;&gt;"",IF(AF50&lt;&gt;"LIBSETS_DROP_MECHANIC_MONSTER_NAME",VLOOKUP(AF50,'LibSets constants'!$I$4:$L$1003,4,FALSE),""),"")</f>
        <v>Öffentliche Dungeon-Bosse haben die Möglichkeit, eine Schulter, Handschuhe oder eine Waffe fallen zu lassen.</v>
      </c>
      <c r="AI50" s="3" t="str">
        <f>IF(G50&lt;&gt;"LIBSETS_SETTYPE_BATTLEGROUND",IF(G50&lt;&gt;"LIBSETS_SETTYPE_SPECIAL",IF(AJ50&lt;&gt;"",VLOOKUP(AJ50,'ESO zone constants'!$D$3:$H$4953,5,FALSE),""),""),"")</f>
        <v/>
      </c>
      <c r="AK50" s="44" t="s">
        <v>1584</v>
      </c>
      <c r="AL50" s="43" t="str">
        <f>IF(AK50&lt;&gt;"",IF(AK50&lt;&gt;"LIBSETS_DROP_MECHANIC_MONSTER_NAME",VLOOKUP(AK50,'LibSets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 s="43" t="str">
        <f>IF(AK50&lt;&gt;"",IF(AK50&lt;&gt;"LIBSETS_DROP_MECHANIC_MONSTER_NAME",VLOOKUP(AK50,'LibSets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90" t="s">
        <v>2707</v>
      </c>
      <c r="AY50" s="21" t="str">
        <f>IF(A50="???","--","")&amp;IF(F50&lt;&gt;"Not in the game (anymore)",IF(A50&lt;&gt;"",CONCATENATE("[",A50,"] = {wayshrines={")&amp;IF(K50&lt;&gt;"",CONCATENATE(K50,","),"")&amp;IF(L50&lt;&gt;"",CONCATENATE(L50,","),"")&amp;IF(M50&lt;&gt;"",CONCATENATE(M50,","),"")&amp;CONCATENATE("}")&amp;IF(VALUE(N50)&gt;0,CONCATENATE(", traitsNeeded=",N50),"")&amp;CONCATENATE(", dlcId=",IF(S50&lt;&gt;"",S50,"DLC_BASE_GAME")),""),"")</f>
        <v>[68] = {wayshrines={-1,-1,-1,}, dlcId=DLC_BASE_GAME</v>
      </c>
      <c r="AZ50" s="21" t="str">
        <f>IF(F50&lt;&gt;"Not in the game (anymore)",IF(A50&lt;&gt;"",IF(P50&lt;&gt;"",CONCATENATE(", zoneIds={",P50),"")&amp;IF(Y50&lt;&gt;"",CONCATENATE(",",Y50),"")&amp;IF(AD50&lt;&gt;"",CONCATENATE(",",AD50),"")&amp;IF(AI50&lt;&gt;"",CONCATENATE(",",AI50),"")&amp;IF(AN50&lt;&gt;"",CONCATENATE(",",AN50),"")&amp;IF(AS50&lt;&gt;"",CONCATENATE(",",AS50),"")&amp;IF(P50&lt;&gt;"",CONCATENATE("}",""),"")&amp;IF(OR(I50="true",I50="false",I50&lt;&gt;""), CONCATENATE(", veteran=", I50), ""),""),"")</f>
        <v>, zoneIds={347}, veteran=false</v>
      </c>
      <c r="BA50" s="21" t="str">
        <f>IF(F50&lt;&gt;"Not in the game (anymore)",IF(A50&lt;&gt;"",", setType="&amp;G50,"")&amp;IF(J50="true",", multiTrialSet=true",""),"")</f>
        <v>, setType=LIBSETS_SETTYPE_OVERLAND</v>
      </c>
      <c r="BB50" s="21" t="str">
        <f>IF(AX50&lt;&gt;"",", isProcSetAllowedInPvP="&amp; AX50,"") &amp; IF(F50&lt;&gt;"Not in the game (anymore)",IF(U50&lt;&gt;"",", dropMechanic={"&amp;U50&amp;IF(AA50&lt;&gt;"",","&amp;AA50,"")&amp;IF(AF50&lt;&gt;"",","&amp;AF50,"")&amp;IF(AK50&lt;&gt;"",","&amp;AK50,"")&amp;IF(AP50&lt;&gt;"",","&amp;AP50,"")&amp;IF(AU50&lt;&gt;"",","&amp;AU50,"")&amp;"}"&amp;IF(U50="LIBSETS_DROP_MECHANIC_MONSTER_NAME",", dropMechanicNames={" &amp; IF(V50&lt;&gt;"","['en']='"&amp;V50&amp;"'","") &amp; IF(W50&lt;&gt;"",", ['de']='" &amp; W50&amp;"'","") &amp; "}",""),"")&amp;"},","")</f>
        <v>, dropMechanic={LIBSETS_DROP_MECHANIC_OVERLAND_BOSS_DELVE,LIBSETS_DROP_MECHANIC_OVERLAND_WORLDBOSS,LIBSETS_DROP_MECHANIC_OVERLAND_BOSS_PUBLIC_DUNGEON,LIBSETS_DROP_MECHANIC_OVERLAND_CHEST}},</v>
      </c>
      <c r="BC50" s="21" t="str">
        <f>IF(F50&lt;&gt;"Not in the game (anymore)",IF(C50&lt;&gt;"",CONCATENATE(" --",C50," / ",B50,"   [",IF(Q50&lt;&gt;"",Q50,""),IF(Z50&lt;&gt;"",", "&amp;Z50,""),IF(AE50&lt;&gt;"",", "&amp;AE50,""),IF(AJ50&lt;&gt;"",", "&amp;AJ50,""),IF(AO50&lt;&gt;"",", "&amp;AO50,""),IF(AT50&lt;&gt;"",", "&amp;AT50,""),"]")),"")</f>
        <v xml:space="preserve"> --Stygian / Stygier   [Coldharbour]</v>
      </c>
    </row>
    <row r="51" spans="1:55" x14ac:dyDescent="0.25">
      <c r="A51" s="12">
        <v>69</v>
      </c>
      <c r="B51" t="s">
        <v>803</v>
      </c>
      <c r="C51" t="s">
        <v>2610</v>
      </c>
      <c r="D51" s="3">
        <f t="shared" si="0"/>
        <v>69</v>
      </c>
      <c r="E51" s="60"/>
      <c r="G51" s="8" t="s">
        <v>1499</v>
      </c>
      <c r="I51" t="s">
        <v>97</v>
      </c>
      <c r="J51" t="s">
        <v>97</v>
      </c>
      <c r="K51">
        <v>-1</v>
      </c>
      <c r="L51">
        <v>-1</v>
      </c>
      <c r="M51">
        <v>-1</v>
      </c>
      <c r="N51">
        <v>0</v>
      </c>
      <c r="O51" s="66"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1581</v>
      </c>
      <c r="V51" s="43" t="str">
        <f>IF(U51&lt;&gt;"",IF(U51&lt;&gt;"LIBSETS_DROP_MECHANIC_MONSTER_NAME",VLOOKUP(U51,'LibSets constants'!$I$4:$L$1003,3,FALSE),""),"")</f>
        <v>Delve bosses have a chance to drop a waist or feet.</v>
      </c>
      <c r="W51" s="43" t="str">
        <f>IF(U51&lt;&gt;"",IF(U51&lt;&gt;"LIBSETS_DROP_MECHANIC_MONSTER_NAME",VLOOKUP(U51,'LibSets constants'!$I$4:$L$1003,4,FALSE),""),"")</f>
        <v>Bosse in Gewölben haben die Chance, eine Taille oder Füße fallen zu lassen.</v>
      </c>
      <c r="Y51" s="3" t="str">
        <f>IF(G51&lt;&gt;"LIBSETS_SETTYPE_BATTLEGROUND",IF(G51&lt;&gt;"LIBSETS_SETTYPE_SPECIAL",IF(X51&lt;&gt;"",X51,IF(Z51&lt;&gt;"",VLOOKUP(Z51,'ESO zone constants'!$D$3:$H$4953,5,FALSE),"")),""),"")</f>
        <v/>
      </c>
      <c r="Z51" t="str">
        <f>IF(AND(O51&lt;&gt;"",NOT(ISERROR(O51))),"",IF(AND(L51&lt;&gt;"",L51&gt;0,NOT(ISERROR(L51))),VLOOKUP(L51,'ESO dumped WayshrineInfo'!$K$3:$N$9999,4,FALSE),""))</f>
        <v/>
      </c>
      <c r="AA51" s="44" t="s">
        <v>1582</v>
      </c>
      <c r="AB51" s="43" t="str">
        <f>IF(AA51&lt;&gt;"",IF(AA51&lt;&gt;"LIBSETS_DROP_MECHANIC_MONSTER_NAME",VLOOKUP(AA51,'LibSets constants'!$I$4:$L$1003,3,FALSE),""),"")</f>
        <v>Overland group bosses have a 100% chance to drop head, chest, legs, or weapon.</v>
      </c>
      <c r="AC51" s="43" t="str">
        <f>IF(AA51&lt;&gt;"",IF(AA51&lt;&gt;"LIBSETS_DROP_MECHANIC_MONSTER_NAME",VLOOKUP(AA51,'LibSets constants'!$I$4:$L$1003,4,FALSE),""),"")</f>
        <v>Überland Gruppenbosse haben eine Chance von 100%, Kopf, Brust, Beine oder Waffen fallen zu lassen.</v>
      </c>
      <c r="AD51" s="3" t="str">
        <f>IF(G51&lt;&gt;"LIBSETS_SETTYPE_BATTLEGROUND",IF(G51&lt;&gt;"LIBSETS_SETTYPE_SPECIAL",IF(AE51&lt;&gt;"",VLOOKUP(AE51,'ESO zone constants'!$D$3:$H$4953,5,FALSE),""),""),"")</f>
        <v/>
      </c>
      <c r="AE51" t="str">
        <f>IF(AND(O51&lt;&gt;"",NOT(ISERROR(O51))),"",IF(AND(M51&lt;&gt;"",M51&gt;0,NOT(ISERROR(M51))),VLOOKUP(M51,'ESO dumped WayshrineInfo'!$K$3:$N$9999,4,FALSE),""))</f>
        <v/>
      </c>
      <c r="AF51" s="44" t="s">
        <v>1583</v>
      </c>
      <c r="AG51" s="43" t="str">
        <f>IF(AF51&lt;&gt;"",IF(AF51&lt;&gt;"LIBSETS_DROP_MECHANIC_MONSTER_NAME",VLOOKUP(AF51,'LibSets constants'!$I$4:$L$1003,3,FALSE),""),"")</f>
        <v>Public dungeon bosses have a chance to drop a shoulder, hand, or weapon.</v>
      </c>
      <c r="AH51" s="43" t="str">
        <f>IF(AF51&lt;&gt;"",IF(AF51&lt;&gt;"LIBSETS_DROP_MECHANIC_MONSTER_NAME",VLOOKUP(AF51,'LibSets constants'!$I$4:$L$1003,4,FALSE),""),"")</f>
        <v>Öffentliche Dungeon-Bosse haben die Möglichkeit, eine Schulter, Handschuhe oder eine Waffe fallen zu lassen.</v>
      </c>
      <c r="AI51" s="3" t="str">
        <f>IF(G51&lt;&gt;"LIBSETS_SETTYPE_BATTLEGROUND",IF(G51&lt;&gt;"LIBSETS_SETTYPE_SPECIAL",IF(AJ51&lt;&gt;"",VLOOKUP(AJ51,'ESO zone constants'!$D$3:$H$4953,5,FALSE),""),""),"")</f>
        <v/>
      </c>
      <c r="AK51" s="44" t="s">
        <v>1584</v>
      </c>
      <c r="AL51" s="43" t="str">
        <f>IF(AK51&lt;&gt;"",IF(AK51&lt;&gt;"LIBSETS_DROP_MECHANIC_MONSTER_NAME",VLOOKUP(AK51,'LibSets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 s="43" t="str">
        <f>IF(AK51&lt;&gt;"",IF(AK51&lt;&gt;"LIBSETS_DROP_MECHANIC_MONSTER_NAME",VLOOKUP(AK51,'LibSets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90" t="s">
        <v>2708</v>
      </c>
      <c r="AY51" s="21" t="str">
        <f>IF(A51="???","--","")&amp;IF(F51&lt;&gt;"Not in the game (anymore)",IF(A51&lt;&gt;"",CONCATENATE("[",A51,"] = {wayshrines={")&amp;IF(K51&lt;&gt;"",CONCATENATE(K51,","),"")&amp;IF(L51&lt;&gt;"",CONCATENATE(L51,","),"")&amp;IF(M51&lt;&gt;"",CONCATENATE(M51,","),"")&amp;CONCATENATE("}")&amp;IF(VALUE(N51)&gt;0,CONCATENATE(", traitsNeeded=",N51),"")&amp;CONCATENATE(", dlcId=",IF(S51&lt;&gt;"",S51,"DLC_BASE_GAME")),""),"")</f>
        <v>[69] = {wayshrines={-1,-1,-1,}, dlcId=DLC_BASE_GAME</v>
      </c>
      <c r="AZ51" s="21" t="str">
        <f>IF(F51&lt;&gt;"Not in the game (anymore)",IF(A51&lt;&gt;"",IF(P51&lt;&gt;"",CONCATENATE(", zoneIds={",P51),"")&amp;IF(Y51&lt;&gt;"",CONCATENATE(",",Y51),"")&amp;IF(AD51&lt;&gt;"",CONCATENATE(",",AD51),"")&amp;IF(AI51&lt;&gt;"",CONCATENATE(",",AI51),"")&amp;IF(AN51&lt;&gt;"",CONCATENATE(",",AN51),"")&amp;IF(AS51&lt;&gt;"",CONCATENATE(",",AS51),"")&amp;IF(P51&lt;&gt;"",CONCATENATE("}",""),"")&amp;IF(OR(I51="true",I51="false",I51&lt;&gt;""), CONCATENATE(", veteran=", I51), ""),""),"")</f>
        <v>, zoneIds={383}, veteran=false</v>
      </c>
      <c r="BA51" s="21" t="str">
        <f>IF(F51&lt;&gt;"Not in the game (anymore)",IF(A51&lt;&gt;"",", setType="&amp;G51,"")&amp;IF(J51="true",", multiTrialSet=true",""),"")</f>
        <v>, setType=LIBSETS_SETTYPE_OVERLAND</v>
      </c>
      <c r="BB51" s="21" t="str">
        <f>IF(AX51&lt;&gt;"",", isProcSetAllowedInPvP="&amp; AX51,"") &amp; IF(F51&lt;&gt;"Not in the game (anymore)",IF(U51&lt;&gt;"",", dropMechanic={"&amp;U51&amp;IF(AA51&lt;&gt;"",","&amp;AA51,"")&amp;IF(AF51&lt;&gt;"",","&amp;AF51,"")&amp;IF(AK51&lt;&gt;"",","&amp;AK51,"")&amp;IF(AP51&lt;&gt;"",","&amp;AP51,"")&amp;IF(AU51&lt;&gt;"",","&amp;AU51,"")&amp;"}"&amp;IF(U51="LIBSETS_DROP_MECHANIC_MONSTER_NAME",", dropMechanicNames={" &amp; IF(V51&lt;&gt;"","['en']='"&amp;V51&amp;"'","") &amp; IF(W51&lt;&gt;"",", ['de']='" &amp; W51&amp;"'","") &amp; "}",""),"")&amp;"},","")</f>
        <v>, isProcSetAllowedInPvP=1, dropMechanic={LIBSETS_DROP_MECHANIC_OVERLAND_BOSS_DELVE,LIBSETS_DROP_MECHANIC_OVERLAND_WORLDBOSS,LIBSETS_DROP_MECHANIC_OVERLAND_BOSS_PUBLIC_DUNGEON,LIBSETS_DROP_MECHANIC_OVERLAND_CHEST}},</v>
      </c>
      <c r="BC51" s="21" t="str">
        <f>IF(F51&lt;&gt;"Not in the game (anymore)",IF(C51&lt;&gt;"",CONCATENATE(" --",C51," / ",B51,"   [",IF(Q51&lt;&gt;"",Q51,""),IF(Z51&lt;&gt;"",", "&amp;Z51,""),IF(AE51&lt;&gt;"",", "&amp;AE51,""),IF(AJ51&lt;&gt;"",", "&amp;AJ51,""),IF(AO51&lt;&gt;"",", "&amp;AO51,""),IF(AT51&lt;&gt;"",", "&amp;AT51,""),"]")),"")</f>
        <v xml:space="preserve"> --Ranger\'s Gait / Laufstil des Waldläufers   [Grahtwood]</v>
      </c>
    </row>
    <row r="52" spans="1:55" x14ac:dyDescent="0.25">
      <c r="A52" s="12">
        <v>70</v>
      </c>
      <c r="B52" t="s">
        <v>804</v>
      </c>
      <c r="C52" t="s">
        <v>805</v>
      </c>
      <c r="D52" s="3">
        <f t="shared" si="0"/>
        <v>70</v>
      </c>
      <c r="E52" s="60"/>
      <c r="G52" s="8" t="s">
        <v>1499</v>
      </c>
      <c r="I52" t="s">
        <v>97</v>
      </c>
      <c r="J52" t="s">
        <v>97</v>
      </c>
      <c r="K52">
        <v>-1</v>
      </c>
      <c r="L52">
        <v>-1</v>
      </c>
      <c r="M52">
        <v>-1</v>
      </c>
      <c r="N52">
        <v>0</v>
      </c>
      <c r="O52" s="66"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1581</v>
      </c>
      <c r="V52" s="43" t="str">
        <f>IF(U52&lt;&gt;"",IF(U52&lt;&gt;"LIBSETS_DROP_MECHANIC_MONSTER_NAME",VLOOKUP(U52,'LibSets constants'!$I$4:$L$1003,3,FALSE),""),"")</f>
        <v>Delve bosses have a chance to drop a waist or feet.</v>
      </c>
      <c r="W52" s="43" t="str">
        <f>IF(U52&lt;&gt;"",IF(U52&lt;&gt;"LIBSETS_DROP_MECHANIC_MONSTER_NAME",VLOOKUP(U52,'LibSets constants'!$I$4:$L$1003,4,FALSE),""),"")</f>
        <v>Bosse in Gewölben haben die Chance, eine Taille oder Füße fallen zu lassen.</v>
      </c>
      <c r="Y52" s="3" t="str">
        <f>IF(G52&lt;&gt;"LIBSETS_SETTYPE_BATTLEGROUND",IF(G52&lt;&gt;"LIBSETS_SETTYPE_SPECIAL",IF(X52&lt;&gt;"",X52,IF(Z52&lt;&gt;"",VLOOKUP(Z52,'ESO zone constants'!$D$3:$H$4953,5,FALSE),"")),""),"")</f>
        <v/>
      </c>
      <c r="Z52" t="str">
        <f>IF(AND(O52&lt;&gt;"",NOT(ISERROR(O52))),"",IF(AND(L52&lt;&gt;"",L52&gt;0,NOT(ISERROR(L52))),VLOOKUP(L52,'ESO dumped WayshrineInfo'!$K$3:$N$9999,4,FALSE),""))</f>
        <v/>
      </c>
      <c r="AA52" s="44" t="s">
        <v>1582</v>
      </c>
      <c r="AB52" s="43" t="str">
        <f>IF(AA52&lt;&gt;"",IF(AA52&lt;&gt;"LIBSETS_DROP_MECHANIC_MONSTER_NAME",VLOOKUP(AA52,'LibSets constants'!$I$4:$L$1003,3,FALSE),""),"")</f>
        <v>Overland group bosses have a 100% chance to drop head, chest, legs, or weapon.</v>
      </c>
      <c r="AC52" s="43" t="str">
        <f>IF(AA52&lt;&gt;"",IF(AA52&lt;&gt;"LIBSETS_DROP_MECHANIC_MONSTER_NAME",VLOOKUP(AA52,'LibSets constants'!$I$4:$L$1003,4,FALSE),""),"")</f>
        <v>Überland Gruppenbosse haben eine Chance von 100%, Kopf, Brust, Beine oder Waffen fallen zu lassen.</v>
      </c>
      <c r="AD52" s="3" t="str">
        <f>IF(G52&lt;&gt;"LIBSETS_SETTYPE_BATTLEGROUND",IF(G52&lt;&gt;"LIBSETS_SETTYPE_SPECIAL",IF(AE52&lt;&gt;"",VLOOKUP(AE52,'ESO zone constants'!$D$3:$H$4953,5,FALSE),""),""),"")</f>
        <v/>
      </c>
      <c r="AE52" t="str">
        <f>IF(AND(O52&lt;&gt;"",NOT(ISERROR(O52))),"",IF(AND(M52&lt;&gt;"",M52&gt;0,NOT(ISERROR(M52))),VLOOKUP(M52,'ESO dumped WayshrineInfo'!$K$3:$N$9999,4,FALSE),""))</f>
        <v/>
      </c>
      <c r="AF52" s="44" t="s">
        <v>1583</v>
      </c>
      <c r="AG52" s="43" t="str">
        <f>IF(AF52&lt;&gt;"",IF(AF52&lt;&gt;"LIBSETS_DROP_MECHANIC_MONSTER_NAME",VLOOKUP(AF52,'LibSets constants'!$I$4:$L$1003,3,FALSE),""),"")</f>
        <v>Public dungeon bosses have a chance to drop a shoulder, hand, or weapon.</v>
      </c>
      <c r="AH52" s="43" t="str">
        <f>IF(AF52&lt;&gt;"",IF(AF52&lt;&gt;"LIBSETS_DROP_MECHANIC_MONSTER_NAME",VLOOKUP(AF52,'LibSets constants'!$I$4:$L$1003,4,FALSE),""),"")</f>
        <v>Öffentliche Dungeon-Bosse haben die Möglichkeit, eine Schulter, Handschuhe oder eine Waffe fallen zu lassen.</v>
      </c>
      <c r="AI52" s="3" t="str">
        <f>IF(G52&lt;&gt;"LIBSETS_SETTYPE_BATTLEGROUND",IF(G52&lt;&gt;"LIBSETS_SETTYPE_SPECIAL",IF(AJ52&lt;&gt;"",VLOOKUP(AJ52,'ESO zone constants'!$D$3:$H$4953,5,FALSE),""),""),"")</f>
        <v/>
      </c>
      <c r="AK52" s="44" t="s">
        <v>1584</v>
      </c>
      <c r="AL52" s="43" t="str">
        <f>IF(AK52&lt;&gt;"",IF(AK52&lt;&gt;"LIBSETS_DROP_MECHANIC_MONSTER_NAME",VLOOKUP(AK52,'LibSets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 s="43" t="str">
        <f>IF(AK52&lt;&gt;"",IF(AK52&lt;&gt;"LIBSETS_DROP_MECHANIC_MONSTER_NAME",VLOOKUP(AK52,'LibSets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90" t="s">
        <v>2707</v>
      </c>
      <c r="AY52" s="21" t="str">
        <f>IF(A52="???","--","")&amp;IF(F52&lt;&gt;"Not in the game (anymore)",IF(A52&lt;&gt;"",CONCATENATE("[",A52,"] = {wayshrines={")&amp;IF(K52&lt;&gt;"",CONCATENATE(K52,","),"")&amp;IF(L52&lt;&gt;"",CONCATENATE(L52,","),"")&amp;IF(M52&lt;&gt;"",CONCATENATE(M52,","),"")&amp;CONCATENATE("}")&amp;IF(VALUE(N52)&gt;0,CONCATENATE(", traitsNeeded=",N52),"")&amp;CONCATENATE(", dlcId=",IF(S52&lt;&gt;"",S52,"DLC_BASE_GAME")),""),"")</f>
        <v>[70] = {wayshrines={-1,-1,-1,}, dlcId=DLC_BASE_GAME</v>
      </c>
      <c r="AZ52" s="21" t="str">
        <f>IF(F52&lt;&gt;"Not in the game (anymore)",IF(A52&lt;&gt;"",IF(P52&lt;&gt;"",CONCATENATE(", zoneIds={",P52),"")&amp;IF(Y52&lt;&gt;"",CONCATENATE(",",Y52),"")&amp;IF(AD52&lt;&gt;"",CONCATENATE(",",AD52),"")&amp;IF(AI52&lt;&gt;"",CONCATENATE(",",AI52),"")&amp;IF(AN52&lt;&gt;"",CONCATENATE(",",AN52),"")&amp;IF(AS52&lt;&gt;"",CONCATENATE(",",AS52),"")&amp;IF(P52&lt;&gt;"",CONCATENATE("}",""),"")&amp;IF(OR(I52="true",I52="false",I52&lt;&gt;""), CONCATENATE(", veteran=", I52), ""),""),"")</f>
        <v>, zoneIds={92}, veteran=false</v>
      </c>
      <c r="BA52" s="21" t="str">
        <f>IF(F52&lt;&gt;"Not in the game (anymore)",IF(A52&lt;&gt;"",", setType="&amp;G52,"")&amp;IF(J52="true",", multiTrialSet=true",""),"")</f>
        <v>, setType=LIBSETS_SETTYPE_OVERLAND</v>
      </c>
      <c r="BB52" s="21" t="str">
        <f>IF(AX52&lt;&gt;"",", isProcSetAllowedInPvP="&amp; AX52,"") &amp; IF(F52&lt;&gt;"Not in the game (anymore)",IF(U52&lt;&gt;"",", dropMechanic={"&amp;U52&amp;IF(AA52&lt;&gt;"",","&amp;AA52,"")&amp;IF(AF52&lt;&gt;"",","&amp;AF52,"")&amp;IF(AK52&lt;&gt;"",","&amp;AK52,"")&amp;IF(AP52&lt;&gt;"",","&amp;AP52,"")&amp;IF(AU52&lt;&gt;"",","&amp;AU52,"")&amp;"}"&amp;IF(U52="LIBSETS_DROP_MECHANIC_MONSTER_NAME",", dropMechanicNames={" &amp; IF(V52&lt;&gt;"","['en']='"&amp;V52&amp;"'","") &amp; IF(W52&lt;&gt;"",", ['de']='" &amp; W52&amp;"'","") &amp; "}",""),"")&amp;"},","")</f>
        <v>, dropMechanic={LIBSETS_DROP_MECHANIC_OVERLAND_BOSS_DELVE,LIBSETS_DROP_MECHANIC_OVERLAND_WORLDBOSS,LIBSETS_DROP_MECHANIC_OVERLAND_BOSS_PUBLIC_DUNGEON,LIBSETS_DROP_MECHANIC_OVERLAND_CHEST}},</v>
      </c>
      <c r="BC52" s="21" t="str">
        <f>IF(F52&lt;&gt;"Not in the game (anymore)",IF(C52&lt;&gt;"",CONCATENATE(" --",C52," / ",B52,"   [",IF(Q52&lt;&gt;"",Q52,""),IF(Z52&lt;&gt;"",", "&amp;Z52,""),IF(AE52&lt;&gt;"",", "&amp;AE52,""),IF(AJ52&lt;&gt;"",", "&amp;AJ52,""),IF(AO52&lt;&gt;"",", "&amp;AO52,""),IF(AT52&lt;&gt;"",", "&amp;AT52,""),"]")),"")</f>
        <v xml:space="preserve"> --Seventh Legion Brute / Rohling der siebten Legion   [Bangkorai]</v>
      </c>
    </row>
    <row r="53" spans="1:55" x14ac:dyDescent="0.25">
      <c r="A53" s="12">
        <v>71</v>
      </c>
      <c r="B53" t="s">
        <v>806</v>
      </c>
      <c r="C53" t="s">
        <v>2611</v>
      </c>
      <c r="D53" s="3">
        <f t="shared" si="0"/>
        <v>71</v>
      </c>
      <c r="E53" s="60"/>
      <c r="G53" s="8" t="s">
        <v>1496</v>
      </c>
      <c r="I53" t="s">
        <v>97</v>
      </c>
      <c r="J53" t="s">
        <v>97</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Y53" s="3" t="str">
        <f>IF(G53&lt;&gt;"LIBSETS_SETTYPE_BATTLEGROUND",IF(G53&lt;&gt;"LIBSETS_SETTYPE_SPECIAL",IF(X53&lt;&gt;"",X53,IF(Z53&lt;&gt;"",VLOOKUP(Z53,'ESO zone constants'!$D$3:$H$4953,5,FALSE),"")),""),"")</f>
        <v/>
      </c>
      <c r="Z53" t="str">
        <f>IF(AND(O53&lt;&gt;"",NOT(ISERROR(O53))),"",IF(AND(L53&lt;&gt;"",L53&gt;0,NOT(ISERROR(L53))),VLOOKUP(L53,'ESO dumped WayshrineInfo'!$K$3:$N$9999,4,FALSE),""))</f>
        <v/>
      </c>
      <c r="AB53" s="3" t="str">
        <f>IF(AA53&lt;&gt;"",IF(AA53&lt;&gt;"LIBSETS_DROP_MECHANIC_MONSTER_NAME",VLOOKUP(AA53,'LibSets constants'!$I$4:$L$1003,3,FALSE),""),"")</f>
        <v/>
      </c>
      <c r="AC53" s="3" t="str">
        <f>IF(AA53&lt;&gt;"",IF(AA53&lt;&gt;"LIBSETS_DROP_MECHANIC_MONSTER_NAME",VLOOKUP(AA53,'LibSets constants'!$I$4:$L$1003,4,FALSE),""),"")</f>
        <v/>
      </c>
      <c r="AD53" s="3" t="str">
        <f>IF(G53&lt;&gt;"LIBSETS_SETTYPE_BATTLEGROUND",IF(G53&lt;&gt;"LIBSETS_SETTYPE_SPECIAL",IF(AE53&lt;&gt;"",VLOOKUP(AE53,'ESO zone constants'!$D$3:$H$4953,5,FALSE),""),""),"")</f>
        <v/>
      </c>
      <c r="AE53" t="str">
        <f>IF(AND(O53&lt;&gt;"",NOT(ISERROR(O53))),"",IF(AND(M53&lt;&gt;"",M53&gt;0,NOT(ISERROR(M53))),VLOOKUP(M53,'ESO dumped WayshrineInfo'!$K$3:$N$9999,4,FALSE),""))</f>
        <v/>
      </c>
      <c r="AG53" s="3" t="str">
        <f>IF(AF53&lt;&gt;"",IF(AF53&lt;&gt;"LIBSETS_DROP_MECHANIC_MONSTER_NAME",VLOOKUP(AF53,'LibSets constants'!$I$4:$L$1003,3,FALSE),""),"")</f>
        <v/>
      </c>
      <c r="AH53" s="3" t="str">
        <f>IF(AF53&lt;&gt;"",IF(AF53&lt;&gt;"LIBSETS_DROP_MECHANIC_MONSTER_NAME",VLOOKUP(AF53,'LibSets constants'!$I$4:$L$1003,4,FALSE),""),"")</f>
        <v/>
      </c>
      <c r="AI53" s="3" t="str">
        <f>IF(G53&lt;&gt;"LIBSETS_SETTYPE_BATTLEGROUND",IF(G53&lt;&gt;"LIBSETS_SETTYPE_SPECIAL",IF(AJ53&lt;&gt;"",VLOOKUP(AJ53,'ESO zone constants'!$D$3:$H$4953,5,FALSE),""),""),"")</f>
        <v/>
      </c>
      <c r="AL53" s="3" t="str">
        <f>IF(AK53&lt;&gt;"",IF(AK53&lt;&gt;"LIBSETS_DROP_MECHANIC_MONSTER_NAME",VLOOKUP(AK53,'LibSets constants'!$I$4:$L$1003,3,FALSE),""),"")</f>
        <v/>
      </c>
      <c r="AM53" s="3" t="str">
        <f>IF(AK53&lt;&gt;"",IF(AK53&lt;&gt;"LIBSETS_DROP_MECHANIC_MONSTER_NAME",VLOOKUP(AK53,'LibSets constants'!$I$4:$L$1003,4,FALSE),""),"")</f>
        <v/>
      </c>
      <c r="AN53" s="3" t="str">
        <f>IF(G53&lt;&gt;"LIBSETS_SETTYPE_BATTLEGROUND",IF(G53&lt;&gt;"LIBSETS_SETTYPE_SPECIAL",IF(AO53&lt;&gt;"",VLOOKUP(AO53,'ESO zone constants'!$D$3:$H$4953,5,FALSE),""),""),"")</f>
        <v/>
      </c>
      <c r="AQ53" s="3" t="str">
        <f>IF(AP53&lt;&gt;"",IF(AP53&lt;&gt;"LIBSETS_DROP_MECHANIC_MONSTER_NAME",VLOOKUP(AP53,'LibSets constants'!$I$4:$L$1003,3,FALSE),""),"")</f>
        <v/>
      </c>
      <c r="AR53" s="3" t="str">
        <f>IF(AP53&lt;&gt;"",IF(AP53&lt;&gt;"LIBSETS_DROP_MECHANIC_MONSTER_NAME",VLOOKUP(AP53,'LibSets constants'!$I$4:$L$1003,4,FALSE),""),"")</f>
        <v/>
      </c>
      <c r="AS53" s="3" t="str">
        <f>IF(G53&lt;&gt;"LIBSETS_SETTYPE_BATTLEGROUND",IF(G53&lt;&gt;"LIBSETS_SETTYPE_SPECIAL",IF(AT53&lt;&gt;"",VLOOKUP(AT53,'ESO zone constants'!$D$3:$H$4953,5,FALSE),""),""),"")</f>
        <v/>
      </c>
      <c r="AV53" s="3" t="str">
        <f>IF(AU53&lt;&gt;"",IF(AU53&lt;&gt;"LIBSETS_DROP_MECHANIC_MONSTER_NAME",VLOOKUP(AU53,'LibSets constants'!$I$4:$L$1003,3,FALSE),""),"")</f>
        <v/>
      </c>
      <c r="AW53" s="3" t="str">
        <f>IF(AU53&lt;&gt;"",IF(AU53&lt;&gt;"LIBSETS_DROP_MECHANIC_MONSTER_NAME",VLOOKUP(AU53,'LibSets constants'!$I$4:$L$1003,4,FALSE),""),"")</f>
        <v/>
      </c>
      <c r="AX53" s="90" t="s">
        <v>2707</v>
      </c>
      <c r="AY53" s="21" t="str">
        <f>IF(A53="???","--","")&amp;IF(F53&lt;&gt;"Not in the game (anymore)",IF(A53&lt;&gt;"",CONCATENATE("[",A53,"] = {wayshrines={")&amp;IF(K53&lt;&gt;"",CONCATENATE(K53,","),"")&amp;IF(L53&lt;&gt;"",CONCATENATE(L53,","),"")&amp;IF(M53&lt;&gt;"",CONCATENATE(M53,","),"")&amp;CONCATENATE("}")&amp;IF(VALUE(N53)&gt;0,CONCATENATE(", traitsNeeded=",N53),"")&amp;CONCATENATE(", dlcId=",IF(S53&lt;&gt;"",S53,"DLC_BASE_GAME")),""),"")</f>
        <v>[71] = {wayshrines={185,185,185,}, dlcId=DLC_BASE_GAME</v>
      </c>
      <c r="AZ53" s="21" t="str">
        <f>IF(F53&lt;&gt;"Not in the game (anymore)",IF(A53&lt;&gt;"",IF(P53&lt;&gt;"",CONCATENATE(", zoneIds={",P53),"")&amp;IF(Y53&lt;&gt;"",CONCATENATE(",",Y53),"")&amp;IF(AD53&lt;&gt;"",CONCATENATE(",",AD53),"")&amp;IF(AI53&lt;&gt;"",CONCATENATE(",",AI53),"")&amp;IF(AN53&lt;&gt;"",CONCATENATE(",",AN53),"")&amp;IF(AS53&lt;&gt;"",CONCATENATE(",",AS53),"")&amp;IF(P53&lt;&gt;"",CONCATENATE("}",""),"")&amp;IF(OR(I53="true",I53="false",I53&lt;&gt;""), CONCATENATE(", veteran=", I53), ""),""),"")</f>
        <v>, zoneIds={31}, veteran=false</v>
      </c>
      <c r="BA53" s="21" t="str">
        <f>IF(F53&lt;&gt;"Not in the game (anymore)",IF(A53&lt;&gt;"",", setType="&amp;G53,"")&amp;IF(J53="true",", multiTrialSet=true",""),"")</f>
        <v>, setType=LIBSETS_SETTYPE_DUNGEON</v>
      </c>
      <c r="BB53" s="21" t="str">
        <f>IF(AX53&lt;&gt;"",", isProcSetAllowedInPvP="&amp; AX53,"") &amp; IF(F53&lt;&gt;"Not in the game (anymore)",IF(U53&lt;&gt;"",", dropMechanic={"&amp;U53&amp;IF(AA53&lt;&gt;"",","&amp;AA53,"")&amp;IF(AF53&lt;&gt;"",","&amp;AF53,"")&amp;IF(AK53&lt;&gt;"",","&amp;AK53,"")&amp;IF(AP53&lt;&gt;"",","&amp;AP53,"")&amp;IF(AU53&lt;&gt;"",","&amp;AU53,"")&amp;"}"&amp;IF(U53="LIBSETS_DROP_MECHANIC_MONSTER_NAME",", dropMechanicNames={" &amp; IF(V53&lt;&gt;"","['en']='"&amp;V53&amp;"'","") &amp; IF(W53&lt;&gt;"",", ['de']='" &amp; W53&amp;"'","") &amp; "}",""),"")&amp;"},","")</f>
        <v>},</v>
      </c>
      <c r="BC53" s="21" t="str">
        <f>IF(F53&lt;&gt;"Not in the game (anymore)",IF(C53&lt;&gt;"",CONCATENATE(" --",C53," / ",B53,"   [",IF(Q53&lt;&gt;"",Q53,""),IF(Z53&lt;&gt;"",", "&amp;Z53,""),IF(AE53&lt;&gt;"",", "&amp;AE53,""),IF(AJ53&lt;&gt;"",", "&amp;AJ53,""),IF(AO53&lt;&gt;"",", "&amp;AO53,""),IF(AT53&lt;&gt;"",", "&amp;AT53,""),"]")),"")</f>
        <v xml:space="preserve"> --Durok\'s Bane / Duroks Fluch   [Selene's Web]</v>
      </c>
    </row>
    <row r="54" spans="1:55" x14ac:dyDescent="0.25">
      <c r="A54" s="12">
        <v>72</v>
      </c>
      <c r="B54" t="s">
        <v>807</v>
      </c>
      <c r="C54" t="s">
        <v>2612</v>
      </c>
      <c r="D54" s="3">
        <f t="shared" si="0"/>
        <v>72</v>
      </c>
      <c r="E54" s="60"/>
      <c r="G54" s="8" t="s">
        <v>1496</v>
      </c>
      <c r="I54" t="s">
        <v>97</v>
      </c>
      <c r="J54" t="s">
        <v>97</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43" t="str">
        <f>IF(U54&lt;&gt;"",IF(U54&lt;&gt;"LIBSETS_DROP_MECHANIC_MONSTER_NAME",VLOOKUP(U54,'LibSets constants'!$I$4:$L$1003,3,FALSE),""),"")</f>
        <v/>
      </c>
      <c r="W54" s="3" t="str">
        <f>IF(U54&lt;&gt;"",IF(U54&lt;&gt;"LIBSETS_DROP_MECHANIC_MONSTER_NAME",VLOOKUP(U54,'LibSets constants'!$I$4:$L$1003,4,FALSE),""),"")</f>
        <v/>
      </c>
      <c r="Y54" s="3" t="str">
        <f>IF(G54&lt;&gt;"LIBSETS_SETTYPE_BATTLEGROUND",IF(G54&lt;&gt;"LIBSETS_SETTYPE_SPECIAL",IF(X54&lt;&gt;"",X54,IF(Z54&lt;&gt;"",VLOOKUP(Z54,'ESO zone constants'!$D$3:$H$4953,5,FALSE),"")),""),"")</f>
        <v/>
      </c>
      <c r="Z54" t="str">
        <f>IF(AND(O54&lt;&gt;"",NOT(ISERROR(O54))),"",IF(AND(L54&lt;&gt;"",L54&gt;0,NOT(ISERROR(L54))),VLOOKUP(L54,'ESO dumped WayshrineInfo'!$K$3:$N$9999,4,FALSE),""))</f>
        <v/>
      </c>
      <c r="AA54" s="44"/>
      <c r="AB54" s="43" t="str">
        <f>IF(AA54&lt;&gt;"",IF(AA54&lt;&gt;"LIBSETS_DROP_MECHANIC_MONSTER_NAME",VLOOKUP(AA54,'LibSets constants'!$I$4:$L$1003,3,FALSE),""),"")</f>
        <v/>
      </c>
      <c r="AC54" s="43" t="str">
        <f>IF(AA54&lt;&gt;"",IF(AA54&lt;&gt;"LIBSETS_DROP_MECHANIC_MONSTER_NAME",VLOOKUP(AA54,'LibSets constants'!$I$4:$L$1003,4,FALSE),""),"")</f>
        <v/>
      </c>
      <c r="AD54" s="3" t="str">
        <f>IF(G54&lt;&gt;"LIBSETS_SETTYPE_BATTLEGROUND",IF(G54&lt;&gt;"LIBSETS_SETTYPE_SPECIAL",IF(AE54&lt;&gt;"",VLOOKUP(AE54,'ESO zone constants'!$D$3:$H$4953,5,FALSE),""),""),"")</f>
        <v/>
      </c>
      <c r="AE54" t="str">
        <f>IF(AND(O54&lt;&gt;"",NOT(ISERROR(O54))),"",IF(AND(M54&lt;&gt;"",M54&gt;0,NOT(ISERROR(M54))),VLOOKUP(M54,'ESO dumped WayshrineInfo'!$K$3:$N$9999,4,FALSE),""))</f>
        <v/>
      </c>
      <c r="AF54" s="44"/>
      <c r="AG54" s="43" t="str">
        <f>IF(AF54&lt;&gt;"",IF(AF54&lt;&gt;"LIBSETS_DROP_MECHANIC_MONSTER_NAME",VLOOKUP(AF54,'LibSets constants'!$I$4:$L$1003,3,FALSE),""),"")</f>
        <v/>
      </c>
      <c r="AH54" s="43" t="str">
        <f>IF(AF54&lt;&gt;"",IF(AF54&lt;&gt;"LIBSETS_DROP_MECHANIC_MONSTER_NAME",VLOOKUP(AF54,'LibSets constants'!$I$4:$L$1003,4,FALSE),""),"")</f>
        <v/>
      </c>
      <c r="AI54" s="3" t="str">
        <f>IF(G54&lt;&gt;"LIBSETS_SETTYPE_BATTLEGROUND",IF(G54&lt;&gt;"LIBSETS_SETTYPE_SPECIAL",IF(AJ54&lt;&gt;"",VLOOKUP(AJ54,'ESO zone constants'!$D$3:$H$4953,5,FALSE),""),""),"")</f>
        <v/>
      </c>
      <c r="AK54" s="44"/>
      <c r="AL54" s="43" t="str">
        <f>IF(AK54&lt;&gt;"",IF(AK54&lt;&gt;"LIBSETS_DROP_MECHANIC_MONSTER_NAME",VLOOKUP(AK54,'LibSets constants'!$I$4:$L$1003,3,FALSE),""),"")</f>
        <v/>
      </c>
      <c r="AM54" s="43" t="str">
        <f>IF(AK54&lt;&gt;"",IF(AK54&lt;&gt;"LIBSETS_DROP_MECHANIC_MONSTER_NAME",VLOOKUP(AK54,'LibSets constants'!$I$4:$L$1003,4,FALSE),""),"")</f>
        <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90" t="s">
        <v>2707</v>
      </c>
      <c r="AY54" s="21" t="str">
        <f>IF(A54="???","--","")&amp;IF(F54&lt;&gt;"Not in the game (anymore)",IF(A54&lt;&gt;"",CONCATENATE("[",A54,"] = {wayshrines={")&amp;IF(K54&lt;&gt;"",CONCATENATE(K54,","),"")&amp;IF(L54&lt;&gt;"",CONCATENATE(L54,","),"")&amp;IF(M54&lt;&gt;"",CONCATENATE(M54,","),"")&amp;CONCATENATE("}")&amp;IF(VALUE(N54)&gt;0,CONCATENATE(", traitsNeeded=",N54),"")&amp;CONCATENATE(", dlcId=",IF(S54&lt;&gt;"",S54,"DLC_BASE_GAME")),""),"")</f>
        <v>[72] = {wayshrines={187,187,187,}, dlcId=DLC_BASE_GAME</v>
      </c>
      <c r="AZ54" s="21" t="str">
        <f>IF(F54&lt;&gt;"Not in the game (anymore)",IF(A54&lt;&gt;"",IF(P54&lt;&gt;"",CONCATENATE(", zoneIds={",P54),"")&amp;IF(Y54&lt;&gt;"",CONCATENATE(",",Y54),"")&amp;IF(AD54&lt;&gt;"",CONCATENATE(",",AD54),"")&amp;IF(AI54&lt;&gt;"",CONCATENATE(",",AI54),"")&amp;IF(AN54&lt;&gt;"",CONCATENATE(",",AN54),"")&amp;IF(AS54&lt;&gt;"",CONCATENATE(",",AS54),"")&amp;IF(P54&lt;&gt;"",CONCATENATE("}",""),"")&amp;IF(OR(I54="true",I54="false",I54&lt;&gt;""), CONCATENATE(", veteran=", I54), ""),""),"")</f>
        <v>, zoneIds={64}, veteran=false</v>
      </c>
      <c r="BA54" s="21" t="str">
        <f>IF(F54&lt;&gt;"Not in the game (anymore)",IF(A54&lt;&gt;"",", setType="&amp;G54,"")&amp;IF(J54="true",", multiTrialSet=true",""),"")</f>
        <v>, setType=LIBSETS_SETTYPE_DUNGEON</v>
      </c>
      <c r="BB54" s="21" t="str">
        <f>IF(AX54&lt;&gt;"",", isProcSetAllowedInPvP="&amp; AX54,"") &amp; IF(F54&lt;&gt;"Not in the game (anymore)",IF(U54&lt;&gt;"",", dropMechanic={"&amp;U54&amp;IF(AA54&lt;&gt;"",","&amp;AA54,"")&amp;IF(AF54&lt;&gt;"",","&amp;AF54,"")&amp;IF(AK54&lt;&gt;"",","&amp;AK54,"")&amp;IF(AP54&lt;&gt;"",","&amp;AP54,"")&amp;IF(AU54&lt;&gt;"",","&amp;AU54,"")&amp;"}"&amp;IF(U54="LIBSETS_DROP_MECHANIC_MONSTER_NAME",", dropMechanicNames={" &amp; IF(V54&lt;&gt;"","['en']='"&amp;V54&amp;"'","") &amp; IF(W54&lt;&gt;"",", ['de']='" &amp; W54&amp;"'","") &amp; "}",""),"")&amp;"},","")</f>
        <v>},</v>
      </c>
      <c r="BC54" s="21" t="str">
        <f>IF(F54&lt;&gt;"Not in the game (anymore)",IF(C54&lt;&gt;"",CONCATENATE(" --",C54," / ",B54,"   [",IF(Q54&lt;&gt;"",Q54,""),IF(Z54&lt;&gt;"",", "&amp;Z54,""),IF(AE54&lt;&gt;"",", "&amp;AE54,""),IF(AJ54&lt;&gt;"",", "&amp;AJ54,""),IF(AO54&lt;&gt;"",", "&amp;AO54,""),IF(AT54&lt;&gt;"",", "&amp;AT54,""),"]")),"")</f>
        <v xml:space="preserve"> --Nikulas\' Heavy Armor / Nikulas' schwere Rüstung   [Blessed Crucible]</v>
      </c>
    </row>
    <row r="55" spans="1:55" x14ac:dyDescent="0.25">
      <c r="A55" s="5">
        <v>73</v>
      </c>
      <c r="B55" t="s">
        <v>808</v>
      </c>
      <c r="C55" t="s">
        <v>2613</v>
      </c>
      <c r="D55" s="3">
        <f t="shared" si="0"/>
        <v>73</v>
      </c>
      <c r="E55" s="60"/>
      <c r="G55" s="8" t="s">
        <v>1493</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43" t="str">
        <f>IF(U55&lt;&gt;"",IF(U55&lt;&gt;"LIBSETS_DROP_MECHANIC_MONSTER_NAME",VLOOKUP(U55,'LibSets constants'!$I$4:$L$1003,3,FALSE),""),"")</f>
        <v/>
      </c>
      <c r="W55" s="3" t="str">
        <f>IF(U55&lt;&gt;"",IF(U55&lt;&gt;"LIBSETS_DROP_MECHANIC_MONSTER_NAME",VLOOKUP(U55,'LibSets constants'!$I$4:$L$1003,4,FALSE),""),"")</f>
        <v/>
      </c>
      <c r="Y55" s="3">
        <f>IF(G55&lt;&gt;"LIBSETS_SETTYPE_BATTLEGROUND",IF(G55&lt;&gt;"LIBSETS_SETTYPE_SPECIAL",IF(X55&lt;&gt;"",X55,IF(Z55&lt;&gt;"",VLOOKUP(Z55,'ESO zone constants'!$D$3:$H$4953,5,FALSE),"")),""),"")</f>
        <v>347</v>
      </c>
      <c r="Z55" t="str">
        <f>IF(AND(O55&lt;&gt;"",NOT(ISERROR(O55))),"",IF(AND(L55&lt;&gt;"",L55&gt;0,NOT(ISERROR(L55))),VLOOKUP(L55,'ESO dumped WayshrineInfo'!$K$3:$N$9999,4,FALSE),""))</f>
        <v>Coldharbour</v>
      </c>
      <c r="AA55" s="44"/>
      <c r="AB55" s="43" t="str">
        <f>IF(AA55&lt;&gt;"",IF(AA55&lt;&gt;"LIBSETS_DROP_MECHANIC_MONSTER_NAME",VLOOKUP(AA55,'LibSets constants'!$I$4:$L$1003,3,FALSE),""),"")</f>
        <v/>
      </c>
      <c r="AC55" s="43" t="str">
        <f>IF(AA55&lt;&gt;"",IF(AA55&lt;&gt;"LIBSETS_DROP_MECHANIC_MONSTER_NAME",VLOOKUP(AA55,'LibSets constants'!$I$4:$L$1003,4,FALSE),""),"")</f>
        <v/>
      </c>
      <c r="AD55" s="3">
        <f>IF(G55&lt;&gt;"LIBSETS_SETTYPE_BATTLEGROUND",IF(G55&lt;&gt;"LIBSETS_SETTYPE_SPECIAL",IF(AE55&lt;&gt;"",VLOOKUP(AE55,'ESO zone constants'!$D$3:$H$4953,5,FALSE),""),""),"")</f>
        <v>347</v>
      </c>
      <c r="AE55" t="str">
        <f>IF(AND(O55&lt;&gt;"",NOT(ISERROR(O55))),"",IF(AND(M55&lt;&gt;"",M55&gt;0,NOT(ISERROR(M55))),VLOOKUP(M55,'ESO dumped WayshrineInfo'!$K$3:$N$9999,4,FALSE),""))</f>
        <v>Coldharbour</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90" t="s">
        <v>2707</v>
      </c>
      <c r="AY55" s="21" t="str">
        <f>IF(A55="???","--","")&amp;IF(F55&lt;&gt;"Not in the game (anymore)",IF(A55&lt;&gt;"",CONCATENATE("[",A55,"] = {wayshrines={")&amp;IF(K55&lt;&gt;"",CONCATENATE(K55,","),"")&amp;IF(L55&lt;&gt;"",CONCATENATE(L55,","),"")&amp;IF(M55&lt;&gt;"",CONCATENATE(M55,","),"")&amp;CONCATENATE("}")&amp;IF(VALUE(N55)&gt;0,CONCATENATE(", traitsNeeded=",N55),"")&amp;CONCATENATE(", dlcId=",IF(S55&lt;&gt;"",S55,"DLC_BASE_GAME")),""),"")</f>
        <v>[73] = {wayshrines={135,135,135,}, traitsNeeded=8, dlcId=DLC_BASE_GAME</v>
      </c>
      <c r="AZ55" s="21" t="str">
        <f>IF(F55&lt;&gt;"Not in the game (anymore)",IF(A55&lt;&gt;"",IF(P55&lt;&gt;"",CONCATENATE(", zoneIds={",P55),"")&amp;IF(Y55&lt;&gt;"",CONCATENATE(",",Y55),"")&amp;IF(AD55&lt;&gt;"",CONCATENATE(",",AD55),"")&amp;IF(AI55&lt;&gt;"",CONCATENATE(",",AI55),"")&amp;IF(AN55&lt;&gt;"",CONCATENATE(",",AN55),"")&amp;IF(AS55&lt;&gt;"",CONCATENATE(",",AS55),"")&amp;IF(P55&lt;&gt;"",CONCATENATE("}",""),"")&amp;IF(OR(I55="true",I55="false",I55&lt;&gt;""), CONCATENATE(", veteran=", I55), ""),""),"")</f>
        <v>, zoneIds={347,347,347}, veteran=false</v>
      </c>
      <c r="BA55" s="21" t="str">
        <f>IF(F55&lt;&gt;"Not in the game (anymore)",IF(A55&lt;&gt;"",", setType="&amp;G55,"")&amp;IF(J55="true",", multiTrialSet=true",""),"")</f>
        <v>, setType=LIBSETS_SETTYPE_CRAFTED</v>
      </c>
      <c r="BB55" s="21" t="str">
        <f>IF(AX55&lt;&gt;"",", isProcSetAllowedInPvP="&amp; AX55,"") &amp; IF(F55&lt;&gt;"Not in the game (anymore)",IF(U55&lt;&gt;"",", dropMechanic={"&amp;U55&amp;IF(AA55&lt;&gt;"",","&amp;AA55,"")&amp;IF(AF55&lt;&gt;"",","&amp;AF55,"")&amp;IF(AK55&lt;&gt;"",","&amp;AK55,"")&amp;IF(AP55&lt;&gt;"",","&amp;AP55,"")&amp;IF(AU55&lt;&gt;"",","&amp;AU55,"")&amp;"}"&amp;IF(U55="LIBSETS_DROP_MECHANIC_MONSTER_NAME",", dropMechanicNames={" &amp; IF(V55&lt;&gt;"","['en']='"&amp;V55&amp;"'","") &amp; IF(W55&lt;&gt;"",", ['de']='" &amp; W55&amp;"'","") &amp; "}",""),"")&amp;"},","")</f>
        <v>},</v>
      </c>
      <c r="BC55" s="21" t="str">
        <f>IF(F55&lt;&gt;"Not in the game (anymore)",IF(C55&lt;&gt;"",CONCATENATE(" --",C55," / ",B55,"   [",IF(Q55&lt;&gt;"",Q55,""),IF(Z55&lt;&gt;"",", "&amp;Z55,""),IF(AE55&lt;&gt;"",", "&amp;AE55,""),IF(AJ55&lt;&gt;"",", "&amp;AJ55,""),IF(AO55&lt;&gt;"",", "&amp;AO55,""),IF(AT55&lt;&gt;"",", "&amp;AT55,""),"]")),"")</f>
        <v xml:space="preserve"> --Oblivion\'s Foe / Erinnerung   [Coldharbour, Coldharbour, Coldharbour]</v>
      </c>
    </row>
    <row r="56" spans="1:55" x14ac:dyDescent="0.25">
      <c r="A56" s="5">
        <v>74</v>
      </c>
      <c r="B56" t="s">
        <v>809</v>
      </c>
      <c r="C56" t="s">
        <v>2614</v>
      </c>
      <c r="D56" s="3">
        <f t="shared" si="0"/>
        <v>74</v>
      </c>
      <c r="E56" s="60"/>
      <c r="G56" s="8" t="s">
        <v>1493</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Y56" s="3">
        <f>IF(G56&lt;&gt;"LIBSETS_SETTYPE_BATTLEGROUND",IF(G56&lt;&gt;"LIBSETS_SETTYPE_SPECIAL",IF(X56&lt;&gt;"",X56,IF(Z56&lt;&gt;"",VLOOKUP(Z56,'ESO zone constants'!$D$3:$H$4953,5,FALSE),"")),""),"")</f>
        <v>347</v>
      </c>
      <c r="Z56" t="str">
        <f>IF(AND(O56&lt;&gt;"",NOT(ISERROR(O56))),"",IF(AND(L56&lt;&gt;"",L56&gt;0,NOT(ISERROR(L56))),VLOOKUP(L56,'ESO dumped WayshrineInfo'!$K$3:$N$9999,4,FALSE),""))</f>
        <v>Coldharbour</v>
      </c>
      <c r="AB56" s="3" t="str">
        <f>IF(AA56&lt;&gt;"",IF(AA56&lt;&gt;"LIBSETS_DROP_MECHANIC_MONSTER_NAME",VLOOKUP(AA56,'LibSets constants'!$I$4:$L$1003,3,FALSE),""),"")</f>
        <v/>
      </c>
      <c r="AC56" s="3" t="str">
        <f>IF(AA56&lt;&gt;"",IF(AA56&lt;&gt;"LIBSETS_DROP_MECHANIC_MONSTER_NAME",VLOOKUP(AA56,'LibSets constants'!$I$4:$L$1003,4,FALSE),""),"")</f>
        <v/>
      </c>
      <c r="AD56" s="3">
        <f>IF(G56&lt;&gt;"LIBSETS_SETTYPE_BATTLEGROUND",IF(G56&lt;&gt;"LIBSETS_SETTYPE_SPECIAL",IF(AE56&lt;&gt;"",VLOOKUP(AE56,'ESO zone constants'!$D$3:$H$4953,5,FALSE),""),""),"")</f>
        <v>347</v>
      </c>
      <c r="AE56" t="str">
        <f>IF(AND(O56&lt;&gt;"",NOT(ISERROR(O56))),"",IF(AND(M56&lt;&gt;"",M56&gt;0,NOT(ISERROR(M56))),VLOOKUP(M56,'ESO dumped WayshrineInfo'!$K$3:$N$9999,4,FALSE),""))</f>
        <v>Coldharbour</v>
      </c>
      <c r="AG56" s="3" t="str">
        <f>IF(AF56&lt;&gt;"",IF(AF56&lt;&gt;"LIBSETS_DROP_MECHANIC_MONSTER_NAME",VLOOKUP(AF56,'LibSets constants'!$I$4:$L$1003,3,FALSE),""),"")</f>
        <v/>
      </c>
      <c r="AH56" s="3" t="str">
        <f>IF(AF56&lt;&gt;"",IF(AF56&lt;&gt;"LIBSETS_DROP_MECHANIC_MONSTER_NAME",VLOOKUP(AF56,'LibSets constants'!$I$4:$L$1003,4,FALSE),""),"")</f>
        <v/>
      </c>
      <c r="AI56" s="3" t="str">
        <f>IF(G56&lt;&gt;"LIBSETS_SETTYPE_BATTLEGROUND",IF(G56&lt;&gt;"LIBSETS_SETTYPE_SPECIAL",IF(AJ56&lt;&gt;"",VLOOKUP(AJ56,'ESO zone constants'!$D$3:$H$4953,5,FALSE),""),""),"")</f>
        <v/>
      </c>
      <c r="AL56" s="3" t="str">
        <f>IF(AK56&lt;&gt;"",IF(AK56&lt;&gt;"LIBSETS_DROP_MECHANIC_MONSTER_NAME",VLOOKUP(AK56,'LibSets constants'!$I$4:$L$1003,3,FALSE),""),"")</f>
        <v/>
      </c>
      <c r="AM56" s="3" t="str">
        <f>IF(AK56&lt;&gt;"",IF(AK56&lt;&gt;"LIBSETS_DROP_MECHANIC_MONSTER_NAME",VLOOKUP(AK56,'LibSets constants'!$I$4:$L$1003,4,FALSE),""),"")</f>
        <v/>
      </c>
      <c r="AN56" s="3" t="str">
        <f>IF(G56&lt;&gt;"LIBSETS_SETTYPE_BATTLEGROUND",IF(G56&lt;&gt;"LIBSETS_SETTYPE_SPECIAL",IF(AO56&lt;&gt;"",VLOOKUP(AO56,'ESO zone constants'!$D$3:$H$4953,5,FALSE),""),""),"")</f>
        <v/>
      </c>
      <c r="AQ56" s="3" t="str">
        <f>IF(AP56&lt;&gt;"",IF(AP56&lt;&gt;"LIBSETS_DROP_MECHANIC_MONSTER_NAME",VLOOKUP(AP56,'LibSets constants'!$I$4:$L$1003,3,FALSE),""),"")</f>
        <v/>
      </c>
      <c r="AR56" s="3" t="str">
        <f>IF(AP56&lt;&gt;"",IF(AP56&lt;&gt;"LIBSETS_DROP_MECHANIC_MONSTER_NAME",VLOOKUP(AP56,'LibSets constants'!$I$4:$L$1003,4,FALSE),""),"")</f>
        <v/>
      </c>
      <c r="AS56" s="3" t="str">
        <f>IF(G56&lt;&gt;"LIBSETS_SETTYPE_BATTLEGROUND",IF(G56&lt;&gt;"LIBSETS_SETTYPE_SPECIAL",IF(AT56&lt;&gt;"",VLOOKUP(AT56,'ESO zone constants'!$D$3:$H$4953,5,FALSE),""),""),"")</f>
        <v/>
      </c>
      <c r="AV56" s="3" t="str">
        <f>IF(AU56&lt;&gt;"",IF(AU56&lt;&gt;"LIBSETS_DROP_MECHANIC_MONSTER_NAME",VLOOKUP(AU56,'LibSets constants'!$I$4:$L$1003,3,FALSE),""),"")</f>
        <v/>
      </c>
      <c r="AW56" s="3" t="str">
        <f>IF(AU56&lt;&gt;"",IF(AU56&lt;&gt;"LIBSETS_DROP_MECHANIC_MONSTER_NAME",VLOOKUP(AU56,'LibSets constants'!$I$4:$L$1003,4,FALSE),""),"")</f>
        <v/>
      </c>
      <c r="AX56" s="90" t="s">
        <v>2707</v>
      </c>
      <c r="AY56" s="21" t="str">
        <f>IF(A56="???","--","")&amp;IF(F56&lt;&gt;"Not in the game (anymore)",IF(A56&lt;&gt;"",CONCATENATE("[",A56,"] = {wayshrines={")&amp;IF(K56&lt;&gt;"",CONCATENATE(K56,","),"")&amp;IF(L56&lt;&gt;"",CONCATENATE(L56,","),"")&amp;IF(M56&lt;&gt;"",CONCATENATE(M56,","),"")&amp;CONCATENATE("}")&amp;IF(VALUE(N56)&gt;0,CONCATENATE(", traitsNeeded=",N56),"")&amp;CONCATENATE(", dlcId=",IF(S56&lt;&gt;"",S56,"DLC_BASE_GAME")),""),"")</f>
        <v>[74] = {wayshrines={133,133,133,}, traitsNeeded=8, dlcId=DLC_BASE_GAME</v>
      </c>
      <c r="AZ56" s="21" t="str">
        <f>IF(F56&lt;&gt;"Not in the game (anymore)",IF(A56&lt;&gt;"",IF(P56&lt;&gt;"",CONCATENATE(", zoneIds={",P56),"")&amp;IF(Y56&lt;&gt;"",CONCATENATE(",",Y56),"")&amp;IF(AD56&lt;&gt;"",CONCATENATE(",",AD56),"")&amp;IF(AI56&lt;&gt;"",CONCATENATE(",",AI56),"")&amp;IF(AN56&lt;&gt;"",CONCATENATE(",",AN56),"")&amp;IF(AS56&lt;&gt;"",CONCATENATE(",",AS56),"")&amp;IF(P56&lt;&gt;"",CONCATENATE("}",""),"")&amp;IF(OR(I56="true",I56="false",I56&lt;&gt;""), CONCATENATE(", veteran=", I56), ""),""),"")</f>
        <v>, zoneIds={347,347,347}, veteran=false</v>
      </c>
      <c r="BA56" s="21" t="str">
        <f>IF(F56&lt;&gt;"Not in the game (anymore)",IF(A56&lt;&gt;"",", setType="&amp;G56,"")&amp;IF(J56="true",", multiTrialSet=true",""),"")</f>
        <v>, setType=LIBSETS_SETTYPE_CRAFTED</v>
      </c>
      <c r="BB56" s="21" t="str">
        <f>IF(AX56&lt;&gt;"",", isProcSetAllowedInPvP="&amp; AX56,"") &amp; IF(F56&lt;&gt;"Not in the game (anymore)",IF(U56&lt;&gt;"",", dropMechanic={"&amp;U56&amp;IF(AA56&lt;&gt;"",","&amp;AA56,"")&amp;IF(AF56&lt;&gt;"",","&amp;AF56,"")&amp;IF(AK56&lt;&gt;"",","&amp;AK56,"")&amp;IF(AP56&lt;&gt;"",","&amp;AP56,"")&amp;IF(AU56&lt;&gt;"",","&amp;AU56,"")&amp;"}"&amp;IF(U56="LIBSETS_DROP_MECHANIC_MONSTER_NAME",", dropMechanicNames={" &amp; IF(V56&lt;&gt;"","['en']='"&amp;V56&amp;"'","") &amp; IF(W56&lt;&gt;"",", ['de']='" &amp; W56&amp;"'","") &amp; "}",""),"")&amp;"},","")</f>
        <v>},</v>
      </c>
      <c r="BC56" s="21" t="str">
        <f>IF(F56&lt;&gt;"Not in the game (anymore)",IF(C56&lt;&gt;"",CONCATENATE(" --",C56," / ",B56,"   [",IF(Q56&lt;&gt;"",Q56,""),IF(Z56&lt;&gt;"",", "&amp;Z56,""),IF(AE56&lt;&gt;"",", "&amp;AE56,""),IF(AJ56&lt;&gt;"",", "&amp;AJ56,""),IF(AO56&lt;&gt;"",", "&amp;AO56,""),IF(AT56&lt;&gt;"",", "&amp;AT56,""),"]")),"")</f>
        <v xml:space="preserve"> --Spectre\'s Eye / Schemenauge   [Coldharbour, Coldharbour, Coldharbour]</v>
      </c>
    </row>
    <row r="57" spans="1:55" x14ac:dyDescent="0.25">
      <c r="A57" s="5">
        <v>75</v>
      </c>
      <c r="B57" t="s">
        <v>810</v>
      </c>
      <c r="C57" t="s">
        <v>2615</v>
      </c>
      <c r="D57" s="3">
        <f t="shared" si="0"/>
        <v>75</v>
      </c>
      <c r="E57" s="60"/>
      <c r="G57" s="8" t="s">
        <v>1493</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constants'!$B$4:$C$1003,2,FALSE),"")</f>
        <v>Included in base game</v>
      </c>
      <c r="V57" s="43" t="str">
        <f>IF(U57&lt;&gt;"",IF(U57&lt;&gt;"LIBSETS_DROP_MECHANIC_MONSTER_NAME",VLOOKUP(U57,'LibSets constants'!$I$4:$L$1003,3,FALSE),""),"")</f>
        <v/>
      </c>
      <c r="W57" s="43" t="str">
        <f>IF(U57&lt;&gt;"",IF(U57&lt;&gt;"LIBSETS_DROP_MECHANIC_MONSTER_NAME",VLOOKUP(U57,'LibSets constants'!$I$4:$L$1003,4,FALSE),""),"")</f>
        <v/>
      </c>
      <c r="Y57" s="3">
        <f>IF(G57&lt;&gt;"LIBSETS_SETTYPE_BATTLEGROUND",IF(G57&lt;&gt;"LIBSETS_SETTYPE_SPECIAL",IF(X57&lt;&gt;"",X57,IF(Z57&lt;&gt;"",VLOOKUP(Z57,'ESO zone constants'!$D$3:$H$4953,5,FALSE),"")),""),"")</f>
        <v>383</v>
      </c>
      <c r="Z57" t="str">
        <f>IF(AND(O57&lt;&gt;"",NOT(ISERROR(O57))),"",IF(AND(L57&lt;&gt;"",L57&gt;0,NOT(ISERROR(L57))),VLOOKUP(L57,'ESO dumped WayshrineInfo'!$K$3:$N$9999,4,FALSE),""))</f>
        <v>Grahtwood</v>
      </c>
      <c r="AA57" s="44"/>
      <c r="AB57" s="43" t="str">
        <f>IF(AA57&lt;&gt;"",IF(AA57&lt;&gt;"LIBSETS_DROP_MECHANIC_MONSTER_NAME",VLOOKUP(AA57,'LibSets constants'!$I$4:$L$1003,3,FALSE),""),"")</f>
        <v/>
      </c>
      <c r="AC57" s="43" t="str">
        <f>IF(AA57&lt;&gt;"",IF(AA57&lt;&gt;"LIBSETS_DROP_MECHANIC_MONSTER_NAME",VLOOKUP(AA57,'LibSets constants'!$I$4:$L$1003,4,FALSE),""),"")</f>
        <v/>
      </c>
      <c r="AD57" s="3">
        <f>IF(G57&lt;&gt;"LIBSETS_SETTYPE_BATTLEGROUND",IF(G57&lt;&gt;"LIBSETS_SETTYPE_SPECIAL",IF(AE57&lt;&gt;"",VLOOKUP(AE57,'ESO zone constants'!$D$3:$H$4953,5,FALSE),""),""),"")</f>
        <v>57</v>
      </c>
      <c r="AE57" t="str">
        <f>IF(AND(O57&lt;&gt;"",NOT(ISERROR(O57))),"",IF(AND(M57&lt;&gt;"",M57&gt;0,NOT(ISERROR(M57))),VLOOKUP(M57,'ESO dumped WayshrineInfo'!$K$3:$N$9999,4,FALSE),""))</f>
        <v>Deshaan</v>
      </c>
      <c r="AF57" s="44"/>
      <c r="AG57" s="43" t="str">
        <f>IF(AF57&lt;&gt;"",IF(AF57&lt;&gt;"LIBSETS_DROP_MECHANIC_MONSTER_NAME",VLOOKUP(AF57,'LibSets constants'!$I$4:$L$1003,3,FALSE),""),"")</f>
        <v/>
      </c>
      <c r="AH57" s="43" t="str">
        <f>IF(AF57&lt;&gt;"",IF(AF57&lt;&gt;"LIBSETS_DROP_MECHANIC_MONSTER_NAME",VLOOKUP(AF57,'LibSets constants'!$I$4:$L$1003,4,FALSE),""),"")</f>
        <v/>
      </c>
      <c r="AI57" s="3" t="str">
        <f>IF(G57&lt;&gt;"LIBSETS_SETTYPE_BATTLEGROUND",IF(G57&lt;&gt;"LIBSETS_SETTYPE_SPECIAL",IF(AJ57&lt;&gt;"",VLOOKUP(AJ57,'ESO zone constants'!$D$3:$H$4953,5,FALSE),""),""),"")</f>
        <v/>
      </c>
      <c r="AK57" s="44"/>
      <c r="AL57" s="43" t="str">
        <f>IF(AK57&lt;&gt;"",IF(AK57&lt;&gt;"LIBSETS_DROP_MECHANIC_MONSTER_NAME",VLOOKUP(AK57,'LibSets constants'!$I$4:$L$1003,3,FALSE),""),"")</f>
        <v/>
      </c>
      <c r="AM57" s="43" t="str">
        <f>IF(AK57&lt;&gt;"",IF(AK57&lt;&gt;"LIBSETS_DROP_MECHANIC_MONSTER_NAME",VLOOKUP(AK57,'LibSets constants'!$I$4:$L$1003,4,FALSE),""),"")</f>
        <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90" t="s">
        <v>2708</v>
      </c>
      <c r="AY57" s="21" t="str">
        <f>IF(A57="???","--","")&amp;IF(F57&lt;&gt;"Not in the game (anymore)",IF(A57&lt;&gt;"",CONCATENATE("[",A57,"] = {wayshrines={")&amp;IF(K57&lt;&gt;"",CONCATENATE(K57,","),"")&amp;IF(L57&lt;&gt;"",CONCATENATE(L57,","),"")&amp;IF(M57&lt;&gt;"",CONCATENATE(M57,","),"")&amp;CONCATENATE("}")&amp;IF(VALUE(N57)&gt;0,CONCATENATE(", traitsNeeded=",N57),"")&amp;CONCATENATE(", dlcId=",IF(S57&lt;&gt;"",S57,"DLC_BASE_GAME")),""),"")</f>
        <v>[75] = {wayshrines={19,165,24,}, traitsNeeded=3, dlcId=DLC_BASE_GAME</v>
      </c>
      <c r="AZ57" s="21" t="str">
        <f>IF(F57&lt;&gt;"Not in the game (anymore)",IF(A57&lt;&gt;"",IF(P57&lt;&gt;"",CONCATENATE(", zoneIds={",P57),"")&amp;IF(Y57&lt;&gt;"",CONCATENATE(",",Y57),"")&amp;IF(AD57&lt;&gt;"",CONCATENATE(",",AD57),"")&amp;IF(AI57&lt;&gt;"",CONCATENATE(",",AI57),"")&amp;IF(AN57&lt;&gt;"",CONCATENATE(",",AN57),"")&amp;IF(AS57&lt;&gt;"",CONCATENATE(",",AS57),"")&amp;IF(P57&lt;&gt;"",CONCATENATE("}",""),"")&amp;IF(OR(I57="true",I57="false",I57&lt;&gt;""), CONCATENATE(", veteran=", I57), ""),""),"")</f>
        <v>, zoneIds={19,383,57}, veteran=false</v>
      </c>
      <c r="BA57" s="21" t="str">
        <f>IF(F57&lt;&gt;"Not in the game (anymore)",IF(A57&lt;&gt;"",", setType="&amp;G57,"")&amp;IF(J57="true",", multiTrialSet=true",""),"")</f>
        <v>, setType=LIBSETS_SETTYPE_CRAFTED</v>
      </c>
      <c r="BB57" s="21" t="str">
        <f>IF(AX57&lt;&gt;"",", isProcSetAllowedInPvP="&amp; AX57,"") &amp; IF(F57&lt;&gt;"Not in the game (anymore)",IF(U57&lt;&gt;"",", dropMechanic={"&amp;U57&amp;IF(AA57&lt;&gt;"",","&amp;AA57,"")&amp;IF(AF57&lt;&gt;"",","&amp;AF57,"")&amp;IF(AK57&lt;&gt;"",","&amp;AK57,"")&amp;IF(AP57&lt;&gt;"",","&amp;AP57,"")&amp;IF(AU57&lt;&gt;"",","&amp;AU57,"")&amp;"}"&amp;IF(U57="LIBSETS_DROP_MECHANIC_MONSTER_NAME",", dropMechanicNames={" &amp; IF(V57&lt;&gt;"","['en']='"&amp;V57&amp;"'","") &amp; IF(W57&lt;&gt;"",", ['de']='" &amp; W57&amp;"'","") &amp; "}",""),"")&amp;"},","")</f>
        <v>, isProcSetAllowedInPvP=1},</v>
      </c>
      <c r="BC57" s="21" t="str">
        <f>IF(F57&lt;&gt;"Not in the game (anymore)",IF(C57&lt;&gt;"",CONCATENATE(" --",C57," / ",B57,"   [",IF(Q57&lt;&gt;"",Q57,""),IF(Z57&lt;&gt;"",", "&amp;Z57,""),IF(AE57&lt;&gt;"",", "&amp;AE57,""),IF(AJ57&lt;&gt;"",", "&amp;AJ57,""),IF(AO57&lt;&gt;"",", "&amp;AO57,""),IF(AT57&lt;&gt;"",", "&amp;AT57,""),"]")),"")</f>
        <v xml:space="preserve"> --Torug\'s Pact / Torugs Pakt   [Stormhaven, Grahtwood, Deshaan]</v>
      </c>
    </row>
    <row r="58" spans="1:55" x14ac:dyDescent="0.25">
      <c r="A58" s="12">
        <v>76</v>
      </c>
      <c r="B58" t="s">
        <v>811</v>
      </c>
      <c r="C58" t="s">
        <v>812</v>
      </c>
      <c r="D58" s="3">
        <f t="shared" si="0"/>
        <v>76</v>
      </c>
      <c r="E58" s="60"/>
      <c r="G58" s="8" t="s">
        <v>1494</v>
      </c>
      <c r="I58" t="s">
        <v>97</v>
      </c>
      <c r="J58" t="s">
        <v>97</v>
      </c>
      <c r="K58">
        <v>-1</v>
      </c>
      <c r="L58">
        <v>-1</v>
      </c>
      <c r="M58">
        <v>-1</v>
      </c>
      <c r="N58">
        <v>0</v>
      </c>
      <c r="O58" s="66"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1562</v>
      </c>
      <c r="V58" s="3" t="str">
        <f>IF(U58&lt;&gt;"",IF(U58&lt;&gt;"LIBSETS_DROP_MECHANIC_MONSTER_NAME",VLOOKUP(U58,'LibSets constants'!$I$4:$L$1003,3,FALSE),""),"")</f>
        <v>Rewards for the worthy (Cyrodiil/Battleground mail)</v>
      </c>
      <c r="W58" s="3" t="str">
        <f>IF(U58&lt;&gt;"",IF(U58&lt;&gt;"LIBSETS_DROP_MECHANIC_MONSTER_NAME",VLOOKUP(U58,'LibSets constants'!$I$4:$L$1003,4,FALSE),""),"")</f>
        <v>Gerechter Lohn (Cyrodiil/Schlachtfeld Mail)</v>
      </c>
      <c r="Y58" s="3" t="str">
        <f>IF(G58&lt;&gt;"LIBSETS_SETTYPE_BATTLEGROUND",IF(G58&lt;&gt;"LIBSETS_SETTYPE_SPECIAL",IF(X58&lt;&gt;"",X58,IF(Z58&lt;&gt;"",VLOOKUP(Z58,'ESO zone constants'!$D$3:$H$4953,5,FALSE),"")),""),"")</f>
        <v/>
      </c>
      <c r="Z58" t="str">
        <f>IF(AND(O58&lt;&gt;"",NOT(ISERROR(O58))),"",IF(AND(L58&lt;&gt;"",L58&gt;0,NOT(ISERROR(L58))),VLOOKUP(L58,'ESO dumped WayshrineInfo'!$K$3:$N$9999,4,FALSE),""))</f>
        <v/>
      </c>
      <c r="AA58" s="33" t="s">
        <v>1552</v>
      </c>
      <c r="AB58" s="3" t="str">
        <f>IF(AA58&lt;&gt;"",IF(AA58&lt;&gt;"LIBSETS_DROP_MECHANIC_MONSTER_NAME",VLOOKUP(AA58,'LibSets constants'!$I$4:$L$1003,3,FALSE),""),"")</f>
        <v>City Erntefurt (quartermaster)</v>
      </c>
      <c r="AC58" s="3" t="str">
        <f>IF(AA58&lt;&gt;"",IF(AA58&lt;&gt;"LIBSETS_DROP_MECHANIC_MONSTER_NAME",VLOOKUP(AA58,'LibSets constants'!$I$4:$L$1003,4,FALSE),""),"")</f>
        <v>Stadt Erntefurt (Quartiermeister)</v>
      </c>
      <c r="AD58" s="3" t="str">
        <f>IF(G58&lt;&gt;"LIBSETS_SETTYPE_BATTLEGROUND",IF(G58&lt;&gt;"LIBSETS_SETTYPE_SPECIAL",IF(AE58&lt;&gt;"",VLOOKUP(AE58,'ESO zone constants'!$D$3:$H$4953,5,FALSE),""),""),"")</f>
        <v/>
      </c>
      <c r="AE58" t="str">
        <f>IF(AND(O58&lt;&gt;"",NOT(ISERROR(O58))),"",IF(AND(M58&lt;&gt;"",M58&gt;0,NOT(ISERROR(M58))),VLOOKUP(M58,'ESO dumped WayshrineInfo'!$K$3:$N$9999,4,FALSE),""))</f>
        <v/>
      </c>
      <c r="AG58" s="3" t="str">
        <f>IF(AF58&lt;&gt;"",IF(AF58&lt;&gt;"LIBSETS_DROP_MECHANIC_MONSTER_NAME",VLOOKUP(AF58,'LibSets constants'!$I$4:$L$1003,3,FALSE),""),"")</f>
        <v/>
      </c>
      <c r="AH58" s="3" t="str">
        <f>IF(AF58&lt;&gt;"",IF(AF58&lt;&gt;"LIBSETS_DROP_MECHANIC_MONSTER_NAME",VLOOKUP(AF58,'LibSets constants'!$I$4:$L$1003,4,FALSE),""),"")</f>
        <v/>
      </c>
      <c r="AI58" s="3" t="str">
        <f>IF(G58&lt;&gt;"LIBSETS_SETTYPE_BATTLEGROUND",IF(G58&lt;&gt;"LIBSETS_SETTYPE_SPECIAL",IF(AJ58&lt;&gt;"",VLOOKUP(AJ58,'ESO zone constants'!$D$3:$H$4953,5,FALSE),""),""),"")</f>
        <v/>
      </c>
      <c r="AL58" s="3" t="str">
        <f>IF(AK58&lt;&gt;"",IF(AK58&lt;&gt;"LIBSETS_DROP_MECHANIC_MONSTER_NAME",VLOOKUP(AK58,'LibSets constants'!$I$4:$L$1003,3,FALSE),""),"")</f>
        <v/>
      </c>
      <c r="AM58" s="3" t="str">
        <f>IF(AK58&lt;&gt;"",IF(AK58&lt;&gt;"LIBSETS_DROP_MECHANIC_MONSTER_NAME",VLOOKUP(AK58,'LibSets constants'!$I$4:$L$1003,4,FALSE),""),"")</f>
        <v/>
      </c>
      <c r="AN58" s="3" t="str">
        <f>IF(G58&lt;&gt;"LIBSETS_SETTYPE_BATTLEGROUND",IF(G58&lt;&gt;"LIBSETS_SETTYPE_SPECIAL",IF(AO58&lt;&gt;"",VLOOKUP(AO58,'ESO zone constants'!$D$3:$H$4953,5,FALSE),""),""),"")</f>
        <v/>
      </c>
      <c r="AQ58" s="3" t="str">
        <f>IF(AP58&lt;&gt;"",IF(AP58&lt;&gt;"LIBSETS_DROP_MECHANIC_MONSTER_NAME",VLOOKUP(AP58,'LibSets constants'!$I$4:$L$1003,3,FALSE),""),"")</f>
        <v/>
      </c>
      <c r="AR58" s="3" t="str">
        <f>IF(AP58&lt;&gt;"",IF(AP58&lt;&gt;"LIBSETS_DROP_MECHANIC_MONSTER_NAME",VLOOKUP(AP58,'LibSets constants'!$I$4:$L$1003,4,FALSE),""),"")</f>
        <v/>
      </c>
      <c r="AS58" s="3" t="str">
        <f>IF(G58&lt;&gt;"LIBSETS_SETTYPE_BATTLEGROUND",IF(G58&lt;&gt;"LIBSETS_SETTYPE_SPECIAL",IF(AT58&lt;&gt;"",VLOOKUP(AT58,'ESO zone constants'!$D$3:$H$4953,5,FALSE),""),""),"")</f>
        <v/>
      </c>
      <c r="AV58" s="3" t="str">
        <f>IF(AU58&lt;&gt;"",IF(AU58&lt;&gt;"LIBSETS_DROP_MECHANIC_MONSTER_NAME",VLOOKUP(AU58,'LibSets constants'!$I$4:$L$1003,3,FALSE),""),"")</f>
        <v/>
      </c>
      <c r="AW58" s="3" t="str">
        <f>IF(AU58&lt;&gt;"",IF(AU58&lt;&gt;"LIBSETS_DROP_MECHANIC_MONSTER_NAME",VLOOKUP(AU58,'LibSets constants'!$I$4:$L$1003,4,FALSE),""),"")</f>
        <v/>
      </c>
      <c r="AX58" s="90" t="s">
        <v>2708</v>
      </c>
      <c r="AY58" s="21" t="str">
        <f>IF(A58="???","--","")&amp;IF(F58&lt;&gt;"Not in the game (anymore)",IF(A58&lt;&gt;"",CONCATENATE("[",A58,"] = {wayshrines={")&amp;IF(K58&lt;&gt;"",CONCATENATE(K58,","),"")&amp;IF(L58&lt;&gt;"",CONCATENATE(L58,","),"")&amp;IF(M58&lt;&gt;"",CONCATENATE(M58,","),"")&amp;CONCATENATE("}")&amp;IF(VALUE(N58)&gt;0,CONCATENATE(", traitsNeeded=",N58),"")&amp;CONCATENATE(", dlcId=",IF(S58&lt;&gt;"",S58,"DLC_BASE_GAME")),""),"")</f>
        <v>[76] = {wayshrines={-1,-1,-1,}, dlcId=DLC_BASE_GAME</v>
      </c>
      <c r="AZ58" s="21" t="str">
        <f>IF(F58&lt;&gt;"Not in the game (anymore)",IF(A58&lt;&gt;"",IF(P58&lt;&gt;"",CONCATENATE(", zoneIds={",P58),"")&amp;IF(Y58&lt;&gt;"",CONCATENATE(",",Y58),"")&amp;IF(AD58&lt;&gt;"",CONCATENATE(",",AD58),"")&amp;IF(AI58&lt;&gt;"",CONCATENATE(",",AI58),"")&amp;IF(AN58&lt;&gt;"",CONCATENATE(",",AN58),"")&amp;IF(AS58&lt;&gt;"",CONCATENATE(",",AS58),"")&amp;IF(P58&lt;&gt;"",CONCATENATE("}",""),"")&amp;IF(OR(I58="true",I58="false",I58&lt;&gt;""), CONCATENATE(", veteran=", I58), ""),""),"")</f>
        <v>, zoneIds={181}, veteran=false</v>
      </c>
      <c r="BA58" s="21" t="str">
        <f>IF(F58&lt;&gt;"Not in the game (anymore)",IF(A58&lt;&gt;"",", setType="&amp;G58,"")&amp;IF(J58="true",", multiTrialSet=true",""),"")</f>
        <v>, setType=LIBSETS_SETTYPE_CYRODIIL</v>
      </c>
      <c r="BB58" s="21" t="str">
        <f>IF(AX58&lt;&gt;"",", isProcSetAllowedInPvP="&amp; AX58,"") &amp; IF(F58&lt;&gt;"Not in the game (anymore)",IF(U58&lt;&gt;"",", dropMechanic={"&amp;U58&amp;IF(AA58&lt;&gt;"",","&amp;AA58,"")&amp;IF(AF58&lt;&gt;"",","&amp;AF58,"")&amp;IF(AK58&lt;&gt;"",","&amp;AK58,"")&amp;IF(AP58&lt;&gt;"",","&amp;AP58,"")&amp;IF(AU58&lt;&gt;"",","&amp;AU58,"")&amp;"}"&amp;IF(U58="LIBSETS_DROP_MECHANIC_MONSTER_NAME",", dropMechanicNames={" &amp; IF(V58&lt;&gt;"","['en']='"&amp;V58&amp;"'","") &amp; IF(W58&lt;&gt;"",", ['de']='" &amp; W58&amp;"'","") &amp; "}",""),"")&amp;"},","")</f>
        <v>, isProcSetAllowedInPvP=1, dropMechanic={LIBSETS_DROP_MECHANIC_MAIL_PVP_REWARDS_FOR_THE_WORTHY,LIBSETS_DROP_MECHANIC_CITY_CYRODIIL_ERNTEFURT}},</v>
      </c>
      <c r="BC58" s="21" t="str">
        <f>IF(F58&lt;&gt;"Not in the game (anymore)",IF(C58&lt;&gt;"",CONCATENATE(" --",C58," / ",B58,"   [",IF(Q58&lt;&gt;"",Q58,""),IF(Z58&lt;&gt;"",", "&amp;Z58,""),IF(AE58&lt;&gt;"",", "&amp;AE58,""),IF(AJ58&lt;&gt;"",", "&amp;AJ58,""),IF(AO58&lt;&gt;"",", "&amp;AO58,""),IF(AT58&lt;&gt;"",", "&amp;AT58,""),"]")),"")</f>
        <v xml:space="preserve"> --Robes of Alteration Mastery / Roben der Veränderungsbeherrschung   [Cyrodiil]</v>
      </c>
    </row>
    <row r="59" spans="1:55" x14ac:dyDescent="0.25">
      <c r="A59" s="12">
        <v>77</v>
      </c>
      <c r="B59" t="s">
        <v>813</v>
      </c>
      <c r="C59" t="s">
        <v>814</v>
      </c>
      <c r="D59" s="3">
        <f t="shared" si="0"/>
        <v>77</v>
      </c>
      <c r="E59" s="60"/>
      <c r="G59" s="8" t="s">
        <v>1496</v>
      </c>
      <c r="I59" t="s">
        <v>97</v>
      </c>
      <c r="J59" t="s">
        <v>97</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43" t="str">
        <f>IF(U59&lt;&gt;"",IF(U59&lt;&gt;"LIBSETS_DROP_MECHANIC_MONSTER_NAME",VLOOKUP(U59,'LibSets constants'!$I$4:$L$1003,3,FALSE),""),"")</f>
        <v/>
      </c>
      <c r="W59" s="43" t="str">
        <f>IF(U59&lt;&gt;"",IF(U59&lt;&gt;"LIBSETS_DROP_MECHANIC_MONSTER_NAME",VLOOKUP(U59,'LibSets constants'!$I$4:$L$1003,4,FALSE),""),"")</f>
        <v/>
      </c>
      <c r="Y59" s="3" t="str">
        <f>IF(G59&lt;&gt;"LIBSETS_SETTYPE_BATTLEGROUND",IF(G59&lt;&gt;"LIBSETS_SETTYPE_SPECIAL",IF(X59&lt;&gt;"",X59,IF(Z59&lt;&gt;"",VLOOKUP(Z59,'ESO zone constants'!$D$3:$H$4953,5,FALSE),"")),""),"")</f>
        <v/>
      </c>
      <c r="Z59" t="str">
        <f>IF(AND(O59&lt;&gt;"",NOT(ISERROR(O59))),"",IF(AND(L59&lt;&gt;"",L59&gt;0,NOT(ISERROR(L59))),VLOOKUP(L59,'ESO dumped WayshrineInfo'!$K$3:$N$9999,4,FALSE),""))</f>
        <v/>
      </c>
      <c r="AA59" s="44"/>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WayshrineInfo'!$K$3:$N$9999,4,FALSE),""))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90" t="s">
        <v>2707</v>
      </c>
      <c r="AY59" s="21" t="str">
        <f>IF(A59="???","--","")&amp;IF(F59&lt;&gt;"Not in the game (anymore)",IF(A59&lt;&gt;"",CONCATENATE("[",A59,"] = {wayshrines={")&amp;IF(K59&lt;&gt;"",CONCATENATE(K59,","),"")&amp;IF(L59&lt;&gt;"",CONCATENATE(L59,","),"")&amp;IF(M59&lt;&gt;"",CONCATENATE(M59,","),"")&amp;CONCATENATE("}")&amp;IF(VALUE(N59)&gt;0,CONCATENATE(", traitsNeeded=",N59),"")&amp;CONCATENATE(", dlcId=",IF(S59&lt;&gt;"",S59,"DLC_BASE_GAME")),""),"")</f>
        <v>[77] = {wayshrines={196,196,196,}, dlcId=DLC_BASE_GAME</v>
      </c>
      <c r="AZ59" s="21" t="str">
        <f>IF(F59&lt;&gt;"Not in the game (anymore)",IF(A59&lt;&gt;"",IF(P59&lt;&gt;"",CONCATENATE(", zoneIds={",P59),"")&amp;IF(Y59&lt;&gt;"",CONCATENATE(",",Y59),"")&amp;IF(AD59&lt;&gt;"",CONCATENATE(",",AD59),"")&amp;IF(AI59&lt;&gt;"",CONCATENATE(",",AI59),"")&amp;IF(AN59&lt;&gt;"",CONCATENATE(",",AN59),"")&amp;IF(AS59&lt;&gt;"",CONCATENATE(",",AS59),"")&amp;IF(P59&lt;&gt;"",CONCATENATE("}",""),"")&amp;IF(OR(I59="true",I59="false",I59&lt;&gt;""), CONCATENATE(", veteran=", I59), ""),""),"")</f>
        <v>, zoneIds={22}, veteran=false</v>
      </c>
      <c r="BA59" s="21" t="str">
        <f>IF(F59&lt;&gt;"Not in the game (anymore)",IF(A59&lt;&gt;"",", setType="&amp;G59,"")&amp;IF(J59="true",", multiTrialSet=true",""),"")</f>
        <v>, setType=LIBSETS_SETTYPE_DUNGEON</v>
      </c>
      <c r="BB59" s="21" t="str">
        <f>IF(AX59&lt;&gt;"",", isProcSetAllowedInPvP="&amp; AX59,"") &amp; IF(F59&lt;&gt;"Not in the game (anymore)",IF(U59&lt;&gt;"",", dropMechanic={"&amp;U59&amp;IF(AA59&lt;&gt;"",","&amp;AA59,"")&amp;IF(AF59&lt;&gt;"",","&amp;AF59,"")&amp;IF(AK59&lt;&gt;"",","&amp;AK59,"")&amp;IF(AP59&lt;&gt;"",","&amp;AP59,"")&amp;IF(AU59&lt;&gt;"",","&amp;AU59,"")&amp;"}"&amp;IF(U59="LIBSETS_DROP_MECHANIC_MONSTER_NAME",", dropMechanicNames={" &amp; IF(V59&lt;&gt;"","['en']='"&amp;V59&amp;"'","") &amp; IF(W59&lt;&gt;"",", ['de']='" &amp; W59&amp;"'","") &amp; "}",""),"")&amp;"},","")</f>
        <v>},</v>
      </c>
      <c r="BC59" s="21" t="str">
        <f>IF(F59&lt;&gt;"Not in the game (anymore)",IF(C59&lt;&gt;"",CONCATENATE(" --",C59," / ",B59,"   [",IF(Q59&lt;&gt;"",Q59,""),IF(Z59&lt;&gt;"",", "&amp;Z59,""),IF(AE59&lt;&gt;"",", "&amp;AE59,""),IF(AJ59&lt;&gt;"",", "&amp;AJ59,""),IF(AO59&lt;&gt;"",", "&amp;AO59,""),IF(AT59&lt;&gt;"",", "&amp;AT59,""),"]")),"")</f>
        <v xml:space="preserve"> --Crusader / Glaubenskrieger   [Volenfell]</v>
      </c>
    </row>
    <row r="60" spans="1:55" x14ac:dyDescent="0.25">
      <c r="A60" s="5">
        <v>78</v>
      </c>
      <c r="B60" t="s">
        <v>815</v>
      </c>
      <c r="C60" t="s">
        <v>816</v>
      </c>
      <c r="D60" s="3">
        <f t="shared" si="0"/>
        <v>78</v>
      </c>
      <c r="E60" s="60"/>
      <c r="G60" s="8" t="s">
        <v>1493</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Y60" s="3">
        <f>IF(G60&lt;&gt;"LIBSETS_SETTYPE_BATTLEGROUND",IF(G60&lt;&gt;"LIBSETS_SETTYPE_SPECIAL",IF(X60&lt;&gt;"",X60,IF(Z60&lt;&gt;"",VLOOKUP(Z60,'ESO zone constants'!$D$3:$H$4953,5,FALSE),"")),""),"")</f>
        <v>108</v>
      </c>
      <c r="Z60" t="str">
        <f>IF(AND(O60&lt;&gt;"",NOT(ISERROR(O60))),"",IF(AND(L60&lt;&gt;"",L60&gt;0,NOT(ISERROR(L60))),VLOOKUP(L60,'ESO dumped WayshrineInfo'!$K$3:$N$9999,4,FALSE),""))</f>
        <v>Greenshade</v>
      </c>
      <c r="AB60" s="3" t="str">
        <f>IF(AA60&lt;&gt;"",IF(AA60&lt;&gt;"LIBSETS_DROP_MECHANIC_MONSTER_NAME",VLOOKUP(AA60,'LibSets constants'!$I$4:$L$1003,3,FALSE),""),"")</f>
        <v/>
      </c>
      <c r="AC60" s="3" t="str">
        <f>IF(AA60&lt;&gt;"",IF(AA60&lt;&gt;"LIBSETS_DROP_MECHANIC_MONSTER_NAME",VLOOKUP(AA60,'LibSets constants'!$I$4:$L$1003,4,FALSE),""),"")</f>
        <v/>
      </c>
      <c r="AD60" s="3">
        <f>IF(G60&lt;&gt;"LIBSETS_SETTYPE_BATTLEGROUND",IF(G60&lt;&gt;"LIBSETS_SETTYPE_SPECIAL",IF(AE60&lt;&gt;"",VLOOKUP(AE60,'ESO zone constants'!$D$3:$H$4953,5,FALSE),""),""),"")</f>
        <v>117</v>
      </c>
      <c r="AE60" t="str">
        <f>IF(AND(O60&lt;&gt;"",NOT(ISERROR(O60))),"",IF(AND(M60&lt;&gt;"",M60&gt;0,NOT(ISERROR(M60))),VLOOKUP(M60,'ESO dumped WayshrineInfo'!$K$3:$N$9999,4,FALSE),""))</f>
        <v>Shadowfen</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90" t="s">
        <v>2707</v>
      </c>
      <c r="AY60" s="21" t="str">
        <f>IF(A60="???","--","")&amp;IF(F60&lt;&gt;"Not in the game (anymore)",IF(A60&lt;&gt;"",CONCATENATE("[",A60,"] = {wayshrines={")&amp;IF(K60&lt;&gt;"",CONCATENATE(K60,","),"")&amp;IF(L60&lt;&gt;"",CONCATENATE(L60,","),"")&amp;IF(M60&lt;&gt;"",CONCATENATE(M60,","),"")&amp;CONCATENATE("}")&amp;IF(VALUE(N60)&gt;0,CONCATENATE(", traitsNeeded=",N60),"")&amp;CONCATENATE(", dlcId=",IF(S60&lt;&gt;"",S60,"DLC_BASE_GAME")),""),"")</f>
        <v>[78] = {wayshrines={9,154,51,}, traitsNeeded=4, dlcId=DLC_BASE_GAME</v>
      </c>
      <c r="AZ60" s="21" t="str">
        <f>IF(F60&lt;&gt;"Not in the game (anymore)",IF(A60&lt;&gt;"",IF(P60&lt;&gt;"",CONCATENATE(", zoneIds={",P60),"")&amp;IF(Y60&lt;&gt;"",CONCATENATE(",",Y60),"")&amp;IF(AD60&lt;&gt;"",CONCATENATE(",",AD60),"")&amp;IF(AI60&lt;&gt;"",CONCATENATE(",",AI60),"")&amp;IF(AN60&lt;&gt;"",CONCATENATE(",",AN60),"")&amp;IF(AS60&lt;&gt;"",CONCATENATE(",",AS60),"")&amp;IF(P60&lt;&gt;"",CONCATENATE("}",""),"")&amp;IF(OR(I60="true",I60="false",I60&lt;&gt;""), CONCATENATE(", veteran=", I60), ""),""),"")</f>
        <v>, zoneIds={20,108,117}, veteran=false</v>
      </c>
      <c r="BA60" s="21" t="str">
        <f>IF(F60&lt;&gt;"Not in the game (anymore)",IF(A60&lt;&gt;"",", setType="&amp;G60,"")&amp;IF(J60="true",", multiTrialSet=true",""),"")</f>
        <v>, setType=LIBSETS_SETTYPE_CRAFTED</v>
      </c>
      <c r="BB60" s="21" t="str">
        <f>IF(AX60&lt;&gt;"",", isProcSetAllowedInPvP="&amp; AX60,"") &amp; IF(F60&lt;&gt;"Not in the game (anymore)",IF(U60&lt;&gt;"",", dropMechanic={"&amp;U60&amp;IF(AA60&lt;&gt;"",","&amp;AA60,"")&amp;IF(AF60&lt;&gt;"",","&amp;AF60,"")&amp;IF(AK60&lt;&gt;"",","&amp;AK60,"")&amp;IF(AP60&lt;&gt;"",","&amp;AP60,"")&amp;IF(AU60&lt;&gt;"",","&amp;AU60,"")&amp;"}"&amp;IF(U60="LIBSETS_DROP_MECHANIC_MONSTER_NAME",", dropMechanicNames={" &amp; IF(V60&lt;&gt;"","['en']='"&amp;V60&amp;"'","") &amp; IF(W60&lt;&gt;"",", ['de']='" &amp; W60&amp;"'","") &amp; "}",""),"")&amp;"},","")</f>
        <v>},</v>
      </c>
      <c r="BC60" s="21" t="str">
        <f>IF(F60&lt;&gt;"Not in the game (anymore)",IF(C60&lt;&gt;"",CONCATENATE(" --",C60," / ",B60,"   [",IF(Q60&lt;&gt;"",Q60,""),IF(Z60&lt;&gt;"",", "&amp;Z60,""),IF(AE60&lt;&gt;"",", "&amp;AE60,""),IF(AJ60&lt;&gt;"",", "&amp;AJ60,""),IF(AO60&lt;&gt;"",", "&amp;AO60,""),IF(AT60&lt;&gt;"",", "&amp;AT60,""),"]")),"")</f>
        <v xml:space="preserve"> --Hist Bark / Histrinde   [Rivenspire, Greenshade, Shadowfen]</v>
      </c>
    </row>
    <row r="61" spans="1:55" x14ac:dyDescent="0.25">
      <c r="A61" s="5">
        <v>79</v>
      </c>
      <c r="B61" t="s">
        <v>817</v>
      </c>
      <c r="C61" t="s">
        <v>2616</v>
      </c>
      <c r="D61" s="3">
        <f t="shared" si="0"/>
        <v>79</v>
      </c>
      <c r="E61" s="60"/>
      <c r="G61" s="8" t="s">
        <v>1493</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43" t="str">
        <f>IF(U61&lt;&gt;"",IF(U61&lt;&gt;"LIBSETS_DROP_MECHANIC_MONSTER_NAME",VLOOKUP(U61,'LibSets constants'!$I$4:$L$1003,3,FALSE),""),"")</f>
        <v/>
      </c>
      <c r="W61" s="3" t="str">
        <f>IF(U61&lt;&gt;"",IF(U61&lt;&gt;"LIBSETS_DROP_MECHANIC_MONSTER_NAME",VLOOKUP(U61,'LibSets constants'!$I$4:$L$1003,4,FALSE),""),"")</f>
        <v/>
      </c>
      <c r="Y61" s="3">
        <f>IF(G61&lt;&gt;"LIBSETS_SETTYPE_BATTLEGROUND",IF(G61&lt;&gt;"LIBSETS_SETTYPE_SPECIAL",IF(X61&lt;&gt;"",X61,IF(Z61&lt;&gt;"",VLOOKUP(Z61,'ESO zone constants'!$D$3:$H$4953,5,FALSE),"")),""),"")</f>
        <v>382</v>
      </c>
      <c r="Z61" t="str">
        <f>IF(AND(O61&lt;&gt;"",NOT(ISERROR(O61))),"",IF(AND(L61&lt;&gt;"",L61&gt;0,NOT(ISERROR(L61))),VLOOKUP(L61,'ESO dumped WayshrineInfo'!$K$3:$N$9999,4,FALSE),""))</f>
        <v>Reaper's March</v>
      </c>
      <c r="AA61" s="44"/>
      <c r="AB61" s="43" t="str">
        <f>IF(AA61&lt;&gt;"",IF(AA61&lt;&gt;"LIBSETS_DROP_MECHANIC_MONSTER_NAME",VLOOKUP(AA61,'LibSets constants'!$I$4:$L$1003,3,FALSE),""),"")</f>
        <v/>
      </c>
      <c r="AC61" s="43" t="str">
        <f>IF(AA61&lt;&gt;"",IF(AA61&lt;&gt;"LIBSETS_DROP_MECHANIC_MONSTER_NAME",VLOOKUP(AA61,'LibSets constants'!$I$4:$L$1003,4,FALSE),""),"")</f>
        <v/>
      </c>
      <c r="AD61" s="3">
        <f>IF(G61&lt;&gt;"LIBSETS_SETTYPE_BATTLEGROUND",IF(G61&lt;&gt;"LIBSETS_SETTYPE_SPECIAL",IF(AE61&lt;&gt;"",VLOOKUP(AE61,'ESO zone constants'!$D$3:$H$4953,5,FALSE),""),""),"")</f>
        <v>103</v>
      </c>
      <c r="AE61" t="str">
        <f>IF(AND(O61&lt;&gt;"",NOT(ISERROR(O61))),"",IF(AND(M61&lt;&gt;"",M61&gt;0,NOT(ISERROR(M61))),VLOOKUP(M61,'ESO dumped WayshrineInfo'!$K$3:$N$9999,4,FALSE),""))</f>
        <v>The Rift</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Q61" s="3" t="str">
        <f>IF(AP61&lt;&gt;"",IF(AP61&lt;&gt;"LIBSETS_DROP_MECHANIC_MONSTER_NAME",VLOOKUP(AP61,'LibSets constants'!$I$4:$L$1003,3,FALSE),""),"")</f>
        <v/>
      </c>
      <c r="AR61" s="3" t="str">
        <f>IF(AP61&lt;&gt;"",IF(AP61&lt;&gt;"LIBSETS_DROP_MECHANIC_MONSTER_NAME",VLOOKUP(AP61,'LibSets constants'!$I$4:$L$1003,4,FALSE),""),"")</f>
        <v/>
      </c>
      <c r="AS61" s="3" t="str">
        <f>IF(G61&lt;&gt;"LIBSETS_SETTYPE_BATTLEGROUND",IF(G61&lt;&gt;"LIBSETS_SETTYPE_SPECIAL",IF(AT61&lt;&gt;"",VLOOKUP(AT61,'ESO zone constants'!$D$3:$H$4953,5,FALSE),""),""),"")</f>
        <v/>
      </c>
      <c r="AV61" s="3" t="str">
        <f>IF(AU61&lt;&gt;"",IF(AU61&lt;&gt;"LIBSETS_DROP_MECHANIC_MONSTER_NAME",VLOOKUP(AU61,'LibSets constants'!$I$4:$L$1003,3,FALSE),""),"")</f>
        <v/>
      </c>
      <c r="AW61" s="3" t="str">
        <f>IF(AU61&lt;&gt;"",IF(AU61&lt;&gt;"LIBSETS_DROP_MECHANIC_MONSTER_NAME",VLOOKUP(AU61,'LibSets constants'!$I$4:$L$1003,4,FALSE),""),"")</f>
        <v/>
      </c>
      <c r="AX61" s="90" t="s">
        <v>2708</v>
      </c>
      <c r="AY61" s="21" t="str">
        <f>IF(A61="???","--","")&amp;IF(F61&lt;&gt;"Not in the game (anymore)",IF(A61&lt;&gt;"",CONCATENATE("[",A61,"] = {wayshrines={")&amp;IF(K61&lt;&gt;"",CONCATENATE(K61,","),"")&amp;IF(L61&lt;&gt;"",CONCATENATE(L61,","),"")&amp;IF(M61&lt;&gt;"",CONCATENATE(M61,","),"")&amp;CONCATENATE("}")&amp;IF(VALUE(N61)&gt;0,CONCATENATE(", traitsNeeded=",N61),"")&amp;CONCATENATE(", dlcId=",IF(S61&lt;&gt;"",S61,"DLC_BASE_GAME")),""),"")</f>
        <v>[79] = {wayshrines={35,144,111,}, traitsNeeded=6, dlcId=DLC_BASE_GAME</v>
      </c>
      <c r="AZ61" s="21" t="str">
        <f>IF(F61&lt;&gt;"Not in the game (anymore)",IF(A61&lt;&gt;"",IF(P61&lt;&gt;"",CONCATENATE(", zoneIds={",P61),"")&amp;IF(Y61&lt;&gt;"",CONCATENATE(",",Y61),"")&amp;IF(AD61&lt;&gt;"",CONCATENATE(",",AD61),"")&amp;IF(AI61&lt;&gt;"",CONCATENATE(",",AI61),"")&amp;IF(AN61&lt;&gt;"",CONCATENATE(",",AN61),"")&amp;IF(AS61&lt;&gt;"",CONCATENATE(",",AS61),"")&amp;IF(P61&lt;&gt;"",CONCATENATE("}",""),"")&amp;IF(OR(I61="true",I61="false",I61&lt;&gt;""), CONCATENATE(", veteran=", I61), ""),""),"")</f>
        <v>, zoneIds={92,382,103}, veteran=false</v>
      </c>
      <c r="BA61" s="21" t="str">
        <f>IF(F61&lt;&gt;"Not in the game (anymore)",IF(A61&lt;&gt;"",", setType="&amp;G61,"")&amp;IF(J61="true",", multiTrialSet=true",""),"")</f>
        <v>, setType=LIBSETS_SETTYPE_CRAFTED</v>
      </c>
      <c r="BB61" s="21" t="str">
        <f>IF(AX61&lt;&gt;"",", isProcSetAllowedInPvP="&amp; AX61,"") &amp; IF(F61&lt;&gt;"Not in the game (anymore)",IF(U61&lt;&gt;"",", dropMechanic={"&amp;U61&amp;IF(AA61&lt;&gt;"",","&amp;AA61,"")&amp;IF(AF61&lt;&gt;"",","&amp;AF61,"")&amp;IF(AK61&lt;&gt;"",","&amp;AK61,"")&amp;IF(AP61&lt;&gt;"",","&amp;AP61,"")&amp;IF(AU61&lt;&gt;"",","&amp;AU61,"")&amp;"}"&amp;IF(U61="LIBSETS_DROP_MECHANIC_MONSTER_NAME",", dropMechanicNames={" &amp; IF(V61&lt;&gt;"","['en']='"&amp;V61&amp;"'","") &amp; IF(W61&lt;&gt;"",", ['de']='" &amp; W61&amp;"'","") &amp; "}",""),"")&amp;"},","")</f>
        <v>, isProcSetAllowedInPvP=1},</v>
      </c>
      <c r="BC61" s="21" t="str">
        <f>IF(F61&lt;&gt;"Not in the game (anymore)",IF(C61&lt;&gt;"",CONCATENATE(" --",C61," / ",B61,"   [",IF(Q61&lt;&gt;"",Q61,""),IF(Z61&lt;&gt;"",", "&amp;Z61,""),IF(AE61&lt;&gt;"",", "&amp;AE61,""),IF(AJ61&lt;&gt;"",", "&amp;AJ61,""),IF(AO61&lt;&gt;"",", "&amp;AO61,""),IF(AT61&lt;&gt;"",", "&amp;AT61,""),"]")),"")</f>
        <v xml:space="preserve"> --Willow\'s Path / Weidenpfad   [Bangkorai, Reaper's March, The Rift]</v>
      </c>
    </row>
    <row r="62" spans="1:55" x14ac:dyDescent="0.25">
      <c r="A62" s="5">
        <v>80</v>
      </c>
      <c r="B62" t="s">
        <v>818</v>
      </c>
      <c r="C62" t="s">
        <v>2617</v>
      </c>
      <c r="D62" s="3">
        <f t="shared" si="0"/>
        <v>80</v>
      </c>
      <c r="E62" s="60"/>
      <c r="G62" s="8" t="s">
        <v>1493</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Y62" s="3">
        <f>IF(G62&lt;&gt;"LIBSETS_SETTYPE_BATTLEGROUND",IF(G62&lt;&gt;"LIBSETS_SETTYPE_SPECIAL",IF(X62&lt;&gt;"",X62,IF(Z62&lt;&gt;"",VLOOKUP(Z62,'ESO zone constants'!$D$3:$H$4953,5,FALSE),"")),""),"")</f>
        <v>382</v>
      </c>
      <c r="Z62" t="str">
        <f>IF(AND(O62&lt;&gt;"",NOT(ISERROR(O62))),"",IF(AND(L62&lt;&gt;"",L62&gt;0,NOT(ISERROR(L62))),VLOOKUP(L62,'ESO dumped WayshrineInfo'!$K$3:$N$9999,4,FALSE),""))</f>
        <v>Reaper's March</v>
      </c>
      <c r="AB62" s="3" t="str">
        <f>IF(AA62&lt;&gt;"",IF(AA62&lt;&gt;"LIBSETS_DROP_MECHANIC_MONSTER_NAME",VLOOKUP(AA62,'LibSets constants'!$I$4:$L$1003,3,FALSE),""),"")</f>
        <v/>
      </c>
      <c r="AC62" s="3" t="str">
        <f>IF(AA62&lt;&gt;"",IF(AA62&lt;&gt;"LIBSETS_DROP_MECHANIC_MONSTER_NAME",VLOOKUP(AA62,'LibSets constants'!$I$4:$L$1003,4,FALSE),""),"")</f>
        <v/>
      </c>
      <c r="AD62" s="3">
        <f>IF(G62&lt;&gt;"LIBSETS_SETTYPE_BATTLEGROUND",IF(G62&lt;&gt;"LIBSETS_SETTYPE_SPECIAL",IF(AE62&lt;&gt;"",VLOOKUP(AE62,'ESO zone constants'!$D$3:$H$4953,5,FALSE),""),""),"")</f>
        <v>103</v>
      </c>
      <c r="AE62" t="str">
        <f>IF(AND(O62&lt;&gt;"",NOT(ISERROR(O62))),"",IF(AND(M62&lt;&gt;"",M62&gt;0,NOT(ISERROR(M62))),VLOOKUP(M62,'ESO dumped WayshrineInfo'!$K$3:$N$9999,4,FALSE),""))</f>
        <v>The Rift</v>
      </c>
      <c r="AG62" s="3" t="str">
        <f>IF(AF62&lt;&gt;"",IF(AF62&lt;&gt;"LIBSETS_DROP_MECHANIC_MONSTER_NAME",VLOOKUP(AF62,'LibSets constants'!$I$4:$L$1003,3,FALSE),""),"")</f>
        <v/>
      </c>
      <c r="AH62" s="3" t="str">
        <f>IF(AF62&lt;&gt;"",IF(AF62&lt;&gt;"LIBSETS_DROP_MECHANIC_MONSTER_NAME",VLOOKUP(AF62,'LibSets constants'!$I$4:$L$1003,4,FALSE),""),"")</f>
        <v/>
      </c>
      <c r="AI62" s="3" t="str">
        <f>IF(G62&lt;&gt;"LIBSETS_SETTYPE_BATTLEGROUND",IF(G62&lt;&gt;"LIBSETS_SETTYPE_SPECIAL",IF(AJ62&lt;&gt;"",VLOOKUP(AJ62,'ESO zone constants'!$D$3:$H$4953,5,FALSE),""),""),"")</f>
        <v/>
      </c>
      <c r="AL62" s="3" t="str">
        <f>IF(AK62&lt;&gt;"",IF(AK62&lt;&gt;"LIBSETS_DROP_MECHANIC_MONSTER_NAME",VLOOKUP(AK62,'LibSets constants'!$I$4:$L$1003,3,FALSE),""),"")</f>
        <v/>
      </c>
      <c r="AM62" s="3" t="str">
        <f>IF(AK62&lt;&gt;"",IF(AK62&lt;&gt;"LIBSETS_DROP_MECHANIC_MONSTER_NAME",VLOOKUP(AK62,'LibSets constants'!$I$4:$L$1003,4,FALSE),""),"")</f>
        <v/>
      </c>
      <c r="AN62" s="3" t="str">
        <f>IF(G62&lt;&gt;"LIBSETS_SETTYPE_BATTLEGROUND",IF(G62&lt;&gt;"LIBSETS_SETTYPE_SPECIAL",IF(AO62&lt;&gt;"",VLOOKUP(AO62,'ESO zone constants'!$D$3:$H$4953,5,FALSE),""),""),"")</f>
        <v/>
      </c>
      <c r="AQ62" s="3" t="str">
        <f>IF(AP62&lt;&gt;"",IF(AP62&lt;&gt;"LIBSETS_DROP_MECHANIC_MONSTER_NAME",VLOOKUP(AP62,'LibSets constants'!$I$4:$L$1003,3,FALSE),""),"")</f>
        <v/>
      </c>
      <c r="AR62" s="3" t="str">
        <f>IF(AP62&lt;&gt;"",IF(AP62&lt;&gt;"LIBSETS_DROP_MECHANIC_MONSTER_NAME",VLOOKUP(AP62,'LibSets constants'!$I$4:$L$1003,4,FALSE),""),"")</f>
        <v/>
      </c>
      <c r="AS62" s="3" t="str">
        <f>IF(G62&lt;&gt;"LIBSETS_SETTYPE_BATTLEGROUND",IF(G62&lt;&gt;"LIBSETS_SETTYPE_SPECIAL",IF(AT62&lt;&gt;"",VLOOKUP(AT62,'ESO zone constants'!$D$3:$H$4953,5,FALSE),""),""),"")</f>
        <v/>
      </c>
      <c r="AV62" s="3" t="str">
        <f>IF(AU62&lt;&gt;"",IF(AU62&lt;&gt;"LIBSETS_DROP_MECHANIC_MONSTER_NAME",VLOOKUP(AU62,'LibSets constants'!$I$4:$L$1003,3,FALSE),""),"")</f>
        <v/>
      </c>
      <c r="AW62" s="3" t="str">
        <f>IF(AU62&lt;&gt;"",IF(AU62&lt;&gt;"LIBSETS_DROP_MECHANIC_MONSTER_NAME",VLOOKUP(AU62,'LibSets constants'!$I$4:$L$1003,4,FALSE),""),"")</f>
        <v/>
      </c>
      <c r="AX62" s="90" t="s">
        <v>2707</v>
      </c>
      <c r="AY62" s="21" t="str">
        <f>IF(A62="???","--","")&amp;IF(F62&lt;&gt;"Not in the game (anymore)",IF(A62&lt;&gt;"",CONCATENATE("[",A62,"] = {wayshrines={")&amp;IF(K62&lt;&gt;"",CONCATENATE(K62,","),"")&amp;IF(L62&lt;&gt;"",CONCATENATE(L62,","),"")&amp;IF(M62&lt;&gt;"",CONCATENATE(M62,","),"")&amp;CONCATENATE("}")&amp;IF(VALUE(N62)&gt;0,CONCATENATE(", traitsNeeded=",N62),"")&amp;CONCATENATE(", dlcId=",IF(S62&lt;&gt;"",S62,"DLC_BASE_GAME")),""),"")</f>
        <v>[80] = {wayshrines={39,161,113,}, traitsNeeded=6, dlcId=DLC_BASE_GAME</v>
      </c>
      <c r="AZ62" s="21" t="str">
        <f>IF(F62&lt;&gt;"Not in the game (anymore)",IF(A62&lt;&gt;"",IF(P62&lt;&gt;"",CONCATENATE(", zoneIds={",P62),"")&amp;IF(Y62&lt;&gt;"",CONCATENATE(",",Y62),"")&amp;IF(AD62&lt;&gt;"",CONCATENATE(",",AD62),"")&amp;IF(AI62&lt;&gt;"",CONCATENATE(",",AI62),"")&amp;IF(AN62&lt;&gt;"",CONCATENATE(",",AN62),"")&amp;IF(AS62&lt;&gt;"",CONCATENATE(",",AS62),"")&amp;IF(P62&lt;&gt;"",CONCATENATE("}",""),"")&amp;IF(OR(I62="true",I62="false",I62&lt;&gt;""), CONCATENATE(", veteran=", I62), ""),""),"")</f>
        <v>, zoneIds={92,382,103}, veteran=false</v>
      </c>
      <c r="BA62" s="21" t="str">
        <f>IF(F62&lt;&gt;"Not in the game (anymore)",IF(A62&lt;&gt;"",", setType="&amp;G62,"")&amp;IF(J62="true",", multiTrialSet=true",""),"")</f>
        <v>, setType=LIBSETS_SETTYPE_CRAFTED</v>
      </c>
      <c r="BB62" s="21" t="str">
        <f>IF(AX62&lt;&gt;"",", isProcSetAllowedInPvP="&amp; AX62,"") &amp; IF(F62&lt;&gt;"Not in the game (anymore)",IF(U62&lt;&gt;"",", dropMechanic={"&amp;U62&amp;IF(AA62&lt;&gt;"",","&amp;AA62,"")&amp;IF(AF62&lt;&gt;"",","&amp;AF62,"")&amp;IF(AK62&lt;&gt;"",","&amp;AK62,"")&amp;IF(AP62&lt;&gt;"",","&amp;AP62,"")&amp;IF(AU62&lt;&gt;"",","&amp;AU62,"")&amp;"}"&amp;IF(U62="LIBSETS_DROP_MECHANIC_MONSTER_NAME",", dropMechanicNames={" &amp; IF(V62&lt;&gt;"","['en']='"&amp;V62&amp;"'","") &amp; IF(W62&lt;&gt;"",", ['de']='" &amp; W62&amp;"'","") &amp; "}",""),"")&amp;"},","")</f>
        <v>},</v>
      </c>
      <c r="BC62" s="21" t="str">
        <f>IF(F62&lt;&gt;"Not in the game (anymore)",IF(C62&lt;&gt;"",CONCATENATE(" --",C62," / ",B62,"   [",IF(Q62&lt;&gt;"",Q62,""),IF(Z62&lt;&gt;"",", "&amp;Z62,""),IF(AE62&lt;&gt;"",", "&amp;AE62,""),IF(AJ62&lt;&gt;"",", "&amp;AJ62,""),IF(AO62&lt;&gt;"",", "&amp;AO62,""),IF(AT62&lt;&gt;"",", "&amp;AT62,""),"]")),"")</f>
        <v xml:space="preserve"> --Hunding\'s Rage / Hundings Zorn   [Bangkorai, Reaper's March, The Rift]</v>
      </c>
    </row>
    <row r="63" spans="1:55" x14ac:dyDescent="0.25">
      <c r="A63" s="5">
        <v>81</v>
      </c>
      <c r="B63" t="s">
        <v>819</v>
      </c>
      <c r="C63" t="s">
        <v>820</v>
      </c>
      <c r="D63" s="3">
        <f t="shared" si="0"/>
        <v>81</v>
      </c>
      <c r="G63" s="8" t="s">
        <v>1493</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Y63" s="3">
        <f>IF(G63&lt;&gt;"LIBSETS_SETTYPE_BATTLEGROUND",IF(G63&lt;&gt;"LIBSETS_SETTYPE_SPECIAL",IF(X63&lt;&gt;"",X63,IF(Z63&lt;&gt;"",VLOOKUP(Z63,'ESO zone constants'!$D$3:$H$4953,5,FALSE),"")),""),"")</f>
        <v>58</v>
      </c>
      <c r="Z63" t="str">
        <f>IF(AND(O63&lt;&gt;"",NOT(ISERROR(O63))),"",IF(AND(L63&lt;&gt;"",L63&gt;0,NOT(ISERROR(L63))),VLOOKUP(L63,'ESO dumped WayshrineInfo'!$K$3:$N$9999,4,FALSE),""))</f>
        <v>Malabal Tor</v>
      </c>
      <c r="AB63" s="3" t="str">
        <f>IF(AA63&lt;&gt;"",IF(AA63&lt;&gt;"LIBSETS_DROP_MECHANIC_MONSTER_NAME",VLOOKUP(AA63,'LibSets constants'!$I$4:$L$1003,3,FALSE),""),"")</f>
        <v/>
      </c>
      <c r="AC63" s="3" t="str">
        <f>IF(AA63&lt;&gt;"",IF(AA63&lt;&gt;"LIBSETS_DROP_MECHANIC_MONSTER_NAME",VLOOKUP(AA63,'LibSets constants'!$I$4:$L$1003,4,FALSE),""),"")</f>
        <v/>
      </c>
      <c r="AD63" s="3">
        <f>IF(G63&lt;&gt;"LIBSETS_SETTYPE_BATTLEGROUND",IF(G63&lt;&gt;"LIBSETS_SETTYPE_SPECIAL",IF(AE63&lt;&gt;"",VLOOKUP(AE63,'ESO zone constants'!$D$3:$H$4953,5,FALSE),""),""),"")</f>
        <v>101</v>
      </c>
      <c r="AE63" t="str">
        <f>IF(AND(O63&lt;&gt;"",NOT(ISERROR(O63))),"",IF(AND(M63&lt;&gt;"",M63&gt;0,NOT(ISERROR(M63))),VLOOKUP(M63,'ESO dumped WayshrineInfo'!$K$3:$N$9999,4,FALSE),""))</f>
        <v>Eastmarch</v>
      </c>
      <c r="AG63" s="3" t="str">
        <f>IF(AF63&lt;&gt;"",IF(AF63&lt;&gt;"LIBSETS_DROP_MECHANIC_MONSTER_NAME",VLOOKUP(AF63,'LibSets constants'!$I$4:$L$1003,3,FALSE),""),"")</f>
        <v/>
      </c>
      <c r="AH63" s="3" t="str">
        <f>IF(AF63&lt;&gt;"",IF(AF63&lt;&gt;"LIBSETS_DROP_MECHANIC_MONSTER_NAME",VLOOKUP(AF63,'LibSets constants'!$I$4:$L$1003,4,FALSE),""),"")</f>
        <v/>
      </c>
      <c r="AI63" s="3" t="str">
        <f>IF(G63&lt;&gt;"LIBSETS_SETTYPE_BATTLEGROUND",IF(G63&lt;&gt;"LIBSETS_SETTYPE_SPECIAL",IF(AJ63&lt;&gt;"",VLOOKUP(AJ63,'ESO zone constants'!$D$3:$H$4953,5,FALSE),""),""),"")</f>
        <v/>
      </c>
      <c r="AL63" s="3" t="str">
        <f>IF(AK63&lt;&gt;"",IF(AK63&lt;&gt;"LIBSETS_DROP_MECHANIC_MONSTER_NAME",VLOOKUP(AK63,'LibSets constants'!$I$4:$L$1003,3,FALSE),""),"")</f>
        <v/>
      </c>
      <c r="AM63" s="3" t="str">
        <f>IF(AK63&lt;&gt;"",IF(AK63&lt;&gt;"LIBSETS_DROP_MECHANIC_MONSTER_NAME",VLOOKUP(AK63,'LibSets constants'!$I$4:$L$1003,4,FALSE),""),"")</f>
        <v/>
      </c>
      <c r="AN63" s="3" t="str">
        <f>IF(G63&lt;&gt;"LIBSETS_SETTYPE_BATTLEGROUND",IF(G63&lt;&gt;"LIBSETS_SETTYPE_SPECIAL",IF(AO63&lt;&gt;"",VLOOKUP(AO63,'ESO zone constants'!$D$3:$H$4953,5,FALSE),""),""),"")</f>
        <v/>
      </c>
      <c r="AQ63" s="3" t="str">
        <f>IF(AP63&lt;&gt;"",IF(AP63&lt;&gt;"LIBSETS_DROP_MECHANIC_MONSTER_NAME",VLOOKUP(AP63,'LibSets constants'!$I$4:$L$1003,3,FALSE),""),"")</f>
        <v/>
      </c>
      <c r="AR63" s="3" t="str">
        <f>IF(AP63&lt;&gt;"",IF(AP63&lt;&gt;"LIBSETS_DROP_MECHANIC_MONSTER_NAME",VLOOKUP(AP63,'LibSets constants'!$I$4:$L$1003,4,FALSE),""),"")</f>
        <v/>
      </c>
      <c r="AS63" s="3" t="str">
        <f>IF(G63&lt;&gt;"LIBSETS_SETTYPE_BATTLEGROUND",IF(G63&lt;&gt;"LIBSETS_SETTYPE_SPECIAL",IF(AT63&lt;&gt;"",VLOOKUP(AT63,'ESO zone constants'!$D$3:$H$4953,5,FALSE),""),""),"")</f>
        <v/>
      </c>
      <c r="AV63" s="3" t="str">
        <f>IF(AU63&lt;&gt;"",IF(AU63&lt;&gt;"LIBSETS_DROP_MECHANIC_MONSTER_NAME",VLOOKUP(AU63,'LibSets constants'!$I$4:$L$1003,3,FALSE),""),"")</f>
        <v/>
      </c>
      <c r="AW63" s="3" t="str">
        <f>IF(AU63&lt;&gt;"",IF(AU63&lt;&gt;"LIBSETS_DROP_MECHANIC_MONSTER_NAME",VLOOKUP(AU63,'LibSets constants'!$I$4:$L$1003,4,FALSE),""),"")</f>
        <v/>
      </c>
      <c r="AX63" s="90" t="s">
        <v>2707</v>
      </c>
      <c r="AY63" s="21" t="str">
        <f>IF(A63="???","--","")&amp;IF(F63&lt;&gt;"Not in the game (anymore)",IF(A63&lt;&gt;"",CONCATENATE("[",A63,"] = {wayshrines={")&amp;IF(K63&lt;&gt;"",CONCATENATE(K63,","),"")&amp;IF(L63&lt;&gt;"",CONCATENATE(L63,","),"")&amp;IF(M63&lt;&gt;"",CONCATENATE(M63,","),"")&amp;CONCATENATE("}")&amp;IF(VALUE(N63)&gt;0,CONCATENATE(", traitsNeeded=",N63),"")&amp;CONCATENATE(", dlcId=",IF(S63&lt;&gt;"",S63,"DLC_BASE_GAME")),""),"")</f>
        <v>[81] = {wayshrines={137,103,89,}, traitsNeeded=5, dlcId=DLC_BASE_GAME</v>
      </c>
      <c r="AZ63" s="21" t="str">
        <f>IF(F63&lt;&gt;"Not in the game (anymore)",IF(A63&lt;&gt;"",IF(P63&lt;&gt;"",CONCATENATE(", zoneIds={",P63),"")&amp;IF(Y63&lt;&gt;"",CONCATENATE(",",Y63),"")&amp;IF(AD63&lt;&gt;"",CONCATENATE(",",AD63),"")&amp;IF(AI63&lt;&gt;"",CONCATENATE(",",AI63),"")&amp;IF(AN63&lt;&gt;"",CONCATENATE(",",AN63),"")&amp;IF(AS63&lt;&gt;"",CONCATENATE(",",AS63),"")&amp;IF(P63&lt;&gt;"",CONCATENATE("}",""),"")&amp;IF(OR(I63="true",I63="false",I63&lt;&gt;""), CONCATENATE(", veteran=", I63), ""),""),"")</f>
        <v>, zoneIds={104,58,101}, veteran=false</v>
      </c>
      <c r="BA63" s="21" t="str">
        <f>IF(F63&lt;&gt;"Not in the game (anymore)",IF(A63&lt;&gt;"",", setType="&amp;G63,"")&amp;IF(J63="true",", multiTrialSet=true",""),"")</f>
        <v>, setType=LIBSETS_SETTYPE_CRAFTED</v>
      </c>
      <c r="BB63" s="21" t="str">
        <f>IF(AX63&lt;&gt;"",", isProcSetAllowedInPvP="&amp; AX63,"") &amp; IF(F63&lt;&gt;"Not in the game (anymore)",IF(U63&lt;&gt;"",", dropMechanic={"&amp;U63&amp;IF(AA63&lt;&gt;"",","&amp;AA63,"")&amp;IF(AF63&lt;&gt;"",","&amp;AF63,"")&amp;IF(AK63&lt;&gt;"",","&amp;AK63,"")&amp;IF(AP63&lt;&gt;"",","&amp;AP63,"")&amp;IF(AU63&lt;&gt;"",","&amp;AU63,"")&amp;"}"&amp;IF(U63="LIBSETS_DROP_MECHANIC_MONSTER_NAME",", dropMechanicNames={" &amp; IF(V63&lt;&gt;"","['en']='"&amp;V63&amp;"'","") &amp; IF(W63&lt;&gt;"",", ['de']='" &amp; W63&amp;"'","") &amp; "}",""),"")&amp;"},","")</f>
        <v>},</v>
      </c>
      <c r="BC63" s="21" t="str">
        <f>IF(F63&lt;&gt;"Not in the game (anymore)",IF(C63&lt;&gt;"",CONCATENATE(" --",C63," / ",B63,"   [",IF(Q63&lt;&gt;"",Q63,""),IF(Z63&lt;&gt;"",", "&amp;Z63,""),IF(AE63&lt;&gt;"",", "&amp;AE63,""),IF(AJ63&lt;&gt;"",", "&amp;AJ63,""),IF(AO63&lt;&gt;"",", "&amp;AO63,""),IF(AT63&lt;&gt;"",", "&amp;AT63,""),"]")),"")</f>
        <v xml:space="preserve"> --Song of Lamae / Lied der Lamien   [Alik'r Desert, Malabal Tor, Eastmarch]</v>
      </c>
    </row>
    <row r="64" spans="1:55" x14ac:dyDescent="0.25">
      <c r="A64" s="5">
        <v>82</v>
      </c>
      <c r="B64" t="s">
        <v>821</v>
      </c>
      <c r="C64" t="s">
        <v>2618</v>
      </c>
      <c r="D64" s="3">
        <f t="shared" si="0"/>
        <v>82</v>
      </c>
      <c r="G64" s="8" t="s">
        <v>1493</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Y64" s="3">
        <f>IF(G64&lt;&gt;"LIBSETS_SETTYPE_BATTLEGROUND",IF(G64&lt;&gt;"LIBSETS_SETTYPE_SPECIAL",IF(X64&lt;&gt;"",X64,IF(Z64&lt;&gt;"",VLOOKUP(Z64,'ESO zone constants'!$D$3:$H$4953,5,FALSE),"")),""),"")</f>
        <v>58</v>
      </c>
      <c r="Z64" t="str">
        <f>IF(AND(O64&lt;&gt;"",NOT(ISERROR(O64))),"",IF(AND(L64&lt;&gt;"",L64&gt;0,NOT(ISERROR(L64))),VLOOKUP(L64,'ESO dumped WayshrineInfo'!$K$3:$N$9999,4,FALSE),""))</f>
        <v>Malabal Tor</v>
      </c>
      <c r="AB64" s="3" t="str">
        <f>IF(AA64&lt;&gt;"",IF(AA64&lt;&gt;"LIBSETS_DROP_MECHANIC_MONSTER_NAME",VLOOKUP(AA64,'LibSets constants'!$I$4:$L$1003,3,FALSE),""),"")</f>
        <v/>
      </c>
      <c r="AC64" s="3" t="str">
        <f>IF(AA64&lt;&gt;"",IF(AA64&lt;&gt;"LIBSETS_DROP_MECHANIC_MONSTER_NAME",VLOOKUP(AA64,'LibSets constants'!$I$4:$L$1003,4,FALSE),""),"")</f>
        <v/>
      </c>
      <c r="AD64" s="3">
        <f>IF(G64&lt;&gt;"LIBSETS_SETTYPE_BATTLEGROUND",IF(G64&lt;&gt;"LIBSETS_SETTYPE_SPECIAL",IF(AE64&lt;&gt;"",VLOOKUP(AE64,'ESO zone constants'!$D$3:$H$4953,5,FALSE),""),""),"")</f>
        <v>101</v>
      </c>
      <c r="AE64" t="str">
        <f>IF(AND(O64&lt;&gt;"",NOT(ISERROR(O64))),"",IF(AND(M64&lt;&gt;"",M64&gt;0,NOT(ISERROR(M64))),VLOOKUP(M64,'ESO dumped WayshrineInfo'!$K$3:$N$9999,4,FALSE),""))</f>
        <v>Eastmarch</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90" t="s">
        <v>2707</v>
      </c>
      <c r="AY64" s="21" t="str">
        <f>IF(A64="???","--","")&amp;IF(F64&lt;&gt;"Not in the game (anymore)",IF(A64&lt;&gt;"",CONCATENATE("[",A64,"] = {wayshrines={")&amp;IF(K64&lt;&gt;"",CONCATENATE(K64,","),"")&amp;IF(L64&lt;&gt;"",CONCATENATE(L64,","),"")&amp;IF(M64&lt;&gt;"",CONCATENATE(M64,","),"")&amp;CONCATENATE("}")&amp;IF(VALUE(N64)&gt;0,CONCATENATE(", traitsNeeded=",N64),"")&amp;CONCATENATE(", dlcId=",IF(S64&lt;&gt;"",S64,"DLC_BASE_GAME")),""),"")</f>
        <v>[82] = {wayshrines={155,105,95,}, traitsNeeded=5, dlcId=DLC_BASE_GAME</v>
      </c>
      <c r="AZ64" s="21" t="str">
        <f>IF(F64&lt;&gt;"Not in the game (anymore)",IF(A64&lt;&gt;"",IF(P64&lt;&gt;"",CONCATENATE(", zoneIds={",P64),"")&amp;IF(Y64&lt;&gt;"",CONCATENATE(",",Y64),"")&amp;IF(AD64&lt;&gt;"",CONCATENATE(",",AD64),"")&amp;IF(AI64&lt;&gt;"",CONCATENATE(",",AI64),"")&amp;IF(AN64&lt;&gt;"",CONCATENATE(",",AN64),"")&amp;IF(AS64&lt;&gt;"",CONCATENATE(",",AS64),"")&amp;IF(P64&lt;&gt;"",CONCATENATE("}",""),"")&amp;IF(OR(I64="true",I64="false",I64&lt;&gt;""), CONCATENATE(", veteran=", I64), ""),""),"")</f>
        <v>, zoneIds={104,58,101}, veteran=false</v>
      </c>
      <c r="BA64" s="21" t="str">
        <f>IF(F64&lt;&gt;"Not in the game (anymore)",IF(A64&lt;&gt;"",", setType="&amp;G64,"")&amp;IF(J64="true",", multiTrialSet=true",""),"")</f>
        <v>, setType=LIBSETS_SETTYPE_CRAFTED</v>
      </c>
      <c r="BB64" s="21" t="str">
        <f>IF(AX64&lt;&gt;"",", isProcSetAllowedInPvP="&amp; AX64,"") &amp; IF(F64&lt;&gt;"Not in the game (anymore)",IF(U64&lt;&gt;"",", dropMechanic={"&amp;U64&amp;IF(AA64&lt;&gt;"",","&amp;AA64,"")&amp;IF(AF64&lt;&gt;"",","&amp;AF64,"")&amp;IF(AK64&lt;&gt;"",","&amp;AK64,"")&amp;IF(AP64&lt;&gt;"",","&amp;AP64,"")&amp;IF(AU64&lt;&gt;"",","&amp;AU64,"")&amp;"}"&amp;IF(U64="LIBSETS_DROP_MECHANIC_MONSTER_NAME",", dropMechanicNames={" &amp; IF(V64&lt;&gt;"","['en']='"&amp;V64&amp;"'","") &amp; IF(W64&lt;&gt;"",", ['de']='" &amp; W64&amp;"'","") &amp; "}",""),"")&amp;"},","")</f>
        <v>},</v>
      </c>
      <c r="BC64" s="21" t="str">
        <f>IF(F64&lt;&gt;"Not in the game (anymore)",IF(C64&lt;&gt;"",CONCATENATE(" --",C64," / ",B64,"   [",IF(Q64&lt;&gt;"",Q64,""),IF(Z64&lt;&gt;"",", "&amp;Z64,""),IF(AE64&lt;&gt;"",", "&amp;AE64,""),IF(AJ64&lt;&gt;"",", "&amp;AJ64,""),IF(AO64&lt;&gt;"",", "&amp;AO64,""),IF(AT64&lt;&gt;"",", "&amp;AT64,""),"]")),"")</f>
        <v xml:space="preserve"> --Alessia\'s Bulwark / Alessias Bollwerk   [Alik'r Desert, Malabal Tor, Eastmarch]</v>
      </c>
    </row>
    <row r="65" spans="1:55" x14ac:dyDescent="0.25">
      <c r="A65" s="12">
        <v>83</v>
      </c>
      <c r="B65" t="s">
        <v>822</v>
      </c>
      <c r="C65" t="s">
        <v>823</v>
      </c>
      <c r="D65" s="3">
        <f t="shared" si="0"/>
        <v>83</v>
      </c>
      <c r="G65" s="8" t="s">
        <v>1494</v>
      </c>
      <c r="I65" t="s">
        <v>97</v>
      </c>
      <c r="J65" t="s">
        <v>97</v>
      </c>
      <c r="K65">
        <v>-1</v>
      </c>
      <c r="L65">
        <v>-1</v>
      </c>
      <c r="M65">
        <v>-1</v>
      </c>
      <c r="N65">
        <v>0</v>
      </c>
      <c r="O65" s="66"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1562</v>
      </c>
      <c r="V65" s="3" t="str">
        <f>IF(U65&lt;&gt;"",IF(U65&lt;&gt;"LIBSETS_DROP_MECHANIC_MONSTER_NAME",VLOOKUP(U65,'LibSets constants'!$I$4:$L$1003,3,FALSE),""),"")</f>
        <v>Rewards for the worthy (Cyrodiil/Battleground mail)</v>
      </c>
      <c r="W65" s="3" t="str">
        <f>IF(U65&lt;&gt;"",IF(U65&lt;&gt;"LIBSETS_DROP_MECHANIC_MONSTER_NAME",VLOOKUP(U65,'LibSets constants'!$I$4:$L$1003,4,FALSE),""),"")</f>
        <v>Gerechter Lohn (Cyrodiil/Schlachtfeld Mail)</v>
      </c>
      <c r="Y65" s="3" t="str">
        <f>IF(G65&lt;&gt;"LIBSETS_SETTYPE_BATTLEGROUND",IF(G65&lt;&gt;"LIBSETS_SETTYPE_SPECIAL",IF(X65&lt;&gt;"",X65,IF(Z65&lt;&gt;"",VLOOKUP(Z65,'ESO zone constants'!$D$3:$H$4953,5,FALSE),"")),""),"")</f>
        <v/>
      </c>
      <c r="Z65" t="str">
        <f>IF(AND(O65&lt;&gt;"",NOT(ISERROR(O65))),"",IF(AND(L65&lt;&gt;"",L65&gt;0,NOT(ISERROR(L65))),VLOOKUP(L65,'ESO dumped WayshrineInfo'!$K$3:$N$9999,4,FALSE),""))</f>
        <v/>
      </c>
      <c r="AA65" s="33" t="s">
        <v>1555</v>
      </c>
      <c r="AB65" s="3" t="str">
        <f>IF(AA65&lt;&gt;"",IF(AA65&lt;&gt;"LIBSETS_DROP_MECHANIC_MONSTER_NAME",VLOOKUP(AA65,'LibSets constants'!$I$4:$L$1003,3,FALSE),""),"")</f>
        <v>City Vlastarus (quartermaster)</v>
      </c>
      <c r="AC65" s="3" t="str">
        <f>IF(AA65&lt;&gt;"",IF(AA65&lt;&gt;"LIBSETS_DROP_MECHANIC_MONSTER_NAME",VLOOKUP(AA65,'LibSets constants'!$I$4:$L$1003,4,FALSE),""),"")</f>
        <v>Stadt Vlastarus (Quartiermeister)</v>
      </c>
      <c r="AD65" s="3" t="str">
        <f>IF(G65&lt;&gt;"LIBSETS_SETTYPE_BATTLEGROUND",IF(G65&lt;&gt;"LIBSETS_SETTYPE_SPECIAL",IF(AE65&lt;&gt;"",VLOOKUP(AE65,'ESO zone constants'!$D$3:$H$4953,5,FALSE),""),""),"")</f>
        <v/>
      </c>
      <c r="AE65" t="str">
        <f>IF(AND(O65&lt;&gt;"",NOT(ISERROR(O65))),"",IF(AND(M65&lt;&gt;"",M65&gt;0,NOT(ISERROR(M65))),VLOOKUP(M65,'ESO dumped WayshrineInfo'!$K$3:$N$9999,4,FALSE),""))</f>
        <v/>
      </c>
      <c r="AG65" s="3" t="str">
        <f>IF(AF65&lt;&gt;"",IF(AF65&lt;&gt;"LIBSETS_DROP_MECHANIC_MONSTER_NAME",VLOOKUP(AF65,'LibSets constants'!$I$4:$L$1003,3,FALSE),""),"")</f>
        <v/>
      </c>
      <c r="AH65" s="3" t="str">
        <f>IF(AF65&lt;&gt;"",IF(AF65&lt;&gt;"LIBSETS_DROP_MECHANIC_MONSTER_NAME",VLOOKUP(AF65,'LibSets constants'!$I$4:$L$1003,4,FALSE),""),"")</f>
        <v/>
      </c>
      <c r="AI65" s="3" t="str">
        <f>IF(G65&lt;&gt;"LIBSETS_SETTYPE_BATTLEGROUND",IF(G65&lt;&gt;"LIBSETS_SETTYPE_SPECIAL",IF(AJ65&lt;&gt;"",VLOOKUP(AJ65,'ESO zone constants'!$D$3:$H$4953,5,FALSE),""),""),"")</f>
        <v/>
      </c>
      <c r="AL65" s="3" t="str">
        <f>IF(AK65&lt;&gt;"",IF(AK65&lt;&gt;"LIBSETS_DROP_MECHANIC_MONSTER_NAME",VLOOKUP(AK65,'LibSets constants'!$I$4:$L$1003,3,FALSE),""),"")</f>
        <v/>
      </c>
      <c r="AM65" s="3" t="str">
        <f>IF(AK65&lt;&gt;"",IF(AK65&lt;&gt;"LIBSETS_DROP_MECHANIC_MONSTER_NAME",VLOOKUP(AK65,'LibSets constants'!$I$4:$L$1003,4,FALSE),""),"")</f>
        <v/>
      </c>
      <c r="AN65" s="3" t="str">
        <f>IF(G65&lt;&gt;"LIBSETS_SETTYPE_BATTLEGROUND",IF(G65&lt;&gt;"LIBSETS_SETTYPE_SPECIAL",IF(AO65&lt;&gt;"",VLOOKUP(AO65,'ESO zone constants'!$D$3:$H$4953,5,FALSE),""),""),"")</f>
        <v/>
      </c>
      <c r="AQ65" s="3" t="str">
        <f>IF(AP65&lt;&gt;"",IF(AP65&lt;&gt;"LIBSETS_DROP_MECHANIC_MONSTER_NAME",VLOOKUP(AP65,'LibSets constants'!$I$4:$L$1003,3,FALSE),""),"")</f>
        <v/>
      </c>
      <c r="AR65" s="3" t="str">
        <f>IF(AP65&lt;&gt;"",IF(AP65&lt;&gt;"LIBSETS_DROP_MECHANIC_MONSTER_NAME",VLOOKUP(AP65,'LibSets constants'!$I$4:$L$1003,4,FALSE),""),"")</f>
        <v/>
      </c>
      <c r="AS65" s="3" t="str">
        <f>IF(G65&lt;&gt;"LIBSETS_SETTYPE_BATTLEGROUND",IF(G65&lt;&gt;"LIBSETS_SETTYPE_SPECIAL",IF(AT65&lt;&gt;"",VLOOKUP(AT65,'ESO zone constants'!$D$3:$H$4953,5,FALSE),""),""),"")</f>
        <v/>
      </c>
      <c r="AV65" s="3" t="str">
        <f>IF(AU65&lt;&gt;"",IF(AU65&lt;&gt;"LIBSETS_DROP_MECHANIC_MONSTER_NAME",VLOOKUP(AU65,'LibSets constants'!$I$4:$L$1003,3,FALSE),""),"")</f>
        <v/>
      </c>
      <c r="AW65" s="3" t="str">
        <f>IF(AU65&lt;&gt;"",IF(AU65&lt;&gt;"LIBSETS_DROP_MECHANIC_MONSTER_NAME",VLOOKUP(AU65,'LibSets constants'!$I$4:$L$1003,4,FALSE),""),"")</f>
        <v/>
      </c>
      <c r="AX65" s="90" t="s">
        <v>2708</v>
      </c>
      <c r="AY65" s="21" t="str">
        <f>IF(A65="???","--","")&amp;IF(F65&lt;&gt;"Not in the game (anymore)",IF(A65&lt;&gt;"",CONCATENATE("[",A65,"] = {wayshrines={")&amp;IF(K65&lt;&gt;"",CONCATENATE(K65,","),"")&amp;IF(L65&lt;&gt;"",CONCATENATE(L65,","),"")&amp;IF(M65&lt;&gt;"",CONCATENATE(M65,","),"")&amp;CONCATENATE("}")&amp;IF(VALUE(N65)&gt;0,CONCATENATE(", traitsNeeded=",N65),"")&amp;CONCATENATE(", dlcId=",IF(S65&lt;&gt;"",S65,"DLC_BASE_GAME")),""),"")</f>
        <v>[83] = {wayshrines={-1,-1,-1,}, dlcId=DLC_BASE_GAME</v>
      </c>
      <c r="AZ65" s="21" t="str">
        <f>IF(F65&lt;&gt;"Not in the game (anymore)",IF(A65&lt;&gt;"",IF(P65&lt;&gt;"",CONCATENATE(", zoneIds={",P65),"")&amp;IF(Y65&lt;&gt;"",CONCATENATE(",",Y65),"")&amp;IF(AD65&lt;&gt;"",CONCATENATE(",",AD65),"")&amp;IF(AI65&lt;&gt;"",CONCATENATE(",",AI65),"")&amp;IF(AN65&lt;&gt;"",CONCATENATE(",",AN65),"")&amp;IF(AS65&lt;&gt;"",CONCATENATE(",",AS65),"")&amp;IF(P65&lt;&gt;"",CONCATENATE("}",""),"")&amp;IF(OR(I65="true",I65="false",I65&lt;&gt;""), CONCATENATE(", veteran=", I65), ""),""),"")</f>
        <v>, zoneIds={181}, veteran=false</v>
      </c>
      <c r="BA65" s="21" t="str">
        <f>IF(F65&lt;&gt;"Not in the game (anymore)",IF(A65&lt;&gt;"",", setType="&amp;G65,"")&amp;IF(J65="true",", multiTrialSet=true",""),"")</f>
        <v>, setType=LIBSETS_SETTYPE_CYRODIIL</v>
      </c>
      <c r="BB65" s="21" t="str">
        <f>IF(AX65&lt;&gt;"",", isProcSetAllowedInPvP="&amp; AX65,"") &amp; IF(F65&lt;&gt;"Not in the game (anymore)",IF(U65&lt;&gt;"",", dropMechanic={"&amp;U65&amp;IF(AA65&lt;&gt;"",","&amp;AA65,"")&amp;IF(AF65&lt;&gt;"",","&amp;AF65,"")&amp;IF(AK65&lt;&gt;"",","&amp;AK65,"")&amp;IF(AP65&lt;&gt;"",","&amp;AP65,"")&amp;IF(AU65&lt;&gt;"",","&amp;AU65,"")&amp;"}"&amp;IF(U65="LIBSETS_DROP_MECHANIC_MONSTER_NAME",", dropMechanicNames={" &amp; IF(V65&lt;&gt;"","['en']='"&amp;V65&amp;"'","") &amp; IF(W65&lt;&gt;"",", ['de']='" &amp; W65&amp;"'","") &amp; "}",""),"")&amp;"},","")</f>
        <v>, isProcSetAllowedInPvP=1, dropMechanic={LIBSETS_DROP_MECHANIC_MAIL_PVP_REWARDS_FOR_THE_WORTHY,LIBSETS_DROP_MECHANIC_CITY_CYRODIIL_VLASTARUS}},</v>
      </c>
      <c r="BC65" s="21" t="str">
        <f>IF(F65&lt;&gt;"Not in the game (anymore)",IF(C65&lt;&gt;"",CONCATENATE(" --",C65," / ",B65,"   [",IF(Q65&lt;&gt;"",Q65,""),IF(Z65&lt;&gt;"",", "&amp;Z65,""),IF(AE65&lt;&gt;"",", "&amp;AE65,""),IF(AJ65&lt;&gt;"",", "&amp;AJ65,""),IF(AO65&lt;&gt;"",", "&amp;AO65,""),IF(AT65&lt;&gt;"",", "&amp;AT65,""),"]")),"")</f>
        <v xml:space="preserve"> --Elf Bane / Elfenfluch   [Cyrodiil]</v>
      </c>
    </row>
    <row r="66" spans="1:55" x14ac:dyDescent="0.25">
      <c r="A66" s="5">
        <v>84</v>
      </c>
      <c r="B66" t="s">
        <v>824</v>
      </c>
      <c r="C66" t="s">
        <v>2619</v>
      </c>
      <c r="D66" s="3">
        <f t="shared" si="0"/>
        <v>84</v>
      </c>
      <c r="G66" s="8" t="s">
        <v>1493</v>
      </c>
      <c r="I66" t="s">
        <v>97</v>
      </c>
      <c r="J66" t="s">
        <v>97</v>
      </c>
      <c r="K66">
        <v>-2</v>
      </c>
      <c r="L66">
        <v>-2</v>
      </c>
      <c r="M66">
        <v>-2</v>
      </c>
      <c r="N66">
        <v>8</v>
      </c>
      <c r="O66" s="66"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43" t="str">
        <f>IF(U66&lt;&gt;"",IF(U66&lt;&gt;"LIBSETS_DROP_MECHANIC_MONSTER_NAME",VLOOKUP(U66,'LibSets constants'!$I$4:$L$1003,3,FALSE),""),"")</f>
        <v/>
      </c>
      <c r="W66" s="3" t="str">
        <f>IF(U66&lt;&gt;"",IF(U66&lt;&gt;"LIBSETS_DROP_MECHANIC_MONSTER_NAME",VLOOKUP(U66,'LibSets constants'!$I$4:$L$1003,4,FALSE),""),"")</f>
        <v/>
      </c>
      <c r="Y66" s="3" t="str">
        <f>IF(G66&lt;&gt;"LIBSETS_SETTYPE_BATTLEGROUND",IF(G66&lt;&gt;"LIBSETS_SETTYPE_SPECIAL",IF(X66&lt;&gt;"",X66,IF(Z66&lt;&gt;"",VLOOKUP(Z66,'ESO zone constants'!$D$3:$H$4953,5,FALSE),"")),""),"")</f>
        <v/>
      </c>
      <c r="Z66" t="str">
        <f>IF(AND(O66&lt;&gt;"",NOT(ISERROR(O66))),"",IF(AND(L66&lt;&gt;"",L66&gt;0,NOT(ISERROR(L66))),VLOOKUP(L66,'ESO dumped WayshrineInfo'!$K$3:$N$9999,4,FALSE),""))</f>
        <v/>
      </c>
      <c r="AA66" s="44"/>
      <c r="AB66" s="43" t="str">
        <f>IF(AA66&lt;&gt;"",IF(AA66&lt;&gt;"LIBSETS_DROP_MECHANIC_MONSTER_NAME",VLOOKUP(AA66,'LibSets constants'!$I$4:$L$1003,3,FALSE),""),"")</f>
        <v/>
      </c>
      <c r="AC66" s="43" t="str">
        <f>IF(AA66&lt;&gt;"",IF(AA66&lt;&gt;"LIBSETS_DROP_MECHANIC_MONSTER_NAME",VLOOKUP(AA66,'LibSets constants'!$I$4:$L$1003,4,FALSE),""),"")</f>
        <v/>
      </c>
      <c r="AD66" s="3" t="str">
        <f>IF(G66&lt;&gt;"LIBSETS_SETTYPE_BATTLEGROUND",IF(G66&lt;&gt;"LIBSETS_SETTYPE_SPECIAL",IF(AE66&lt;&gt;"",VLOOKUP(AE66,'ESO zone constants'!$D$3:$H$4953,5,FALSE),""),""),"")</f>
        <v/>
      </c>
      <c r="AE66" t="str">
        <f>IF(AND(O66&lt;&gt;"",NOT(ISERROR(O66))),"",IF(AND(M66&lt;&gt;"",M66&gt;0,NOT(ISERROR(M66))),VLOOKUP(M66,'ESO dumped WayshrineInfo'!$K$3:$N$9999,4,FALSE),""))</f>
        <v/>
      </c>
      <c r="AF66" s="44"/>
      <c r="AG66" s="43" t="str">
        <f>IF(AF66&lt;&gt;"",IF(AF66&lt;&gt;"LIBSETS_DROP_MECHANIC_MONSTER_NAME",VLOOKUP(AF66,'LibSets constants'!$I$4:$L$1003,3,FALSE),""),"")</f>
        <v/>
      </c>
      <c r="AH66" s="43" t="str">
        <f>IF(AF66&lt;&gt;"",IF(AF66&lt;&gt;"LIBSETS_DROP_MECHANIC_MONSTER_NAME",VLOOKUP(AF66,'LibSets constants'!$I$4:$L$1003,4,FALSE),""),"")</f>
        <v/>
      </c>
      <c r="AI66" s="3" t="str">
        <f>IF(G66&lt;&gt;"LIBSETS_SETTYPE_BATTLEGROUND",IF(G66&lt;&gt;"LIBSETS_SETTYPE_SPECIAL",IF(AJ66&lt;&gt;"",VLOOKUP(AJ66,'ESO zone constants'!$D$3:$H$4953,5,FALSE),""),""),"")</f>
        <v/>
      </c>
      <c r="AK66" s="44"/>
      <c r="AL66" s="43" t="str">
        <f>IF(AK66&lt;&gt;"",IF(AK66&lt;&gt;"LIBSETS_DROP_MECHANIC_MONSTER_NAME",VLOOKUP(AK66,'LibSets constants'!$I$4:$L$1003,3,FALSE),""),"")</f>
        <v/>
      </c>
      <c r="AM66" s="43" t="str">
        <f>IF(AK66&lt;&gt;"",IF(AK66&lt;&gt;"LIBSETS_DROP_MECHANIC_MONSTER_NAME",VLOOKUP(AK66,'LibSets constants'!$I$4:$L$1003,4,FALSE),""),"")</f>
        <v/>
      </c>
      <c r="AN66" s="3" t="str">
        <f>IF(G66&lt;&gt;"LIBSETS_SETTYPE_BATTLEGROUND",IF(G66&lt;&gt;"LIBSETS_SETTYPE_SPECIAL",IF(AO66&lt;&gt;"",VLOOKUP(AO66,'ESO zone constants'!$D$3:$H$4953,5,FALSE),""),""),"")</f>
        <v/>
      </c>
      <c r="AP66" s="44"/>
      <c r="AQ66" s="43" t="str">
        <f>IF(AP66&lt;&gt;"",IF(AP66&lt;&gt;"LIBSETS_DROP_MECHANIC_MONSTER_NAME",VLOOKUP(AP66,'LibSets constants'!$I$4:$L$1003,3,FALSE),""),"")</f>
        <v/>
      </c>
      <c r="AR66" s="43" t="str">
        <f>IF(AP66&lt;&gt;"",IF(AP66&lt;&gt;"LIBSETS_DROP_MECHANIC_MONSTER_NAME",VLOOKUP(AP66,'LibSets constants'!$I$4:$L$1003,4,FALSE),""),"")</f>
        <v/>
      </c>
      <c r="AS66" s="3" t="str">
        <f>IF(G66&lt;&gt;"LIBSETS_SETTYPE_BATTLEGROUND",IF(G66&lt;&gt;"LIBSETS_SETTYPE_SPECIAL",IF(AT66&lt;&gt;"",VLOOKUP(AT66,'ESO zone constants'!$D$3:$H$4953,5,FALSE),""),""),"")</f>
        <v/>
      </c>
      <c r="AU66" s="44"/>
      <c r="AV66" s="43" t="str">
        <f>IF(AU66&lt;&gt;"",IF(AU66&lt;&gt;"LIBSETS_DROP_MECHANIC_MONSTER_NAME",VLOOKUP(AU66,'LibSets constants'!$I$4:$L$1003,3,FALSE),""),"")</f>
        <v/>
      </c>
      <c r="AW66" s="43" t="str">
        <f>IF(AU66&lt;&gt;"",IF(AU66&lt;&gt;"LIBSETS_DROP_MECHANIC_MONSTER_NAME",VLOOKUP(AU66,'LibSets constants'!$I$4:$L$1003,4,FALSE),""),"")</f>
        <v/>
      </c>
      <c r="AX66" s="90" t="s">
        <v>2708</v>
      </c>
      <c r="AY66" s="21" t="str">
        <f>IF(A66="???","--","")&amp;IF(F66&lt;&gt;"Not in the game (anymore)",IF(A66&lt;&gt;"",CONCATENATE("[",A66,"] = {wayshrines={")&amp;IF(K66&lt;&gt;"",CONCATENATE(K66,","),"")&amp;IF(L66&lt;&gt;"",CONCATENATE(L66,","),"")&amp;IF(M66&lt;&gt;"",CONCATENATE(M66,","),"")&amp;CONCATENATE("}")&amp;IF(VALUE(N66)&gt;0,CONCATENATE(", traitsNeeded=",N66),"")&amp;CONCATENATE(", dlcId=",IF(S66&lt;&gt;"",S66,"DLC_BASE_GAME")),""),"")</f>
        <v>[84] = {wayshrines={-2,-2,-2,}, traitsNeeded=8, dlcId=DLC_BASE_GAME</v>
      </c>
      <c r="AZ66" s="21" t="str">
        <f>IF(F66&lt;&gt;"Not in the game (anymore)",IF(A66&lt;&gt;"",IF(P66&lt;&gt;"",CONCATENATE(", zoneIds={",P66),"")&amp;IF(Y66&lt;&gt;"",CONCATENATE(",",Y66),"")&amp;IF(AD66&lt;&gt;"",CONCATENATE(",",AD66),"")&amp;IF(AI66&lt;&gt;"",CONCATENATE(",",AI66),"")&amp;IF(AN66&lt;&gt;"",CONCATENATE(",",AN66),"")&amp;IF(AS66&lt;&gt;"",CONCATENATE(",",AS66),"")&amp;IF(P66&lt;&gt;"",CONCATENATE("}",""),"")&amp;IF(OR(I66="true",I66="false",I66&lt;&gt;""), CONCATENATE(", veteran=", I66), ""),""),"")</f>
        <v>, zoneIds={208}, veteran=false</v>
      </c>
      <c r="BA66" s="21" t="str">
        <f>IF(F66&lt;&gt;"Not in the game (anymore)",IF(A66&lt;&gt;"",", setType="&amp;G66,"")&amp;IF(J66="true",", multiTrialSet=true",""),"")</f>
        <v>, setType=LIBSETS_SETTYPE_CRAFTED</v>
      </c>
      <c r="BB66" s="21" t="str">
        <f>IF(AX66&lt;&gt;"",", isProcSetAllowedInPvP="&amp; AX66,"") &amp; IF(F66&lt;&gt;"Not in the game (anymore)",IF(U66&lt;&gt;"",", dropMechanic={"&amp;U66&amp;IF(AA66&lt;&gt;"",","&amp;AA66,"")&amp;IF(AF66&lt;&gt;"",","&amp;AF66,"")&amp;IF(AK66&lt;&gt;"",","&amp;AK66,"")&amp;IF(AP66&lt;&gt;"",","&amp;AP66,"")&amp;IF(AU66&lt;&gt;"",","&amp;AU66,"")&amp;"}"&amp;IF(U66="LIBSETS_DROP_MECHANIC_MONSTER_NAME",", dropMechanicNames={" &amp; IF(V66&lt;&gt;"","['en']='"&amp;V66&amp;"'","") &amp; IF(W66&lt;&gt;"",", ['de']='" &amp; W66&amp;"'","") &amp; "}",""),"")&amp;"},","")</f>
        <v>, isProcSetAllowedInPvP=1},</v>
      </c>
      <c r="BC66" s="21" t="str">
        <f>IF(F66&lt;&gt;"Not in the game (anymore)",IF(C66&lt;&gt;"",CONCATENATE(" --",C66," / ",B66,"   [",IF(Q66&lt;&gt;"",Q66,""),IF(Z66&lt;&gt;"",", "&amp;Z66,""),IF(AE66&lt;&gt;"",", "&amp;AE66,""),IF(AJ66&lt;&gt;"",", "&amp;AJ66,""),IF(AO66&lt;&gt;"",", "&amp;AO66,""),IF(AT66&lt;&gt;"",", "&amp;AT66,""),"]")),"")</f>
        <v xml:space="preserve"> --Orgnum\'s Scales / Orgnums Schuppen   [The Earth Forge]</v>
      </c>
    </row>
    <row r="67" spans="1:55" x14ac:dyDescent="0.25">
      <c r="A67" s="12">
        <v>85</v>
      </c>
      <c r="B67" t="s">
        <v>825</v>
      </c>
      <c r="C67" t="s">
        <v>2620</v>
      </c>
      <c r="D67" s="3">
        <f t="shared" ref="D67:D130" si="1">A67</f>
        <v>85</v>
      </c>
      <c r="G67" s="8" t="s">
        <v>1494</v>
      </c>
      <c r="I67" t="s">
        <v>97</v>
      </c>
      <c r="J67" t="s">
        <v>97</v>
      </c>
      <c r="K67">
        <v>-1</v>
      </c>
      <c r="L67">
        <v>-1</v>
      </c>
      <c r="M67">
        <v>-1</v>
      </c>
      <c r="N67">
        <v>0</v>
      </c>
      <c r="O67" s="66"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1562</v>
      </c>
      <c r="V67" s="3" t="str">
        <f>IF(U67&lt;&gt;"",IF(U67&lt;&gt;"LIBSETS_DROP_MECHANIC_MONSTER_NAME",VLOOKUP(U67,'LibSets constants'!$I$4:$L$1003,3,FALSE),""),"")</f>
        <v>Rewards for the worthy (Cyrodiil/Battleground mail)</v>
      </c>
      <c r="W67" s="3" t="str">
        <f>IF(U67&lt;&gt;"",IF(U67&lt;&gt;"LIBSETS_DROP_MECHANIC_MONSTER_NAME",VLOOKUP(U67,'LibSets constants'!$I$4:$L$1003,4,FALSE),""),"")</f>
        <v>Gerechter Lohn (Cyrodiil/Schlachtfeld Mail)</v>
      </c>
      <c r="Y67" s="3" t="str">
        <f>IF(G67&lt;&gt;"LIBSETS_SETTYPE_BATTLEGROUND",IF(G67&lt;&gt;"LIBSETS_SETTYPE_SPECIAL",IF(X67&lt;&gt;"",X67,IF(Z67&lt;&gt;"",VLOOKUP(Z67,'ESO zone constants'!$D$3:$H$4953,5,FALSE),"")),""),"")</f>
        <v/>
      </c>
      <c r="Z67" t="str">
        <f>IF(AND(O67&lt;&gt;"",NOT(ISERROR(O67))),"",IF(AND(L67&lt;&gt;"",L67&gt;0,NOT(ISERROR(L67))),VLOOKUP(L67,'ESO dumped WayshrineInfo'!$K$3:$N$9999,4,FALSE),""))</f>
        <v/>
      </c>
      <c r="AA67" s="33" t="s">
        <v>1552</v>
      </c>
      <c r="AB67" s="3" t="str">
        <f>IF(AA67&lt;&gt;"",IF(AA67&lt;&gt;"LIBSETS_DROP_MECHANIC_MONSTER_NAME",VLOOKUP(AA67,'LibSets constants'!$I$4:$L$1003,3,FALSE),""),"")</f>
        <v>City Erntefurt (quartermaster)</v>
      </c>
      <c r="AC67" s="3" t="str">
        <f>IF(AA67&lt;&gt;"",IF(AA67&lt;&gt;"LIBSETS_DROP_MECHANIC_MONSTER_NAME",VLOOKUP(AA67,'LibSets constants'!$I$4:$L$1003,4,FALSE),""),"")</f>
        <v>Stadt Erntefurt (Quartiermeister)</v>
      </c>
      <c r="AD67" s="3" t="str">
        <f>IF(G67&lt;&gt;"LIBSETS_SETTYPE_BATTLEGROUND",IF(G67&lt;&gt;"LIBSETS_SETTYPE_SPECIAL",IF(AE67&lt;&gt;"",VLOOKUP(AE67,'ESO zone constants'!$D$3:$H$4953,5,FALSE),""),""),"")</f>
        <v/>
      </c>
      <c r="AE67" t="str">
        <f>IF(AND(O67&lt;&gt;"",NOT(ISERROR(O67))),"",IF(AND(M67&lt;&gt;"",M67&gt;0,NOT(ISERROR(M67))),VLOOKUP(M67,'ESO dumped WayshrineInfo'!$K$3:$N$9999,4,FALSE),""))</f>
        <v/>
      </c>
      <c r="AG67" s="3" t="str">
        <f>IF(AF67&lt;&gt;"",IF(AF67&lt;&gt;"LIBSETS_DROP_MECHANIC_MONSTER_NAME",VLOOKUP(AF67,'LibSets constants'!$I$4:$L$1003,3,FALSE),""),"")</f>
        <v/>
      </c>
      <c r="AH67" s="3" t="str">
        <f>IF(AF67&lt;&gt;"",IF(AF67&lt;&gt;"LIBSETS_DROP_MECHANIC_MONSTER_NAME",VLOOKUP(AF67,'LibSets constants'!$I$4:$L$1003,4,FALSE),""),"")</f>
        <v/>
      </c>
      <c r="AI67" s="3" t="str">
        <f>IF(G67&lt;&gt;"LIBSETS_SETTYPE_BATTLEGROUND",IF(G67&lt;&gt;"LIBSETS_SETTYPE_SPECIAL",IF(AJ67&lt;&gt;"",VLOOKUP(AJ67,'ESO zone constants'!$D$3:$H$4953,5,FALSE),""),""),"")</f>
        <v/>
      </c>
      <c r="AL67" s="3" t="str">
        <f>IF(AK67&lt;&gt;"",IF(AK67&lt;&gt;"LIBSETS_DROP_MECHANIC_MONSTER_NAME",VLOOKUP(AK67,'LibSets constants'!$I$4:$L$1003,3,FALSE),""),"")</f>
        <v/>
      </c>
      <c r="AM67" s="3" t="str">
        <f>IF(AK67&lt;&gt;"",IF(AK67&lt;&gt;"LIBSETS_DROP_MECHANIC_MONSTER_NAME",VLOOKUP(AK67,'LibSets constants'!$I$4:$L$1003,4,FALSE),""),"")</f>
        <v/>
      </c>
      <c r="AN67" s="3" t="str">
        <f>IF(G67&lt;&gt;"LIBSETS_SETTYPE_BATTLEGROUND",IF(G67&lt;&gt;"LIBSETS_SETTYPE_SPECIAL",IF(AO67&lt;&gt;"",VLOOKUP(AO67,'ESO zone constants'!$D$3:$H$4953,5,FALSE),""),""),"")</f>
        <v/>
      </c>
      <c r="AQ67" s="3" t="str">
        <f>IF(AP67&lt;&gt;"",IF(AP67&lt;&gt;"LIBSETS_DROP_MECHANIC_MONSTER_NAME",VLOOKUP(AP67,'LibSets constants'!$I$4:$L$1003,3,FALSE),""),"")</f>
        <v/>
      </c>
      <c r="AR67" s="3" t="str">
        <f>IF(AP67&lt;&gt;"",IF(AP67&lt;&gt;"LIBSETS_DROP_MECHANIC_MONSTER_NAME",VLOOKUP(AP67,'LibSets constants'!$I$4:$L$1003,4,FALSE),""),"")</f>
        <v/>
      </c>
      <c r="AS67" s="3" t="str">
        <f>IF(G67&lt;&gt;"LIBSETS_SETTYPE_BATTLEGROUND",IF(G67&lt;&gt;"LIBSETS_SETTYPE_SPECIAL",IF(AT67&lt;&gt;"",VLOOKUP(AT67,'ESO zone constants'!$D$3:$H$4953,5,FALSE),""),""),"")</f>
        <v/>
      </c>
      <c r="AV67" s="3" t="str">
        <f>IF(AU67&lt;&gt;"",IF(AU67&lt;&gt;"LIBSETS_DROP_MECHANIC_MONSTER_NAME",VLOOKUP(AU67,'LibSets constants'!$I$4:$L$1003,3,FALSE),""),"")</f>
        <v/>
      </c>
      <c r="AW67" s="3" t="str">
        <f>IF(AU67&lt;&gt;"",IF(AU67&lt;&gt;"LIBSETS_DROP_MECHANIC_MONSTER_NAME",VLOOKUP(AU67,'LibSets constants'!$I$4:$L$1003,4,FALSE),""),"")</f>
        <v/>
      </c>
      <c r="AX67" s="90" t="s">
        <v>2707</v>
      </c>
      <c r="AY67" s="21" t="str">
        <f>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Z67" s="21" t="str">
        <f>IF(F67&lt;&gt;"Not in the game (anymore)",IF(A67&lt;&gt;"",IF(P67&lt;&gt;"",CONCATENATE(", zoneIds={",P67),"")&amp;IF(Y67&lt;&gt;"",CONCATENATE(",",Y67),"")&amp;IF(AD67&lt;&gt;"",CONCATENATE(",",AD67),"")&amp;IF(AI67&lt;&gt;"",CONCATENATE(",",AI67),"")&amp;IF(AN67&lt;&gt;"",CONCATENATE(",",AN67),"")&amp;IF(AS67&lt;&gt;"",CONCATENATE(",",AS67),"")&amp;IF(P67&lt;&gt;"",CONCATENATE("}",""),"")&amp;IF(OR(I67="true",I67="false",I67&lt;&gt;""), CONCATENATE(", veteran=", I67), ""),""),"")</f>
        <v>, zoneIds={181}, veteran=false</v>
      </c>
      <c r="BA67" s="21" t="str">
        <f>IF(F67&lt;&gt;"Not in the game (anymore)",IF(A67&lt;&gt;"",", setType="&amp;G67,"")&amp;IF(J67="true",", multiTrialSet=true",""),"")</f>
        <v>, setType=LIBSETS_SETTYPE_CYRODIIL</v>
      </c>
      <c r="BB67" s="21" t="str">
        <f>IF(AX67&lt;&gt;"",", isProcSetAllowedInPvP="&amp; AX67,"") &amp; IF(F67&lt;&gt;"Not in the game (anymore)",IF(U67&lt;&gt;"",", dropMechanic={"&amp;U67&amp;IF(AA67&lt;&gt;"",","&amp;AA67,"")&amp;IF(AF67&lt;&gt;"",","&amp;AF67,"")&amp;IF(AK67&lt;&gt;"",","&amp;AK67,"")&amp;IF(AP67&lt;&gt;"",","&amp;AP67,"")&amp;IF(AU67&lt;&gt;"",","&amp;AU67,"")&amp;"}"&amp;IF(U67="LIBSETS_DROP_MECHANIC_MONSTER_NAME",", dropMechanicNames={" &amp; IF(V67&lt;&gt;"","['en']='"&amp;V67&amp;"'","") &amp; IF(W67&lt;&gt;"",", ['de']='" &amp; W67&amp;"'","") &amp; "}",""),"")&amp;"},","")</f>
        <v>, dropMechanic={LIBSETS_DROP_MECHANIC_MAIL_PVP_REWARDS_FOR_THE_WORTHY,LIBSETS_DROP_MECHANIC_CITY_CYRODIIL_ERNTEFURT}},</v>
      </c>
      <c r="BC67" s="21" t="str">
        <f>IF(F67&lt;&gt;"Not in the game (anymore)",IF(C67&lt;&gt;"",CONCATENATE(" --",C67," / ",B67,"   [",IF(Q67&lt;&gt;"",Q67,""),IF(Z67&lt;&gt;"",", "&amp;Z67,""),IF(AE67&lt;&gt;"",", "&amp;AE67,""),IF(AJ67&lt;&gt;"",", "&amp;AJ67,""),IF(AO67&lt;&gt;"",", "&amp;AO67,""),IF(AT67&lt;&gt;"",", "&amp;AT67,""),"]")),"")</f>
        <v xml:space="preserve"> --Almalexia\'s Mercy / Almalexias Gnade   [Cyrodiil]</v>
      </c>
    </row>
    <row r="68" spans="1:55" x14ac:dyDescent="0.25">
      <c r="A68" s="12">
        <v>86</v>
      </c>
      <c r="B68" t="s">
        <v>826</v>
      </c>
      <c r="C68" t="s">
        <v>2621</v>
      </c>
      <c r="D68" s="3">
        <f t="shared" si="1"/>
        <v>86</v>
      </c>
      <c r="G68" s="8" t="s">
        <v>1499</v>
      </c>
      <c r="I68" t="s">
        <v>97</v>
      </c>
      <c r="J68" t="s">
        <v>97</v>
      </c>
      <c r="K68">
        <v>-1</v>
      </c>
      <c r="L68">
        <v>-1</v>
      </c>
      <c r="M68">
        <v>-1</v>
      </c>
      <c r="N68">
        <v>0</v>
      </c>
      <c r="O68" s="66"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1581</v>
      </c>
      <c r="V68" s="43" t="str">
        <f>IF(U68&lt;&gt;"",IF(U68&lt;&gt;"LIBSETS_DROP_MECHANIC_MONSTER_NAME",VLOOKUP(U68,'LibSets constants'!$I$4:$L$1003,3,FALSE),""),"")</f>
        <v>Delve bosses have a chance to drop a waist or feet.</v>
      </c>
      <c r="W68" s="43" t="str">
        <f>IF(U68&lt;&gt;"",IF(U68&lt;&gt;"LIBSETS_DROP_MECHANIC_MONSTER_NAME",VLOOKUP(U68,'LibSets constants'!$I$4:$L$1003,4,FALSE),""),"")</f>
        <v>Bosse in Gewölben haben die Chance, eine Taille oder Füße fallen zu lassen.</v>
      </c>
      <c r="Y68" s="3" t="str">
        <f>IF(G68&lt;&gt;"LIBSETS_SETTYPE_BATTLEGROUND",IF(G68&lt;&gt;"LIBSETS_SETTYPE_SPECIAL",IF(X68&lt;&gt;"",X68,IF(Z68&lt;&gt;"",VLOOKUP(Z68,'ESO zone constants'!$D$3:$H$4953,5,FALSE),"")),""),"")</f>
        <v/>
      </c>
      <c r="Z68" t="str">
        <f>IF(AND(O68&lt;&gt;"",NOT(ISERROR(O68))),"",IF(AND(L68&lt;&gt;"",L68&gt;0,NOT(ISERROR(L68))),VLOOKUP(L68,'ESO dumped WayshrineInfo'!$K$3:$N$9999,4,FALSE),""))</f>
        <v/>
      </c>
      <c r="AA68" s="44" t="s">
        <v>1582</v>
      </c>
      <c r="AB68" s="43" t="str">
        <f>IF(AA68&lt;&gt;"",IF(AA68&lt;&gt;"LIBSETS_DROP_MECHANIC_MONSTER_NAME",VLOOKUP(AA68,'LibSets constants'!$I$4:$L$1003,3,FALSE),""),"")</f>
        <v>Overland group bosses have a 100% chance to drop head, chest, legs, or weapon.</v>
      </c>
      <c r="AC68" s="43" t="str">
        <f>IF(AA68&lt;&gt;"",IF(AA68&lt;&gt;"LIBSETS_DROP_MECHANIC_MONSTER_NAME",VLOOKUP(AA68,'LibSets constants'!$I$4:$L$1003,4,FALSE),""),"")</f>
        <v>Überland Gruppenbosse haben eine Chance von 100%, Kopf, Brust, Beine oder Waffen fallen zu lassen.</v>
      </c>
      <c r="AD68" s="3" t="str">
        <f>IF(G68&lt;&gt;"LIBSETS_SETTYPE_BATTLEGROUND",IF(G68&lt;&gt;"LIBSETS_SETTYPE_SPECIAL",IF(AE68&lt;&gt;"",VLOOKUP(AE68,'ESO zone constants'!$D$3:$H$4953,5,FALSE),""),""),"")</f>
        <v/>
      </c>
      <c r="AE68" t="str">
        <f>IF(AND(O68&lt;&gt;"",NOT(ISERROR(O68))),"",IF(AND(M68&lt;&gt;"",M68&gt;0,NOT(ISERROR(M68))),VLOOKUP(M68,'ESO dumped WayshrineInfo'!$K$3:$N$9999,4,FALSE),""))</f>
        <v/>
      </c>
      <c r="AF68" s="44" t="s">
        <v>1583</v>
      </c>
      <c r="AG68" s="43" t="str">
        <f>IF(AF68&lt;&gt;"",IF(AF68&lt;&gt;"LIBSETS_DROP_MECHANIC_MONSTER_NAME",VLOOKUP(AF68,'LibSets constants'!$I$4:$L$1003,3,FALSE),""),"")</f>
        <v>Public dungeon bosses have a chance to drop a shoulder, hand, or weapon.</v>
      </c>
      <c r="AH68" s="43" t="str">
        <f>IF(AF68&lt;&gt;"",IF(AF68&lt;&gt;"LIBSETS_DROP_MECHANIC_MONSTER_NAME",VLOOKUP(AF68,'LibSets constants'!$I$4:$L$1003,4,FALSE),""),"")</f>
        <v>Öffentliche Dungeon-Bosse haben die Möglichkeit, eine Schulter, Handschuhe oder eine Waffe fallen zu lassen.</v>
      </c>
      <c r="AI68" s="3" t="str">
        <f>IF(G68&lt;&gt;"LIBSETS_SETTYPE_BATTLEGROUND",IF(G68&lt;&gt;"LIBSETS_SETTYPE_SPECIAL",IF(AJ68&lt;&gt;"",VLOOKUP(AJ68,'ESO zone constants'!$D$3:$H$4953,5,FALSE),""),""),"")</f>
        <v/>
      </c>
      <c r="AK68" s="44" t="s">
        <v>1584</v>
      </c>
      <c r="AL68" s="43" t="str">
        <f>IF(AK68&lt;&gt;"",IF(AK68&lt;&gt;"LIBSETS_DROP_MECHANIC_MONSTER_NAME",VLOOKUP(AK68,'LibSets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8" s="43" t="str">
        <f>IF(AK68&lt;&gt;"",IF(AK68&lt;&gt;"LIBSETS_DROP_MECHANIC_MONSTER_NAME",VLOOKUP(AK68,'LibSets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8" s="3" t="str">
        <f>IF(G68&lt;&gt;"LIBSETS_SETTYPE_BATTLEGROUND",IF(G68&lt;&gt;"LIBSETS_SETTYPE_SPECIAL",IF(AO68&lt;&gt;"",VLOOKUP(AO68,'ESO zone constants'!$D$3:$H$4953,5,FALSE),""),""),"")</f>
        <v/>
      </c>
      <c r="AP68" s="44"/>
      <c r="AQ68" s="43" t="str">
        <f>IF(AP68&lt;&gt;"",IF(AP68&lt;&gt;"LIBSETS_DROP_MECHANIC_MONSTER_NAME",VLOOKUP(AP68,'LibSets constants'!$I$4:$L$1003,3,FALSE),""),"")</f>
        <v/>
      </c>
      <c r="AR68" s="43" t="str">
        <f>IF(AP68&lt;&gt;"",IF(AP68&lt;&gt;"LIBSETS_DROP_MECHANIC_MONSTER_NAME",VLOOKUP(AP68,'LibSets constants'!$I$4:$L$1003,4,FALSE),""),"")</f>
        <v/>
      </c>
      <c r="AS68" s="3" t="str">
        <f>IF(G68&lt;&gt;"LIBSETS_SETTYPE_BATTLEGROUND",IF(G68&lt;&gt;"LIBSETS_SETTYPE_SPECIAL",IF(AT68&lt;&gt;"",VLOOKUP(AT68,'ESO zone constants'!$D$3:$H$4953,5,FALSE),""),""),"")</f>
        <v/>
      </c>
      <c r="AU68" s="44"/>
      <c r="AV68" s="43" t="str">
        <f>IF(AU68&lt;&gt;"",IF(AU68&lt;&gt;"LIBSETS_DROP_MECHANIC_MONSTER_NAME",VLOOKUP(AU68,'LibSets constants'!$I$4:$L$1003,3,FALSE),""),"")</f>
        <v/>
      </c>
      <c r="AW68" s="43" t="str">
        <f>IF(AU68&lt;&gt;"",IF(AU68&lt;&gt;"LIBSETS_DROP_MECHANIC_MONSTER_NAME",VLOOKUP(AU68,'LibSets constants'!$I$4:$L$1003,4,FALSE),""),"")</f>
        <v/>
      </c>
      <c r="AX68" s="90" t="s">
        <v>2707</v>
      </c>
      <c r="AY68" s="21" t="str">
        <f>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Z68" s="21" t="str">
        <f>IF(F68&lt;&gt;"Not in the game (anymore)",IF(A68&lt;&gt;"",IF(P68&lt;&gt;"",CONCATENATE(", zoneIds={",P68),"")&amp;IF(Y68&lt;&gt;"",CONCATENATE(",",Y68),"")&amp;IF(AD68&lt;&gt;"",CONCATENATE(",",AD68),"")&amp;IF(AI68&lt;&gt;"",CONCATENATE(",",AI68),"")&amp;IF(AN68&lt;&gt;"",CONCATENATE(",",AN68),"")&amp;IF(AS68&lt;&gt;"",CONCATENATE(",",AS68),"")&amp;IF(P68&lt;&gt;"",CONCATENATE("}",""),"")&amp;IF(OR(I68="true",I68="false",I68&lt;&gt;""), CONCATENATE(", veteran=", I68), ""),""),"")</f>
        <v>, zoneIds={381}, veteran=false</v>
      </c>
      <c r="BA68" s="21" t="str">
        <f>IF(F68&lt;&gt;"Not in the game (anymore)",IF(A68&lt;&gt;"",", setType="&amp;G68,"")&amp;IF(J68="true",", multiTrialSet=true",""),"")</f>
        <v>, setType=LIBSETS_SETTYPE_OVERLAND</v>
      </c>
      <c r="BB68" s="21" t="str">
        <f>IF(AX68&lt;&gt;"",", isProcSetAllowedInPvP="&amp; AX68,"") &amp; IF(F68&lt;&gt;"Not in the game (anymore)",IF(U68&lt;&gt;"",", dropMechanic={"&amp;U68&amp;IF(AA68&lt;&gt;"",","&amp;AA68,"")&amp;IF(AF68&lt;&gt;"",","&amp;AF68,"")&amp;IF(AK68&lt;&gt;"",","&amp;AK68,"")&amp;IF(AP68&lt;&gt;"",","&amp;AP68,"")&amp;IF(AU68&lt;&gt;"",","&amp;AU68,"")&amp;"}"&amp;IF(U68="LIBSETS_DROP_MECHANIC_MONSTER_NAME",",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C68" s="21" t="str">
        <f>IF(F68&lt;&gt;"Not in the game (anymore)",IF(C68&lt;&gt;"",CONCATENATE(" --",C68," / ",B68,"   [",IF(Q68&lt;&gt;"",Q68,""),IF(Z68&lt;&gt;"",", "&amp;Z68,""),IF(AE68&lt;&gt;"",", "&amp;AE68,""),IF(AJ68&lt;&gt;"",", "&amp;AJ68,""),IF(AO68&lt;&gt;"",", "&amp;AO68,""),IF(AT68&lt;&gt;"",", "&amp;AT68,""),"]")),"")</f>
        <v xml:space="preserve"> --Queen\'s Elegance / Eleganz der Königin   [Auridon]</v>
      </c>
    </row>
    <row r="69" spans="1:55" x14ac:dyDescent="0.25">
      <c r="A69" s="5">
        <v>87</v>
      </c>
      <c r="B69" t="s">
        <v>827</v>
      </c>
      <c r="C69" t="s">
        <v>828</v>
      </c>
      <c r="D69" s="3">
        <f t="shared" si="1"/>
        <v>87</v>
      </c>
      <c r="G69" s="8" t="s">
        <v>1493</v>
      </c>
      <c r="I69" t="s">
        <v>97</v>
      </c>
      <c r="J69" t="s">
        <v>97</v>
      </c>
      <c r="K69">
        <v>-1</v>
      </c>
      <c r="L69">
        <v>-1</v>
      </c>
      <c r="M69">
        <v>-1</v>
      </c>
      <c r="N69">
        <v>8</v>
      </c>
      <c r="O69" s="66"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Y69" s="3" t="str">
        <f>IF(G69&lt;&gt;"LIBSETS_SETTYPE_BATTLEGROUND",IF(G69&lt;&gt;"LIBSETS_SETTYPE_SPECIAL",IF(X69&lt;&gt;"",X69,IF(Z69&lt;&gt;"",VLOOKUP(Z69,'ESO zone constants'!$D$3:$H$4953,5,FALSE),"")),""),"")</f>
        <v/>
      </c>
      <c r="Z69" t="str">
        <f>IF(AND(O69&lt;&gt;"",NOT(ISERROR(O69))),"",IF(AND(L69&lt;&gt;"",L69&gt;0,NOT(ISERROR(L69))),VLOOKUP(L69,'ESO dumped WayshrineInfo'!$K$3:$N$9999,4,FALSE),""))</f>
        <v/>
      </c>
      <c r="AB69" s="3" t="str">
        <f>IF(AA69&lt;&gt;"",IF(AA69&lt;&gt;"LIBSETS_DROP_MECHANIC_MONSTER_NAME",VLOOKUP(AA69,'LibSets constants'!$I$4:$L$1003,3,FALSE),""),"")</f>
        <v/>
      </c>
      <c r="AC69" s="3" t="str">
        <f>IF(AA69&lt;&gt;"",IF(AA69&lt;&gt;"LIBSETS_DROP_MECHANIC_MONSTER_NAME",VLOOKUP(AA69,'LibSets constants'!$I$4:$L$1003,4,FALSE),""),"")</f>
        <v/>
      </c>
      <c r="AD69" s="3" t="str">
        <f>IF(G69&lt;&gt;"LIBSETS_SETTYPE_BATTLEGROUND",IF(G69&lt;&gt;"LIBSETS_SETTYPE_SPECIAL",IF(AE69&lt;&gt;"",VLOOKUP(AE69,'ESO zone constants'!$D$3:$H$4953,5,FALSE),""),""),"")</f>
        <v/>
      </c>
      <c r="AE69" t="str">
        <f>IF(AND(O69&lt;&gt;"",NOT(ISERROR(O69))),"",IF(AND(M69&lt;&gt;"",M69&gt;0,NOT(ISERROR(M69))),VLOOKUP(M69,'ESO dumped WayshrineInfo'!$K$3:$N$9999,4,FALSE),""))</f>
        <v/>
      </c>
      <c r="AG69" s="3" t="str">
        <f>IF(AF69&lt;&gt;"",IF(AF69&lt;&gt;"LIBSETS_DROP_MECHANIC_MONSTER_NAME",VLOOKUP(AF69,'LibSets constants'!$I$4:$L$1003,3,FALSE),""),"")</f>
        <v/>
      </c>
      <c r="AH69" s="3" t="str">
        <f>IF(AF69&lt;&gt;"",IF(AF69&lt;&gt;"LIBSETS_DROP_MECHANIC_MONSTER_NAME",VLOOKUP(AF69,'LibSets constants'!$I$4:$L$1003,4,FALSE),""),"")</f>
        <v/>
      </c>
      <c r="AI69" s="3" t="str">
        <f>IF(G69&lt;&gt;"LIBSETS_SETTYPE_BATTLEGROUND",IF(G69&lt;&gt;"LIBSETS_SETTYPE_SPECIAL",IF(AJ69&lt;&gt;"",VLOOKUP(AJ69,'ESO zone constants'!$D$3:$H$4953,5,FALSE),""),""),"")</f>
        <v/>
      </c>
      <c r="AL69" s="3" t="str">
        <f>IF(AK69&lt;&gt;"",IF(AK69&lt;&gt;"LIBSETS_DROP_MECHANIC_MONSTER_NAME",VLOOKUP(AK69,'LibSets constants'!$I$4:$L$1003,3,FALSE),""),"")</f>
        <v/>
      </c>
      <c r="AM69" s="3" t="str">
        <f>IF(AK69&lt;&gt;"",IF(AK69&lt;&gt;"LIBSETS_DROP_MECHANIC_MONSTER_NAME",VLOOKUP(AK69,'LibSets constants'!$I$4:$L$1003,4,FALSE),""),"")</f>
        <v/>
      </c>
      <c r="AN69" s="3" t="str">
        <f>IF(G69&lt;&gt;"LIBSETS_SETTYPE_BATTLEGROUND",IF(G69&lt;&gt;"LIBSETS_SETTYPE_SPECIAL",IF(AO69&lt;&gt;"",VLOOKUP(AO69,'ESO zone constants'!$D$3:$H$4953,5,FALSE),""),""),"")</f>
        <v/>
      </c>
      <c r="AQ69" s="3" t="str">
        <f>IF(AP69&lt;&gt;"",IF(AP69&lt;&gt;"LIBSETS_DROP_MECHANIC_MONSTER_NAME",VLOOKUP(AP69,'LibSets constants'!$I$4:$L$1003,3,FALSE),""),"")</f>
        <v/>
      </c>
      <c r="AR69" s="3" t="str">
        <f>IF(AP69&lt;&gt;"",IF(AP69&lt;&gt;"LIBSETS_DROP_MECHANIC_MONSTER_NAME",VLOOKUP(AP69,'LibSets constants'!$I$4:$L$1003,4,FALSE),""),"")</f>
        <v/>
      </c>
      <c r="AS69" s="3" t="str">
        <f>IF(G69&lt;&gt;"LIBSETS_SETTYPE_BATTLEGROUND",IF(G69&lt;&gt;"LIBSETS_SETTYPE_SPECIAL",IF(AT69&lt;&gt;"",VLOOKUP(AT69,'ESO zone constants'!$D$3:$H$4953,5,FALSE),""),""),"")</f>
        <v/>
      </c>
      <c r="AV69" s="3" t="str">
        <f>IF(AU69&lt;&gt;"",IF(AU69&lt;&gt;"LIBSETS_DROP_MECHANIC_MONSTER_NAME",VLOOKUP(AU69,'LibSets constants'!$I$4:$L$1003,3,FALSE),""),"")</f>
        <v/>
      </c>
      <c r="AW69" s="3" t="str">
        <f>IF(AU69&lt;&gt;"",IF(AU69&lt;&gt;"LIBSETS_DROP_MECHANIC_MONSTER_NAME",VLOOKUP(AU69,'LibSets constants'!$I$4:$L$1003,4,FALSE),""),"")</f>
        <v/>
      </c>
      <c r="AX69" s="90" t="s">
        <v>2708</v>
      </c>
      <c r="AY69" s="21" t="str">
        <f>IF(A69="???","--","")&amp;IF(F69&lt;&gt;"Not in the game (anymore)",IF(A69&lt;&gt;"",CONCATENATE("[",A69,"] = {wayshrines={")&amp;IF(K69&lt;&gt;"",CONCATENATE(K69,","),"")&amp;IF(L69&lt;&gt;"",CONCATENATE(L69,","),"")&amp;IF(M69&lt;&gt;"",CONCATENATE(M69,","),"")&amp;CONCATENATE("}")&amp;IF(VALUE(N69)&gt;0,CONCATENATE(", traitsNeeded=",N69),"")&amp;CONCATENATE(", dlcId=",IF(S69&lt;&gt;"",S69,"DLC_BASE_GAME")),""),"")</f>
        <v>[87] = {wayshrines={-1,-1,-1,}, traitsNeeded=8, dlcId=DLC_BASE_GAME</v>
      </c>
      <c r="AZ69" s="21" t="str">
        <f>IF(F69&lt;&gt;"Not in the game (anymore)",IF(A69&lt;&gt;"",IF(P69&lt;&gt;"",CONCATENATE(", zoneIds={",P69),"")&amp;IF(Y69&lt;&gt;"",CONCATENATE(",",Y69),"")&amp;IF(AD69&lt;&gt;"",CONCATENATE(",",AD69),"")&amp;IF(AI69&lt;&gt;"",CONCATENATE(",",AI69),"")&amp;IF(AN69&lt;&gt;"",CONCATENATE(",",AN69),"")&amp;IF(AS69&lt;&gt;"",CONCATENATE(",",AS69),"")&amp;IF(P69&lt;&gt;"",CONCATENATE("}",""),"")&amp;IF(OR(I69="true",I69="false",I69&lt;&gt;""), CONCATENATE(", veteran=", I69), ""),""),"")</f>
        <v>, zoneIds={267}, veteran=false</v>
      </c>
      <c r="BA69" s="21" t="str">
        <f>IF(F69&lt;&gt;"Not in the game (anymore)",IF(A69&lt;&gt;"",", setType="&amp;G69,"")&amp;IF(J69="true",", multiTrialSet=true",""),"")</f>
        <v>, setType=LIBSETS_SETTYPE_CRAFTED</v>
      </c>
      <c r="BB69" s="21" t="str">
        <f>IF(AX69&lt;&gt;"",", isProcSetAllowedInPvP="&amp; AX69,"") &amp; IF(F69&lt;&gt;"Not in the game (anymore)",IF(U69&lt;&gt;"",", dropMechanic={"&amp;U69&amp;IF(AA69&lt;&gt;"",","&amp;AA69,"")&amp;IF(AF69&lt;&gt;"",","&amp;AF69,"")&amp;IF(AK69&lt;&gt;"",","&amp;AK69,"")&amp;IF(AP69&lt;&gt;"",","&amp;AP69,"")&amp;IF(AU69&lt;&gt;"",","&amp;AU69,"")&amp;"}"&amp;IF(U69="LIBSETS_DROP_MECHANIC_MONSTER_NAME",", dropMechanicNames={" &amp; IF(V69&lt;&gt;"","['en']='"&amp;V69&amp;"'","") &amp; IF(W69&lt;&gt;"",", ['de']='" &amp; W69&amp;"'","") &amp; "}",""),"")&amp;"},","")</f>
        <v>, isProcSetAllowedInPvP=1},</v>
      </c>
      <c r="BC69" s="21" t="str">
        <f>IF(F69&lt;&gt;"Not in the game (anymore)",IF(C69&lt;&gt;"",CONCATENATE(" --",C69," / ",B69,"   [",IF(Q69&lt;&gt;"",Q69,""),IF(Z69&lt;&gt;"",", "&amp;Z69,""),IF(AE69&lt;&gt;"",", "&amp;AE69,""),IF(AJ69&lt;&gt;"",", "&amp;AJ69,""),IF(AO69&lt;&gt;"",", "&amp;AO69,""),IF(AT69&lt;&gt;"",", "&amp;AT69,""),"]")),"")</f>
        <v xml:space="preserve"> --Eyes of Mara / Augen von Mara   [Eyevea]</v>
      </c>
    </row>
    <row r="70" spans="1:55" x14ac:dyDescent="0.25">
      <c r="A70" s="12">
        <v>88</v>
      </c>
      <c r="B70" t="s">
        <v>829</v>
      </c>
      <c r="C70" t="s">
        <v>830</v>
      </c>
      <c r="D70" s="3">
        <f t="shared" si="1"/>
        <v>88</v>
      </c>
      <c r="G70" s="8" t="s">
        <v>1491</v>
      </c>
      <c r="I70" t="s">
        <v>97</v>
      </c>
      <c r="J70" t="s">
        <v>97</v>
      </c>
      <c r="K70">
        <v>270</v>
      </c>
      <c r="L70">
        <v>270</v>
      </c>
      <c r="M70">
        <v>270</v>
      </c>
      <c r="N70">
        <v>0</v>
      </c>
      <c r="O70" s="66"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1577</v>
      </c>
      <c r="V70" s="3" t="str">
        <f>IF(U70&lt;&gt;"",IF(U70&lt;&gt;"LIBSETS_DROP_MECHANIC_MONSTER_NAME",VLOOKUP(U70,'LibSets constants'!$I$4:$L$1003,3,FALSE),""),"")</f>
        <v>Arena stage chest</v>
      </c>
      <c r="W70" s="3" t="str">
        <f>IF(U70&lt;&gt;"",IF(U70&lt;&gt;"LIBSETS_DROP_MECHANIC_MONSTER_NAME",VLOOKUP(U70,'LibSets constants'!$I$4:$L$1003,4,FALSE),""),"")</f>
        <v>Arena-Phasen Schatztruhe</v>
      </c>
      <c r="Y70" s="3" t="str">
        <f>IF(G70&lt;&gt;"LIBSETS_SETTYPE_BATTLEGROUND",IF(G70&lt;&gt;"LIBSETS_SETTYPE_SPECIAL",IF(X70&lt;&gt;"",X70,IF(Z70&lt;&gt;"",VLOOKUP(Z70,'ESO zone constants'!$D$3:$H$4953,5,FALSE),"")),""),"")</f>
        <v/>
      </c>
      <c r="Z70" t="str">
        <f>IF(AND(O70&lt;&gt;"",NOT(ISERROR(O70))),"",IF(AND(L70&lt;&gt;"",L70&gt;0,NOT(ISERROR(L70))),VLOOKUP(L70,'ESO dumped WayshrineInfo'!$K$3:$N$9999,4,FALSE),""))</f>
        <v/>
      </c>
      <c r="AB70" s="3" t="str">
        <f>IF(AA70&lt;&gt;"",IF(AA70&lt;&gt;"LIBSETS_DROP_MECHANIC_MONSTER_NAME",VLOOKUP(AA70,'LibSets constants'!$I$4:$L$1003,3,FALSE),""),"")</f>
        <v/>
      </c>
      <c r="AC70" s="3" t="str">
        <f>IF(AA70&lt;&gt;"",IF(AA70&lt;&gt;"LIBSETS_DROP_MECHANIC_MONSTER_NAME",VLOOKUP(AA70,'LibSets constants'!$I$4:$L$1003,4,FALSE),""),"")</f>
        <v/>
      </c>
      <c r="AD70" s="3" t="str">
        <f>IF(G70&lt;&gt;"LIBSETS_SETTYPE_BATTLEGROUND",IF(G70&lt;&gt;"LIBSETS_SETTYPE_SPECIAL",IF(AE70&lt;&gt;"",VLOOKUP(AE70,'ESO zone constants'!$D$3:$H$4953,5,FALSE),""),""),"")</f>
        <v/>
      </c>
      <c r="AE70" t="str">
        <f>IF(AND(O70&lt;&gt;"",NOT(ISERROR(O70))),"",IF(AND(M70&lt;&gt;"",M70&gt;0,NOT(ISERROR(M70))),VLOOKUP(M70,'ESO dumped WayshrineInfo'!$K$3:$N$9999,4,FALSE),""))</f>
        <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3" t="str">
        <f>IF(AU70&lt;&gt;"",IF(AU70&lt;&gt;"LIBSETS_DROP_MECHANIC_MONSTER_NAME",VLOOKUP(AU70,'LibSets constants'!$I$4:$L$1003,4,FALSE),""),"")</f>
        <v/>
      </c>
      <c r="AX70" s="90" t="s">
        <v>2708</v>
      </c>
      <c r="AY70" s="21" t="str">
        <f>IF(A70="???","--","")&amp;IF(F70&lt;&gt;"Not in the game (anymore)",IF(A70&lt;&gt;"",CONCATENATE("[",A70,"] = {wayshrines={")&amp;IF(K70&lt;&gt;"",CONCATENATE(K70,","),"")&amp;IF(L70&lt;&gt;"",CONCATENATE(L70,","),"")&amp;IF(M70&lt;&gt;"",CONCATENATE(M70,","),"")&amp;CONCATENATE("}")&amp;IF(VALUE(N70)&gt;0,CONCATENATE(", traitsNeeded=",N70),"")&amp;CONCATENATE(", dlcId=",IF(S70&lt;&gt;"",S70,"DLC_BASE_GAME")),""),"")</f>
        <v>[88] = {wayshrines={270,270,270,}, dlcId=DLC_BASE_GAME</v>
      </c>
      <c r="AZ70" s="21" t="str">
        <f>IF(F70&lt;&gt;"Not in the game (anymore)",IF(A70&lt;&gt;"",IF(P70&lt;&gt;"",CONCATENATE(", zoneIds={",P70),"")&amp;IF(Y70&lt;&gt;"",CONCATENATE(",",Y70),"")&amp;IF(AD70&lt;&gt;"",CONCATENATE(",",AD70),"")&amp;IF(AI70&lt;&gt;"",CONCATENATE(",",AI70),"")&amp;IF(AN70&lt;&gt;"",CONCATENATE(",",AN70),"")&amp;IF(AS70&lt;&gt;"",CONCATENATE(",",AS70),"")&amp;IF(P70&lt;&gt;"",CONCATENATE("}",""),"")&amp;IF(OR(I70="true",I70="false",I70&lt;&gt;""), CONCATENATE(", veteran=", I70), ""),""),"")</f>
        <v>, zoneIds={635}, veteran=false</v>
      </c>
      <c r="BA70" s="21" t="str">
        <f>IF(F70&lt;&gt;"Not in the game (anymore)",IF(A70&lt;&gt;"",", setType="&amp;G70,"")&amp;IF(J70="true",", multiTrialSet=true",""),"")</f>
        <v>, setType=LIBSETS_SETTYPE_ARENA</v>
      </c>
      <c r="BB70" s="21" t="str">
        <f>IF(AX70&lt;&gt;"",", isProcSetAllowedInPvP="&amp; AX70,"") &amp; IF(F70&lt;&gt;"Not in the game (anymore)",IF(U70&lt;&gt;"",", dropMechanic={"&amp;U70&amp;IF(AA70&lt;&gt;"",","&amp;AA70,"")&amp;IF(AF70&lt;&gt;"",","&amp;AF70,"")&amp;IF(AK70&lt;&gt;"",","&amp;AK70,"")&amp;IF(AP70&lt;&gt;"",","&amp;AP70,"")&amp;IF(AU70&lt;&gt;"",","&amp;AU70,"")&amp;"}"&amp;IF(U70="LIBSETS_DROP_MECHANIC_MONSTER_NAME",", dropMechanicNames={" &amp; IF(V70&lt;&gt;"","['en']='"&amp;V70&amp;"'","") &amp; IF(W70&lt;&gt;"",", ['de']='" &amp; W70&amp;"'","") &amp; "}",""),"")&amp;"},","")</f>
        <v>, isProcSetAllowedInPvP=1, dropMechanic={LIBSETS_DROP_MECHANIC_ARENA_STAGE_CHEST}},</v>
      </c>
      <c r="BC70" s="21" t="str">
        <f>IF(F70&lt;&gt;"Not in the game (anymore)",IF(C70&lt;&gt;"",CONCATENATE(" --",C70," / ",B70,"   [",IF(Q70&lt;&gt;"",Q70,""),IF(Z70&lt;&gt;"",", "&amp;Z70,""),IF(AE70&lt;&gt;"",", "&amp;AE70,""),IF(AJ70&lt;&gt;"",", "&amp;AJ70,""),IF(AO70&lt;&gt;"",", "&amp;AO70,""),IF(AT70&lt;&gt;"",", "&amp;AT70,""),"]")),"")</f>
        <v xml:space="preserve"> --Robes of Destruction Mastery / Roben der Zerstörungsbeherrschung   [Dragonstar Arena]</v>
      </c>
    </row>
    <row r="71" spans="1:55" x14ac:dyDescent="0.25">
      <c r="A71" s="12">
        <v>89</v>
      </c>
      <c r="B71" t="s">
        <v>831</v>
      </c>
      <c r="C71" t="s">
        <v>832</v>
      </c>
      <c r="D71" s="3">
        <f t="shared" si="1"/>
        <v>89</v>
      </c>
      <c r="G71" s="8" t="s">
        <v>1494</v>
      </c>
      <c r="I71" t="s">
        <v>97</v>
      </c>
      <c r="J71" t="s">
        <v>97</v>
      </c>
      <c r="K71">
        <v>-1</v>
      </c>
      <c r="L71">
        <v>-1</v>
      </c>
      <c r="M71">
        <v>-1</v>
      </c>
      <c r="N71">
        <v>0</v>
      </c>
      <c r="O71" s="66"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1562</v>
      </c>
      <c r="V71" s="3" t="str">
        <f>IF(U71&lt;&gt;"",IF(U71&lt;&gt;"LIBSETS_DROP_MECHANIC_MONSTER_NAME",VLOOKUP(U71,'LibSets constants'!$I$4:$L$1003,3,FALSE),""),"")</f>
        <v>Rewards for the worthy (Cyrodiil/Battleground mail)</v>
      </c>
      <c r="W71" s="3" t="str">
        <f>IF(U71&lt;&gt;"",IF(U71&lt;&gt;"LIBSETS_DROP_MECHANIC_MONSTER_NAME",VLOOKUP(U71,'LibSets constants'!$I$4:$L$1003,4,FALSE),""),"")</f>
        <v>Gerechter Lohn (Cyrodiil/Schlachtfeld Mail)</v>
      </c>
      <c r="Y71" s="3" t="str">
        <f>IF(G71&lt;&gt;"LIBSETS_SETTYPE_BATTLEGROUND",IF(G71&lt;&gt;"LIBSETS_SETTYPE_SPECIAL",IF(X71&lt;&gt;"",X71,IF(Z71&lt;&gt;"",VLOOKUP(Z71,'ESO zone constants'!$D$3:$H$4953,5,FALSE),"")),""),"")</f>
        <v/>
      </c>
      <c r="Z71" t="str">
        <f>IF(AND(O71&lt;&gt;"",NOT(ISERROR(O71))),"",IF(AND(L71&lt;&gt;"",L71&gt;0,NOT(ISERROR(L71))),VLOOKUP(L71,'ESO dumped WayshrineInfo'!$K$3:$N$9999,4,FALSE),""))</f>
        <v/>
      </c>
      <c r="AA71" s="33" t="s">
        <v>1553</v>
      </c>
      <c r="AB71" s="3" t="str">
        <f>IF(AA71&lt;&gt;"",IF(AA71&lt;&gt;"LIBSETS_DROP_MECHANIC_MONSTER_NAME",VLOOKUP(AA71,'LibSets constants'!$I$4:$L$1003,3,FALSE),""),"")</f>
        <v>City Bruma (quartermaster)</v>
      </c>
      <c r="AC71" s="3" t="str">
        <f>IF(AA71&lt;&gt;"",IF(AA71&lt;&gt;"LIBSETS_DROP_MECHANIC_MONSTER_NAME",VLOOKUP(AA71,'LibSets constants'!$I$4:$L$1003,4,FALSE),""),"")</f>
        <v>Stadt Bruma (Quartiermeister)</v>
      </c>
      <c r="AD71" s="3" t="str">
        <f>IF(G71&lt;&gt;"LIBSETS_SETTYPE_BATTLEGROUND",IF(G71&lt;&gt;"LIBSETS_SETTYPE_SPECIAL",IF(AE71&lt;&gt;"",VLOOKUP(AE71,'ESO zone constants'!$D$3:$H$4953,5,FALSE),""),""),"")</f>
        <v/>
      </c>
      <c r="AE71" t="str">
        <f>IF(AND(O71&lt;&gt;"",NOT(ISERROR(O71))),"",IF(AND(M71&lt;&gt;"",M71&gt;0,NOT(ISERROR(M71))),VLOOKUP(M71,'ESO dumped WayshrineInfo'!$K$3:$N$9999,4,FALSE),""))</f>
        <v/>
      </c>
      <c r="AG71" s="3" t="str">
        <f>IF(AF71&lt;&gt;"",IF(AF71&lt;&gt;"LIBSETS_DROP_MECHANIC_MONSTER_NAME",VLOOKUP(AF71,'LibSets constants'!$I$4:$L$1003,3,FALSE),""),"")</f>
        <v/>
      </c>
      <c r="AH71" s="3" t="str">
        <f>IF(AF71&lt;&gt;"",IF(AF71&lt;&gt;"LIBSETS_DROP_MECHANIC_MONSTER_NAME",VLOOKUP(AF71,'LibSets constants'!$I$4:$L$1003,4,FALSE),""),"")</f>
        <v/>
      </c>
      <c r="AI71" s="3" t="str">
        <f>IF(G71&lt;&gt;"LIBSETS_SETTYPE_BATTLEGROUND",IF(G71&lt;&gt;"LIBSETS_SETTYPE_SPECIAL",IF(AJ71&lt;&gt;"",VLOOKUP(AJ71,'ESO zone constants'!$D$3:$H$4953,5,FALSE),""),""),"")</f>
        <v/>
      </c>
      <c r="AL71" s="3" t="str">
        <f>IF(AK71&lt;&gt;"",IF(AK71&lt;&gt;"LIBSETS_DROP_MECHANIC_MONSTER_NAME",VLOOKUP(AK71,'LibSets constants'!$I$4:$L$1003,3,FALSE),""),"")</f>
        <v/>
      </c>
      <c r="AM71" s="3" t="str">
        <f>IF(AK71&lt;&gt;"",IF(AK71&lt;&gt;"LIBSETS_DROP_MECHANIC_MONSTER_NAME",VLOOKUP(AK71,'LibSets constants'!$I$4:$L$1003,4,FALSE),""),"")</f>
        <v/>
      </c>
      <c r="AN71" s="3" t="str">
        <f>IF(G71&lt;&gt;"LIBSETS_SETTYPE_BATTLEGROUND",IF(G71&lt;&gt;"LIBSETS_SETTYPE_SPECIAL",IF(AO71&lt;&gt;"",VLOOKUP(AO71,'ESO zone constants'!$D$3:$H$4953,5,FALSE),""),""),"")</f>
        <v/>
      </c>
      <c r="AQ71" s="3" t="str">
        <f>IF(AP71&lt;&gt;"",IF(AP71&lt;&gt;"LIBSETS_DROP_MECHANIC_MONSTER_NAME",VLOOKUP(AP71,'LibSets constants'!$I$4:$L$1003,3,FALSE),""),"")</f>
        <v/>
      </c>
      <c r="AR71" s="3" t="str">
        <f>IF(AP71&lt;&gt;"",IF(AP71&lt;&gt;"LIBSETS_DROP_MECHANIC_MONSTER_NAME",VLOOKUP(AP71,'LibSets constants'!$I$4:$L$1003,4,FALSE),""),"")</f>
        <v/>
      </c>
      <c r="AS71" s="3" t="str">
        <f>IF(G71&lt;&gt;"LIBSETS_SETTYPE_BATTLEGROUND",IF(G71&lt;&gt;"LIBSETS_SETTYPE_SPECIAL",IF(AT71&lt;&gt;"",VLOOKUP(AT71,'ESO zone constants'!$D$3:$H$4953,5,FALSE),""),""),"")</f>
        <v/>
      </c>
      <c r="AV71" s="3" t="str">
        <f>IF(AU71&lt;&gt;"",IF(AU71&lt;&gt;"LIBSETS_DROP_MECHANIC_MONSTER_NAME",VLOOKUP(AU71,'LibSets constants'!$I$4:$L$1003,3,FALSE),""),"")</f>
        <v/>
      </c>
      <c r="AW71" s="3" t="str">
        <f>IF(AU71&lt;&gt;"",IF(AU71&lt;&gt;"LIBSETS_DROP_MECHANIC_MONSTER_NAME",VLOOKUP(AU71,'LibSets constants'!$I$4:$L$1003,4,FALSE),""),"")</f>
        <v/>
      </c>
      <c r="AX71" s="90" t="s">
        <v>2707</v>
      </c>
      <c r="AY71" s="21" t="str">
        <f>IF(A71="???","--","")&amp;IF(F71&lt;&gt;"Not in the game (anymore)",IF(A71&lt;&gt;"",CONCATENATE("[",A71,"] = {wayshrines={")&amp;IF(K71&lt;&gt;"",CONCATENATE(K71,","),"")&amp;IF(L71&lt;&gt;"",CONCATENATE(L71,","),"")&amp;IF(M71&lt;&gt;"",CONCATENATE(M71,","),"")&amp;CONCATENATE("}")&amp;IF(VALUE(N71)&gt;0,CONCATENATE(", traitsNeeded=",N71),"")&amp;CONCATENATE(", dlcId=",IF(S71&lt;&gt;"",S71,"DLC_BASE_GAME")),""),"")</f>
        <v>[89] = {wayshrines={-1,-1,-1,}, dlcId=DLC_BASE_GAME</v>
      </c>
      <c r="AZ71" s="21" t="str">
        <f>IF(F71&lt;&gt;"Not in the game (anymore)",IF(A71&lt;&gt;"",IF(P71&lt;&gt;"",CONCATENATE(", zoneIds={",P71),"")&amp;IF(Y71&lt;&gt;"",CONCATENATE(",",Y71),"")&amp;IF(AD71&lt;&gt;"",CONCATENATE(",",AD71),"")&amp;IF(AI71&lt;&gt;"",CONCATENATE(",",AI71),"")&amp;IF(AN71&lt;&gt;"",CONCATENATE(",",AN71),"")&amp;IF(AS71&lt;&gt;"",CONCATENATE(",",AS71),"")&amp;IF(P71&lt;&gt;"",CONCATENATE("}",""),"")&amp;IF(OR(I71="true",I71="false",I71&lt;&gt;""), CONCATENATE(", veteran=", I71), ""),""),"")</f>
        <v>, zoneIds={181}, veteran=false</v>
      </c>
      <c r="BA71" s="21" t="str">
        <f>IF(F71&lt;&gt;"Not in the game (anymore)",IF(A71&lt;&gt;"",", setType="&amp;G71,"")&amp;IF(J71="true",", multiTrialSet=true",""),"")</f>
        <v>, setType=LIBSETS_SETTYPE_CYRODIIL</v>
      </c>
      <c r="BB71" s="21" t="str">
        <f>IF(AX71&lt;&gt;"",", isProcSetAllowedInPvP="&amp; AX71,"") &amp; IF(F71&lt;&gt;"Not in the game (anymore)",IF(U71&lt;&gt;"",", dropMechanic={"&amp;U71&amp;IF(AA71&lt;&gt;"",","&amp;AA71,"")&amp;IF(AF71&lt;&gt;"",","&amp;AF71,"")&amp;IF(AK71&lt;&gt;"",","&amp;AK71,"")&amp;IF(AP71&lt;&gt;"",","&amp;AP71,"")&amp;IF(AU71&lt;&gt;"",","&amp;AU71,"")&amp;"}"&amp;IF(U71="LIBSETS_DROP_MECHANIC_MONSTER_NAME",", dropMechanicNames={" &amp; IF(V71&lt;&gt;"","['en']='"&amp;V71&amp;"'","") &amp; IF(W71&lt;&gt;"",", ['de']='" &amp; W71&amp;"'","") &amp; "}",""),"")&amp;"},","")</f>
        <v>, dropMechanic={LIBSETS_DROP_MECHANIC_MAIL_PVP_REWARDS_FOR_THE_WORTHY,LIBSETS_DROP_MECHANIC_CITY_CYRODIIL_BRUMA}},</v>
      </c>
      <c r="BC71" s="21" t="str">
        <f>IF(F71&lt;&gt;"Not in the game (anymore)",IF(C71&lt;&gt;"",CONCATENATE(" --",C71," / ",B71,"   [",IF(Q71&lt;&gt;"",Q71,""),IF(Z71&lt;&gt;"",", "&amp;Z71,""),IF(AE71&lt;&gt;"",", "&amp;AE71,""),IF(AJ71&lt;&gt;"",", "&amp;AJ71,""),IF(AO71&lt;&gt;"",", "&amp;AO71,""),IF(AT71&lt;&gt;"",", "&amp;AT71,""),"]")),"")</f>
        <v xml:space="preserve"> --Sentry / Wachposten   [Cyrodiil]</v>
      </c>
    </row>
    <row r="72" spans="1:55" x14ac:dyDescent="0.25">
      <c r="A72" s="12">
        <v>90</v>
      </c>
      <c r="B72" t="s">
        <v>833</v>
      </c>
      <c r="C72" t="s">
        <v>2622</v>
      </c>
      <c r="D72" s="3">
        <f t="shared" si="1"/>
        <v>90</v>
      </c>
      <c r="G72" s="8" t="s">
        <v>1499</v>
      </c>
      <c r="I72" t="s">
        <v>97</v>
      </c>
      <c r="J72" t="s">
        <v>97</v>
      </c>
      <c r="K72">
        <v>-1</v>
      </c>
      <c r="L72">
        <v>-1</v>
      </c>
      <c r="M72">
        <v>-1</v>
      </c>
      <c r="N72">
        <v>0</v>
      </c>
      <c r="O72" s="66"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1581</v>
      </c>
      <c r="V72" s="43" t="str">
        <f>IF(U72&lt;&gt;"",IF(U72&lt;&gt;"LIBSETS_DROP_MECHANIC_MONSTER_NAME",VLOOKUP(U72,'LibSets constants'!$I$4:$L$1003,3,FALSE),""),"")</f>
        <v>Delve bosses have a chance to drop a waist or feet.</v>
      </c>
      <c r="W72" s="43" t="str">
        <f>IF(U72&lt;&gt;"",IF(U72&lt;&gt;"LIBSETS_DROP_MECHANIC_MONSTER_NAME",VLOOKUP(U72,'LibSets constants'!$I$4:$L$1003,4,FALSE),""),"")</f>
        <v>Bosse in Gewölben haben die Chance, eine Taille oder Füße fallen zu lassen.</v>
      </c>
      <c r="Y72" s="3" t="str">
        <f>IF(G72&lt;&gt;"LIBSETS_SETTYPE_BATTLEGROUND",IF(G72&lt;&gt;"LIBSETS_SETTYPE_SPECIAL",IF(X72&lt;&gt;"",X72,IF(Z72&lt;&gt;"",VLOOKUP(Z72,'ESO zone constants'!$D$3:$H$4953,5,FALSE),"")),""),"")</f>
        <v/>
      </c>
      <c r="Z72" t="str">
        <f>IF(AND(O72&lt;&gt;"",NOT(ISERROR(O72))),"",IF(AND(L72&lt;&gt;"",L72&gt;0,NOT(ISERROR(L72))),VLOOKUP(L72,'ESO dumped WayshrineInfo'!$K$3:$N$9999,4,FALSE),""))</f>
        <v/>
      </c>
      <c r="AA72" s="44" t="s">
        <v>1582</v>
      </c>
      <c r="AB72" s="43" t="str">
        <f>IF(AA72&lt;&gt;"",IF(AA72&lt;&gt;"LIBSETS_DROP_MECHANIC_MONSTER_NAME",VLOOKUP(AA72,'LibSets constants'!$I$4:$L$1003,3,FALSE),""),"")</f>
        <v>Overland group bosses have a 100% chance to drop head, chest, legs, or weapon.</v>
      </c>
      <c r="AC72" s="43" t="str">
        <f>IF(AA72&lt;&gt;"",IF(AA72&lt;&gt;"LIBSETS_DROP_MECHANIC_MONSTER_NAME",VLOOKUP(AA72,'LibSets constants'!$I$4:$L$1003,4,FALSE),""),"")</f>
        <v>Überland Gruppenbosse haben eine Chance von 100%, Kopf, Brust, Beine oder Waffen fallen zu lassen.</v>
      </c>
      <c r="AD72" s="3" t="str">
        <f>IF(G72&lt;&gt;"LIBSETS_SETTYPE_BATTLEGROUND",IF(G72&lt;&gt;"LIBSETS_SETTYPE_SPECIAL",IF(AE72&lt;&gt;"",VLOOKUP(AE72,'ESO zone constants'!$D$3:$H$4953,5,FALSE),""),""),"")</f>
        <v/>
      </c>
      <c r="AE72" t="str">
        <f>IF(AND(O72&lt;&gt;"",NOT(ISERROR(O72))),"",IF(AND(M72&lt;&gt;"",M72&gt;0,NOT(ISERROR(M72))),VLOOKUP(M72,'ESO dumped WayshrineInfo'!$K$3:$N$9999,4,FALSE),""))</f>
        <v/>
      </c>
      <c r="AF72" s="44" t="s">
        <v>1583</v>
      </c>
      <c r="AG72" s="43" t="str">
        <f>IF(AF72&lt;&gt;"",IF(AF72&lt;&gt;"LIBSETS_DROP_MECHANIC_MONSTER_NAME",VLOOKUP(AF72,'LibSets constants'!$I$4:$L$1003,3,FALSE),""),"")</f>
        <v>Public dungeon bosses have a chance to drop a shoulder, hand, or weapon.</v>
      </c>
      <c r="AH72" s="43" t="str">
        <f>IF(AF72&lt;&gt;"",IF(AF72&lt;&gt;"LIBSETS_DROP_MECHANIC_MONSTER_NAME",VLOOKUP(AF72,'LibSets constants'!$I$4:$L$1003,4,FALSE),""),"")</f>
        <v>Öffentliche Dungeon-Bosse haben die Möglichkeit, eine Schulter, Handschuhe oder eine Waffe fallen zu lassen.</v>
      </c>
      <c r="AI72" s="3" t="str">
        <f>IF(G72&lt;&gt;"LIBSETS_SETTYPE_BATTLEGROUND",IF(G72&lt;&gt;"LIBSETS_SETTYPE_SPECIAL",IF(AJ72&lt;&gt;"",VLOOKUP(AJ72,'ESO zone constants'!$D$3:$H$4953,5,FALSE),""),""),"")</f>
        <v/>
      </c>
      <c r="AK72" s="44" t="s">
        <v>1584</v>
      </c>
      <c r="AL72" s="43" t="str">
        <f>IF(AK72&lt;&gt;"",IF(AK72&lt;&gt;"LIBSETS_DROP_MECHANIC_MONSTER_NAME",VLOOKUP(AK72,'LibSets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2" s="43" t="str">
        <f>IF(AK72&lt;&gt;"",IF(AK72&lt;&gt;"LIBSETS_DROP_MECHANIC_MONSTER_NAME",VLOOKUP(AK72,'LibSets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90" t="s">
        <v>2707</v>
      </c>
      <c r="AY72" s="21" t="str">
        <f>IF(A72="???","--","")&amp;IF(F72&lt;&gt;"Not in the game (anymore)",IF(A72&lt;&gt;"",CONCATENATE("[",A72,"] = {wayshrines={")&amp;IF(K72&lt;&gt;"",CONCATENATE(K72,","),"")&amp;IF(L72&lt;&gt;"",CONCATENATE(L72,","),"")&amp;IF(M72&lt;&gt;"",CONCATENATE(M72,","),"")&amp;CONCATENATE("}")&amp;IF(VALUE(N72)&gt;0,CONCATENATE(", traitsNeeded=",N72),"")&amp;CONCATENATE(", dlcId=",IF(S72&lt;&gt;"",S72,"DLC_BASE_GAME")),""),"")</f>
        <v>[90] = {wayshrines={-1,-1,-1,}, dlcId=DLC_BASE_GAME</v>
      </c>
      <c r="AZ72" s="21" t="str">
        <f>IF(F72&lt;&gt;"Not in the game (anymore)",IF(A72&lt;&gt;"",IF(P72&lt;&gt;"",CONCATENATE(", zoneIds={",P72),"")&amp;IF(Y72&lt;&gt;"",CONCATENATE(",",Y72),"")&amp;IF(AD72&lt;&gt;"",CONCATENATE(",",AD72),"")&amp;IF(AI72&lt;&gt;"",CONCATENATE(",",AI72),"")&amp;IF(AN72&lt;&gt;"",CONCATENATE(",",AN72),"")&amp;IF(AS72&lt;&gt;"",CONCATENATE(",",AS72),"")&amp;IF(P72&lt;&gt;"",CONCATENATE("}",""),"")&amp;IF(OR(I72="true",I72="false",I72&lt;&gt;""), CONCATENATE(", veteran=", I72), ""),""),"")</f>
        <v>, zoneIds={382}, veteran=false</v>
      </c>
      <c r="BA72" s="21" t="str">
        <f>IF(F72&lt;&gt;"Not in the game (anymore)",IF(A72&lt;&gt;"",", setType="&amp;G72,"")&amp;IF(J72="true",", multiTrialSet=true",""),"")</f>
        <v>, setType=LIBSETS_SETTYPE_OVERLAND</v>
      </c>
      <c r="BB72" s="21" t="str">
        <f>IF(AX72&lt;&gt;"",", isProcSetAllowedInPvP="&amp; AX72,"") &amp; IF(F72&lt;&gt;"Not in the game (anymore)",IF(U72&lt;&gt;"",", dropMechanic={"&amp;U72&amp;IF(AA72&lt;&gt;"",","&amp;AA72,"")&amp;IF(AF72&lt;&gt;"",","&amp;AF72,"")&amp;IF(AK72&lt;&gt;"",","&amp;AK72,"")&amp;IF(AP72&lt;&gt;"",","&amp;AP72,"")&amp;IF(AU72&lt;&gt;"",","&amp;AU72,"")&amp;"}"&amp;IF(U72="LIBSETS_DROP_MECHANIC_MONSTER_NAME",", dropMechanicNames={" &amp; IF(V72&lt;&gt;"","['en']='"&amp;V72&amp;"'","") &amp; IF(W72&lt;&gt;"",", ['de']='" &amp; W72&amp;"'","") &amp; "}",""),"")&amp;"},","")</f>
        <v>, dropMechanic={LIBSETS_DROP_MECHANIC_OVERLAND_BOSS_DELVE,LIBSETS_DROP_MECHANIC_OVERLAND_WORLDBOSS,LIBSETS_DROP_MECHANIC_OVERLAND_BOSS_PUBLIC_DUNGEON,LIBSETS_DROP_MECHANIC_OVERLAND_CHEST}},</v>
      </c>
      <c r="BC72" s="21" t="str">
        <f>IF(F72&lt;&gt;"Not in the game (anymore)",IF(C72&lt;&gt;"",CONCATENATE(" --",C72," / ",B72,"   [",IF(Q72&lt;&gt;"",Q72,""),IF(Z72&lt;&gt;"",", "&amp;Z72,""),IF(AE72&lt;&gt;"",", "&amp;AE72,""),IF(AJ72&lt;&gt;"",", "&amp;AJ72,""),IF(AO72&lt;&gt;"",", "&amp;AO72,""),IF(AT72&lt;&gt;"",", "&amp;AT72,""),"]")),"")</f>
        <v xml:space="preserve"> --Senche\'s Bite / Biss des Senche   [Reaper's March]</v>
      </c>
    </row>
    <row r="73" spans="1:55" x14ac:dyDescent="0.25">
      <c r="A73" s="12">
        <v>91</v>
      </c>
      <c r="B73" t="s">
        <v>834</v>
      </c>
      <c r="C73" t="s">
        <v>2623</v>
      </c>
      <c r="D73" s="3">
        <f t="shared" si="1"/>
        <v>91</v>
      </c>
      <c r="G73" s="8" t="s">
        <v>1496</v>
      </c>
      <c r="I73" t="s">
        <v>97</v>
      </c>
      <c r="J73" t="s">
        <v>97</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43" t="str">
        <f>IF(U73&lt;&gt;"",IF(U73&lt;&gt;"LIBSETS_DROP_MECHANIC_MONSTER_NAME",VLOOKUP(U73,'LibSets constants'!$I$4:$L$1003,3,FALSE),""),"")</f>
        <v/>
      </c>
      <c r="W73" s="43" t="str">
        <f>IF(U73&lt;&gt;"",IF(U73&lt;&gt;"LIBSETS_DROP_MECHANIC_MONSTER_NAME",VLOOKUP(U73,'LibSets constants'!$I$4:$L$1003,4,FALSE),""),"")</f>
        <v/>
      </c>
      <c r="Y73" s="3" t="str">
        <f>IF(G73&lt;&gt;"LIBSETS_SETTYPE_BATTLEGROUND",IF(G73&lt;&gt;"LIBSETS_SETTYPE_SPECIAL",IF(X73&lt;&gt;"",X73,IF(Z73&lt;&gt;"",VLOOKUP(Z73,'ESO zone constants'!$D$3:$H$4953,5,FALSE),"")),""),"")</f>
        <v/>
      </c>
      <c r="Z73" t="str">
        <f>IF(AND(O73&lt;&gt;"",NOT(ISERROR(O73))),"",IF(AND(L73&lt;&gt;"",L73&gt;0,NOT(ISERROR(L73))),VLOOKUP(L73,'ESO dumped WayshrineInfo'!$K$3:$N$9999,4,FALSE),""))</f>
        <v/>
      </c>
      <c r="AA73" s="44"/>
      <c r="AB73" s="43" t="str">
        <f>IF(AA73&lt;&gt;"",IF(AA73&lt;&gt;"LIBSETS_DROP_MECHANIC_MONSTER_NAME",VLOOKUP(AA73,'LibSets constants'!$I$4:$L$1003,3,FALSE),""),"")</f>
        <v/>
      </c>
      <c r="AC73" s="43" t="str">
        <f>IF(AA73&lt;&gt;"",IF(AA73&lt;&gt;"LIBSETS_DROP_MECHANIC_MONSTER_NAME",VLOOKUP(AA73,'LibSets constants'!$I$4:$L$1003,4,FALSE),""),"")</f>
        <v/>
      </c>
      <c r="AD73" s="3" t="str">
        <f>IF(G73&lt;&gt;"LIBSETS_SETTYPE_BATTLEGROUND",IF(G73&lt;&gt;"LIBSETS_SETTYPE_SPECIAL",IF(AE73&lt;&gt;"",VLOOKUP(AE73,'ESO zone constants'!$D$3:$H$4953,5,FALSE),""),""),"")</f>
        <v/>
      </c>
      <c r="AE73" t="str">
        <f>IF(AND(O73&lt;&gt;"",NOT(ISERROR(O73))),"",IF(AND(M73&lt;&gt;"",M73&gt;0,NOT(ISERROR(M73))),VLOOKUP(M73,'ESO dumped WayshrineInfo'!$K$3:$N$9999,4,FALSE),""))</f>
        <v/>
      </c>
      <c r="AF73" s="44"/>
      <c r="AG73" s="43" t="str">
        <f>IF(AF73&lt;&gt;"",IF(AF73&lt;&gt;"LIBSETS_DROP_MECHANIC_MONSTER_NAME",VLOOKUP(AF73,'LibSets constants'!$I$4:$L$1003,3,FALSE),""),"")</f>
        <v/>
      </c>
      <c r="AH73" s="43" t="str">
        <f>IF(AF73&lt;&gt;"",IF(AF73&lt;&gt;"LIBSETS_DROP_MECHANIC_MONSTER_NAME",VLOOKUP(AF73,'LibSets constants'!$I$4:$L$1003,4,FALSE),""),"")</f>
        <v/>
      </c>
      <c r="AI73" s="3" t="str">
        <f>IF(G73&lt;&gt;"LIBSETS_SETTYPE_BATTLEGROUND",IF(G73&lt;&gt;"LIBSETS_SETTYPE_SPECIAL",IF(AJ73&lt;&gt;"",VLOOKUP(AJ73,'ESO zone constants'!$D$3:$H$4953,5,FALSE),""),""),"")</f>
        <v/>
      </c>
      <c r="AK73" s="44"/>
      <c r="AL73" s="43" t="str">
        <f>IF(AK73&lt;&gt;"",IF(AK73&lt;&gt;"LIBSETS_DROP_MECHANIC_MONSTER_NAME",VLOOKUP(AK73,'LibSets constants'!$I$4:$L$1003,3,FALSE),""),"")</f>
        <v/>
      </c>
      <c r="AM73" s="43" t="str">
        <f>IF(AK73&lt;&gt;"",IF(AK73&lt;&gt;"LIBSETS_DROP_MECHANIC_MONSTER_NAME",VLOOKUP(AK73,'LibSets constants'!$I$4:$L$1003,4,FALSE),""),"")</f>
        <v/>
      </c>
      <c r="AN73" s="3" t="str">
        <f>IF(G73&lt;&gt;"LIBSETS_SETTYPE_BATTLEGROUND",IF(G73&lt;&gt;"LIBSETS_SETTYPE_SPECIAL",IF(AO73&lt;&gt;"",VLOOKUP(AO73,'ESO zone constants'!$D$3:$H$4953,5,FALSE),""),""),"")</f>
        <v/>
      </c>
      <c r="AP73" s="44"/>
      <c r="AQ73" s="43" t="str">
        <f>IF(AP73&lt;&gt;"",IF(AP73&lt;&gt;"LIBSETS_DROP_MECHANIC_MONSTER_NAME",VLOOKUP(AP73,'LibSets constants'!$I$4:$L$1003,3,FALSE),""),"")</f>
        <v/>
      </c>
      <c r="AR73" s="43" t="str">
        <f>IF(AP73&lt;&gt;"",IF(AP73&lt;&gt;"LIBSETS_DROP_MECHANIC_MONSTER_NAME",VLOOKUP(AP73,'LibSets constants'!$I$4:$L$1003,4,FALSE),""),"")</f>
        <v/>
      </c>
      <c r="AS73" s="3" t="str">
        <f>IF(G73&lt;&gt;"LIBSETS_SETTYPE_BATTLEGROUND",IF(G73&lt;&gt;"LIBSETS_SETTYPE_SPECIAL",IF(AT73&lt;&gt;"",VLOOKUP(AT73,'ESO zone constants'!$D$3:$H$4953,5,FALSE),""),""),"")</f>
        <v/>
      </c>
      <c r="AU73" s="44"/>
      <c r="AV73" s="43" t="str">
        <f>IF(AU73&lt;&gt;"",IF(AU73&lt;&gt;"LIBSETS_DROP_MECHANIC_MONSTER_NAME",VLOOKUP(AU73,'LibSets constants'!$I$4:$L$1003,3,FALSE),""),"")</f>
        <v/>
      </c>
      <c r="AW73" s="43" t="str">
        <f>IF(AU73&lt;&gt;"",IF(AU73&lt;&gt;"LIBSETS_DROP_MECHANIC_MONSTER_NAME",VLOOKUP(AU73,'LibSets constants'!$I$4:$L$1003,4,FALSE),""),"")</f>
        <v/>
      </c>
      <c r="AX73" s="90" t="s">
        <v>2707</v>
      </c>
      <c r="AY73" s="21" t="str">
        <f>IF(A73="???","--","")&amp;IF(F73&lt;&gt;"Not in the game (anymore)",IF(A73&lt;&gt;"",CONCATENATE("[",A73,"] = {wayshrines={")&amp;IF(K73&lt;&gt;"",CONCATENATE(K73,","),"")&amp;IF(L73&lt;&gt;"",CONCATENATE(L73,","),"")&amp;IF(M73&lt;&gt;"",CONCATENATE(M73,","),"")&amp;CONCATENATE("}")&amp;IF(VALUE(N73)&gt;0,CONCATENATE(", traitsNeeded=",N73),"")&amp;CONCATENATE(", dlcId=",IF(S73&lt;&gt;"",S73,"DLC_BASE_GAME")),""),"")</f>
        <v>[91] = {wayshrines={184,184,184,}, dlcId=DLC_BASE_GAME</v>
      </c>
      <c r="AZ73" s="21" t="str">
        <f>IF(F73&lt;&gt;"Not in the game (anymore)",IF(A73&lt;&gt;"",IF(P73&lt;&gt;"",CONCATENATE(", zoneIds={",P73),"")&amp;IF(Y73&lt;&gt;"",CONCATENATE(",",Y73),"")&amp;IF(AD73&lt;&gt;"",CONCATENATE(",",AD73),"")&amp;IF(AI73&lt;&gt;"",CONCATENATE(",",AI73),"")&amp;IF(AN73&lt;&gt;"",CONCATENATE(",",AN73),"")&amp;IF(AS73&lt;&gt;"",CONCATENATE(",",AS73),"")&amp;IF(P73&lt;&gt;"",CONCATENATE("}",""),"")&amp;IF(OR(I73="true",I73="false",I73&lt;&gt;""), CONCATENATE(", veteran=", I73), ""),""),"")</f>
        <v>, zoneIds={11}, veteran=false</v>
      </c>
      <c r="BA73" s="21" t="str">
        <f>IF(F73&lt;&gt;"Not in the game (anymore)",IF(A73&lt;&gt;"",", setType="&amp;G73,"")&amp;IF(J73="true",", multiTrialSet=true",""),"")</f>
        <v>, setType=LIBSETS_SETTYPE_DUNGEON</v>
      </c>
      <c r="BB73" s="21" t="str">
        <f>IF(AX73&lt;&gt;"",", isProcSetAllowedInPvP="&amp; AX73,"") &amp; IF(F73&lt;&gt;"Not in the game (anymore)",IF(U73&lt;&gt;"",", dropMechanic={"&amp;U73&amp;IF(AA73&lt;&gt;"",","&amp;AA73,"")&amp;IF(AF73&lt;&gt;"",","&amp;AF73,"")&amp;IF(AK73&lt;&gt;"",","&amp;AK73,"")&amp;IF(AP73&lt;&gt;"",","&amp;AP73,"")&amp;IF(AU73&lt;&gt;"",","&amp;AU73,"")&amp;"}"&amp;IF(U73="LIBSETS_DROP_MECHANIC_MONSTER_NAME",", dropMechanicNames={" &amp; IF(V73&lt;&gt;"","['en']='"&amp;V73&amp;"'","") &amp; IF(W73&lt;&gt;"",", ['de']='" &amp; W73&amp;"'","") &amp; "}",""),"")&amp;"},","")</f>
        <v>},</v>
      </c>
      <c r="BC73" s="21" t="str">
        <f>IF(F73&lt;&gt;"Not in the game (anymore)",IF(C73&lt;&gt;"",CONCATENATE(" --",C73," / ",B73,"   [",IF(Q73&lt;&gt;"",Q73,""),IF(Z73&lt;&gt;"",", "&amp;Z73,""),IF(AE73&lt;&gt;"",", "&amp;AE73,""),IF(AJ73&lt;&gt;"",", "&amp;AJ73,""),IF(AO73&lt;&gt;"",", "&amp;AO73,""),IF(AT73&lt;&gt;"",", "&amp;AT73,""),"]")),"")</f>
        <v xml:space="preserve"> --Oblivion\'s Edge / Vorteil des Vergessens   [Vaults of Madness]</v>
      </c>
    </row>
    <row r="74" spans="1:55" x14ac:dyDescent="0.25">
      <c r="A74" s="5">
        <v>92</v>
      </c>
      <c r="B74" t="s">
        <v>835</v>
      </c>
      <c r="C74" t="s">
        <v>2624</v>
      </c>
      <c r="D74" s="3">
        <f t="shared" si="1"/>
        <v>92</v>
      </c>
      <c r="G74" s="8" t="s">
        <v>1493</v>
      </c>
      <c r="I74" t="s">
        <v>97</v>
      </c>
      <c r="J74" t="s">
        <v>97</v>
      </c>
      <c r="K74">
        <v>-2</v>
      </c>
      <c r="L74">
        <v>-2</v>
      </c>
      <c r="M74">
        <v>-2</v>
      </c>
      <c r="N74">
        <v>8</v>
      </c>
      <c r="O74" s="66"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Y74" s="3" t="str">
        <f>IF(G74&lt;&gt;"LIBSETS_SETTYPE_BATTLEGROUND",IF(G74&lt;&gt;"LIBSETS_SETTYPE_SPECIAL",IF(X74&lt;&gt;"",X74,IF(Z74&lt;&gt;"",VLOOKUP(Z74,'ESO zone constants'!$D$3:$H$4953,5,FALSE),"")),""),"")</f>
        <v/>
      </c>
      <c r="Z74" t="str">
        <f>IF(AND(O74&lt;&gt;"",NOT(ISERROR(O74))),"",IF(AND(L74&lt;&gt;"",L74&gt;0,NOT(ISERROR(L74))),VLOOKUP(L74,'ESO dumped WayshrineInfo'!$K$3:$N$9999,4,FALSE),""))</f>
        <v/>
      </c>
      <c r="AB74" s="3" t="str">
        <f>IF(AA74&lt;&gt;"",IF(AA74&lt;&gt;"LIBSETS_DROP_MECHANIC_MONSTER_NAME",VLOOKUP(AA74,'LibSets constants'!$I$4:$L$1003,3,FALSE),""),"")</f>
        <v/>
      </c>
      <c r="AC74" s="3" t="str">
        <f>IF(AA74&lt;&gt;"",IF(AA74&lt;&gt;"LIBSETS_DROP_MECHANIC_MONSTER_NAME",VLOOKUP(AA74,'LibSets constants'!$I$4:$L$1003,4,FALSE),""),"")</f>
        <v/>
      </c>
      <c r="AD74" s="3" t="str">
        <f>IF(G74&lt;&gt;"LIBSETS_SETTYPE_BATTLEGROUND",IF(G74&lt;&gt;"LIBSETS_SETTYPE_SPECIAL",IF(AE74&lt;&gt;"",VLOOKUP(AE74,'ESO zone constants'!$D$3:$H$4953,5,FALSE),""),""),"")</f>
        <v/>
      </c>
      <c r="AE74" t="str">
        <f>IF(AND(O74&lt;&gt;"",NOT(ISERROR(O74))),"",IF(AND(M74&lt;&gt;"",M74&gt;0,NOT(ISERROR(M74))),VLOOKUP(M74,'ESO dumped WayshrineInfo'!$K$3:$N$9999,4,FALSE),""))</f>
        <v/>
      </c>
      <c r="AG74" s="3" t="str">
        <f>IF(AF74&lt;&gt;"",IF(AF74&lt;&gt;"LIBSETS_DROP_MECHANIC_MONSTER_NAME",VLOOKUP(AF74,'LibSets constants'!$I$4:$L$1003,3,FALSE),""),"")</f>
        <v/>
      </c>
      <c r="AH74" s="3" t="str">
        <f>IF(AF74&lt;&gt;"",IF(AF74&lt;&gt;"LIBSETS_DROP_MECHANIC_MONSTER_NAME",VLOOKUP(AF74,'LibSets constants'!$I$4:$L$1003,4,FALSE),""),"")</f>
        <v/>
      </c>
      <c r="AI74" s="3" t="str">
        <f>IF(G74&lt;&gt;"LIBSETS_SETTYPE_BATTLEGROUND",IF(G74&lt;&gt;"LIBSETS_SETTYPE_SPECIAL",IF(AJ74&lt;&gt;"",VLOOKUP(AJ74,'ESO zone constants'!$D$3:$H$4953,5,FALSE),""),""),"")</f>
        <v/>
      </c>
      <c r="AL74" s="3" t="str">
        <f>IF(AK74&lt;&gt;"",IF(AK74&lt;&gt;"LIBSETS_DROP_MECHANIC_MONSTER_NAME",VLOOKUP(AK74,'LibSets constants'!$I$4:$L$1003,3,FALSE),""),"")</f>
        <v/>
      </c>
      <c r="AM74" s="3" t="str">
        <f>IF(AK74&lt;&gt;"",IF(AK74&lt;&gt;"LIBSETS_DROP_MECHANIC_MONSTER_NAME",VLOOKUP(AK74,'LibSets constants'!$I$4:$L$1003,4,FALSE),""),"")</f>
        <v/>
      </c>
      <c r="AN74" s="3" t="str">
        <f>IF(G74&lt;&gt;"LIBSETS_SETTYPE_BATTLEGROUND",IF(G74&lt;&gt;"LIBSETS_SETTYPE_SPECIAL",IF(AO74&lt;&gt;"",VLOOKUP(AO74,'ESO zone constants'!$D$3:$H$4953,5,FALSE),""),""),"")</f>
        <v/>
      </c>
      <c r="AQ74" s="3" t="str">
        <f>IF(AP74&lt;&gt;"",IF(AP74&lt;&gt;"LIBSETS_DROP_MECHANIC_MONSTER_NAME",VLOOKUP(AP74,'LibSets constants'!$I$4:$L$1003,3,FALSE),""),"")</f>
        <v/>
      </c>
      <c r="AR74" s="3" t="str">
        <f>IF(AP74&lt;&gt;"",IF(AP74&lt;&gt;"LIBSETS_DROP_MECHANIC_MONSTER_NAME",VLOOKUP(AP74,'LibSets constants'!$I$4:$L$1003,4,FALSE),""),"")</f>
        <v/>
      </c>
      <c r="AS74" s="3" t="str">
        <f>IF(G74&lt;&gt;"LIBSETS_SETTYPE_BATTLEGROUND",IF(G74&lt;&gt;"LIBSETS_SETTYPE_SPECIAL",IF(AT74&lt;&gt;"",VLOOKUP(AT74,'ESO zone constants'!$D$3:$H$4953,5,FALSE),""),""),"")</f>
        <v/>
      </c>
      <c r="AV74" s="3" t="str">
        <f>IF(AU74&lt;&gt;"",IF(AU74&lt;&gt;"LIBSETS_DROP_MECHANIC_MONSTER_NAME",VLOOKUP(AU74,'LibSets constants'!$I$4:$L$1003,3,FALSE),""),"")</f>
        <v/>
      </c>
      <c r="AW74" s="3" t="str">
        <f>IF(AU74&lt;&gt;"",IF(AU74&lt;&gt;"LIBSETS_DROP_MECHANIC_MONSTER_NAME",VLOOKUP(AU74,'LibSets constants'!$I$4:$L$1003,4,FALSE),""),"")</f>
        <v/>
      </c>
      <c r="AX74" s="90" t="s">
        <v>2707</v>
      </c>
      <c r="AY74" s="21" t="str">
        <f>IF(A74="???","--","")&amp;IF(F74&lt;&gt;"Not in the game (anymore)",IF(A74&lt;&gt;"",CONCATENATE("[",A74,"] = {wayshrines={")&amp;IF(K74&lt;&gt;"",CONCATENATE(K74,","),"")&amp;IF(L74&lt;&gt;"",CONCATENATE(L74,","),"")&amp;IF(M74&lt;&gt;"",CONCATENATE(M74,","),"")&amp;CONCATENATE("}")&amp;IF(VALUE(N74)&gt;0,CONCATENATE(", traitsNeeded=",N74),"")&amp;CONCATENATE(", dlcId=",IF(S74&lt;&gt;"",S74,"DLC_BASE_GAME")),""),"")</f>
        <v>[92] = {wayshrines={-2,-2,-2,}, traitsNeeded=8, dlcId=DLC_BASE_GAME</v>
      </c>
      <c r="AZ74" s="21" t="str">
        <f>IF(F74&lt;&gt;"Not in the game (anymore)",IF(A74&lt;&gt;"",IF(P74&lt;&gt;"",CONCATENATE(", zoneIds={",P74),"")&amp;IF(Y74&lt;&gt;"",CONCATENATE(",",Y74),"")&amp;IF(AD74&lt;&gt;"",CONCATENATE(",",AD74),"")&amp;IF(AI74&lt;&gt;"",CONCATENATE(",",AI74),"")&amp;IF(AN74&lt;&gt;"",CONCATENATE(",",AN74),"")&amp;IF(AS74&lt;&gt;"",CONCATENATE(",",AS74),"")&amp;IF(P74&lt;&gt;"",CONCATENATE("}",""),"")&amp;IF(OR(I74="true",I74="false",I74&lt;&gt;""), CONCATENATE(", veteran=", I74), ""),""),"")</f>
        <v>, zoneIds={208}, veteran=false</v>
      </c>
      <c r="BA74" s="21" t="str">
        <f>IF(F74&lt;&gt;"Not in the game (anymore)",IF(A74&lt;&gt;"",", setType="&amp;G74,"")&amp;IF(J74="true",", multiTrialSet=true",""),"")</f>
        <v>, setType=LIBSETS_SETTYPE_CRAFTED</v>
      </c>
      <c r="BB74" s="21" t="str">
        <f>IF(AX74&lt;&gt;"",", isProcSetAllowedInPvP="&amp; AX74,"") &amp; IF(F74&lt;&gt;"Not in the game (anymore)",IF(U74&lt;&gt;"",", dropMechanic={"&amp;U74&amp;IF(AA74&lt;&gt;"",","&amp;AA74,"")&amp;IF(AF74&lt;&gt;"",","&amp;AF74,"")&amp;IF(AK74&lt;&gt;"",","&amp;AK74,"")&amp;IF(AP74&lt;&gt;"",","&amp;AP74,"")&amp;IF(AU74&lt;&gt;"",","&amp;AU74,"")&amp;"}"&amp;IF(U74="LIBSETS_DROP_MECHANIC_MONSTER_NAME",", dropMechanicNames={" &amp; IF(V74&lt;&gt;"","['en']='"&amp;V74&amp;"'","") &amp; IF(W74&lt;&gt;"",", ['de']='" &amp; W74&amp;"'","") &amp; "}",""),"")&amp;"},","")</f>
        <v>},</v>
      </c>
      <c r="BC74" s="21" t="str">
        <f>IF(F74&lt;&gt;"Not in the game (anymore)",IF(C74&lt;&gt;"",CONCATENATE(" --",C74," / ",B74,"   [",IF(Q74&lt;&gt;"",Q74,""),IF(Z74&lt;&gt;"",", "&amp;Z74,""),IF(AE74&lt;&gt;"",", "&amp;AE74,""),IF(AJ74&lt;&gt;"",", "&amp;AJ74,""),IF(AO74&lt;&gt;"",", "&amp;AO74,""),IF(AT74&lt;&gt;"",", "&amp;AT74,""),"]")),"")</f>
        <v xml:space="preserve"> --Kagrenac\'s Hope / Kagrenacs Hoffnung   [The Earth Forge]</v>
      </c>
    </row>
    <row r="75" spans="1:55" x14ac:dyDescent="0.25">
      <c r="A75" s="12">
        <v>93</v>
      </c>
      <c r="B75" t="s">
        <v>836</v>
      </c>
      <c r="C75" t="s">
        <v>2625</v>
      </c>
      <c r="D75" s="3">
        <f t="shared" si="1"/>
        <v>93</v>
      </c>
      <c r="G75" s="8" t="s">
        <v>1499</v>
      </c>
      <c r="I75" t="s">
        <v>97</v>
      </c>
      <c r="J75" t="s">
        <v>97</v>
      </c>
      <c r="K75">
        <v>-1</v>
      </c>
      <c r="L75">
        <v>-1</v>
      </c>
      <c r="M75">
        <v>-1</v>
      </c>
      <c r="N75">
        <v>0</v>
      </c>
      <c r="O75" s="66"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1581</v>
      </c>
      <c r="V75" s="43" t="str">
        <f>IF(U75&lt;&gt;"",IF(U75&lt;&gt;"LIBSETS_DROP_MECHANIC_MONSTER_NAME",VLOOKUP(U75,'LibSets constants'!$I$4:$L$1003,3,FALSE),""),"")</f>
        <v>Delve bosses have a chance to drop a waist or feet.</v>
      </c>
      <c r="W75" s="43" t="str">
        <f>IF(U75&lt;&gt;"",IF(U75&lt;&gt;"LIBSETS_DROP_MECHANIC_MONSTER_NAME",VLOOKUP(U75,'LibSets constants'!$I$4:$L$1003,4,FALSE),""),"")</f>
        <v>Bosse in Gewölben haben die Chance, eine Taille oder Füße fallen zu lassen.</v>
      </c>
      <c r="Y75" s="3" t="str">
        <f>IF(G75&lt;&gt;"LIBSETS_SETTYPE_BATTLEGROUND",IF(G75&lt;&gt;"LIBSETS_SETTYPE_SPECIAL",IF(X75&lt;&gt;"",X75,IF(Z75&lt;&gt;"",VLOOKUP(Z75,'ESO zone constants'!$D$3:$H$4953,5,FALSE),"")),""),"")</f>
        <v/>
      </c>
      <c r="Z75" t="str">
        <f>IF(AND(O75&lt;&gt;"",NOT(ISERROR(O75))),"",IF(AND(L75&lt;&gt;"",L75&gt;0,NOT(ISERROR(L75))),VLOOKUP(L75,'ESO dumped WayshrineInfo'!$K$3:$N$9999,4,FALSE),""))</f>
        <v/>
      </c>
      <c r="AA75" s="44" t="s">
        <v>1582</v>
      </c>
      <c r="AB75" s="43" t="str">
        <f>IF(AA75&lt;&gt;"",IF(AA75&lt;&gt;"LIBSETS_DROP_MECHANIC_MONSTER_NAME",VLOOKUP(AA75,'LibSets constants'!$I$4:$L$1003,3,FALSE),""),"")</f>
        <v>Overland group bosses have a 100% chance to drop head, chest, legs, or weapon.</v>
      </c>
      <c r="AC75" s="43" t="str">
        <f>IF(AA75&lt;&gt;"",IF(AA75&lt;&gt;"LIBSETS_DROP_MECHANIC_MONSTER_NAME",VLOOKUP(AA75,'LibSets constants'!$I$4:$L$1003,4,FALSE),""),"")</f>
        <v>Überland Gruppenbosse haben eine Chance von 100%, Kopf, Brust, Beine oder Waffen fallen zu lassen.</v>
      </c>
      <c r="AD75" s="3" t="str">
        <f>IF(G75&lt;&gt;"LIBSETS_SETTYPE_BATTLEGROUND",IF(G75&lt;&gt;"LIBSETS_SETTYPE_SPECIAL",IF(AE75&lt;&gt;"",VLOOKUP(AE75,'ESO zone constants'!$D$3:$H$4953,5,FALSE),""),""),"")</f>
        <v/>
      </c>
      <c r="AE75" t="str">
        <f>IF(AND(O75&lt;&gt;"",NOT(ISERROR(O75))),"",IF(AND(M75&lt;&gt;"",M75&gt;0,NOT(ISERROR(M75))),VLOOKUP(M75,'ESO dumped WayshrineInfo'!$K$3:$N$9999,4,FALSE),""))</f>
        <v/>
      </c>
      <c r="AF75" s="44" t="s">
        <v>1583</v>
      </c>
      <c r="AG75" s="43" t="str">
        <f>IF(AF75&lt;&gt;"",IF(AF75&lt;&gt;"LIBSETS_DROP_MECHANIC_MONSTER_NAME",VLOOKUP(AF75,'LibSets constants'!$I$4:$L$1003,3,FALSE),""),"")</f>
        <v>Public dungeon bosses have a chance to drop a shoulder, hand, or weapon.</v>
      </c>
      <c r="AH75" s="43" t="str">
        <f>IF(AF75&lt;&gt;"",IF(AF75&lt;&gt;"LIBSETS_DROP_MECHANIC_MONSTER_NAME",VLOOKUP(AF75,'LibSets constants'!$I$4:$L$1003,4,FALSE),""),"")</f>
        <v>Öffentliche Dungeon-Bosse haben die Möglichkeit, eine Schulter, Handschuhe oder eine Waffe fallen zu lassen.</v>
      </c>
      <c r="AI75" s="3" t="str">
        <f>IF(G75&lt;&gt;"LIBSETS_SETTYPE_BATTLEGROUND",IF(G75&lt;&gt;"LIBSETS_SETTYPE_SPECIAL",IF(AJ75&lt;&gt;"",VLOOKUP(AJ75,'ESO zone constants'!$D$3:$H$4953,5,FALSE),""),""),"")</f>
        <v/>
      </c>
      <c r="AK75" s="44" t="s">
        <v>1584</v>
      </c>
      <c r="AL75" s="43" t="str">
        <f>IF(AK75&lt;&gt;"",IF(AK75&lt;&gt;"LIBSETS_DROP_MECHANIC_MONSTER_NAME",VLOOKUP(AK75,'LibSets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5" s="43" t="str">
        <f>IF(AK75&lt;&gt;"",IF(AK75&lt;&gt;"LIBSETS_DROP_MECHANIC_MONSTER_NAME",VLOOKUP(AK75,'LibSets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5" s="3" t="str">
        <f>IF(G75&lt;&gt;"LIBSETS_SETTYPE_BATTLEGROUND",IF(G75&lt;&gt;"LIBSETS_SETTYPE_SPECIAL",IF(AO75&lt;&gt;"",VLOOKUP(AO75,'ESO zone constants'!$D$3:$H$4953,5,FALSE),""),""),"")</f>
        <v/>
      </c>
      <c r="AP75" s="44"/>
      <c r="AQ75" s="43" t="str">
        <f>IF(AP75&lt;&gt;"",IF(AP75&lt;&gt;"LIBSETS_DROP_MECHANIC_MONSTER_NAME",VLOOKUP(AP75,'LibSets constants'!$I$4:$L$1003,3,FALSE),""),"")</f>
        <v/>
      </c>
      <c r="AR75" s="43" t="str">
        <f>IF(AP75&lt;&gt;"",IF(AP75&lt;&gt;"LIBSETS_DROP_MECHANIC_MONSTER_NAME",VLOOKUP(AP75,'LibSets constants'!$I$4:$L$1003,4,FALSE),""),"")</f>
        <v/>
      </c>
      <c r="AS75" s="3" t="str">
        <f>IF(G75&lt;&gt;"LIBSETS_SETTYPE_BATTLEGROUND",IF(G75&lt;&gt;"LIBSETS_SETTYPE_SPECIAL",IF(AT75&lt;&gt;"",VLOOKUP(AT75,'ESO zone constants'!$D$3:$H$4953,5,FALSE),""),""),"")</f>
        <v/>
      </c>
      <c r="AU75" s="44"/>
      <c r="AV75" s="43" t="str">
        <f>IF(AU75&lt;&gt;"",IF(AU75&lt;&gt;"LIBSETS_DROP_MECHANIC_MONSTER_NAME",VLOOKUP(AU75,'LibSets constants'!$I$4:$L$1003,3,FALSE),""),"")</f>
        <v/>
      </c>
      <c r="AW75" s="43" t="str">
        <f>IF(AU75&lt;&gt;"",IF(AU75&lt;&gt;"LIBSETS_DROP_MECHANIC_MONSTER_NAME",VLOOKUP(AU75,'LibSets constants'!$I$4:$L$1003,4,FALSE),""),"")</f>
        <v/>
      </c>
      <c r="AX75" s="90" t="s">
        <v>2707</v>
      </c>
      <c r="AY75" s="21" t="str">
        <f>IF(A75="???","--","")&amp;IF(F75&lt;&gt;"Not in the game (anymore)",IF(A75&lt;&gt;"",CONCATENATE("[",A75,"] = {wayshrines={")&amp;IF(K75&lt;&gt;"",CONCATENATE(K75,","),"")&amp;IF(L75&lt;&gt;"",CONCATENATE(L75,","),"")&amp;IF(M75&lt;&gt;"",CONCATENATE(M75,","),"")&amp;CONCATENATE("}")&amp;IF(VALUE(N75)&gt;0,CONCATENATE(", traitsNeeded=",N75),"")&amp;CONCATENATE(", dlcId=",IF(S75&lt;&gt;"",S75,"DLC_BASE_GAME")),""),"")</f>
        <v>[93] = {wayshrines={-1,-1,-1,}, dlcId=DLC_BASE_GAME</v>
      </c>
      <c r="AZ75" s="21" t="str">
        <f>IF(F75&lt;&gt;"Not in the game (anymore)",IF(A75&lt;&gt;"",IF(P75&lt;&gt;"",CONCATENATE(", zoneIds={",P75),"")&amp;IF(Y75&lt;&gt;"",CONCATENATE(",",Y75),"")&amp;IF(AD75&lt;&gt;"",CONCATENATE(",",AD75),"")&amp;IF(AI75&lt;&gt;"",CONCATENATE(",",AI75),"")&amp;IF(AN75&lt;&gt;"",CONCATENATE(",",AN75),"")&amp;IF(AS75&lt;&gt;"",CONCATENATE(",",AS75),"")&amp;IF(P75&lt;&gt;"",CONCATENATE("}",""),"")&amp;IF(OR(I75="true",I75="false",I75&lt;&gt;""), CONCATENATE(", veteran=", I75), ""),""),"")</f>
        <v>, zoneIds={19}, veteran=false</v>
      </c>
      <c r="BA75" s="21" t="str">
        <f>IF(F75&lt;&gt;"Not in the game (anymore)",IF(A75&lt;&gt;"",", setType="&amp;G75,"")&amp;IF(J75="true",", multiTrialSet=true",""),"")</f>
        <v>, setType=LIBSETS_SETTYPE_OVERLAND</v>
      </c>
      <c r="BB75" s="21" t="str">
        <f>IF(AX75&lt;&gt;"",", isProcSetAllowedInPvP="&amp; AX75,"") &amp; IF(F75&lt;&gt;"Not in the game (anymore)",IF(U75&lt;&gt;"",", dropMechanic={"&amp;U75&amp;IF(AA75&lt;&gt;"",","&amp;AA75,"")&amp;IF(AF75&lt;&gt;"",","&amp;AF75,"")&amp;IF(AK75&lt;&gt;"",","&amp;AK75,"")&amp;IF(AP75&lt;&gt;"",","&amp;AP75,"")&amp;IF(AU75&lt;&gt;"",","&amp;AU75,"")&amp;"}"&amp;IF(U75="LIBSETS_DROP_MECHANIC_MONSTER_NAME",", dropMechanicNames={" &amp; IF(V75&lt;&gt;"","['en']='"&amp;V75&amp;"'","") &amp; IF(W75&lt;&gt;"",", ['de']='" &amp; W75&amp;"'","") &amp; "}",""),"")&amp;"},","")</f>
        <v>, dropMechanic={LIBSETS_DROP_MECHANIC_OVERLAND_BOSS_DELVE,LIBSETS_DROP_MECHANIC_OVERLAND_WORLDBOSS,LIBSETS_DROP_MECHANIC_OVERLAND_BOSS_PUBLIC_DUNGEON,LIBSETS_DROP_MECHANIC_OVERLAND_CHEST}},</v>
      </c>
      <c r="BC75" s="21" t="str">
        <f>IF(F75&lt;&gt;"Not in the game (anymore)",IF(C75&lt;&gt;"",CONCATENATE(" --",C75," / ",B75,"   [",IF(Q75&lt;&gt;"",Q75,""),IF(Z75&lt;&gt;"",", "&amp;Z75,""),IF(AE75&lt;&gt;"",", "&amp;AE75,""),IF(AJ75&lt;&gt;"",", "&amp;AJ75,""),IF(AO75&lt;&gt;"",", "&amp;AO75,""),IF(AT75&lt;&gt;"",", "&amp;AT75,""),"]")),"")</f>
        <v xml:space="preserve"> --Storm Knight\'s Plate / Wut des Sturmritters   [Stormhaven]</v>
      </c>
    </row>
    <row r="76" spans="1:55" x14ac:dyDescent="0.25">
      <c r="A76" s="12">
        <v>94</v>
      </c>
      <c r="B76" t="s">
        <v>837</v>
      </c>
      <c r="C76" t="s">
        <v>2626</v>
      </c>
      <c r="D76" s="3">
        <f t="shared" si="1"/>
        <v>94</v>
      </c>
      <c r="G76" s="8" t="s">
        <v>1499</v>
      </c>
      <c r="I76" t="s">
        <v>97</v>
      </c>
      <c r="J76" t="s">
        <v>97</v>
      </c>
      <c r="K76">
        <v>-1</v>
      </c>
      <c r="L76">
        <v>-1</v>
      </c>
      <c r="M76">
        <v>-1</v>
      </c>
      <c r="N76">
        <v>0</v>
      </c>
      <c r="O76" s="66"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1581</v>
      </c>
      <c r="V76" s="43" t="str">
        <f>IF(U76&lt;&gt;"",IF(U76&lt;&gt;"LIBSETS_DROP_MECHANIC_MONSTER_NAME",VLOOKUP(U76,'LibSets constants'!$I$4:$L$1003,3,FALSE),""),"")</f>
        <v>Delve bosses have a chance to drop a waist or feet.</v>
      </c>
      <c r="W76" s="43" t="str">
        <f>IF(U76&lt;&gt;"",IF(U76&lt;&gt;"LIBSETS_DROP_MECHANIC_MONSTER_NAME",VLOOKUP(U76,'LibSets constants'!$I$4:$L$1003,4,FALSE),""),"")</f>
        <v>Bosse in Gewölben haben die Chance, eine Taille oder Füße fallen zu lassen.</v>
      </c>
      <c r="Y76" s="3" t="str">
        <f>IF(G76&lt;&gt;"LIBSETS_SETTYPE_BATTLEGROUND",IF(G76&lt;&gt;"LIBSETS_SETTYPE_SPECIAL",IF(X76&lt;&gt;"",X76,IF(Z76&lt;&gt;"",VLOOKUP(Z76,'ESO zone constants'!$D$3:$H$4953,5,FALSE),"")),""),"")</f>
        <v/>
      </c>
      <c r="Z76" t="str">
        <f>IF(AND(O76&lt;&gt;"",NOT(ISERROR(O76))),"",IF(AND(L76&lt;&gt;"",L76&gt;0,NOT(ISERROR(L76))),VLOOKUP(L76,'ESO dumped WayshrineInfo'!$K$3:$N$9999,4,FALSE),""))</f>
        <v/>
      </c>
      <c r="AA76" s="44" t="s">
        <v>1582</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WayshrineInfo'!$K$3:$N$9999,4,FALSE),""))</f>
        <v/>
      </c>
      <c r="AF76" s="44" t="s">
        <v>1583</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1584</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90" t="s">
        <v>2707</v>
      </c>
      <c r="AY76" s="21" t="str">
        <f>IF(A76="???","--","")&amp;IF(F76&lt;&gt;"Not in the game (anymore)",IF(A76&lt;&gt;"",CONCATENATE("[",A76,"] = {wayshrines={")&amp;IF(K76&lt;&gt;"",CONCATENATE(K76,","),"")&amp;IF(L76&lt;&gt;"",CONCATENATE(L76,","),"")&amp;IF(M76&lt;&gt;"",CONCATENATE(M76,","),"")&amp;CONCATENATE("}")&amp;IF(VALUE(N76)&gt;0,CONCATENATE(", traitsNeeded=",N76),"")&amp;CONCATENATE(", dlcId=",IF(S76&lt;&gt;"",S76,"DLC_BASE_GAME")),""),"")</f>
        <v>[94] = {wayshrines={-1,-1,-1,}, dlcId=DLC_BASE_GAME</v>
      </c>
      <c r="AZ76" s="21" t="str">
        <f>IF(F76&lt;&gt;"Not in the game (anymore)",IF(A76&lt;&gt;"",IF(P76&lt;&gt;"",CONCATENATE(", zoneIds={",P76),"")&amp;IF(Y76&lt;&gt;"",CONCATENATE(",",Y76),"")&amp;IF(AD76&lt;&gt;"",CONCATENATE(",",AD76),"")&amp;IF(AI76&lt;&gt;"",CONCATENATE(",",AI76),"")&amp;IF(AN76&lt;&gt;"",CONCATENATE(",",AN76),"")&amp;IF(AS76&lt;&gt;"",CONCATENATE(",",AS76),"")&amp;IF(P76&lt;&gt;"",CONCATENATE("}",""),"")&amp;IF(OR(I76="true",I76="false",I76&lt;&gt;""), CONCATENATE(", veteran=", I76), ""),""),"")</f>
        <v>, zoneIds={347}, veteran=false</v>
      </c>
      <c r="BA76" s="21" t="str">
        <f>IF(F76&lt;&gt;"Not in the game (anymore)",IF(A76&lt;&gt;"",", setType="&amp;G76,"")&amp;IF(J76="true",", multiTrialSet=true",""),"")</f>
        <v>, setType=LIBSETS_SETTYPE_OVERLAND</v>
      </c>
      <c r="BB76" s="21" t="str">
        <f>IF(AX76&lt;&gt;"",", isProcSetAllowedInPvP="&amp; AX76,"") &amp; IF(F76&lt;&gt;"Not in the game (anymore)",IF(U76&lt;&gt;"",", dropMechanic={"&amp;U76&amp;IF(AA76&lt;&gt;"",","&amp;AA76,"")&amp;IF(AF76&lt;&gt;"",","&amp;AF76,"")&amp;IF(AK76&lt;&gt;"",","&amp;AK76,"")&amp;IF(AP76&lt;&gt;"",","&amp;AP76,"")&amp;IF(AU76&lt;&gt;"",","&amp;AU76,"")&amp;"}"&amp;IF(U76="LIBSETS_DROP_MECHANIC_MONSTER_NAME",", dropMechanicNames={" &amp; IF(V76&lt;&gt;"","['en']='"&amp;V76&amp;"'","") &amp; IF(W76&lt;&gt;"",", ['de']='" &amp; W76&amp;"'","") &amp; "}",""),"")&amp;"},","")</f>
        <v>, dropMechanic={LIBSETS_DROP_MECHANIC_OVERLAND_BOSS_DELVE,LIBSETS_DROP_MECHANIC_OVERLAND_WORLDBOSS,LIBSETS_DROP_MECHANIC_OVERLAND_BOSS_PUBLIC_DUNGEON,LIBSETS_DROP_MECHANIC_OVERLAND_CHEST}},</v>
      </c>
      <c r="BC76" s="21" t="str">
        <f>IF(F76&lt;&gt;"Not in the game (anymore)",IF(C76&lt;&gt;"",CONCATENATE(" --",C76," / ",B76,"   [",IF(Q76&lt;&gt;"",Q76,""),IF(Z76&lt;&gt;"",", "&amp;Z76,""),IF(AE76&lt;&gt;"",", "&amp;AE76,""),IF(AJ76&lt;&gt;"",", "&amp;AJ76,""),IF(AO76&lt;&gt;"",", "&amp;AO76,""),IF(AT76&lt;&gt;"",", "&amp;AT76,""),"]")),"")</f>
        <v xml:space="preserve"> --Meridia\'s Blessed Armor / Meridias gesegnete Rüstung   [Coldharbour]</v>
      </c>
    </row>
    <row r="77" spans="1:55" x14ac:dyDescent="0.25">
      <c r="A77" s="5">
        <v>95</v>
      </c>
      <c r="B77" t="s">
        <v>838</v>
      </c>
      <c r="C77" t="s">
        <v>2627</v>
      </c>
      <c r="D77" s="3">
        <f t="shared" si="1"/>
        <v>95</v>
      </c>
      <c r="G77" s="8" t="s">
        <v>1493</v>
      </c>
      <c r="I77" t="s">
        <v>97</v>
      </c>
      <c r="J77" t="s">
        <v>97</v>
      </c>
      <c r="K77">
        <v>-1</v>
      </c>
      <c r="L77">
        <v>-1</v>
      </c>
      <c r="M77">
        <v>-1</v>
      </c>
      <c r="N77">
        <v>8</v>
      </c>
      <c r="O77" s="66"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Y77" s="3" t="str">
        <f>IF(G77&lt;&gt;"LIBSETS_SETTYPE_BATTLEGROUND",IF(G77&lt;&gt;"LIBSETS_SETTYPE_SPECIAL",IF(X77&lt;&gt;"",X77,IF(Z77&lt;&gt;"",VLOOKUP(Z77,'ESO zone constants'!$D$3:$H$4953,5,FALSE),"")),""),"")</f>
        <v/>
      </c>
      <c r="Z77" t="str">
        <f>IF(AND(O77&lt;&gt;"",NOT(ISERROR(O77))),"",IF(AND(L77&lt;&gt;"",L77&gt;0,NOT(ISERROR(L77))),VLOOKUP(L77,'ESO dumped WayshrineInfo'!$K$3:$N$9999,4,FALSE),""))</f>
        <v/>
      </c>
      <c r="AB77" s="3" t="str">
        <f>IF(AA77&lt;&gt;"",IF(AA77&lt;&gt;"LIBSETS_DROP_MECHANIC_MONSTER_NAME",VLOOKUP(AA77,'LibSets constants'!$I$4:$L$1003,3,FALSE),""),"")</f>
        <v/>
      </c>
      <c r="AC77" s="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WayshrineInfo'!$K$3:$N$9999,4,FALSE),""))</f>
        <v/>
      </c>
      <c r="AG77" s="3" t="str">
        <f>IF(AF77&lt;&gt;"",IF(AF77&lt;&gt;"LIBSETS_DROP_MECHANIC_MONSTER_NAME",VLOOKUP(AF77,'LibSets constants'!$I$4:$L$1003,3,FALSE),""),"")</f>
        <v/>
      </c>
      <c r="AH77" s="3" t="str">
        <f>IF(AF77&lt;&gt;"",IF(AF77&lt;&gt;"LIBSETS_DROP_MECHANIC_MONSTER_NAME",VLOOKUP(AF77,'LibSets constants'!$I$4:$L$1003,4,FALSE),""),"")</f>
        <v/>
      </c>
      <c r="AI77" s="3" t="str">
        <f>IF(G77&lt;&gt;"LIBSETS_SETTYPE_BATTLEGROUND",IF(G77&lt;&gt;"LIBSETS_SETTYPE_SPECIAL",IF(AJ77&lt;&gt;"",VLOOKUP(AJ77,'ESO zone constants'!$D$3:$H$4953,5,FALSE),""),""),"")</f>
        <v/>
      </c>
      <c r="AL77" s="3" t="str">
        <f>IF(AK77&lt;&gt;"",IF(AK77&lt;&gt;"LIBSETS_DROP_MECHANIC_MONSTER_NAME",VLOOKUP(AK77,'LibSets constants'!$I$4:$L$1003,3,FALSE),""),"")</f>
        <v/>
      </c>
      <c r="AM77" s="3" t="str">
        <f>IF(AK77&lt;&gt;"",IF(AK77&lt;&gt;"LIBSETS_DROP_MECHANIC_MONSTER_NAME",VLOOKUP(AK77,'LibSets constants'!$I$4:$L$1003,4,FALSE),""),"")</f>
        <v/>
      </c>
      <c r="AN77" s="3" t="str">
        <f>IF(G77&lt;&gt;"LIBSETS_SETTYPE_BATTLEGROUND",IF(G77&lt;&gt;"LIBSETS_SETTYPE_SPECIAL",IF(AO77&lt;&gt;"",VLOOKUP(AO77,'ESO zone constants'!$D$3:$H$4953,5,FALSE),""),""),"")</f>
        <v/>
      </c>
      <c r="AQ77" s="3" t="str">
        <f>IF(AP77&lt;&gt;"",IF(AP77&lt;&gt;"LIBSETS_DROP_MECHANIC_MONSTER_NAME",VLOOKUP(AP77,'LibSets constants'!$I$4:$L$1003,3,FALSE),""),"")</f>
        <v/>
      </c>
      <c r="AR77" s="3" t="str">
        <f>IF(AP77&lt;&gt;"",IF(AP77&lt;&gt;"LIBSETS_DROP_MECHANIC_MONSTER_NAME",VLOOKUP(AP77,'LibSets constants'!$I$4:$L$1003,4,FALSE),""),"")</f>
        <v/>
      </c>
      <c r="AS77" s="3" t="str">
        <f>IF(G77&lt;&gt;"LIBSETS_SETTYPE_BATTLEGROUND",IF(G77&lt;&gt;"LIBSETS_SETTYPE_SPECIAL",IF(AT77&lt;&gt;"",VLOOKUP(AT77,'ESO zone constants'!$D$3:$H$4953,5,FALSE),""),""),"")</f>
        <v/>
      </c>
      <c r="AV77" s="3" t="str">
        <f>IF(AU77&lt;&gt;"",IF(AU77&lt;&gt;"LIBSETS_DROP_MECHANIC_MONSTER_NAME",VLOOKUP(AU77,'LibSets constants'!$I$4:$L$1003,3,FALSE),""),"")</f>
        <v/>
      </c>
      <c r="AW77" s="3" t="str">
        <f>IF(AU77&lt;&gt;"",IF(AU77&lt;&gt;"LIBSETS_DROP_MECHANIC_MONSTER_NAME",VLOOKUP(AU77,'LibSets constants'!$I$4:$L$1003,4,FALSE),""),"")</f>
        <v/>
      </c>
      <c r="AX77" s="90" t="s">
        <v>2707</v>
      </c>
      <c r="AY77" s="21" t="str">
        <f>IF(A77="???","--","")&amp;IF(F77&lt;&gt;"Not in the game (anymore)",IF(A77&lt;&gt;"",CONCATENATE("[",A77,"] = {wayshrines={")&amp;IF(K77&lt;&gt;"",CONCATENATE(K77,","),"")&amp;IF(L77&lt;&gt;"",CONCATENATE(L77,","),"")&amp;IF(M77&lt;&gt;"",CONCATENATE(M77,","),"")&amp;CONCATENATE("}")&amp;IF(VALUE(N77)&gt;0,CONCATENATE(", traitsNeeded=",N77),"")&amp;CONCATENATE(", dlcId=",IF(S77&lt;&gt;"",S77,"DLC_BASE_GAME")),""),"")</f>
        <v>[95] = {wayshrines={-1,-1,-1,}, traitsNeeded=8, dlcId=DLC_BASE_GAME</v>
      </c>
      <c r="AZ77" s="21" t="str">
        <f>IF(F77&lt;&gt;"Not in the game (anymore)",IF(A77&lt;&gt;"",IF(P77&lt;&gt;"",CONCATENATE(", zoneIds={",P77),"")&amp;IF(Y77&lt;&gt;"",CONCATENATE(",",Y77),"")&amp;IF(AD77&lt;&gt;"",CONCATENATE(",",AD77),"")&amp;IF(AI77&lt;&gt;"",CONCATENATE(",",AI77),"")&amp;IF(AN77&lt;&gt;"",CONCATENATE(",",AN77),"")&amp;IF(AS77&lt;&gt;"",CONCATENATE(",",AS77),"")&amp;IF(P77&lt;&gt;"",CONCATENATE("}",""),"")&amp;IF(OR(I77="true",I77="false",I77&lt;&gt;""), CONCATENATE(", veteran=", I77), ""),""),"")</f>
        <v>, zoneIds={267}, veteran=false</v>
      </c>
      <c r="BA77" s="21" t="str">
        <f>IF(F77&lt;&gt;"Not in the game (anymore)",IF(A77&lt;&gt;"",", setType="&amp;G77,"")&amp;IF(J77="true",", multiTrialSet=true",""),"")</f>
        <v>, setType=LIBSETS_SETTYPE_CRAFTED</v>
      </c>
      <c r="BB77" s="21" t="str">
        <f>IF(AX77&lt;&gt;"",", isProcSetAllowedInPvP="&amp; AX77,"") &amp; IF(F77&lt;&gt;"Not in the game (anymore)",IF(U77&lt;&gt;"",", dropMechanic={"&amp;U77&amp;IF(AA77&lt;&gt;"",","&amp;AA77,"")&amp;IF(AF77&lt;&gt;"",","&amp;AF77,"")&amp;IF(AK77&lt;&gt;"",","&amp;AK77,"")&amp;IF(AP77&lt;&gt;"",","&amp;AP77,"")&amp;IF(AU77&lt;&gt;"",","&amp;AU77,"")&amp;"}"&amp;IF(U77="LIBSETS_DROP_MECHANIC_MONSTER_NAME",", dropMechanicNames={" &amp; IF(V77&lt;&gt;"","['en']='"&amp;V77&amp;"'","") &amp; IF(W77&lt;&gt;"",", ['de']='" &amp; W77&amp;"'","") &amp; "}",""),"")&amp;"},","")</f>
        <v>},</v>
      </c>
      <c r="BC77" s="21" t="str">
        <f>IF(F77&lt;&gt;"Not in the game (anymore)",IF(C77&lt;&gt;"",CONCATENATE(" --",C77," / ",B77,"   [",IF(Q77&lt;&gt;"",Q77,""),IF(Z77&lt;&gt;"",", "&amp;Z77,""),IF(AE77&lt;&gt;"",", "&amp;AE77,""),IF(AJ77&lt;&gt;"",", "&amp;AJ77,""),IF(AO77&lt;&gt;"",", "&amp;AO77,""),IF(AT77&lt;&gt;"",", "&amp;AT77,""),"]")),"")</f>
        <v xml:space="preserve"> --Shalidor\'s Curse / Shalidors Fluch   [Eyevea]</v>
      </c>
    </row>
    <row r="78" spans="1:55" x14ac:dyDescent="0.25">
      <c r="A78" s="12">
        <v>96</v>
      </c>
      <c r="B78" t="s">
        <v>839</v>
      </c>
      <c r="C78" t="s">
        <v>840</v>
      </c>
      <c r="D78" s="3">
        <f t="shared" si="1"/>
        <v>96</v>
      </c>
      <c r="G78" s="8" t="s">
        <v>1496</v>
      </c>
      <c r="I78" t="s">
        <v>97</v>
      </c>
      <c r="J78" t="s">
        <v>97</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43" t="str">
        <f>IF(U78&lt;&gt;"",IF(U78&lt;&gt;"LIBSETS_DROP_MECHANIC_MONSTER_NAME",VLOOKUP(U78,'LibSets constants'!$I$4:$L$1003,3,FALSE),""),"")</f>
        <v/>
      </c>
      <c r="W78" s="3" t="str">
        <f>IF(U78&lt;&gt;"",IF(U78&lt;&gt;"LIBSETS_DROP_MECHANIC_MONSTER_NAME",VLOOKUP(U78,'LibSets constants'!$I$4:$L$1003,4,FALSE),""),"")</f>
        <v/>
      </c>
      <c r="X78" s="65">
        <v>930</v>
      </c>
      <c r="Y78" s="3">
        <f>IF(G78&lt;&gt;"LIBSETS_SETTYPE_BATTLEGROUND",IF(G78&lt;&gt;"LIBSETS_SETTYPE_SPECIAL",IF(X78&lt;&gt;"",X78,IF(Z78&lt;&gt;"",VLOOKUP(Z78,'ESO zone constants'!$D$3:$H$4953,5,FALSE),"")),""),"")</f>
        <v>930</v>
      </c>
      <c r="Z78" t="str">
        <f>IF(AND(O78&lt;&gt;"",NOT(ISERROR(O78))),"",IF(AND(L78&lt;&gt;"",L78&gt;0,NOT(ISERROR(L78))),VLOOKUP(L78,'ESO dumped WayshrineInfo'!$K$3:$N$9999,4,FALSE),""))</f>
        <v/>
      </c>
      <c r="AA78" s="44"/>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WayshrineInfo'!$K$3:$N$9999,4,FALSE),""))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90" t="s">
        <v>2707</v>
      </c>
      <c r="AY78" s="21" t="str">
        <f>IF(A78="???","--","")&amp;IF(F78&lt;&gt;"Not in the game (anymore)",IF(A78&lt;&gt;"",CONCATENATE("[",A78,"] = {wayshrines={")&amp;IF(K78&lt;&gt;"",CONCATENATE(K78,","),"")&amp;IF(L78&lt;&gt;"",CONCATENATE(L78,","),"")&amp;IF(M78&lt;&gt;"",CONCATENATE(M78,","),"")&amp;CONCATENATE("}")&amp;IF(VALUE(N78)&gt;0,CONCATENATE(", traitsNeeded=",N78),"")&amp;CONCATENATE(", dlcId=",IF(S78&lt;&gt;"",S78,"DLC_BASE_GAME")),""),"")</f>
        <v>[96] = {wayshrines={198,198,198,}, dlcId=DLC_BASE_GAME</v>
      </c>
      <c r="AZ78" s="21" t="str">
        <f>IF(F78&lt;&gt;"Not in the game (anymore)",IF(A78&lt;&gt;"",IF(P78&lt;&gt;"",CONCATENATE(", zoneIds={",P78),"")&amp;IF(Y78&lt;&gt;"",CONCATENATE(",",Y78),"")&amp;IF(AD78&lt;&gt;"",CONCATENATE(",",AD78),"")&amp;IF(AI78&lt;&gt;"",CONCATENATE(",",AI78),"")&amp;IF(AN78&lt;&gt;"",CONCATENATE(",",AN78),"")&amp;IF(AS78&lt;&gt;"",CONCATENATE(",",AS78),"")&amp;IF(P78&lt;&gt;"",CONCATENATE("}",""),"")&amp;IF(OR(I78="true",I78="false",I78&lt;&gt;""), CONCATENATE(", veteran=", I78), ""),""),"")</f>
        <v>, zoneIds={63,930}, veteran=false</v>
      </c>
      <c r="BA78" s="21" t="str">
        <f>IF(F78&lt;&gt;"Not in the game (anymore)",IF(A78&lt;&gt;"",", setType="&amp;G78,"")&amp;IF(J78="true",", multiTrialSet=true",""),"")</f>
        <v>, setType=LIBSETS_SETTYPE_DUNGEON</v>
      </c>
      <c r="BB78" s="21" t="str">
        <f>IF(AX78&lt;&gt;"",", isProcSetAllowedInPvP="&amp; AX78,"") &amp; IF(F78&lt;&gt;"Not in the game (anymore)",IF(U78&lt;&gt;"",", dropMechanic={"&amp;U78&amp;IF(AA78&lt;&gt;"",","&amp;AA78,"")&amp;IF(AF78&lt;&gt;"",","&amp;AF78,"")&amp;IF(AK78&lt;&gt;"",","&amp;AK78,"")&amp;IF(AP78&lt;&gt;"",","&amp;AP78,"")&amp;IF(AU78&lt;&gt;"",","&amp;AU78,"")&amp;"}"&amp;IF(U78="LIBSETS_DROP_MECHANIC_MONSTER_NAME",", dropMechanicNames={" &amp; IF(V78&lt;&gt;"","['en']='"&amp;V78&amp;"'","") &amp; IF(W78&lt;&gt;"",", ['de']='" &amp; W78&amp;"'","") &amp; "}",""),"")&amp;"},","")</f>
        <v>},</v>
      </c>
      <c r="BC78" s="21" t="str">
        <f>IF(F78&lt;&gt;"Not in the game (anymore)",IF(C78&lt;&gt;"",CONCATENATE(" --",C78," / ",B78,"   [",IF(Q78&lt;&gt;"",Q78,""),IF(Z78&lt;&gt;"",", "&amp;Z78,""),IF(AE78&lt;&gt;"",", "&amp;AE78,""),IF(AJ78&lt;&gt;"",", "&amp;AJ78,""),IF(AO78&lt;&gt;"",", "&amp;AO78,""),IF(AT78&lt;&gt;"",", "&amp;AT78,""),"]")),"")</f>
        <v xml:space="preserve"> --Armor of Truth / Rüstung der Wahrheit   [Darkshade Caverns I]</v>
      </c>
    </row>
    <row r="79" spans="1:55" x14ac:dyDescent="0.25">
      <c r="A79" s="12">
        <v>97</v>
      </c>
      <c r="B79" t="s">
        <v>841</v>
      </c>
      <c r="C79" t="s">
        <v>842</v>
      </c>
      <c r="D79" s="3">
        <f t="shared" si="1"/>
        <v>97</v>
      </c>
      <c r="F79" t="s">
        <v>1444</v>
      </c>
      <c r="G79" s="8" t="s">
        <v>1494</v>
      </c>
      <c r="I79" t="s">
        <v>97</v>
      </c>
      <c r="J79" t="s">
        <v>97</v>
      </c>
      <c r="K79">
        <v>-1</v>
      </c>
      <c r="L79">
        <v>-1</v>
      </c>
      <c r="M79">
        <v>-1</v>
      </c>
      <c r="N79">
        <v>0</v>
      </c>
      <c r="O79" s="66"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1562</v>
      </c>
      <c r="V79" s="43" t="str">
        <f>IF(U79&lt;&gt;"",IF(U79&lt;&gt;"LIBSETS_DROP_MECHANIC_MONSTER_NAME",VLOOKUP(U79,'LibSets constants'!$I$4:$L$1003,3,FALSE),""),"")</f>
        <v>Rewards for the worthy (Cyrodiil/Battleground mail)</v>
      </c>
      <c r="W79" s="3" t="str">
        <f>IF(U79&lt;&gt;"",IF(U79&lt;&gt;"LIBSETS_DROP_MECHANIC_MONSTER_NAME",VLOOKUP(U79,'LibSets constants'!$I$4:$L$1003,4,FALSE),""),"")</f>
        <v>Gerechter Lohn (Cyrodiil/Schlachtfeld Mail)</v>
      </c>
      <c r="Y79" s="3" t="str">
        <f>IF(G79&lt;&gt;"LIBSETS_SETTYPE_BATTLEGROUND",IF(G79&lt;&gt;"LIBSETS_SETTYPE_SPECIAL",IF(X79&lt;&gt;"",X79,IF(Z79&lt;&gt;"",VLOOKUP(Z79,'ESO zone constants'!$D$3:$H$4953,5,FALSE),"")),""),"")</f>
        <v/>
      </c>
      <c r="Z79" t="str">
        <f>IF(AND(O79&lt;&gt;"",NOT(ISERROR(O79))),"",IF(AND(L79&lt;&gt;"",L79&gt;0,NOT(ISERROR(L79))),VLOOKUP(L79,'ESO dumped WayshrineInfo'!$K$3:$N$9999,4,FALSE),""))</f>
        <v/>
      </c>
      <c r="AA79" s="44" t="s">
        <v>1552</v>
      </c>
      <c r="AB79" s="43" t="str">
        <f>IF(AA79&lt;&gt;"",IF(AA79&lt;&gt;"LIBSETS_DROP_MECHANIC_MONSTER_NAME",VLOOKUP(AA79,'LibSets constants'!$I$4:$L$1003,3,FALSE),""),"")</f>
        <v>City Erntefurt (quartermaster)</v>
      </c>
      <c r="AC79" s="43" t="str">
        <f>IF(AA79&lt;&gt;"",IF(AA79&lt;&gt;"LIBSETS_DROP_MECHANIC_MONSTER_NAME",VLOOKUP(AA79,'LibSets constants'!$I$4:$L$1003,4,FALSE),""),"")</f>
        <v>Stadt Erntefurt (Quartiermeister)</v>
      </c>
      <c r="AD79" s="3" t="str">
        <f>IF(G79&lt;&gt;"LIBSETS_SETTYPE_BATTLEGROUND",IF(G79&lt;&gt;"LIBSETS_SETTYPE_SPECIAL",IF(AE79&lt;&gt;"",VLOOKUP(AE79,'ESO zone constants'!$D$3:$H$4953,5,FALSE),""),""),"")</f>
        <v/>
      </c>
      <c r="AE79" t="str">
        <f>IF(AND(O79&lt;&gt;"",NOT(ISERROR(O79))),"",IF(AND(M79&lt;&gt;"",M79&gt;0,NOT(ISERROR(M79))),VLOOKUP(M79,'ESO dumped WayshrineInfo'!$K$3:$N$9999,4,FALSE),""))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90" t="s">
        <v>2707</v>
      </c>
      <c r="AY79" s="21" t="str">
        <f>IF(A79="???","--","")&amp;IF(F79&lt;&gt;"Not in the game (anymore)",IF(A79&lt;&gt;"",CONCATENATE("[",A79,"] = {wayshrines={")&amp;IF(K79&lt;&gt;"",CONCATENATE(K79,","),"")&amp;IF(L79&lt;&gt;"",CONCATENATE(L79,","),"")&amp;IF(M79&lt;&gt;"",CONCATENATE(M79,","),"")&amp;CONCATENATE("}")&amp;IF(VALUE(N79)&gt;0,CONCATENATE(", traitsNeeded=",N79),"")&amp;CONCATENATE(", dlcId=",IF(S79&lt;&gt;"",S79,"DLC_BASE_GAME")),""),"")</f>
        <v>[97] = {wayshrines={-1,-1,-1,}, dlcId=DLC_BASE_GAME</v>
      </c>
      <c r="AZ79" s="21" t="str">
        <f>IF(F79&lt;&gt;"Not in the game (anymore)",IF(A79&lt;&gt;"",IF(P79&lt;&gt;"",CONCATENATE(", zoneIds={",P79),"")&amp;IF(Y79&lt;&gt;"",CONCATENATE(",",Y79),"")&amp;IF(AD79&lt;&gt;"",CONCATENATE(",",AD79),"")&amp;IF(AI79&lt;&gt;"",CONCATENATE(",",AI79),"")&amp;IF(AN79&lt;&gt;"",CONCATENATE(",",AN79),"")&amp;IF(AS79&lt;&gt;"",CONCATENATE(",",AS79),"")&amp;IF(P79&lt;&gt;"",CONCATENATE("}",""),"")&amp;IF(OR(I79="true",I79="false",I79&lt;&gt;""), CONCATENATE(", veteran=", I79), ""),""),"")</f>
        <v>, zoneIds={181}, veteran=false</v>
      </c>
      <c r="BA79" s="21" t="str">
        <f>IF(F79&lt;&gt;"Not in the game (anymore)",IF(A79&lt;&gt;"",", setType="&amp;G79,"")&amp;IF(J79="true",", multiTrialSet=true",""),"")</f>
        <v>, setType=LIBSETS_SETTYPE_CYRODIIL</v>
      </c>
      <c r="BB79" s="21" t="str">
        <f>IF(AX79&lt;&gt;"",", isProcSetAllowedInPvP="&amp; AX79,"") &amp; IF(F79&lt;&gt;"Not in the game (anymore)",IF(U79&lt;&gt;"",", dropMechanic={"&amp;U79&amp;IF(AA79&lt;&gt;"",","&amp;AA79,"")&amp;IF(AF79&lt;&gt;"",","&amp;AF79,"")&amp;IF(AK79&lt;&gt;"",","&amp;AK79,"")&amp;IF(AP79&lt;&gt;"",","&amp;AP79,"")&amp;IF(AU79&lt;&gt;"",","&amp;AU79,"")&amp;"}"&amp;IF(U79="LIBSETS_DROP_MECHANIC_MONSTER_NAME",", dropMechanicNames={" &amp; IF(V79&lt;&gt;"","['en']='"&amp;V79&amp;"'","") &amp; IF(W79&lt;&gt;"",", ['de']='" &amp; W79&amp;"'","") &amp; "}",""),"")&amp;"},","")</f>
        <v>, dropMechanic={LIBSETS_DROP_MECHANIC_MAIL_PVP_REWARDS_FOR_THE_WORTHY,LIBSETS_DROP_MECHANIC_CITY_CYRODIIL_ERNTEFURT}},</v>
      </c>
      <c r="BC79" s="21" t="str">
        <f>IF(F79&lt;&gt;"Not in the game (anymore)",IF(C79&lt;&gt;"",CONCATENATE(" --",C79," / ",B79,"   [",IF(Q79&lt;&gt;"",Q79,""),IF(Z79&lt;&gt;"",", "&amp;Z79,""),IF(AE79&lt;&gt;"",", "&amp;AE79,""),IF(AJ79&lt;&gt;"",", "&amp;AJ79,""),IF(AO79&lt;&gt;"",", "&amp;AO79,""),IF(AT79&lt;&gt;"",", "&amp;AT79,""),"]")),"")</f>
        <v xml:space="preserve"> --The Arch-Mage / Erzmagier   [Cyrodiil]</v>
      </c>
    </row>
    <row r="80" spans="1:55" x14ac:dyDescent="0.25">
      <c r="A80" s="12">
        <v>98</v>
      </c>
      <c r="B80" t="s">
        <v>843</v>
      </c>
      <c r="C80" t="s">
        <v>844</v>
      </c>
      <c r="D80" s="3">
        <f t="shared" si="1"/>
        <v>98</v>
      </c>
      <c r="G80" s="8" t="s">
        <v>1499</v>
      </c>
      <c r="I80" t="s">
        <v>97</v>
      </c>
      <c r="J80" t="s">
        <v>97</v>
      </c>
      <c r="K80">
        <v>-1</v>
      </c>
      <c r="L80">
        <v>-1</v>
      </c>
      <c r="M80">
        <v>-1</v>
      </c>
      <c r="N80">
        <v>0</v>
      </c>
      <c r="O80" s="66"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1581</v>
      </c>
      <c r="V80" s="43" t="str">
        <f>IF(U80&lt;&gt;"",IF(U80&lt;&gt;"LIBSETS_DROP_MECHANIC_MONSTER_NAME",VLOOKUP(U80,'LibSets constants'!$I$4:$L$1003,3,FALSE),""),"")</f>
        <v>Delve bosses have a chance to drop a waist or feet.</v>
      </c>
      <c r="W80" s="43" t="str">
        <f>IF(U80&lt;&gt;"",IF(U80&lt;&gt;"LIBSETS_DROP_MECHANIC_MONSTER_NAME",VLOOKUP(U80,'LibSets constants'!$I$4:$L$1003,4,FALSE),""),"")</f>
        <v>Bosse in Gewölben haben die Chance, eine Taille oder Füße fallen zu lassen.</v>
      </c>
      <c r="Y80" s="3" t="str">
        <f>IF(G80&lt;&gt;"LIBSETS_SETTYPE_BATTLEGROUND",IF(G80&lt;&gt;"LIBSETS_SETTYPE_SPECIAL",IF(X80&lt;&gt;"",X80,IF(Z80&lt;&gt;"",VLOOKUP(Z80,'ESO zone constants'!$D$3:$H$4953,5,FALSE),"")),""),"")</f>
        <v/>
      </c>
      <c r="Z80" t="str">
        <f>IF(AND(O80&lt;&gt;"",NOT(ISERROR(O80))),"",IF(AND(L80&lt;&gt;"",L80&gt;0,NOT(ISERROR(L80))),VLOOKUP(L80,'ESO dumped WayshrineInfo'!$K$3:$N$9999,4,FALSE),""))</f>
        <v/>
      </c>
      <c r="AA80" s="44" t="s">
        <v>1582</v>
      </c>
      <c r="AB80" s="43" t="str">
        <f>IF(AA80&lt;&gt;"",IF(AA80&lt;&gt;"LIBSETS_DROP_MECHANIC_MONSTER_NAME",VLOOKUP(AA80,'LibSets constants'!$I$4:$L$1003,3,FALSE),""),"")</f>
        <v>Overland group bosses have a 100% chance to drop head, chest, legs, or weapon.</v>
      </c>
      <c r="AC80" s="43" t="str">
        <f>IF(AA80&lt;&gt;"",IF(AA80&lt;&gt;"LIBSETS_DROP_MECHANIC_MONSTER_NAME",VLOOKUP(AA80,'LibSets constants'!$I$4:$L$1003,4,FALSE),""),"")</f>
        <v>Überland Gruppenbosse haben eine Chance von 100%, Kopf, Brust, Beine oder Waffen fallen zu lassen.</v>
      </c>
      <c r="AD80" s="3" t="str">
        <f>IF(G80&lt;&gt;"LIBSETS_SETTYPE_BATTLEGROUND",IF(G80&lt;&gt;"LIBSETS_SETTYPE_SPECIAL",IF(AE80&lt;&gt;"",VLOOKUP(AE80,'ESO zone constants'!$D$3:$H$4953,5,FALSE),""),""),"")</f>
        <v/>
      </c>
      <c r="AE80" t="str">
        <f>IF(AND(O80&lt;&gt;"",NOT(ISERROR(O80))),"",IF(AND(M80&lt;&gt;"",M80&gt;0,NOT(ISERROR(M80))),VLOOKUP(M80,'ESO dumped WayshrineInfo'!$K$3:$N$9999,4,FALSE),""))</f>
        <v/>
      </c>
      <c r="AF80" s="44" t="s">
        <v>1583</v>
      </c>
      <c r="AG80" s="43" t="str">
        <f>IF(AF80&lt;&gt;"",IF(AF80&lt;&gt;"LIBSETS_DROP_MECHANIC_MONSTER_NAME",VLOOKUP(AF80,'LibSets constants'!$I$4:$L$1003,3,FALSE),""),"")</f>
        <v>Public dungeon bosses have a chance to drop a shoulder, hand, or weapon.</v>
      </c>
      <c r="AH80" s="43" t="str">
        <f>IF(AF80&lt;&gt;"",IF(AF80&lt;&gt;"LIBSETS_DROP_MECHANIC_MONSTER_NAME",VLOOKUP(AF80,'LibSets constants'!$I$4:$L$1003,4,FALSE),""),"")</f>
        <v>Öffentliche Dungeon-Bosse haben die Möglichkeit, eine Schulter, Handschuhe oder eine Waffe fallen zu lassen.</v>
      </c>
      <c r="AI80" s="3" t="str">
        <f>IF(G80&lt;&gt;"LIBSETS_SETTYPE_BATTLEGROUND",IF(G80&lt;&gt;"LIBSETS_SETTYPE_SPECIAL",IF(AJ80&lt;&gt;"",VLOOKUP(AJ80,'ESO zone constants'!$D$3:$H$4953,5,FALSE),""),""),"")</f>
        <v/>
      </c>
      <c r="AK80" s="44" t="s">
        <v>1584</v>
      </c>
      <c r="AL80" s="43" t="str">
        <f>IF(AK80&lt;&gt;"",IF(AK80&lt;&gt;"LIBSETS_DROP_MECHANIC_MONSTER_NAME",VLOOKUP(AK80,'LibSets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0" s="43" t="str">
        <f>IF(AK80&lt;&gt;"",IF(AK80&lt;&gt;"LIBSETS_DROP_MECHANIC_MONSTER_NAME",VLOOKUP(AK80,'LibSets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0" s="3" t="str">
        <f>IF(G80&lt;&gt;"LIBSETS_SETTYPE_BATTLEGROUND",IF(G80&lt;&gt;"LIBSETS_SETTYPE_SPECIAL",IF(AO80&lt;&gt;"",VLOOKUP(AO80,'ESO zone constants'!$D$3:$H$4953,5,FALSE),""),""),"")</f>
        <v/>
      </c>
      <c r="AP80" s="44"/>
      <c r="AQ80" s="43" t="str">
        <f>IF(AP80&lt;&gt;"",IF(AP80&lt;&gt;"LIBSETS_DROP_MECHANIC_MONSTER_NAME",VLOOKUP(AP80,'LibSets constants'!$I$4:$L$1003,3,FALSE),""),"")</f>
        <v/>
      </c>
      <c r="AR80" s="43" t="str">
        <f>IF(AP80&lt;&gt;"",IF(AP80&lt;&gt;"LIBSETS_DROP_MECHANIC_MONSTER_NAME",VLOOKUP(AP80,'LibSets constants'!$I$4:$L$1003,4,FALSE),""),"")</f>
        <v/>
      </c>
      <c r="AS80" s="3" t="str">
        <f>IF(G80&lt;&gt;"LIBSETS_SETTYPE_BATTLEGROUND",IF(G80&lt;&gt;"LIBSETS_SETTYPE_SPECIAL",IF(AT80&lt;&gt;"",VLOOKUP(AT80,'ESO zone constants'!$D$3:$H$4953,5,FALSE),""),""),"")</f>
        <v/>
      </c>
      <c r="AU80" s="44"/>
      <c r="AV80" s="43" t="str">
        <f>IF(AU80&lt;&gt;"",IF(AU80&lt;&gt;"LIBSETS_DROP_MECHANIC_MONSTER_NAME",VLOOKUP(AU80,'LibSets constants'!$I$4:$L$1003,3,FALSE),""),"")</f>
        <v/>
      </c>
      <c r="AW80" s="43" t="str">
        <f>IF(AU80&lt;&gt;"",IF(AU80&lt;&gt;"LIBSETS_DROP_MECHANIC_MONSTER_NAME",VLOOKUP(AU80,'LibSets constants'!$I$4:$L$1003,4,FALSE),""),"")</f>
        <v/>
      </c>
      <c r="AX80" s="90" t="s">
        <v>2707</v>
      </c>
      <c r="AY80" s="21" t="str">
        <f>IF(A80="???","--","")&amp;IF(F80&lt;&gt;"Not in the game (anymore)",IF(A80&lt;&gt;"",CONCATENATE("[",A80,"] = {wayshrines={")&amp;IF(K80&lt;&gt;"",CONCATENATE(K80,","),"")&amp;IF(L80&lt;&gt;"",CONCATENATE(L80,","),"")&amp;IF(M80&lt;&gt;"",CONCATENATE(M80,","),"")&amp;CONCATENATE("}")&amp;IF(VALUE(N80)&gt;0,CONCATENATE(", traitsNeeded=",N80),"")&amp;CONCATENATE(", dlcId=",IF(S80&lt;&gt;"",S80,"DLC_BASE_GAME")),""),"")</f>
        <v>[98] = {wayshrines={-1,-1,-1,}, dlcId=DLC_BASE_GAME</v>
      </c>
      <c r="AZ80" s="21" t="str">
        <f>IF(F80&lt;&gt;"Not in the game (anymore)",IF(A80&lt;&gt;"",IF(P80&lt;&gt;"",CONCATENATE(", zoneIds={",P80),"")&amp;IF(Y80&lt;&gt;"",CONCATENATE(",",Y80),"")&amp;IF(AD80&lt;&gt;"",CONCATENATE(",",AD80),"")&amp;IF(AI80&lt;&gt;"",CONCATENATE(",",AI80),"")&amp;IF(AN80&lt;&gt;"",CONCATENATE(",",AN80),"")&amp;IF(AS80&lt;&gt;"",CONCATENATE(",",AS80),"")&amp;IF(P80&lt;&gt;"",CONCATENATE("}",""),"")&amp;IF(OR(I80="true",I80="false",I80&lt;&gt;""), CONCATENATE(", veteran=", I80), ""),""),"")</f>
        <v>, zoneIds={20}, veteran=false</v>
      </c>
      <c r="BA80" s="21" t="str">
        <f>IF(F80&lt;&gt;"Not in the game (anymore)",IF(A80&lt;&gt;"",", setType="&amp;G80,"")&amp;IF(J80="true",", multiTrialSet=true",""),"")</f>
        <v>, setType=LIBSETS_SETTYPE_OVERLAND</v>
      </c>
      <c r="BB80" s="21" t="str">
        <f>IF(AX80&lt;&gt;"",", isProcSetAllowedInPvP="&amp; AX80,"") &amp; IF(F80&lt;&gt;"Not in the game (anymore)",IF(U80&lt;&gt;"",", dropMechanic={"&amp;U80&amp;IF(AA80&lt;&gt;"",","&amp;AA80,"")&amp;IF(AF80&lt;&gt;"",","&amp;AF80,"")&amp;IF(AK80&lt;&gt;"",","&amp;AK80,"")&amp;IF(AP80&lt;&gt;"",","&amp;AP80,"")&amp;IF(AU80&lt;&gt;"",","&amp;AU80,"")&amp;"}"&amp;IF(U80="LIBSETS_DROP_MECHANIC_MONSTER_NAME",", dropMechanicNames={" &amp; IF(V80&lt;&gt;"","['en']='"&amp;V80&amp;"'","") &amp; IF(W80&lt;&gt;"",", ['de']='" &amp; W80&amp;"'","") &amp; "}",""),"")&amp;"},","")</f>
        <v>, dropMechanic={LIBSETS_DROP_MECHANIC_OVERLAND_BOSS_DELVE,LIBSETS_DROP_MECHANIC_OVERLAND_WORLDBOSS,LIBSETS_DROP_MECHANIC_OVERLAND_BOSS_PUBLIC_DUNGEON,LIBSETS_DROP_MECHANIC_OVERLAND_CHEST}},</v>
      </c>
      <c r="BC80" s="21" t="str">
        <f>IF(F80&lt;&gt;"Not in the game (anymore)",IF(C80&lt;&gt;"",CONCATENATE(" --",C80," / ",B80,"   [",IF(Q80&lt;&gt;"",Q80,""),IF(Z80&lt;&gt;"",", "&amp;Z80,""),IF(AE80&lt;&gt;"",", "&amp;AE80,""),IF(AJ80&lt;&gt;"",", "&amp;AJ80,""),IF(AO80&lt;&gt;"",", "&amp;AO80,""),IF(AT80&lt;&gt;"",", "&amp;AT80,""),"]")),"")</f>
        <v xml:space="preserve"> --Necropotence / Nekropotenz   [Rivenspire]</v>
      </c>
    </row>
    <row r="81" spans="1:55" x14ac:dyDescent="0.25">
      <c r="A81" s="12">
        <v>99</v>
      </c>
      <c r="B81" t="s">
        <v>845</v>
      </c>
      <c r="C81" t="s">
        <v>846</v>
      </c>
      <c r="D81" s="3">
        <f t="shared" si="1"/>
        <v>99</v>
      </c>
      <c r="G81" s="8" t="s">
        <v>1499</v>
      </c>
      <c r="I81" t="s">
        <v>97</v>
      </c>
      <c r="J81" t="s">
        <v>97</v>
      </c>
      <c r="K81">
        <v>-1</v>
      </c>
      <c r="L81">
        <v>-1</v>
      </c>
      <c r="M81">
        <v>-1</v>
      </c>
      <c r="N81">
        <v>0</v>
      </c>
      <c r="O81" s="66"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1581</v>
      </c>
      <c r="V81" s="43" t="str">
        <f>IF(U81&lt;&gt;"",IF(U81&lt;&gt;"LIBSETS_DROP_MECHANIC_MONSTER_NAME",VLOOKUP(U81,'LibSets constants'!$I$4:$L$1003,3,FALSE),""),"")</f>
        <v>Delve bosses have a chance to drop a waist or feet.</v>
      </c>
      <c r="W81" s="43" t="str">
        <f>IF(U81&lt;&gt;"",IF(U81&lt;&gt;"LIBSETS_DROP_MECHANIC_MONSTER_NAME",VLOOKUP(U81,'LibSets constants'!$I$4:$L$1003,4,FALSE),""),"")</f>
        <v>Bosse in Gewölben haben die Chance, eine Taille oder Füße fallen zu lassen.</v>
      </c>
      <c r="Y81" s="3" t="str">
        <f>IF(G81&lt;&gt;"LIBSETS_SETTYPE_BATTLEGROUND",IF(G81&lt;&gt;"LIBSETS_SETTYPE_SPECIAL",IF(X81&lt;&gt;"",X81,IF(Z81&lt;&gt;"",VLOOKUP(Z81,'ESO zone constants'!$D$3:$H$4953,5,FALSE),"")),""),"")</f>
        <v/>
      </c>
      <c r="Z81" t="str">
        <f>IF(AND(O81&lt;&gt;"",NOT(ISERROR(O81))),"",IF(AND(L81&lt;&gt;"",L81&gt;0,NOT(ISERROR(L81))),VLOOKUP(L81,'ESO dumped WayshrineInfo'!$K$3:$N$9999,4,FALSE),""))</f>
        <v/>
      </c>
      <c r="AA81" s="44" t="s">
        <v>1582</v>
      </c>
      <c r="AB81" s="43" t="str">
        <f>IF(AA81&lt;&gt;"",IF(AA81&lt;&gt;"LIBSETS_DROP_MECHANIC_MONSTER_NAME",VLOOKUP(AA81,'LibSets constants'!$I$4:$L$1003,3,FALSE),""),"")</f>
        <v>Overland group bosses have a 100% chance to drop head, chest, legs, or weapon.</v>
      </c>
      <c r="AC81" s="43" t="str">
        <f>IF(AA81&lt;&gt;"",IF(AA81&lt;&gt;"LIBSETS_DROP_MECHANIC_MONSTER_NAME",VLOOKUP(AA81,'LibSets constants'!$I$4:$L$1003,4,FALSE),""),"")</f>
        <v>Überland Gruppenbosse haben eine Chance von 100%, Kopf, Brust, Beine oder Waffen fallen zu lassen.</v>
      </c>
      <c r="AD81" s="3" t="str">
        <f>IF(G81&lt;&gt;"LIBSETS_SETTYPE_BATTLEGROUND",IF(G81&lt;&gt;"LIBSETS_SETTYPE_SPECIAL",IF(AE81&lt;&gt;"",VLOOKUP(AE81,'ESO zone constants'!$D$3:$H$4953,5,FALSE),""),""),"")</f>
        <v/>
      </c>
      <c r="AE81" t="str">
        <f>IF(AND(O81&lt;&gt;"",NOT(ISERROR(O81))),"",IF(AND(M81&lt;&gt;"",M81&gt;0,NOT(ISERROR(M81))),VLOOKUP(M81,'ESO dumped WayshrineInfo'!$K$3:$N$9999,4,FALSE),""))</f>
        <v/>
      </c>
      <c r="AF81" s="44" t="s">
        <v>1583</v>
      </c>
      <c r="AG81" s="43" t="str">
        <f>IF(AF81&lt;&gt;"",IF(AF81&lt;&gt;"LIBSETS_DROP_MECHANIC_MONSTER_NAME",VLOOKUP(AF81,'LibSets constants'!$I$4:$L$1003,3,FALSE),""),"")</f>
        <v>Public dungeon bosses have a chance to drop a shoulder, hand, or weapon.</v>
      </c>
      <c r="AH81" s="43" t="str">
        <f>IF(AF81&lt;&gt;"",IF(AF81&lt;&gt;"LIBSETS_DROP_MECHANIC_MONSTER_NAME",VLOOKUP(AF81,'LibSets constants'!$I$4:$L$1003,4,FALSE),""),"")</f>
        <v>Öffentliche Dungeon-Bosse haben die Möglichkeit, eine Schulter, Handschuhe oder eine Waffe fallen zu lassen.</v>
      </c>
      <c r="AI81" s="3" t="str">
        <f>IF(G81&lt;&gt;"LIBSETS_SETTYPE_BATTLEGROUND",IF(G81&lt;&gt;"LIBSETS_SETTYPE_SPECIAL",IF(AJ81&lt;&gt;"",VLOOKUP(AJ81,'ESO zone constants'!$D$3:$H$4953,5,FALSE),""),""),"")</f>
        <v/>
      </c>
      <c r="AK81" s="44" t="s">
        <v>1584</v>
      </c>
      <c r="AL81" s="43" t="str">
        <f>IF(AK81&lt;&gt;"",IF(AK81&lt;&gt;"LIBSETS_DROP_MECHANIC_MONSTER_NAME",VLOOKUP(AK81,'LibSets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1" s="43" t="str">
        <f>IF(AK81&lt;&gt;"",IF(AK81&lt;&gt;"LIBSETS_DROP_MECHANIC_MONSTER_NAME",VLOOKUP(AK81,'LibSets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1" s="3" t="str">
        <f>IF(G81&lt;&gt;"LIBSETS_SETTYPE_BATTLEGROUND",IF(G81&lt;&gt;"LIBSETS_SETTYPE_SPECIAL",IF(AO81&lt;&gt;"",VLOOKUP(AO81,'ESO zone constants'!$D$3:$H$4953,5,FALSE),""),""),"")</f>
        <v/>
      </c>
      <c r="AP81" s="44"/>
      <c r="AQ81" s="43" t="str">
        <f>IF(AP81&lt;&gt;"",IF(AP81&lt;&gt;"LIBSETS_DROP_MECHANIC_MONSTER_NAME",VLOOKUP(AP81,'LibSets constants'!$I$4:$L$1003,3,FALSE),""),"")</f>
        <v/>
      </c>
      <c r="AR81" s="43" t="str">
        <f>IF(AP81&lt;&gt;"",IF(AP81&lt;&gt;"LIBSETS_DROP_MECHANIC_MONSTER_NAME",VLOOKUP(AP81,'LibSets constants'!$I$4:$L$1003,4,FALSE),""),"")</f>
        <v/>
      </c>
      <c r="AS81" s="3" t="str">
        <f>IF(G81&lt;&gt;"LIBSETS_SETTYPE_BATTLEGROUND",IF(G81&lt;&gt;"LIBSETS_SETTYPE_SPECIAL",IF(AT81&lt;&gt;"",VLOOKUP(AT81,'ESO zone constants'!$D$3:$H$4953,5,FALSE),""),""),"")</f>
        <v/>
      </c>
      <c r="AU81" s="44"/>
      <c r="AV81" s="43" t="str">
        <f>IF(AU81&lt;&gt;"",IF(AU81&lt;&gt;"LIBSETS_DROP_MECHANIC_MONSTER_NAME",VLOOKUP(AU81,'LibSets constants'!$I$4:$L$1003,3,FALSE),""),"")</f>
        <v/>
      </c>
      <c r="AW81" s="43" t="str">
        <f>IF(AU81&lt;&gt;"",IF(AU81&lt;&gt;"LIBSETS_DROP_MECHANIC_MONSTER_NAME",VLOOKUP(AU81,'LibSets constants'!$I$4:$L$1003,4,FALSE),""),"")</f>
        <v/>
      </c>
      <c r="AX81" s="90" t="s">
        <v>2708</v>
      </c>
      <c r="AY81" s="21" t="str">
        <f>IF(A81="???","--","")&amp;IF(F81&lt;&gt;"Not in the game (anymore)",IF(A81&lt;&gt;"",CONCATENATE("[",A81,"] = {wayshrines={")&amp;IF(K81&lt;&gt;"",CONCATENATE(K81,","),"")&amp;IF(L81&lt;&gt;"",CONCATENATE(L81,","),"")&amp;IF(M81&lt;&gt;"",CONCATENATE(M81,","),"")&amp;CONCATENATE("}")&amp;IF(VALUE(N81)&gt;0,CONCATENATE(", traitsNeeded=",N81),"")&amp;CONCATENATE(", dlcId=",IF(S81&lt;&gt;"",S81,"DLC_BASE_GAME")),""),"")</f>
        <v>[99] = {wayshrines={-1,-1,-1,}, dlcId=DLC_BASE_GAME</v>
      </c>
      <c r="AZ81" s="21" t="str">
        <f>IF(F81&lt;&gt;"Not in the game (anymore)",IF(A81&lt;&gt;"",IF(P81&lt;&gt;"",CONCATENATE(", zoneIds={",P81),"")&amp;IF(Y81&lt;&gt;"",CONCATENATE(",",Y81),"")&amp;IF(AD81&lt;&gt;"",CONCATENATE(",",AD81),"")&amp;IF(AI81&lt;&gt;"",CONCATENATE(",",AI81),"")&amp;IF(AN81&lt;&gt;"",CONCATENATE(",",AN81),"")&amp;IF(AS81&lt;&gt;"",CONCATENATE(",",AS81),"")&amp;IF(P81&lt;&gt;"",CONCATENATE("}",""),"")&amp;IF(OR(I81="true",I81="false",I81&lt;&gt;""), CONCATENATE(", veteran=", I81), ""),""),"")</f>
        <v>, zoneIds={58}, veteran=false</v>
      </c>
      <c r="BA81" s="21" t="str">
        <f>IF(F81&lt;&gt;"Not in the game (anymore)",IF(A81&lt;&gt;"",", setType="&amp;G81,"")&amp;IF(J81="true",", multiTrialSet=true",""),"")</f>
        <v>, setType=LIBSETS_SETTYPE_OVERLAND</v>
      </c>
      <c r="BB81" s="21" t="str">
        <f>IF(AX81&lt;&gt;"",", isProcSetAllowedInPvP="&amp; AX81,"") &amp; IF(F81&lt;&gt;"Not in the game (anymore)",IF(U81&lt;&gt;"",", dropMechanic={"&amp;U81&amp;IF(AA81&lt;&gt;"",","&amp;AA81,"")&amp;IF(AF81&lt;&gt;"",","&amp;AF81,"")&amp;IF(AK81&lt;&gt;"",","&amp;AK81,"")&amp;IF(AP81&lt;&gt;"",","&amp;AP81,"")&amp;IF(AU81&lt;&gt;"",","&amp;AU81,"")&amp;"}"&amp;IF(U81="LIBSETS_DROP_MECHANIC_MONSTER_NAME",", dropMechanicNames={" &amp; IF(V81&lt;&gt;"","['en']='"&amp;V81&amp;"'","") &amp; IF(W81&lt;&gt;"",", ['de']='" &amp; W81&amp;"'","") &amp; "}",""),"")&amp;"},","")</f>
        <v>, isProcSetAllowedInPvP=1, dropMechanic={LIBSETS_DROP_MECHANIC_OVERLAND_BOSS_DELVE,LIBSETS_DROP_MECHANIC_OVERLAND_WORLDBOSS,LIBSETS_DROP_MECHANIC_OVERLAND_BOSS_PUBLIC_DUNGEON,LIBSETS_DROP_MECHANIC_OVERLAND_CHEST}},</v>
      </c>
      <c r="BC81" s="21" t="str">
        <f>IF(F81&lt;&gt;"Not in the game (anymore)",IF(C81&lt;&gt;"",CONCATENATE(" --",C81," / ",B81,"   [",IF(Q81&lt;&gt;"",Q81,""),IF(Z81&lt;&gt;"",", "&amp;Z81,""),IF(AE81&lt;&gt;"",", "&amp;AE81,""),IF(AJ81&lt;&gt;"",", "&amp;AJ81,""),IF(AO81&lt;&gt;"",", "&amp;AO81,""),IF(AT81&lt;&gt;"",", "&amp;AT81,""),"]")),"")</f>
        <v xml:space="preserve"> --Salvation / Erlösung   [Malabal Tor]</v>
      </c>
    </row>
    <row r="82" spans="1:55" x14ac:dyDescent="0.25">
      <c r="A82" s="12">
        <v>100</v>
      </c>
      <c r="B82" t="s">
        <v>847</v>
      </c>
      <c r="C82" t="s">
        <v>2628</v>
      </c>
      <c r="D82" s="3">
        <f t="shared" si="1"/>
        <v>100</v>
      </c>
      <c r="G82" s="8" t="s">
        <v>1494</v>
      </c>
      <c r="I82" t="s">
        <v>97</v>
      </c>
      <c r="J82" t="s">
        <v>97</v>
      </c>
      <c r="K82">
        <v>-1</v>
      </c>
      <c r="L82">
        <v>-1</v>
      </c>
      <c r="M82">
        <v>-1</v>
      </c>
      <c r="N82">
        <v>0</v>
      </c>
      <c r="O82" s="66"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1562</v>
      </c>
      <c r="V82" s="3" t="str">
        <f>IF(U82&lt;&gt;"",IF(U82&lt;&gt;"LIBSETS_DROP_MECHANIC_MONSTER_NAME",VLOOKUP(U82,'LibSets constants'!$I$4:$L$1003,3,FALSE),""),"")</f>
        <v>Rewards for the worthy (Cyrodiil/Battleground mail)</v>
      </c>
      <c r="W82" s="3" t="str">
        <f>IF(U82&lt;&gt;"",IF(U82&lt;&gt;"LIBSETS_DROP_MECHANIC_MONSTER_NAME",VLOOKUP(U82,'LibSets constants'!$I$4:$L$1003,4,FALSE),""),"")</f>
        <v>Gerechter Lohn (Cyrodiil/Schlachtfeld Mail)</v>
      </c>
      <c r="Y82" s="3" t="str">
        <f>IF(G82&lt;&gt;"LIBSETS_SETTYPE_BATTLEGROUND",IF(G82&lt;&gt;"LIBSETS_SETTYPE_SPECIAL",IF(X82&lt;&gt;"",X82,IF(Z82&lt;&gt;"",VLOOKUP(Z82,'ESO zone constants'!$D$3:$H$4953,5,FALSE),"")),""),"")</f>
        <v/>
      </c>
      <c r="Z82" t="str">
        <f>IF(AND(O82&lt;&gt;"",NOT(ISERROR(O82))),"",IF(AND(L82&lt;&gt;"",L82&gt;0,NOT(ISERROR(L82))),VLOOKUP(L82,'ESO dumped WayshrineInfo'!$K$3:$N$9999,4,FALSE),""))</f>
        <v/>
      </c>
      <c r="AA82" s="33" t="s">
        <v>1553</v>
      </c>
      <c r="AB82" s="3" t="str">
        <f>IF(AA82&lt;&gt;"",IF(AA82&lt;&gt;"LIBSETS_DROP_MECHANIC_MONSTER_NAME",VLOOKUP(AA82,'LibSets constants'!$I$4:$L$1003,3,FALSE),""),"")</f>
        <v>City Bruma (quartermaster)</v>
      </c>
      <c r="AC82" s="3" t="str">
        <f>IF(AA82&lt;&gt;"",IF(AA82&lt;&gt;"LIBSETS_DROP_MECHANIC_MONSTER_NAME",VLOOKUP(AA82,'LibSets constants'!$I$4:$L$1003,4,FALSE),""),"")</f>
        <v>Stadt Bruma (Quartiermeister)</v>
      </c>
      <c r="AD82" s="3" t="str">
        <f>IF(G82&lt;&gt;"LIBSETS_SETTYPE_BATTLEGROUND",IF(G82&lt;&gt;"LIBSETS_SETTYPE_SPECIAL",IF(AE82&lt;&gt;"",VLOOKUP(AE82,'ESO zone constants'!$D$3:$H$4953,5,FALSE),""),""),"")</f>
        <v/>
      </c>
      <c r="AE82" t="str">
        <f>IF(AND(O82&lt;&gt;"",NOT(ISERROR(O82))),"",IF(AND(M82&lt;&gt;"",M82&gt;0,NOT(ISERROR(M82))),VLOOKUP(M82,'ESO dumped WayshrineInfo'!$K$3:$N$9999,4,FALSE),""))</f>
        <v/>
      </c>
      <c r="AG82" s="3" t="str">
        <f>IF(AF82&lt;&gt;"",IF(AF82&lt;&gt;"LIBSETS_DROP_MECHANIC_MONSTER_NAME",VLOOKUP(AF82,'LibSets constants'!$I$4:$L$1003,3,FALSE),""),"")</f>
        <v/>
      </c>
      <c r="AH82" s="3" t="str">
        <f>IF(AF82&lt;&gt;"",IF(AF82&lt;&gt;"LIBSETS_DROP_MECHANIC_MONSTER_NAME",VLOOKUP(AF82,'LibSets constants'!$I$4:$L$1003,4,FALSE),""),"")</f>
        <v/>
      </c>
      <c r="AI82" s="3" t="str">
        <f>IF(G82&lt;&gt;"LIBSETS_SETTYPE_BATTLEGROUND",IF(G82&lt;&gt;"LIBSETS_SETTYPE_SPECIAL",IF(AJ82&lt;&gt;"",VLOOKUP(AJ82,'ESO zone constants'!$D$3:$H$4953,5,FALSE),""),""),"")</f>
        <v/>
      </c>
      <c r="AL82" s="3" t="str">
        <f>IF(AK82&lt;&gt;"",IF(AK82&lt;&gt;"LIBSETS_DROP_MECHANIC_MONSTER_NAME",VLOOKUP(AK82,'LibSets constants'!$I$4:$L$1003,3,FALSE),""),"")</f>
        <v/>
      </c>
      <c r="AM82" s="3" t="str">
        <f>IF(AK82&lt;&gt;"",IF(AK82&lt;&gt;"LIBSETS_DROP_MECHANIC_MONSTER_NAME",VLOOKUP(AK82,'LibSets constants'!$I$4:$L$1003,4,FALSE),""),"")</f>
        <v/>
      </c>
      <c r="AN82" s="3" t="str">
        <f>IF(G82&lt;&gt;"LIBSETS_SETTYPE_BATTLEGROUND",IF(G82&lt;&gt;"LIBSETS_SETTYPE_SPECIAL",IF(AO82&lt;&gt;"",VLOOKUP(AO82,'ESO zone constants'!$D$3:$H$4953,5,FALSE),""),""),"")</f>
        <v/>
      </c>
      <c r="AQ82" s="3" t="str">
        <f>IF(AP82&lt;&gt;"",IF(AP82&lt;&gt;"LIBSETS_DROP_MECHANIC_MONSTER_NAME",VLOOKUP(AP82,'LibSets constants'!$I$4:$L$1003,3,FALSE),""),"")</f>
        <v/>
      </c>
      <c r="AR82" s="3" t="str">
        <f>IF(AP82&lt;&gt;"",IF(AP82&lt;&gt;"LIBSETS_DROP_MECHANIC_MONSTER_NAME",VLOOKUP(AP82,'LibSets constants'!$I$4:$L$1003,4,FALSE),""),"")</f>
        <v/>
      </c>
      <c r="AS82" s="3" t="str">
        <f>IF(G82&lt;&gt;"LIBSETS_SETTYPE_BATTLEGROUND",IF(G82&lt;&gt;"LIBSETS_SETTYPE_SPECIAL",IF(AT82&lt;&gt;"",VLOOKUP(AT82,'ESO zone constants'!$D$3:$H$4953,5,FALSE),""),""),"")</f>
        <v/>
      </c>
      <c r="AV82" s="3" t="str">
        <f>IF(AU82&lt;&gt;"",IF(AU82&lt;&gt;"LIBSETS_DROP_MECHANIC_MONSTER_NAME",VLOOKUP(AU82,'LibSets constants'!$I$4:$L$1003,3,FALSE),""),"")</f>
        <v/>
      </c>
      <c r="AW82" s="3" t="str">
        <f>IF(AU82&lt;&gt;"",IF(AU82&lt;&gt;"LIBSETS_DROP_MECHANIC_MONSTER_NAME",VLOOKUP(AU82,'LibSets constants'!$I$4:$L$1003,4,FALSE),""),"")</f>
        <v/>
      </c>
      <c r="AX82" s="90" t="s">
        <v>2708</v>
      </c>
      <c r="AY82" s="21" t="str">
        <f>IF(A82="???","--","")&amp;IF(F82&lt;&gt;"Not in the game (anymore)",IF(A82&lt;&gt;"",CONCATENATE("[",A82,"] = {wayshrines={")&amp;IF(K82&lt;&gt;"",CONCATENATE(K82,","),"")&amp;IF(L82&lt;&gt;"",CONCATENATE(L82,","),"")&amp;IF(M82&lt;&gt;"",CONCATENATE(M82,","),"")&amp;CONCATENATE("}")&amp;IF(VALUE(N82)&gt;0,CONCATENATE(", traitsNeeded=",N82),"")&amp;CONCATENATE(", dlcId=",IF(S82&lt;&gt;"",S82,"DLC_BASE_GAME")),""),"")</f>
        <v>[100] = {wayshrines={-1,-1,-1,}, dlcId=DLC_BASE_GAME</v>
      </c>
      <c r="AZ82" s="21" t="str">
        <f>IF(F82&lt;&gt;"Not in the game (anymore)",IF(A82&lt;&gt;"",IF(P82&lt;&gt;"",CONCATENATE(", zoneIds={",P82),"")&amp;IF(Y82&lt;&gt;"",CONCATENATE(",",Y82),"")&amp;IF(AD82&lt;&gt;"",CONCATENATE(",",AD82),"")&amp;IF(AI82&lt;&gt;"",CONCATENATE(",",AI82),"")&amp;IF(AN82&lt;&gt;"",CONCATENATE(",",AN82),"")&amp;IF(AS82&lt;&gt;"",CONCATENATE(",",AS82),"")&amp;IF(P82&lt;&gt;"",CONCATENATE("}",""),"")&amp;IF(OR(I82="true",I82="false",I82&lt;&gt;""), CONCATENATE(", veteran=", I82), ""),""),"")</f>
        <v>, zoneIds={181}, veteran=false</v>
      </c>
      <c r="BA82" s="21" t="str">
        <f>IF(F82&lt;&gt;"Not in the game (anymore)",IF(A82&lt;&gt;"",", setType="&amp;G82,"")&amp;IF(J82="true",", multiTrialSet=true",""),"")</f>
        <v>, setType=LIBSETS_SETTYPE_CYRODIIL</v>
      </c>
      <c r="BB82" s="21" t="str">
        <f>IF(AX82&lt;&gt;"",", isProcSetAllowedInPvP="&amp; AX82,"") &amp; IF(F82&lt;&gt;"Not in the game (anymore)",IF(U82&lt;&gt;"",", dropMechanic={"&amp;U82&amp;IF(AA82&lt;&gt;"",","&amp;AA82,"")&amp;IF(AF82&lt;&gt;"",","&amp;AF82,"")&amp;IF(AK82&lt;&gt;"",","&amp;AK82,"")&amp;IF(AP82&lt;&gt;"",","&amp;AP82,"")&amp;IF(AU82&lt;&gt;"",","&amp;AU82,"")&amp;"}"&amp;IF(U82="LIBSETS_DROP_MECHANIC_MONSTER_NAME",", dropMechanicNames={" &amp; IF(V82&lt;&gt;"","['en']='"&amp;V82&amp;"'","") &amp; IF(W82&lt;&gt;"",", ['de']='" &amp; W82&amp;"'","") &amp; "}",""),"")&amp;"},","")</f>
        <v>, isProcSetAllowedInPvP=1, dropMechanic={LIBSETS_DROP_MECHANIC_MAIL_PVP_REWARDS_FOR_THE_WORTHY,LIBSETS_DROP_MECHANIC_CITY_CYRODIIL_BRUMA}},</v>
      </c>
      <c r="BC82" s="21" t="str">
        <f>IF(F82&lt;&gt;"Not in the game (anymore)",IF(C82&lt;&gt;"",CONCATENATE(" --",C82," / ",B82,"   [",IF(Q82&lt;&gt;"",Q82,""),IF(Z82&lt;&gt;"",", "&amp;Z82,""),IF(AE82&lt;&gt;"",", "&amp;AE82,""),IF(AJ82&lt;&gt;"",", "&amp;AJ82,""),IF(AO82&lt;&gt;"",", "&amp;AO82,""),IF(AT82&lt;&gt;"",", "&amp;AT82,""),"]")),"")</f>
        <v xml:space="preserve"> --Hawk\'s Eye / Falkenauge   [Cyrodiil]</v>
      </c>
    </row>
    <row r="83" spans="1:55" x14ac:dyDescent="0.25">
      <c r="A83" s="12">
        <v>101</v>
      </c>
      <c r="B83" t="s">
        <v>848</v>
      </c>
      <c r="C83" t="s">
        <v>849</v>
      </c>
      <c r="D83" s="3">
        <f t="shared" si="1"/>
        <v>101</v>
      </c>
      <c r="G83" s="8" t="s">
        <v>1494</v>
      </c>
      <c r="I83" t="s">
        <v>97</v>
      </c>
      <c r="J83" t="s">
        <v>97</v>
      </c>
      <c r="K83">
        <v>-1</v>
      </c>
      <c r="L83">
        <v>-1</v>
      </c>
      <c r="M83">
        <v>-1</v>
      </c>
      <c r="N83">
        <v>0</v>
      </c>
      <c r="O83" s="66"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1562</v>
      </c>
      <c r="V83" s="3" t="str">
        <f>IF(U83&lt;&gt;"",IF(U83&lt;&gt;"LIBSETS_DROP_MECHANIC_MONSTER_NAME",VLOOKUP(U83,'LibSets constants'!$I$4:$L$1003,3,FALSE),""),"")</f>
        <v>Rewards for the worthy (Cyrodiil/Battleground mail)</v>
      </c>
      <c r="W83" s="3" t="str">
        <f>IF(U83&lt;&gt;"",IF(U83&lt;&gt;"LIBSETS_DROP_MECHANIC_MONSTER_NAME",VLOOKUP(U83,'LibSets constants'!$I$4:$L$1003,4,FALSE),""),"")</f>
        <v>Gerechter Lohn (Cyrodiil/Schlachtfeld Mail)</v>
      </c>
      <c r="Y83" s="3" t="str">
        <f>IF(G83&lt;&gt;"LIBSETS_SETTYPE_BATTLEGROUND",IF(G83&lt;&gt;"LIBSETS_SETTYPE_SPECIAL",IF(X83&lt;&gt;"",X83,IF(Z83&lt;&gt;"",VLOOKUP(Z83,'ESO zone constants'!$D$3:$H$4953,5,FALSE),"")),""),"")</f>
        <v/>
      </c>
      <c r="Z83" t="str">
        <f>IF(AND(O83&lt;&gt;"",NOT(ISERROR(O83))),"",IF(AND(L83&lt;&gt;"",L83&gt;0,NOT(ISERROR(L83))),VLOOKUP(L83,'ESO dumped WayshrineInfo'!$K$3:$N$9999,4,FALSE),""))</f>
        <v/>
      </c>
      <c r="AA83" s="33" t="s">
        <v>1555</v>
      </c>
      <c r="AB83" s="3" t="str">
        <f>IF(AA83&lt;&gt;"",IF(AA83&lt;&gt;"LIBSETS_DROP_MECHANIC_MONSTER_NAME",VLOOKUP(AA83,'LibSets constants'!$I$4:$L$1003,3,FALSE),""),"")</f>
        <v>City Vlastarus (quartermaster)</v>
      </c>
      <c r="AC83" s="3" t="str">
        <f>IF(AA83&lt;&gt;"",IF(AA83&lt;&gt;"LIBSETS_DROP_MECHANIC_MONSTER_NAME",VLOOKUP(AA83,'LibSets constants'!$I$4:$L$1003,4,FALSE),""),"")</f>
        <v>Stadt Vlastarus (Quartiermeister)</v>
      </c>
      <c r="AD83" s="3" t="str">
        <f>IF(G83&lt;&gt;"LIBSETS_SETTYPE_BATTLEGROUND",IF(G83&lt;&gt;"LIBSETS_SETTYPE_SPECIAL",IF(AE83&lt;&gt;"",VLOOKUP(AE83,'ESO zone constants'!$D$3:$H$4953,5,FALSE),""),""),"")</f>
        <v/>
      </c>
      <c r="AE83" t="str">
        <f>IF(AND(O83&lt;&gt;"",NOT(ISERROR(O83))),"",IF(AND(M83&lt;&gt;"",M83&gt;0,NOT(ISERROR(M83))),VLOOKUP(M83,'ESO dumped WayshrineInfo'!$K$3:$N$9999,4,FALSE),""))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90" t="s">
        <v>2707</v>
      </c>
      <c r="AY83" s="21" t="str">
        <f>IF(A83="???","--","")&amp;IF(F83&lt;&gt;"Not in the game (anymore)",IF(A83&lt;&gt;"",CONCATENATE("[",A83,"] = {wayshrines={")&amp;IF(K83&lt;&gt;"",CONCATENATE(K83,","),"")&amp;IF(L83&lt;&gt;"",CONCATENATE(L83,","),"")&amp;IF(M83&lt;&gt;"",CONCATENATE(M83,","),"")&amp;CONCATENATE("}")&amp;IF(VALUE(N83)&gt;0,CONCATENATE(", traitsNeeded=",N83),"")&amp;CONCATENATE(", dlcId=",IF(S83&lt;&gt;"",S83,"DLC_BASE_GAME")),""),"")</f>
        <v>[101] = {wayshrines={-1,-1,-1,}, dlcId=DLC_BASE_GAME</v>
      </c>
      <c r="AZ83" s="21" t="str">
        <f>IF(F83&lt;&gt;"Not in the game (anymore)",IF(A83&lt;&gt;"",IF(P83&lt;&gt;"",CONCATENATE(", zoneIds={",P83),"")&amp;IF(Y83&lt;&gt;"",CONCATENATE(",",Y83),"")&amp;IF(AD83&lt;&gt;"",CONCATENATE(",",AD83),"")&amp;IF(AI83&lt;&gt;"",CONCATENATE(",",AI83),"")&amp;IF(AN83&lt;&gt;"",CONCATENATE(",",AN83),"")&amp;IF(AS83&lt;&gt;"",CONCATENATE(",",AS83),"")&amp;IF(P83&lt;&gt;"",CONCATENATE("}",""),"")&amp;IF(OR(I83="true",I83="false",I83&lt;&gt;""), CONCATENATE(", veteran=", I83), ""),""),"")</f>
        <v>, zoneIds={181}, veteran=false</v>
      </c>
      <c r="BA83" s="21" t="str">
        <f>IF(F83&lt;&gt;"Not in the game (anymore)",IF(A83&lt;&gt;"",", setType="&amp;G83,"")&amp;IF(J83="true",", multiTrialSet=true",""),"")</f>
        <v>, setType=LIBSETS_SETTYPE_CYRODIIL</v>
      </c>
      <c r="BB83" s="21" t="str">
        <f>IF(AX83&lt;&gt;"",", isProcSetAllowedInPvP="&amp; AX83,"") &amp; IF(F83&lt;&gt;"Not in the game (anymore)",IF(U83&lt;&gt;"",", dropMechanic={"&amp;U83&amp;IF(AA83&lt;&gt;"",","&amp;AA83,"")&amp;IF(AF83&lt;&gt;"",","&amp;AF83,"")&amp;IF(AK83&lt;&gt;"",","&amp;AK83,"")&amp;IF(AP83&lt;&gt;"",","&amp;AP83,"")&amp;IF(AU83&lt;&gt;"",","&amp;AU83,"")&amp;"}"&amp;IF(U83="LIBSETS_DROP_MECHANIC_MONSTER_NAME",", dropMechanicNames={" &amp; IF(V83&lt;&gt;"","['en']='"&amp;V83&amp;"'","") &amp; IF(W83&lt;&gt;"",", ['de']='" &amp; W83&amp;"'","") &amp; "}",""),"")&amp;"},","")</f>
        <v>, dropMechanic={LIBSETS_DROP_MECHANIC_MAIL_PVP_REWARDS_FOR_THE_WORTHY,LIBSETS_DROP_MECHANIC_CITY_CYRODIIL_VLASTARUS}},</v>
      </c>
      <c r="BC83" s="21" t="str">
        <f>IF(F83&lt;&gt;"Not in the game (anymore)",IF(C83&lt;&gt;"",CONCATENATE(" --",C83," / ",B83,"   [",IF(Q83&lt;&gt;"",Q83,""),IF(Z83&lt;&gt;"",", "&amp;Z83,""),IF(AE83&lt;&gt;"",", "&amp;AE83,""),IF(AJ83&lt;&gt;"",", "&amp;AJ83,""),IF(AO83&lt;&gt;"",", "&amp;AO83,""),IF(AT83&lt;&gt;"",", "&amp;AT83,""),"]")),"")</f>
        <v xml:space="preserve"> --Affliction / Elend   [Cyrodiil]</v>
      </c>
    </row>
    <row r="84" spans="1:55" x14ac:dyDescent="0.25">
      <c r="A84" s="12">
        <v>102</v>
      </c>
      <c r="B84" t="s">
        <v>850</v>
      </c>
      <c r="C84" t="s">
        <v>2629</v>
      </c>
      <c r="D84" s="3">
        <f t="shared" si="1"/>
        <v>102</v>
      </c>
      <c r="G84" s="8" t="s">
        <v>1496</v>
      </c>
      <c r="I84" t="s">
        <v>97</v>
      </c>
      <c r="J84" t="s">
        <v>97</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43" t="str">
        <f>IF(U84&lt;&gt;"",IF(U84&lt;&gt;"LIBSETS_DROP_MECHANIC_MONSTER_NAME",VLOOKUP(U84,'LibSets constants'!$I$4:$L$1003,3,FALSE),""),"")</f>
        <v/>
      </c>
      <c r="W84" s="43" t="str">
        <f>IF(U84&lt;&gt;"",IF(U84&lt;&gt;"LIBSETS_DROP_MECHANIC_MONSTER_NAME",VLOOKUP(U84,'LibSets constants'!$I$4:$L$1003,4,FALSE),""),"")</f>
        <v/>
      </c>
      <c r="Y84" s="3" t="str">
        <f>IF(G84&lt;&gt;"LIBSETS_SETTYPE_BATTLEGROUND",IF(G84&lt;&gt;"LIBSETS_SETTYPE_SPECIAL",IF(X84&lt;&gt;"",X84,IF(Z84&lt;&gt;"",VLOOKUP(Z84,'ESO zone constants'!$D$3:$H$4953,5,FALSE),"")),""),"")</f>
        <v/>
      </c>
      <c r="Z84" t="str">
        <f>IF(AND(O84&lt;&gt;"",NOT(ISERROR(O84))),"",IF(AND(L84&lt;&gt;"",L84&gt;0,NOT(ISERROR(L84))),VLOOKUP(L84,'ESO dumped WayshrineInfo'!$K$3:$N$9999,4,FALSE),""))</f>
        <v/>
      </c>
      <c r="AA84" s="44"/>
      <c r="AB84" s="43" t="str">
        <f>IF(AA84&lt;&gt;"",IF(AA84&lt;&gt;"LIBSETS_DROP_MECHANIC_MONSTER_NAME",VLOOKUP(AA84,'LibSets constants'!$I$4:$L$1003,3,FALSE),""),"")</f>
        <v/>
      </c>
      <c r="AC84" s="4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WayshrineInfo'!$K$3:$N$9999,4,FALSE),""))</f>
        <v/>
      </c>
      <c r="AF84" s="44"/>
      <c r="AG84" s="43" t="str">
        <f>IF(AF84&lt;&gt;"",IF(AF84&lt;&gt;"LIBSETS_DROP_MECHANIC_MONSTER_NAME",VLOOKUP(AF84,'LibSets constants'!$I$4:$L$1003,3,FALSE),""),"")</f>
        <v/>
      </c>
      <c r="AH84" s="43" t="str">
        <f>IF(AF84&lt;&gt;"",IF(AF84&lt;&gt;"LIBSETS_DROP_MECHANIC_MONSTER_NAME",VLOOKUP(AF84,'LibSets constants'!$I$4:$L$1003,4,FALSE),""),"")</f>
        <v/>
      </c>
      <c r="AI84" s="3" t="str">
        <f>IF(G84&lt;&gt;"LIBSETS_SETTYPE_BATTLEGROUND",IF(G84&lt;&gt;"LIBSETS_SETTYPE_SPECIAL",IF(AJ84&lt;&gt;"",VLOOKUP(AJ84,'ESO zone constants'!$D$3:$H$4953,5,FALSE),""),""),"")</f>
        <v/>
      </c>
      <c r="AK84" s="44"/>
      <c r="AL84" s="43" t="str">
        <f>IF(AK84&lt;&gt;"",IF(AK84&lt;&gt;"LIBSETS_DROP_MECHANIC_MONSTER_NAME",VLOOKUP(AK84,'LibSets constants'!$I$4:$L$1003,3,FALSE),""),"")</f>
        <v/>
      </c>
      <c r="AM84" s="43" t="str">
        <f>IF(AK84&lt;&gt;"",IF(AK84&lt;&gt;"LIBSETS_DROP_MECHANIC_MONSTER_NAME",VLOOKUP(AK84,'LibSets constants'!$I$4:$L$1003,4,FALSE),""),"")</f>
        <v/>
      </c>
      <c r="AN84" s="3" t="str">
        <f>IF(G84&lt;&gt;"LIBSETS_SETTYPE_BATTLEGROUND",IF(G84&lt;&gt;"LIBSETS_SETTYPE_SPECIAL",IF(AO84&lt;&gt;"",VLOOKUP(AO84,'ESO zone constants'!$D$3:$H$4953,5,FALSE),""),""),"")</f>
        <v/>
      </c>
      <c r="AP84" s="44"/>
      <c r="AQ84" s="43" t="str">
        <f>IF(AP84&lt;&gt;"",IF(AP84&lt;&gt;"LIBSETS_DROP_MECHANIC_MONSTER_NAME",VLOOKUP(AP84,'LibSets constants'!$I$4:$L$1003,3,FALSE),""),"")</f>
        <v/>
      </c>
      <c r="AR84" s="43" t="str">
        <f>IF(AP84&lt;&gt;"",IF(AP84&lt;&gt;"LIBSETS_DROP_MECHANIC_MONSTER_NAME",VLOOKUP(AP84,'LibSets constants'!$I$4:$L$1003,4,FALSE),""),"")</f>
        <v/>
      </c>
      <c r="AS84" s="3" t="str">
        <f>IF(G84&lt;&gt;"LIBSETS_SETTYPE_BATTLEGROUND",IF(G84&lt;&gt;"LIBSETS_SETTYPE_SPECIAL",IF(AT84&lt;&gt;"",VLOOKUP(AT84,'ESO zone constants'!$D$3:$H$4953,5,FALSE),""),""),"")</f>
        <v/>
      </c>
      <c r="AU84" s="44"/>
      <c r="AV84" s="43" t="str">
        <f>IF(AU84&lt;&gt;"",IF(AU84&lt;&gt;"LIBSETS_DROP_MECHANIC_MONSTER_NAME",VLOOKUP(AU84,'LibSets constants'!$I$4:$L$1003,3,FALSE),""),"")</f>
        <v/>
      </c>
      <c r="AW84" s="43" t="str">
        <f>IF(AU84&lt;&gt;"",IF(AU84&lt;&gt;"LIBSETS_DROP_MECHANIC_MONSTER_NAME",VLOOKUP(AU84,'LibSets constants'!$I$4:$L$1003,4,FALSE),""),"")</f>
        <v/>
      </c>
      <c r="AX84" s="90" t="s">
        <v>2708</v>
      </c>
      <c r="AY84" s="21" t="str">
        <f>IF(A84="???","--","")&amp;IF(F84&lt;&gt;"Not in the game (anymore)",IF(A84&lt;&gt;"",CONCATENATE("[",A84,"] = {wayshrines={")&amp;IF(K84&lt;&gt;"",CONCATENATE(K84,","),"")&amp;IF(L84&lt;&gt;"",CONCATENATE(L84,","),"")&amp;IF(M84&lt;&gt;"",CONCATENATE(M84,","),"")&amp;CONCATENATE("}")&amp;IF(VALUE(N84)&gt;0,CONCATENATE(", traitsNeeded=",N84),"")&amp;CONCATENATE(", dlcId=",IF(S84&lt;&gt;"",S84,"DLC_BASE_GAME")),""),"")</f>
        <v>[102] = {wayshrines={196,196,196,}, dlcId=DLC_BASE_GAME</v>
      </c>
      <c r="AZ84" s="21" t="str">
        <f>IF(F84&lt;&gt;"Not in the game (anymore)",IF(A84&lt;&gt;"",IF(P84&lt;&gt;"",CONCATENATE(", zoneIds={",P84),"")&amp;IF(Y84&lt;&gt;"",CONCATENATE(",",Y84),"")&amp;IF(AD84&lt;&gt;"",CONCATENATE(",",AD84),"")&amp;IF(AI84&lt;&gt;"",CONCATENATE(",",AI84),"")&amp;IF(AN84&lt;&gt;"",CONCATENATE(",",AN84),"")&amp;IF(AS84&lt;&gt;"",CONCATENATE(",",AS84),"")&amp;IF(P84&lt;&gt;"",CONCATENATE("}",""),"")&amp;IF(OR(I84="true",I84="false",I84&lt;&gt;""), CONCATENATE(", veteran=", I84), ""),""),"")</f>
        <v>, zoneIds={22}, veteran=false</v>
      </c>
      <c r="BA84" s="21" t="str">
        <f>IF(F84&lt;&gt;"Not in the game (anymore)",IF(A84&lt;&gt;"",", setType="&amp;G84,"")&amp;IF(J84="true",", multiTrialSet=true",""),"")</f>
        <v>, setType=LIBSETS_SETTYPE_DUNGEON</v>
      </c>
      <c r="BB84" s="21" t="str">
        <f>IF(AX84&lt;&gt;"",", isProcSetAllowedInPvP="&amp; AX84,"") &amp; IF(F84&lt;&gt;"Not in the game (anymore)",IF(U84&lt;&gt;"",", dropMechanic={"&amp;U84&amp;IF(AA84&lt;&gt;"",","&amp;AA84,"")&amp;IF(AF84&lt;&gt;"",","&amp;AF84,"")&amp;IF(AK84&lt;&gt;"",","&amp;AK84,"")&amp;IF(AP84&lt;&gt;"",","&amp;AP84,"")&amp;IF(AU84&lt;&gt;"",","&amp;AU84,"")&amp;"}"&amp;IF(U84="LIBSETS_DROP_MECHANIC_MONSTER_NAME",", dropMechanicNames={" &amp; IF(V84&lt;&gt;"","['en']='"&amp;V84&amp;"'","") &amp; IF(W84&lt;&gt;"",", ['de']='" &amp; W84&amp;"'","") &amp; "}",""),"")&amp;"},","")</f>
        <v>, isProcSetAllowedInPvP=1},</v>
      </c>
      <c r="BC84" s="21" t="str">
        <f>IF(F84&lt;&gt;"Not in the game (anymore)",IF(C84&lt;&gt;"",CONCATENATE(" --",C84," / ",B84,"   [",IF(Q84&lt;&gt;"",Q84,""),IF(Z84&lt;&gt;"",", "&amp;Z84,""),IF(AE84&lt;&gt;"",", "&amp;AE84,""),IF(AJ84&lt;&gt;"",", "&amp;AJ84,""),IF(AO84&lt;&gt;"",", "&amp;AO84,""),IF(AT84&lt;&gt;"",", "&amp;AT84,""),"]")),"")</f>
        <v xml:space="preserve"> --Duneripper\'s Scales / Schuppen des Dünenbrechers   [Volenfell]</v>
      </c>
    </row>
    <row r="85" spans="1:55" x14ac:dyDescent="0.25">
      <c r="A85" s="12">
        <v>103</v>
      </c>
      <c r="B85" t="s">
        <v>851</v>
      </c>
      <c r="C85" t="s">
        <v>852</v>
      </c>
      <c r="D85" s="3">
        <f t="shared" si="1"/>
        <v>103</v>
      </c>
      <c r="G85" s="8" t="s">
        <v>1496</v>
      </c>
      <c r="I85" t="s">
        <v>97</v>
      </c>
      <c r="J85" t="s">
        <v>97</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43" t="str">
        <f>IF(U85&lt;&gt;"",IF(U85&lt;&gt;"LIBSETS_DROP_MECHANIC_MONSTER_NAME",VLOOKUP(U85,'LibSets constants'!$I$4:$L$1003,3,FALSE),""),"")</f>
        <v/>
      </c>
      <c r="W85" s="3" t="str">
        <f>IF(U85&lt;&gt;"",IF(U85&lt;&gt;"LIBSETS_DROP_MECHANIC_MONSTER_NAME",VLOOKUP(U85,'LibSets constants'!$I$4:$L$1003,4,FALSE),""),"")</f>
        <v/>
      </c>
      <c r="Y85" s="3" t="str">
        <f>IF(G85&lt;&gt;"LIBSETS_SETTYPE_BATTLEGROUND",IF(G85&lt;&gt;"LIBSETS_SETTYPE_SPECIAL",IF(X85&lt;&gt;"",X85,IF(Z85&lt;&gt;"",VLOOKUP(Z85,'ESO zone constants'!$D$3:$H$4953,5,FALSE),"")),""),"")</f>
        <v/>
      </c>
      <c r="Z85" t="str">
        <f>IF(AND(O85&lt;&gt;"",NOT(ISERROR(O85))),"",IF(AND(L85&lt;&gt;"",L85&gt;0,NOT(ISERROR(L85))),VLOOKUP(L85,'ESO dumped WayshrineInfo'!$K$3:$N$9999,4,FALSE),""))</f>
        <v/>
      </c>
      <c r="AA85" s="44"/>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WayshrineInfo'!$K$3:$N$9999,4,FALSE),""))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90" t="s">
        <v>2707</v>
      </c>
      <c r="AY85" s="21" t="str">
        <f>IF(A85="???","--","")&amp;IF(F85&lt;&gt;"Not in the game (anymore)",IF(A85&lt;&gt;"",CONCATENATE("[",A85,"] = {wayshrines={")&amp;IF(K85&lt;&gt;"",CONCATENATE(K85,","),"")&amp;IF(L85&lt;&gt;"",CONCATENATE(L85,","),"")&amp;IF(M85&lt;&gt;"",CONCATENATE(M85,","),"")&amp;CONCATENATE("}")&amp;IF(VALUE(N85)&gt;0,CONCATENATE(", traitsNeeded=",N85),"")&amp;CONCATENATE(", dlcId=",IF(S85&lt;&gt;"",S85,"DLC_BASE_GAME")),""),"")</f>
        <v>[103] = {wayshrines={195,195,195,}, dlcId=DLC_BASE_GAME</v>
      </c>
      <c r="AZ85" s="21" t="str">
        <f>IF(F85&lt;&gt;"Not in the game (anymore)",IF(A85&lt;&gt;"",IF(P85&lt;&gt;"",CONCATENATE(", zoneIds={",P85),"")&amp;IF(Y85&lt;&gt;"",CONCATENATE(",",Y85),"")&amp;IF(AD85&lt;&gt;"",CONCATENATE(",",AD85),"")&amp;IF(AI85&lt;&gt;"",CONCATENATE(",",AI85),"")&amp;IF(AN85&lt;&gt;"",CONCATENATE(",",AN85),"")&amp;IF(AS85&lt;&gt;"",CONCATENATE(",",AS85),"")&amp;IF(P85&lt;&gt;"",CONCATENATE("}",""),"")&amp;IF(OR(I85="true",I85="false",I85&lt;&gt;""), CONCATENATE(", veteran=", I85), ""),""),"")</f>
        <v>, zoneIds={449}, veteran=false</v>
      </c>
      <c r="BA85" s="21" t="str">
        <f>IF(F85&lt;&gt;"Not in the game (anymore)",IF(A85&lt;&gt;"",", setType="&amp;G85,"")&amp;IF(J85="true",", multiTrialSet=true",""),"")</f>
        <v>, setType=LIBSETS_SETTYPE_DUNGEON</v>
      </c>
      <c r="BB85" s="21" t="str">
        <f>IF(AX85&lt;&gt;"",", isProcSetAllowedInPvP="&amp; AX85,"") &amp; IF(F85&lt;&gt;"Not in the game (anymore)",IF(U85&lt;&gt;"",", dropMechanic={"&amp;U85&amp;IF(AA85&lt;&gt;"",","&amp;AA85,"")&amp;IF(AF85&lt;&gt;"",","&amp;AF85,"")&amp;IF(AK85&lt;&gt;"",","&amp;AK85,"")&amp;IF(AP85&lt;&gt;"",","&amp;AP85,"")&amp;IF(AU85&lt;&gt;"",","&amp;AU85,"")&amp;"}"&amp;IF(U85="LIBSETS_DROP_MECHANIC_MONSTER_NAME",", dropMechanicNames={" &amp; IF(V85&lt;&gt;"","['en']='"&amp;V85&amp;"'","") &amp; IF(W85&lt;&gt;"",", ['de']='" &amp; W85&amp;"'","") &amp; "}",""),"")&amp;"},","")</f>
        <v>},</v>
      </c>
      <c r="BC85" s="21" t="str">
        <f>IF(F85&lt;&gt;"Not in the game (anymore)",IF(C85&lt;&gt;"",CONCATENATE(" --",C85," / ",B85,"   [",IF(Q85&lt;&gt;"",Q85,""),IF(Z85&lt;&gt;"",", "&amp;Z85,""),IF(AE85&lt;&gt;"",", "&amp;AE85,""),IF(AJ85&lt;&gt;"",", "&amp;AJ85,""),IF(AO85&lt;&gt;"",", "&amp;AO85,""),IF(AT85&lt;&gt;"",", "&amp;AT85,""),"]")),"")</f>
        <v xml:space="preserve"> --Magicka Furnace / Magickaschmiede   [Direfrost Keep]</v>
      </c>
    </row>
    <row r="86" spans="1:55" x14ac:dyDescent="0.25">
      <c r="A86" s="12">
        <v>104</v>
      </c>
      <c r="B86" t="s">
        <v>853</v>
      </c>
      <c r="C86" t="s">
        <v>854</v>
      </c>
      <c r="D86" s="3">
        <f t="shared" si="1"/>
        <v>104</v>
      </c>
      <c r="G86" s="8" t="s">
        <v>1494</v>
      </c>
      <c r="I86" t="s">
        <v>97</v>
      </c>
      <c r="J86" t="s">
        <v>97</v>
      </c>
      <c r="K86">
        <v>-1</v>
      </c>
      <c r="L86">
        <v>-1</v>
      </c>
      <c r="M86">
        <v>-1</v>
      </c>
      <c r="N86">
        <v>0</v>
      </c>
      <c r="O86" s="66"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1562</v>
      </c>
      <c r="V86" s="3" t="str">
        <f>IF(U86&lt;&gt;"",IF(U86&lt;&gt;"LIBSETS_DROP_MECHANIC_MONSTER_NAME",VLOOKUP(U86,'LibSets constants'!$I$4:$L$1003,3,FALSE),""),"")</f>
        <v>Rewards for the worthy (Cyrodiil/Battleground mail)</v>
      </c>
      <c r="W86" s="3" t="str">
        <f>IF(U86&lt;&gt;"",IF(U86&lt;&gt;"LIBSETS_DROP_MECHANIC_MONSTER_NAME",VLOOKUP(U86,'LibSets constants'!$I$4:$L$1003,4,FALSE),""),"")</f>
        <v>Gerechter Lohn (Cyrodiil/Schlachtfeld Mail)</v>
      </c>
      <c r="Y86" s="3" t="str">
        <f>IF(G86&lt;&gt;"LIBSETS_SETTYPE_BATTLEGROUND",IF(G86&lt;&gt;"LIBSETS_SETTYPE_SPECIAL",IF(X86&lt;&gt;"",X86,IF(Z86&lt;&gt;"",VLOOKUP(Z86,'ESO zone constants'!$D$3:$H$4953,5,FALSE),"")),""),"")</f>
        <v/>
      </c>
      <c r="Z86" t="str">
        <f>IF(AND(O86&lt;&gt;"",NOT(ISERROR(O86))),"",IF(AND(L86&lt;&gt;"",L86&gt;0,NOT(ISERROR(L86))),VLOOKUP(L86,'ESO dumped WayshrineInfo'!$K$3:$N$9999,4,FALSE),""))</f>
        <v/>
      </c>
      <c r="AA86" s="33" t="s">
        <v>1552</v>
      </c>
      <c r="AB86" s="3" t="str">
        <f>IF(AA86&lt;&gt;"",IF(AA86&lt;&gt;"LIBSETS_DROP_MECHANIC_MONSTER_NAME",VLOOKUP(AA86,'LibSets constants'!$I$4:$L$1003,3,FALSE),""),"")</f>
        <v>City Erntefurt (quartermaster)</v>
      </c>
      <c r="AC86" s="3" t="str">
        <f>IF(AA86&lt;&gt;"",IF(AA86&lt;&gt;"LIBSETS_DROP_MECHANIC_MONSTER_NAME",VLOOKUP(AA86,'LibSets constants'!$I$4:$L$1003,4,FALSE),""),"")</f>
        <v>Stadt Erntefurt (Quartiermeister)</v>
      </c>
      <c r="AD86" s="3" t="str">
        <f>IF(G86&lt;&gt;"LIBSETS_SETTYPE_BATTLEGROUND",IF(G86&lt;&gt;"LIBSETS_SETTYPE_SPECIAL",IF(AE86&lt;&gt;"",VLOOKUP(AE86,'ESO zone constants'!$D$3:$H$4953,5,FALSE),""),""),"")</f>
        <v/>
      </c>
      <c r="AE86" t="str">
        <f>IF(AND(O86&lt;&gt;"",NOT(ISERROR(O86))),"",IF(AND(M86&lt;&gt;"",M86&gt;0,NOT(ISERROR(M86))),VLOOKUP(M86,'ESO dumped WayshrineInfo'!$K$3:$N$9999,4,FALSE),""))</f>
        <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90" t="s">
        <v>2707</v>
      </c>
      <c r="AY86" s="21" t="str">
        <f>IF(A86="???","--","")&amp;IF(F86&lt;&gt;"Not in the game (anymore)",IF(A86&lt;&gt;"",CONCATENATE("[",A86,"] = {wayshrines={")&amp;IF(K86&lt;&gt;"",CONCATENATE(K86,","),"")&amp;IF(L86&lt;&gt;"",CONCATENATE(L86,","),"")&amp;IF(M86&lt;&gt;"",CONCATENATE(M86,","),"")&amp;CONCATENATE("}")&amp;IF(VALUE(N86)&gt;0,CONCATENATE(", traitsNeeded=",N86),"")&amp;CONCATENATE(", dlcId=",IF(S86&lt;&gt;"",S86,"DLC_BASE_GAME")),""),"")</f>
        <v>[104] = {wayshrines={-1,-1,-1,}, dlcId=DLC_BASE_GAME</v>
      </c>
      <c r="AZ86" s="21" t="str">
        <f>IF(F86&lt;&gt;"Not in the game (anymore)",IF(A86&lt;&gt;"",IF(P86&lt;&gt;"",CONCATENATE(", zoneIds={",P86),"")&amp;IF(Y86&lt;&gt;"",CONCATENATE(",",Y86),"")&amp;IF(AD86&lt;&gt;"",CONCATENATE(",",AD86),"")&amp;IF(AI86&lt;&gt;"",CONCATENATE(",",AI86),"")&amp;IF(AN86&lt;&gt;"",CONCATENATE(",",AN86),"")&amp;IF(AS86&lt;&gt;"",CONCATENATE(",",AS86),"")&amp;IF(P86&lt;&gt;"",CONCATENATE("}",""),"")&amp;IF(OR(I86="true",I86="false",I86&lt;&gt;""), CONCATENATE(", veteran=", I86), ""),""),"")</f>
        <v>, zoneIds={181}, veteran=false</v>
      </c>
      <c r="BA86" s="21" t="str">
        <f>IF(F86&lt;&gt;"Not in the game (anymore)",IF(A86&lt;&gt;"",", setType="&amp;G86,"")&amp;IF(J86="true",", multiTrialSet=true",""),"")</f>
        <v>, setType=LIBSETS_SETTYPE_CYRODIIL</v>
      </c>
      <c r="BB86" s="21" t="str">
        <f>IF(AX86&lt;&gt;"",", isProcSetAllowedInPvP="&amp; AX86,"") &amp; IF(F86&lt;&gt;"Not in the game (anymore)",IF(U86&lt;&gt;"",", dropMechanic={"&amp;U86&amp;IF(AA86&lt;&gt;"",","&amp;AA86,"")&amp;IF(AF86&lt;&gt;"",","&amp;AF86,"")&amp;IF(AK86&lt;&gt;"",","&amp;AK86,"")&amp;IF(AP86&lt;&gt;"",","&amp;AP86,"")&amp;IF(AU86&lt;&gt;"",","&amp;AU86,"")&amp;"}"&amp;IF(U86="LIBSETS_DROP_MECHANIC_MONSTER_NAME",", dropMechanicNames={" &amp; IF(V86&lt;&gt;"","['en']='"&amp;V86&amp;"'","") &amp; IF(W86&lt;&gt;"",", ['de']='" &amp; W86&amp;"'","") &amp; "}",""),"")&amp;"},","")</f>
        <v>, dropMechanic={LIBSETS_DROP_MECHANIC_MAIL_PVP_REWARDS_FOR_THE_WORTHY,LIBSETS_DROP_MECHANIC_CITY_CYRODIIL_ERNTEFURT}},</v>
      </c>
      <c r="BC86" s="21" t="str">
        <f>IF(F86&lt;&gt;"Not in the game (anymore)",IF(C86&lt;&gt;"",CONCATENATE(" --",C86," / ",B86,"   [",IF(Q86&lt;&gt;"",Q86,""),IF(Z86&lt;&gt;"",", "&amp;Z86,""),IF(AE86&lt;&gt;"",", "&amp;AE86,""),IF(AJ86&lt;&gt;"",", "&amp;AJ86,""),IF(AO86&lt;&gt;"",", "&amp;AO86,""),IF(AT86&lt;&gt;"",", "&amp;AT86,""),"]")),"")</f>
        <v xml:space="preserve"> --Curse Eater / Fluchfresser   [Cyrodiil]</v>
      </c>
    </row>
    <row r="87" spans="1:55" x14ac:dyDescent="0.25">
      <c r="A87" s="12">
        <v>105</v>
      </c>
      <c r="B87" t="s">
        <v>855</v>
      </c>
      <c r="C87" t="s">
        <v>856</v>
      </c>
      <c r="D87" s="3">
        <f t="shared" si="1"/>
        <v>105</v>
      </c>
      <c r="G87" s="8" t="s">
        <v>1499</v>
      </c>
      <c r="I87" t="s">
        <v>97</v>
      </c>
      <c r="J87" t="s">
        <v>97</v>
      </c>
      <c r="K87">
        <v>-1</v>
      </c>
      <c r="L87">
        <v>-1</v>
      </c>
      <c r="M87">
        <v>-1</v>
      </c>
      <c r="N87">
        <v>0</v>
      </c>
      <c r="O87" s="66"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1581</v>
      </c>
      <c r="V87" s="43" t="str">
        <f>IF(U87&lt;&gt;"",IF(U87&lt;&gt;"LIBSETS_DROP_MECHANIC_MONSTER_NAME",VLOOKUP(U87,'LibSets constants'!$I$4:$L$1003,3,FALSE),""),"")</f>
        <v>Delve bosses have a chance to drop a waist or feet.</v>
      </c>
      <c r="W87" s="43" t="str">
        <f>IF(U87&lt;&gt;"",IF(U87&lt;&gt;"LIBSETS_DROP_MECHANIC_MONSTER_NAME",VLOOKUP(U87,'LibSets constants'!$I$4:$L$1003,4,FALSE),""),"")</f>
        <v>Bosse in Gewölben haben die Chance, eine Taille oder Füße fallen zu lassen.</v>
      </c>
      <c r="Y87" s="3" t="str">
        <f>IF(G87&lt;&gt;"LIBSETS_SETTYPE_BATTLEGROUND",IF(G87&lt;&gt;"LIBSETS_SETTYPE_SPECIAL",IF(X87&lt;&gt;"",X87,IF(Z87&lt;&gt;"",VLOOKUP(Z87,'ESO zone constants'!$D$3:$H$4953,5,FALSE),"")),""),"")</f>
        <v/>
      </c>
      <c r="Z87" t="str">
        <f>IF(AND(O87&lt;&gt;"",NOT(ISERROR(O87))),"",IF(AND(L87&lt;&gt;"",L87&gt;0,NOT(ISERROR(L87))),VLOOKUP(L87,'ESO dumped WayshrineInfo'!$K$3:$N$9999,4,FALSE),""))</f>
        <v/>
      </c>
      <c r="AA87" s="44" t="s">
        <v>1582</v>
      </c>
      <c r="AB87" s="43" t="str">
        <f>IF(AA87&lt;&gt;"",IF(AA87&lt;&gt;"LIBSETS_DROP_MECHANIC_MONSTER_NAME",VLOOKUP(AA87,'LibSets constants'!$I$4:$L$1003,3,FALSE),""),"")</f>
        <v>Overland group bosses have a 100% chance to drop head, chest, legs, or weapon.</v>
      </c>
      <c r="AC87" s="43" t="str">
        <f>IF(AA87&lt;&gt;"",IF(AA87&lt;&gt;"LIBSETS_DROP_MECHANIC_MONSTER_NAME",VLOOKUP(AA87,'LibSets constants'!$I$4:$L$1003,4,FALSE),""),"")</f>
        <v>Überland Gruppenbosse haben eine Chance von 100%, Kopf, Brust, Beine oder Waffen fallen zu lassen.</v>
      </c>
      <c r="AD87" s="3" t="str">
        <f>IF(G87&lt;&gt;"LIBSETS_SETTYPE_BATTLEGROUND",IF(G87&lt;&gt;"LIBSETS_SETTYPE_SPECIAL",IF(AE87&lt;&gt;"",VLOOKUP(AE87,'ESO zone constants'!$D$3:$H$4953,5,FALSE),""),""),"")</f>
        <v/>
      </c>
      <c r="AE87" t="str">
        <f>IF(AND(O87&lt;&gt;"",NOT(ISERROR(O87))),"",IF(AND(M87&lt;&gt;"",M87&gt;0,NOT(ISERROR(M87))),VLOOKUP(M87,'ESO dumped WayshrineInfo'!$K$3:$N$9999,4,FALSE),""))</f>
        <v/>
      </c>
      <c r="AF87" s="44" t="s">
        <v>1583</v>
      </c>
      <c r="AG87" s="43" t="str">
        <f>IF(AF87&lt;&gt;"",IF(AF87&lt;&gt;"LIBSETS_DROP_MECHANIC_MONSTER_NAME",VLOOKUP(AF87,'LibSets constants'!$I$4:$L$1003,3,FALSE),""),"")</f>
        <v>Public dungeon bosses have a chance to drop a shoulder, hand, or weapon.</v>
      </c>
      <c r="AH87" s="43" t="str">
        <f>IF(AF87&lt;&gt;"",IF(AF87&lt;&gt;"LIBSETS_DROP_MECHANIC_MONSTER_NAME",VLOOKUP(AF87,'LibSets constants'!$I$4:$L$1003,4,FALSE),""),"")</f>
        <v>Öffentliche Dungeon-Bosse haben die Möglichkeit, eine Schulter, Handschuhe oder eine Waffe fallen zu lassen.</v>
      </c>
      <c r="AI87" s="3" t="str">
        <f>IF(G87&lt;&gt;"LIBSETS_SETTYPE_BATTLEGROUND",IF(G87&lt;&gt;"LIBSETS_SETTYPE_SPECIAL",IF(AJ87&lt;&gt;"",VLOOKUP(AJ87,'ESO zone constants'!$D$3:$H$4953,5,FALSE),""),""),"")</f>
        <v/>
      </c>
      <c r="AK87" s="44" t="s">
        <v>1584</v>
      </c>
      <c r="AL87" s="43" t="str">
        <f>IF(AK87&lt;&gt;"",IF(AK87&lt;&gt;"LIBSETS_DROP_MECHANIC_MONSTER_NAME",VLOOKUP(AK87,'LibSets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7" s="43" t="str">
        <f>IF(AK87&lt;&gt;"",IF(AK87&lt;&gt;"LIBSETS_DROP_MECHANIC_MONSTER_NAME",VLOOKUP(AK87,'LibSets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90" t="s">
        <v>2707</v>
      </c>
      <c r="AY87" s="21" t="str">
        <f>IF(A87="???","--","")&amp;IF(F87&lt;&gt;"Not in the game (anymore)",IF(A87&lt;&gt;"",CONCATENATE("[",A87,"] = {wayshrines={")&amp;IF(K87&lt;&gt;"",CONCATENATE(K87,","),"")&amp;IF(L87&lt;&gt;"",CONCATENATE(L87,","),"")&amp;IF(M87&lt;&gt;"",CONCATENATE(M87,","),"")&amp;CONCATENATE("}")&amp;IF(VALUE(N87)&gt;0,CONCATENATE(", traitsNeeded=",N87),"")&amp;CONCATENATE(", dlcId=",IF(S87&lt;&gt;"",S87,"DLC_BASE_GAME")),""),"")</f>
        <v>[105] = {wayshrines={-1,-1,-1,}, dlcId=DLC_BASE_GAME</v>
      </c>
      <c r="AZ87" s="21" t="str">
        <f>IF(F87&lt;&gt;"Not in the game (anymore)",IF(A87&lt;&gt;"",IF(P87&lt;&gt;"",CONCATENATE(", zoneIds={",P87),"")&amp;IF(Y87&lt;&gt;"",CONCATENATE(",",Y87),"")&amp;IF(AD87&lt;&gt;"",CONCATENATE(",",AD87),"")&amp;IF(AI87&lt;&gt;"",CONCATENATE(",",AI87),"")&amp;IF(AN87&lt;&gt;"",CONCATENATE(",",AN87),"")&amp;IF(AS87&lt;&gt;"",CONCATENATE(",",AS87),"")&amp;IF(P87&lt;&gt;"",CONCATENATE("}",""),"")&amp;IF(OR(I87="true",I87="false",I87&lt;&gt;""), CONCATENATE(", veteran=", I87), ""),""),"")</f>
        <v>, zoneIds={381}, veteran=false</v>
      </c>
      <c r="BA87" s="21" t="str">
        <f>IF(F87&lt;&gt;"Not in the game (anymore)",IF(A87&lt;&gt;"",", setType="&amp;G87,"")&amp;IF(J87="true",", multiTrialSet=true",""),"")</f>
        <v>, setType=LIBSETS_SETTYPE_OVERLAND</v>
      </c>
      <c r="BB87" s="21" t="str">
        <f>IF(AX87&lt;&gt;"",", isProcSetAllowedInPvP="&amp; AX87,"") &amp; IF(F87&lt;&gt;"Not in the game (anymore)",IF(U87&lt;&gt;"",", dropMechanic={"&amp;U87&amp;IF(AA87&lt;&gt;"",","&amp;AA87,"")&amp;IF(AF87&lt;&gt;"",","&amp;AF87,"")&amp;IF(AK87&lt;&gt;"",","&amp;AK87,"")&amp;IF(AP87&lt;&gt;"",","&amp;AP87,"")&amp;IF(AU87&lt;&gt;"",","&amp;AU87,"")&amp;"}"&amp;IF(U87="LIBSETS_DROP_MECHANIC_MONSTER_NAME",", dropMechanicNames={" &amp; IF(V87&lt;&gt;"","['en']='"&amp;V87&amp;"'","") &amp; IF(W87&lt;&gt;"",", ['de']='" &amp; W87&amp;"'","") &amp; "}",""),"")&amp;"},","")</f>
        <v>, dropMechanic={LIBSETS_DROP_MECHANIC_OVERLAND_BOSS_DELVE,LIBSETS_DROP_MECHANIC_OVERLAND_WORLDBOSS,LIBSETS_DROP_MECHANIC_OVERLAND_BOSS_PUBLIC_DUNGEON,LIBSETS_DROP_MECHANIC_OVERLAND_CHEST}},</v>
      </c>
      <c r="BC87" s="21" t="str">
        <f>IF(F87&lt;&gt;"Not in the game (anymore)",IF(C87&lt;&gt;"",CONCATENATE(" --",C87," / ",B87,"   [",IF(Q87&lt;&gt;"",Q87,""),IF(Z87&lt;&gt;"",", "&amp;Z87,""),IF(AE87&lt;&gt;"",", "&amp;AE87,""),IF(AJ87&lt;&gt;"",", "&amp;AJ87,""),IF(AO87&lt;&gt;"",", "&amp;AO87,""),IF(AT87&lt;&gt;"",", "&amp;AT87,""),"]")),"")</f>
        <v xml:space="preserve"> --Twin Sisters / Zwillingsschwestern   [Auridon]</v>
      </c>
    </row>
    <row r="88" spans="1:55" x14ac:dyDescent="0.25">
      <c r="A88" s="12">
        <v>106</v>
      </c>
      <c r="B88" t="s">
        <v>857</v>
      </c>
      <c r="C88" t="s">
        <v>2630</v>
      </c>
      <c r="D88" s="3">
        <f t="shared" si="1"/>
        <v>106</v>
      </c>
      <c r="G88" s="8" t="s">
        <v>1499</v>
      </c>
      <c r="I88" t="s">
        <v>97</v>
      </c>
      <c r="J88" t="s">
        <v>97</v>
      </c>
      <c r="K88">
        <v>-1</v>
      </c>
      <c r="L88">
        <v>-1</v>
      </c>
      <c r="M88">
        <v>-1</v>
      </c>
      <c r="N88">
        <v>0</v>
      </c>
      <c r="O88" s="66"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1581</v>
      </c>
      <c r="V88" s="43" t="str">
        <f>IF(U88&lt;&gt;"",IF(U88&lt;&gt;"LIBSETS_DROP_MECHANIC_MONSTER_NAME",VLOOKUP(U88,'LibSets constants'!$I$4:$L$1003,3,FALSE),""),"")</f>
        <v>Delve bosses have a chance to drop a waist or feet.</v>
      </c>
      <c r="W88" s="43" t="str">
        <f>IF(U88&lt;&gt;"",IF(U88&lt;&gt;"LIBSETS_DROP_MECHANIC_MONSTER_NAME",VLOOKUP(U88,'LibSets constants'!$I$4:$L$1003,4,FALSE),""),"")</f>
        <v>Bosse in Gewölben haben die Chance, eine Taille oder Füße fallen zu lassen.</v>
      </c>
      <c r="Y88" s="3" t="str">
        <f>IF(G88&lt;&gt;"LIBSETS_SETTYPE_BATTLEGROUND",IF(G88&lt;&gt;"LIBSETS_SETTYPE_SPECIAL",IF(X88&lt;&gt;"",X88,IF(Z88&lt;&gt;"",VLOOKUP(Z88,'ESO zone constants'!$D$3:$H$4953,5,FALSE),"")),""),"")</f>
        <v/>
      </c>
      <c r="Z88" t="str">
        <f>IF(AND(O88&lt;&gt;"",NOT(ISERROR(O88))),"",IF(AND(L88&lt;&gt;"",L88&gt;0,NOT(ISERROR(L88))),VLOOKUP(L88,'ESO dumped WayshrineInfo'!$K$3:$N$9999,4,FALSE),""))</f>
        <v/>
      </c>
      <c r="AA88" s="44" t="s">
        <v>1582</v>
      </c>
      <c r="AB88" s="43" t="str">
        <f>IF(AA88&lt;&gt;"",IF(AA88&lt;&gt;"LIBSETS_DROP_MECHANIC_MONSTER_NAME",VLOOKUP(AA88,'LibSets constants'!$I$4:$L$1003,3,FALSE),""),"")</f>
        <v>Overland group bosses have a 100% chance to drop head, chest, legs, or weapon.</v>
      </c>
      <c r="AC88" s="43" t="str">
        <f>IF(AA88&lt;&gt;"",IF(AA88&lt;&gt;"LIBSETS_DROP_MECHANIC_MONSTER_NAME",VLOOKUP(AA88,'LibSets constants'!$I$4:$L$1003,4,FALSE),""),"")</f>
        <v>Überland Gruppenbosse haben eine Chance von 100%, Kopf, Brust, Beine oder Waffen fallen zu lassen.</v>
      </c>
      <c r="AD88" s="3" t="str">
        <f>IF(G88&lt;&gt;"LIBSETS_SETTYPE_BATTLEGROUND",IF(G88&lt;&gt;"LIBSETS_SETTYPE_SPECIAL",IF(AE88&lt;&gt;"",VLOOKUP(AE88,'ESO zone constants'!$D$3:$H$4953,5,FALSE),""),""),"")</f>
        <v/>
      </c>
      <c r="AE88" t="str">
        <f>IF(AND(O88&lt;&gt;"",NOT(ISERROR(O88))),"",IF(AND(M88&lt;&gt;"",M88&gt;0,NOT(ISERROR(M88))),VLOOKUP(M88,'ESO dumped WayshrineInfo'!$K$3:$N$9999,4,FALSE),""))</f>
        <v/>
      </c>
      <c r="AF88" s="44" t="s">
        <v>1583</v>
      </c>
      <c r="AG88" s="43" t="str">
        <f>IF(AF88&lt;&gt;"",IF(AF88&lt;&gt;"LIBSETS_DROP_MECHANIC_MONSTER_NAME",VLOOKUP(AF88,'LibSets constants'!$I$4:$L$1003,3,FALSE),""),"")</f>
        <v>Public dungeon bosses have a chance to drop a shoulder, hand, or weapon.</v>
      </c>
      <c r="AH88" s="43" t="str">
        <f>IF(AF88&lt;&gt;"",IF(AF88&lt;&gt;"LIBSETS_DROP_MECHANIC_MONSTER_NAME",VLOOKUP(AF88,'LibSets constants'!$I$4:$L$1003,4,FALSE),""),"")</f>
        <v>Öffentliche Dungeon-Bosse haben die Möglichkeit, eine Schulter, Handschuhe oder eine Waffe fallen zu lassen.</v>
      </c>
      <c r="AI88" s="3" t="str">
        <f>IF(G88&lt;&gt;"LIBSETS_SETTYPE_BATTLEGROUND",IF(G88&lt;&gt;"LIBSETS_SETTYPE_SPECIAL",IF(AJ88&lt;&gt;"",VLOOKUP(AJ88,'ESO zone constants'!$D$3:$H$4953,5,FALSE),""),""),"")</f>
        <v/>
      </c>
      <c r="AK88" s="44" t="s">
        <v>1584</v>
      </c>
      <c r="AL88" s="43" t="str">
        <f>IF(AK88&lt;&gt;"",IF(AK88&lt;&gt;"LIBSETS_DROP_MECHANIC_MONSTER_NAME",VLOOKUP(AK88,'LibSets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8" s="43" t="str">
        <f>IF(AK88&lt;&gt;"",IF(AK88&lt;&gt;"LIBSETS_DROP_MECHANIC_MONSTER_NAME",VLOOKUP(AK88,'LibSets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8" s="3" t="str">
        <f>IF(G88&lt;&gt;"LIBSETS_SETTYPE_BATTLEGROUND",IF(G88&lt;&gt;"LIBSETS_SETTYPE_SPECIAL",IF(AO88&lt;&gt;"",VLOOKUP(AO88,'ESO zone constants'!$D$3:$H$4953,5,FALSE),""),""),"")</f>
        <v/>
      </c>
      <c r="AP88" s="44"/>
      <c r="AQ88" s="43" t="str">
        <f>IF(AP88&lt;&gt;"",IF(AP88&lt;&gt;"LIBSETS_DROP_MECHANIC_MONSTER_NAME",VLOOKUP(AP88,'LibSets constants'!$I$4:$L$1003,3,FALSE),""),"")</f>
        <v/>
      </c>
      <c r="AR88" s="43" t="str">
        <f>IF(AP88&lt;&gt;"",IF(AP88&lt;&gt;"LIBSETS_DROP_MECHANIC_MONSTER_NAME",VLOOKUP(AP88,'LibSets constants'!$I$4:$L$1003,4,FALSE),""),"")</f>
        <v/>
      </c>
      <c r="AS88" s="3" t="str">
        <f>IF(G88&lt;&gt;"LIBSETS_SETTYPE_BATTLEGROUND",IF(G88&lt;&gt;"LIBSETS_SETTYPE_SPECIAL",IF(AT88&lt;&gt;"",VLOOKUP(AT88,'ESO zone constants'!$D$3:$H$4953,5,FALSE),""),""),"")</f>
        <v/>
      </c>
      <c r="AU88" s="44"/>
      <c r="AV88" s="43" t="str">
        <f>IF(AU88&lt;&gt;"",IF(AU88&lt;&gt;"LIBSETS_DROP_MECHANIC_MONSTER_NAME",VLOOKUP(AU88,'LibSets constants'!$I$4:$L$1003,3,FALSE),""),"")</f>
        <v/>
      </c>
      <c r="AW88" s="43" t="str">
        <f>IF(AU88&lt;&gt;"",IF(AU88&lt;&gt;"LIBSETS_DROP_MECHANIC_MONSTER_NAME",VLOOKUP(AU88,'LibSets constants'!$I$4:$L$1003,4,FALSE),""),"")</f>
        <v/>
      </c>
      <c r="AX88" s="90" t="s">
        <v>2707</v>
      </c>
      <c r="AY88" s="21" t="str">
        <f>IF(A88="???","--","")&amp;IF(F88&lt;&gt;"Not in the game (anymore)",IF(A88&lt;&gt;"",CONCATENATE("[",A88,"] = {wayshrines={")&amp;IF(K88&lt;&gt;"",CONCATENATE(K88,","),"")&amp;IF(L88&lt;&gt;"",CONCATENATE(L88,","),"")&amp;IF(M88&lt;&gt;"",CONCATENATE(M88,","),"")&amp;CONCATENATE("}")&amp;IF(VALUE(N88)&gt;0,CONCATENATE(", traitsNeeded=",N88),"")&amp;CONCATENATE(", dlcId=",IF(S88&lt;&gt;"",S88,"DLC_BASE_GAME")),""),"")</f>
        <v>[106] = {wayshrines={-1,-1,-1,}, dlcId=DLC_BASE_GAME</v>
      </c>
      <c r="AZ88" s="21" t="str">
        <f>IF(F88&lt;&gt;"Not in the game (anymore)",IF(A88&lt;&gt;"",IF(P88&lt;&gt;"",CONCATENATE(", zoneIds={",P88),"")&amp;IF(Y88&lt;&gt;"",CONCATENATE(",",Y88),"")&amp;IF(AD88&lt;&gt;"",CONCATENATE(",",AD88),"")&amp;IF(AI88&lt;&gt;"",CONCATENATE(",",AI88),"")&amp;IF(AN88&lt;&gt;"",CONCATENATE(",",AN88),"")&amp;IF(AS88&lt;&gt;"",CONCATENATE(",",AS88),"")&amp;IF(P88&lt;&gt;"",CONCATENATE("}",""),"")&amp;IF(OR(I88="true",I88="false",I88&lt;&gt;""), CONCATENATE(", veteran=", I88), ""),""),"")</f>
        <v>, zoneIds={108}, veteran=false</v>
      </c>
      <c r="BA88" s="21" t="str">
        <f>IF(F88&lt;&gt;"Not in the game (anymore)",IF(A88&lt;&gt;"",", setType="&amp;G88,"")&amp;IF(J88="true",", multiTrialSet=true",""),"")</f>
        <v>, setType=LIBSETS_SETTYPE_OVERLAND</v>
      </c>
      <c r="BB88" s="21" t="str">
        <f>IF(AX88&lt;&gt;"",", isProcSetAllowedInPvP="&amp; AX88,"") &amp; IF(F88&lt;&gt;"Not in the game (anymore)",IF(U88&lt;&gt;"",", dropMechanic={"&amp;U88&amp;IF(AA88&lt;&gt;"",","&amp;AA88,"")&amp;IF(AF88&lt;&gt;"",","&amp;AF88,"")&amp;IF(AK88&lt;&gt;"",","&amp;AK88,"")&amp;IF(AP88&lt;&gt;"",","&amp;AP88,"")&amp;IF(AU88&lt;&gt;"",","&amp;AU88,"")&amp;"}"&amp;IF(U88="LIBSETS_DROP_MECHANIC_MONSTER_NAME",", dropMechanicNames={" &amp; IF(V88&lt;&gt;"","['en']='"&amp;V88&amp;"'","") &amp; IF(W88&lt;&gt;"",", ['de']='" &amp; W88&amp;"'","") &amp; "}",""),"")&amp;"},","")</f>
        <v>, dropMechanic={LIBSETS_DROP_MECHANIC_OVERLAND_BOSS_DELVE,LIBSETS_DROP_MECHANIC_OVERLAND_WORLDBOSS,LIBSETS_DROP_MECHANIC_OVERLAND_BOSS_PUBLIC_DUNGEON,LIBSETS_DROP_MECHANIC_OVERLAND_CHEST}},</v>
      </c>
      <c r="BC88" s="21" t="str">
        <f>IF(F88&lt;&gt;"Not in the game (anymore)",IF(C88&lt;&gt;"",CONCATENATE(" --",C88," / ",B88,"   [",IF(Q88&lt;&gt;"",Q88,""),IF(Z88&lt;&gt;"",", "&amp;Z88,""),IF(AE88&lt;&gt;"",", "&amp;AE88,""),IF(AJ88&lt;&gt;"",", "&amp;AJ88,""),IF(AO88&lt;&gt;"",", "&amp;AO88,""),IF(AT88&lt;&gt;"",", "&amp;AT88,""),"]")),"")</f>
        <v xml:space="preserve"> --Wilderqueen\'s Arch / Bogen der Wildkönigin   [Greenshade]</v>
      </c>
    </row>
    <row r="89" spans="1:55" x14ac:dyDescent="0.25">
      <c r="A89" s="12">
        <v>107</v>
      </c>
      <c r="B89" t="s">
        <v>858</v>
      </c>
      <c r="C89" t="s">
        <v>2631</v>
      </c>
      <c r="D89" s="3">
        <f t="shared" si="1"/>
        <v>107</v>
      </c>
      <c r="G89" s="8" t="s">
        <v>1499</v>
      </c>
      <c r="I89" t="s">
        <v>97</v>
      </c>
      <c r="J89" t="s">
        <v>97</v>
      </c>
      <c r="K89">
        <v>-1</v>
      </c>
      <c r="L89">
        <v>-1</v>
      </c>
      <c r="M89">
        <v>-1</v>
      </c>
      <c r="N89">
        <v>0</v>
      </c>
      <c r="O89" s="66"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1581</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Y89" s="3" t="str">
        <f>IF(G89&lt;&gt;"LIBSETS_SETTYPE_BATTLEGROUND",IF(G89&lt;&gt;"LIBSETS_SETTYPE_SPECIAL",IF(X89&lt;&gt;"",X89,IF(Z89&lt;&gt;"",VLOOKUP(Z89,'ESO zone constants'!$D$3:$H$4953,5,FALSE),"")),""),"")</f>
        <v/>
      </c>
      <c r="Z89" t="str">
        <f>IF(AND(O89&lt;&gt;"",NOT(ISERROR(O89))),"",IF(AND(L89&lt;&gt;"",L89&gt;0,NOT(ISERROR(L89))),VLOOKUP(L89,'ESO dumped WayshrineInfo'!$K$3:$N$9999,4,FALSE),""))</f>
        <v/>
      </c>
      <c r="AA89" s="44" t="s">
        <v>1582</v>
      </c>
      <c r="AB89" s="43" t="str">
        <f>IF(AA89&lt;&gt;"",IF(AA89&lt;&gt;"LIBSETS_DROP_MECHANIC_MONSTER_NAME",VLOOKUP(AA89,'LibSets constants'!$I$4:$L$1003,3,FALSE),""),"")</f>
        <v>Overland group bosses have a 100% chance to drop head, chest, legs, or weapon.</v>
      </c>
      <c r="AC89" s="43" t="str">
        <f>IF(AA89&lt;&gt;"",IF(AA89&lt;&gt;"LIBSETS_DROP_MECHANIC_MONSTER_NAME",VLOOKUP(AA89,'LibSets constants'!$I$4:$L$1003,4,FALSE),""),"")</f>
        <v>Überland Gruppenbosse haben eine Chance von 100%, Kopf, Brust, Beine oder Waffen fallen zu lassen.</v>
      </c>
      <c r="AD89" s="3" t="str">
        <f>IF(G89&lt;&gt;"LIBSETS_SETTYPE_BATTLEGROUND",IF(G89&lt;&gt;"LIBSETS_SETTYPE_SPECIAL",IF(AE89&lt;&gt;"",VLOOKUP(AE89,'ESO zone constants'!$D$3:$H$4953,5,FALSE),""),""),"")</f>
        <v/>
      </c>
      <c r="AE89" t="str">
        <f>IF(AND(O89&lt;&gt;"",NOT(ISERROR(O89))),"",IF(AND(M89&lt;&gt;"",M89&gt;0,NOT(ISERROR(M89))),VLOOKUP(M89,'ESO dumped WayshrineInfo'!$K$3:$N$9999,4,FALSE),""))</f>
        <v/>
      </c>
      <c r="AF89" s="44" t="s">
        <v>1583</v>
      </c>
      <c r="AG89" s="43" t="str">
        <f>IF(AF89&lt;&gt;"",IF(AF89&lt;&gt;"LIBSETS_DROP_MECHANIC_MONSTER_NAME",VLOOKUP(AF89,'LibSets constants'!$I$4:$L$1003,3,FALSE),""),"")</f>
        <v>Public dungeon bosses have a chance to drop a shoulder, hand, or weapon.</v>
      </c>
      <c r="AH89" s="43" t="str">
        <f>IF(AF89&lt;&gt;"",IF(AF89&lt;&gt;"LIBSETS_DROP_MECHANIC_MONSTER_NAME",VLOOKUP(AF89,'LibSets constants'!$I$4:$L$1003,4,FALSE),""),"")</f>
        <v>Öffentliche Dungeon-Bosse haben die Möglichkeit, eine Schulter, Handschuhe oder eine Waffe fallen zu lassen.</v>
      </c>
      <c r="AI89" s="3" t="str">
        <f>IF(G89&lt;&gt;"LIBSETS_SETTYPE_BATTLEGROUND",IF(G89&lt;&gt;"LIBSETS_SETTYPE_SPECIAL",IF(AJ89&lt;&gt;"",VLOOKUP(AJ89,'ESO zone constants'!$D$3:$H$4953,5,FALSE),""),""),"")</f>
        <v/>
      </c>
      <c r="AK89" s="44" t="s">
        <v>1584</v>
      </c>
      <c r="AL89" s="43" t="str">
        <f>IF(AK89&lt;&gt;"",IF(AK89&lt;&gt;"LIBSETS_DROP_MECHANIC_MONSTER_NAME",VLOOKUP(AK89,'LibSets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9" s="43" t="str">
        <f>IF(AK89&lt;&gt;"",IF(AK89&lt;&gt;"LIBSETS_DROP_MECHANIC_MONSTER_NAME",VLOOKUP(AK89,'LibSets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9" s="3" t="str">
        <f>IF(G89&lt;&gt;"LIBSETS_SETTYPE_BATTLEGROUND",IF(G89&lt;&gt;"LIBSETS_SETTYPE_SPECIAL",IF(AO89&lt;&gt;"",VLOOKUP(AO89,'ESO zone constants'!$D$3:$H$4953,5,FALSE),""),""),"")</f>
        <v/>
      </c>
      <c r="AP89" s="44"/>
      <c r="AQ89" s="43" t="str">
        <f>IF(AP89&lt;&gt;"",IF(AP89&lt;&gt;"LIBSETS_DROP_MECHANIC_MONSTER_NAME",VLOOKUP(AP89,'LibSets constants'!$I$4:$L$1003,3,FALSE),""),"")</f>
        <v/>
      </c>
      <c r="AR89" s="43" t="str">
        <f>IF(AP89&lt;&gt;"",IF(AP89&lt;&gt;"LIBSETS_DROP_MECHANIC_MONSTER_NAME",VLOOKUP(AP89,'LibSets constants'!$I$4:$L$1003,4,FALSE),""),"")</f>
        <v/>
      </c>
      <c r="AS89" s="3" t="str">
        <f>IF(G89&lt;&gt;"LIBSETS_SETTYPE_BATTLEGROUND",IF(G89&lt;&gt;"LIBSETS_SETTYPE_SPECIAL",IF(AT89&lt;&gt;"",VLOOKUP(AT89,'ESO zone constants'!$D$3:$H$4953,5,FALSE),""),""),"")</f>
        <v/>
      </c>
      <c r="AU89" s="44"/>
      <c r="AV89" s="43" t="str">
        <f>IF(AU89&lt;&gt;"",IF(AU89&lt;&gt;"LIBSETS_DROP_MECHANIC_MONSTER_NAME",VLOOKUP(AU89,'LibSets constants'!$I$4:$L$1003,3,FALSE),""),"")</f>
        <v/>
      </c>
      <c r="AW89" s="43" t="str">
        <f>IF(AU89&lt;&gt;"",IF(AU89&lt;&gt;"LIBSETS_DROP_MECHANIC_MONSTER_NAME",VLOOKUP(AU89,'LibSets constants'!$I$4:$L$1003,4,FALSE),""),"")</f>
        <v/>
      </c>
      <c r="AX89" s="90" t="s">
        <v>2707</v>
      </c>
      <c r="AY89" s="21" t="str">
        <f>IF(A89="???","--","")&amp;IF(F89&lt;&gt;"Not in the game (anymore)",IF(A89&lt;&gt;"",CONCATENATE("[",A89,"] = {wayshrines={")&amp;IF(K89&lt;&gt;"",CONCATENATE(K89,","),"")&amp;IF(L89&lt;&gt;"",CONCATENATE(L89,","),"")&amp;IF(M89&lt;&gt;"",CONCATENATE(M89,","),"")&amp;CONCATENATE("}")&amp;IF(VALUE(N89)&gt;0,CONCATENATE(", traitsNeeded=",N89),"")&amp;CONCATENATE(", dlcId=",IF(S89&lt;&gt;"",S89,"DLC_BASE_GAME")),""),"")</f>
        <v>[107] = {wayshrines={-1,-1,-1,}, dlcId=DLC_BASE_GAME</v>
      </c>
      <c r="AZ89" s="21" t="str">
        <f>IF(F89&lt;&gt;"Not in the game (anymore)",IF(A89&lt;&gt;"",IF(P89&lt;&gt;"",CONCATENATE(", zoneIds={",P89),"")&amp;IF(Y89&lt;&gt;"",CONCATENATE(",",Y89),"")&amp;IF(AD89&lt;&gt;"",CONCATENATE(",",AD89),"")&amp;IF(AI89&lt;&gt;"",CONCATENATE(",",AI89),"")&amp;IF(AN89&lt;&gt;"",CONCATENATE(",",AN89),"")&amp;IF(AS89&lt;&gt;"",CONCATENATE(",",AS89),"")&amp;IF(P89&lt;&gt;"",CONCATENATE("}",""),"")&amp;IF(OR(I89="true",I89="false",I89&lt;&gt;""), CONCATENATE(", veteran=", I89), ""),""),"")</f>
        <v>, zoneIds={3}, veteran=false</v>
      </c>
      <c r="BA89" s="21" t="str">
        <f>IF(F89&lt;&gt;"Not in the game (anymore)",IF(A89&lt;&gt;"",", setType="&amp;G89,"")&amp;IF(J89="true",", multiTrialSet=true",""),"")</f>
        <v>, setType=LIBSETS_SETTYPE_OVERLAND</v>
      </c>
      <c r="BB89" s="21" t="str">
        <f>IF(AX89&lt;&gt;"",", isProcSetAllowedInPvP="&amp; AX89,"") &amp; IF(F89&lt;&gt;"Not in the game (anymore)",IF(U89&lt;&gt;"",", dropMechanic={"&amp;U89&amp;IF(AA89&lt;&gt;"",","&amp;AA89,"")&amp;IF(AF89&lt;&gt;"",","&amp;AF89,"")&amp;IF(AK89&lt;&gt;"",","&amp;AK89,"")&amp;IF(AP89&lt;&gt;"",","&amp;AP89,"")&amp;IF(AU89&lt;&gt;"",","&amp;AU89,"")&amp;"}"&amp;IF(U89="LIBSETS_DROP_MECHANIC_MONSTER_NAME",", dropMechanicNames={" &amp; IF(V89&lt;&gt;"","['en']='"&amp;V89&amp;"'","") &amp; IF(W89&lt;&gt;"",", ['de']='" &amp; W89&amp;"'","") &amp; "}",""),"")&amp;"},","")</f>
        <v>, dropMechanic={LIBSETS_DROP_MECHANIC_OVERLAND_BOSS_DELVE,LIBSETS_DROP_MECHANIC_OVERLAND_WORLDBOSS,LIBSETS_DROP_MECHANIC_OVERLAND_BOSS_PUBLIC_DUNGEON,LIBSETS_DROP_MECHANIC_OVERLAND_CHEST}},</v>
      </c>
      <c r="BC89" s="21" t="str">
        <f>IF(F89&lt;&gt;"Not in the game (anymore)",IF(C89&lt;&gt;"",CONCATENATE(" --",C89," / ",B89,"   [",IF(Q89&lt;&gt;"",Q89,""),IF(Z89&lt;&gt;"",", "&amp;Z89,""),IF(AE89&lt;&gt;"",", "&amp;AE89,""),IF(AJ89&lt;&gt;"",", "&amp;AJ89,""),IF(AO89&lt;&gt;"",", "&amp;AO89,""),IF(AT89&lt;&gt;"",", "&amp;AT89,""),"]")),"")</f>
        <v xml:space="preserve"> --Wyrd Tree\'s Blessing / Segen des Wyrdbaums   [Glenumbra]</v>
      </c>
    </row>
    <row r="90" spans="1:55" x14ac:dyDescent="0.25">
      <c r="A90" s="12">
        <v>108</v>
      </c>
      <c r="B90" t="s">
        <v>859</v>
      </c>
      <c r="C90" t="s">
        <v>860</v>
      </c>
      <c r="D90" s="3">
        <f t="shared" si="1"/>
        <v>108</v>
      </c>
      <c r="G90" s="8" t="s">
        <v>1494</v>
      </c>
      <c r="I90" t="s">
        <v>97</v>
      </c>
      <c r="J90" t="s">
        <v>97</v>
      </c>
      <c r="K90">
        <v>-1</v>
      </c>
      <c r="L90">
        <v>-1</v>
      </c>
      <c r="M90">
        <v>-1</v>
      </c>
      <c r="N90">
        <v>0</v>
      </c>
      <c r="O90" s="66"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1562</v>
      </c>
      <c r="V90" s="3" t="str">
        <f>IF(U90&lt;&gt;"",IF(U90&lt;&gt;"LIBSETS_DROP_MECHANIC_MONSTER_NAME",VLOOKUP(U90,'LibSets constants'!$I$4:$L$1003,3,FALSE),""),"")</f>
        <v>Rewards for the worthy (Cyrodiil/Battleground mail)</v>
      </c>
      <c r="W90" s="3" t="str">
        <f>IF(U90&lt;&gt;"",IF(U90&lt;&gt;"LIBSETS_DROP_MECHANIC_MONSTER_NAME",VLOOKUP(U90,'LibSets constants'!$I$4:$L$1003,4,FALSE),""),"")</f>
        <v>Gerechter Lohn (Cyrodiil/Schlachtfeld Mail)</v>
      </c>
      <c r="Y90" s="3" t="str">
        <f>IF(G90&lt;&gt;"LIBSETS_SETTYPE_BATTLEGROUND",IF(G90&lt;&gt;"LIBSETS_SETTYPE_SPECIAL",IF(X90&lt;&gt;"",X90,IF(Z90&lt;&gt;"",VLOOKUP(Z90,'ESO zone constants'!$D$3:$H$4953,5,FALSE),"")),""),"")</f>
        <v/>
      </c>
      <c r="Z90" t="str">
        <f>IF(AND(O90&lt;&gt;"",NOT(ISERROR(O90))),"",IF(AND(L90&lt;&gt;"",L90&gt;0,NOT(ISERROR(L90))),VLOOKUP(L90,'ESO dumped WayshrineInfo'!$K$3:$N$9999,4,FALSE),""))</f>
        <v/>
      </c>
      <c r="AA90" s="33" t="s">
        <v>1555</v>
      </c>
      <c r="AB90" s="3" t="str">
        <f>IF(AA90&lt;&gt;"",IF(AA90&lt;&gt;"LIBSETS_DROP_MECHANIC_MONSTER_NAME",VLOOKUP(AA90,'LibSets constants'!$I$4:$L$1003,3,FALSE),""),"")</f>
        <v>City Vlastarus (quartermaster)</v>
      </c>
      <c r="AC90" s="3" t="str">
        <f>IF(AA90&lt;&gt;"",IF(AA90&lt;&gt;"LIBSETS_DROP_MECHANIC_MONSTER_NAME",VLOOKUP(AA90,'LibSets constants'!$I$4:$L$1003,4,FALSE),""),"")</f>
        <v>Stadt Vlastarus (Quartiermeister)</v>
      </c>
      <c r="AD90" s="3" t="str">
        <f>IF(G90&lt;&gt;"LIBSETS_SETTYPE_BATTLEGROUND",IF(G90&lt;&gt;"LIBSETS_SETTYPE_SPECIAL",IF(AE90&lt;&gt;"",VLOOKUP(AE90,'ESO zone constants'!$D$3:$H$4953,5,FALSE),""),""),"")</f>
        <v/>
      </c>
      <c r="AE90" t="str">
        <f>IF(AND(O90&lt;&gt;"",NOT(ISERROR(O90))),"",IF(AND(M90&lt;&gt;"",M90&gt;0,NOT(ISERROR(M90))),VLOOKUP(M90,'ESO dumped WayshrineInfo'!$K$3:$N$9999,4,FALSE),""))</f>
        <v/>
      </c>
      <c r="AG90" s="3" t="str">
        <f>IF(AF90&lt;&gt;"",IF(AF90&lt;&gt;"LIBSETS_DROP_MECHANIC_MONSTER_NAME",VLOOKUP(AF90,'LibSets constants'!$I$4:$L$1003,3,FALSE),""),"")</f>
        <v/>
      </c>
      <c r="AH90" s="3" t="str">
        <f>IF(AF90&lt;&gt;"",IF(AF90&lt;&gt;"LIBSETS_DROP_MECHANIC_MONSTER_NAME",VLOOKUP(AF90,'LibSets constants'!$I$4:$L$1003,4,FALSE),""),"")</f>
        <v/>
      </c>
      <c r="AI90" s="3" t="str">
        <f>IF(G90&lt;&gt;"LIBSETS_SETTYPE_BATTLEGROUND",IF(G90&lt;&gt;"LIBSETS_SETTYPE_SPECIAL",IF(AJ90&lt;&gt;"",VLOOKUP(AJ90,'ESO zone constants'!$D$3:$H$4953,5,FALSE),""),""),"")</f>
        <v/>
      </c>
      <c r="AL90" s="3" t="str">
        <f>IF(AK90&lt;&gt;"",IF(AK90&lt;&gt;"LIBSETS_DROP_MECHANIC_MONSTER_NAME",VLOOKUP(AK90,'LibSets constants'!$I$4:$L$1003,3,FALSE),""),"")</f>
        <v/>
      </c>
      <c r="AM90" s="3" t="str">
        <f>IF(AK90&lt;&gt;"",IF(AK90&lt;&gt;"LIBSETS_DROP_MECHANIC_MONSTER_NAME",VLOOKUP(AK90,'LibSets constants'!$I$4:$L$1003,4,FALSE),""),"")</f>
        <v/>
      </c>
      <c r="AN90" s="3" t="str">
        <f>IF(G90&lt;&gt;"LIBSETS_SETTYPE_BATTLEGROUND",IF(G90&lt;&gt;"LIBSETS_SETTYPE_SPECIAL",IF(AO90&lt;&gt;"",VLOOKUP(AO90,'ESO zone constants'!$D$3:$H$4953,5,FALSE),""),""),"")</f>
        <v/>
      </c>
      <c r="AQ90" s="3" t="str">
        <f>IF(AP90&lt;&gt;"",IF(AP90&lt;&gt;"LIBSETS_DROP_MECHANIC_MONSTER_NAME",VLOOKUP(AP90,'LibSets constants'!$I$4:$L$1003,3,FALSE),""),"")</f>
        <v/>
      </c>
      <c r="AR90" s="3" t="str">
        <f>IF(AP90&lt;&gt;"",IF(AP90&lt;&gt;"LIBSETS_DROP_MECHANIC_MONSTER_NAME",VLOOKUP(AP90,'LibSets constants'!$I$4:$L$1003,4,FALSE),""),"")</f>
        <v/>
      </c>
      <c r="AS90" s="3" t="str">
        <f>IF(G90&lt;&gt;"LIBSETS_SETTYPE_BATTLEGROUND",IF(G90&lt;&gt;"LIBSETS_SETTYPE_SPECIAL",IF(AT90&lt;&gt;"",VLOOKUP(AT90,'ESO zone constants'!$D$3:$H$4953,5,FALSE),""),""),"")</f>
        <v/>
      </c>
      <c r="AV90" s="3" t="str">
        <f>IF(AU90&lt;&gt;"",IF(AU90&lt;&gt;"LIBSETS_DROP_MECHANIC_MONSTER_NAME",VLOOKUP(AU90,'LibSets constants'!$I$4:$L$1003,3,FALSE),""),"")</f>
        <v/>
      </c>
      <c r="AW90" s="3" t="str">
        <f>IF(AU90&lt;&gt;"",IF(AU90&lt;&gt;"LIBSETS_DROP_MECHANIC_MONSTER_NAME",VLOOKUP(AU90,'LibSets constants'!$I$4:$L$1003,4,FALSE),""),"")</f>
        <v/>
      </c>
      <c r="AX90" s="90" t="s">
        <v>2707</v>
      </c>
      <c r="AY90" s="21" t="str">
        <f>IF(A90="???","--","")&amp;IF(F90&lt;&gt;"Not in the game (anymore)",IF(A90&lt;&gt;"",CONCATENATE("[",A90,"] = {wayshrines={")&amp;IF(K90&lt;&gt;"",CONCATENATE(K90,","),"")&amp;IF(L90&lt;&gt;"",CONCATENATE(L90,","),"")&amp;IF(M90&lt;&gt;"",CONCATENATE(M90,","),"")&amp;CONCATENATE("}")&amp;IF(VALUE(N90)&gt;0,CONCATENATE(", traitsNeeded=",N90),"")&amp;CONCATENATE(", dlcId=",IF(S90&lt;&gt;"",S90,"DLC_BASE_GAME")),""),"")</f>
        <v>[108] = {wayshrines={-1,-1,-1,}, dlcId=DLC_BASE_GAME</v>
      </c>
      <c r="AZ90" s="21" t="str">
        <f>IF(F90&lt;&gt;"Not in the game (anymore)",IF(A90&lt;&gt;"",IF(P90&lt;&gt;"",CONCATENATE(", zoneIds={",P90),"")&amp;IF(Y90&lt;&gt;"",CONCATENATE(",",Y90),"")&amp;IF(AD90&lt;&gt;"",CONCATENATE(",",AD90),"")&amp;IF(AI90&lt;&gt;"",CONCATENATE(",",AI90),"")&amp;IF(AN90&lt;&gt;"",CONCATENATE(",",AN90),"")&amp;IF(AS90&lt;&gt;"",CONCATENATE(",",AS90),"")&amp;IF(P90&lt;&gt;"",CONCATENATE("}",""),"")&amp;IF(OR(I90="true",I90="false",I90&lt;&gt;""), CONCATENATE(", veteran=", I90), ""),""),"")</f>
        <v>, zoneIds={181}, veteran=false</v>
      </c>
      <c r="BA90" s="21" t="str">
        <f>IF(F90&lt;&gt;"Not in the game (anymore)",IF(A90&lt;&gt;"",", setType="&amp;G90,"")&amp;IF(J90="true",", multiTrialSet=true",""),"")</f>
        <v>, setType=LIBSETS_SETTYPE_CYRODIIL</v>
      </c>
      <c r="BB90" s="21" t="str">
        <f>IF(AX90&lt;&gt;"",", isProcSetAllowedInPvP="&amp; AX90,"") &amp; IF(F90&lt;&gt;"Not in the game (anymore)",IF(U90&lt;&gt;"",", dropMechanic={"&amp;U90&amp;IF(AA90&lt;&gt;"",","&amp;AA90,"")&amp;IF(AF90&lt;&gt;"",","&amp;AF90,"")&amp;IF(AK90&lt;&gt;"",","&amp;AK90,"")&amp;IF(AP90&lt;&gt;"",","&amp;AP90,"")&amp;IF(AU90&lt;&gt;"",","&amp;AU90,"")&amp;"}"&amp;IF(U90="LIBSETS_DROP_MECHANIC_MONSTER_NAME",", dropMechanicNames={" &amp; IF(V90&lt;&gt;"","['en']='"&amp;V90&amp;"'","") &amp; IF(W90&lt;&gt;"",", ['de']='" &amp; W90&amp;"'","") &amp; "}",""),"")&amp;"},","")</f>
        <v>, dropMechanic={LIBSETS_DROP_MECHANIC_MAIL_PVP_REWARDS_FOR_THE_WORTHY,LIBSETS_DROP_MECHANIC_CITY_CYRODIIL_VLASTARUS}},</v>
      </c>
      <c r="BC90" s="21" t="str">
        <f>IF(F90&lt;&gt;"Not in the game (anymore)",IF(C90&lt;&gt;"",CONCATENATE(" --",C90," / ",B90,"   [",IF(Q90&lt;&gt;"",Q90,""),IF(Z90&lt;&gt;"",", "&amp;Z90,""),IF(AE90&lt;&gt;"",", "&amp;AE90,""),IF(AJ90&lt;&gt;"",", "&amp;AJ90,""),IF(AO90&lt;&gt;"",", "&amp;AO90,""),IF(AT90&lt;&gt;"",", "&amp;AT90,""),"]")),"")</f>
        <v xml:space="preserve"> --Ravager / Verwüster   [Cyrodiil]</v>
      </c>
    </row>
    <row r="91" spans="1:55" s="28" customFormat="1" x14ac:dyDescent="0.25">
      <c r="A91" s="12">
        <v>109</v>
      </c>
      <c r="B91" t="s">
        <v>861</v>
      </c>
      <c r="C91" t="s">
        <v>862</v>
      </c>
      <c r="D91" s="3">
        <f t="shared" si="1"/>
        <v>109</v>
      </c>
      <c r="E91"/>
      <c r="F91"/>
      <c r="G91" s="8" t="s">
        <v>1494</v>
      </c>
      <c r="H91"/>
      <c r="I91" t="s">
        <v>97</v>
      </c>
      <c r="J91" t="s">
        <v>97</v>
      </c>
      <c r="K91">
        <v>-1</v>
      </c>
      <c r="L91">
        <v>-1</v>
      </c>
      <c r="M91">
        <v>-1</v>
      </c>
      <c r="N91">
        <v>0</v>
      </c>
      <c r="O91" s="66"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1562</v>
      </c>
      <c r="V91" s="3" t="str">
        <f>IF(U91&lt;&gt;"",IF(U91&lt;&gt;"LIBSETS_DROP_MECHANIC_MONSTER_NAME",VLOOKUP(U91,'LibSets constants'!$I$4:$L$1003,3,FALSE),""),"")</f>
        <v>Rewards for the worthy (Cyrodiil/Battleground mail)</v>
      </c>
      <c r="W91" s="3" t="str">
        <f>IF(U91&lt;&gt;"",IF(U91&lt;&gt;"LIBSETS_DROP_MECHANIC_MONSTER_NAME",VLOOKUP(U91,'LibSets constants'!$I$4:$L$1003,4,FALSE),""),"")</f>
        <v>Gerechter Lohn (Cyrodiil/Schlachtfeld Mail)</v>
      </c>
      <c r="X91" s="65"/>
      <c r="Y91" s="3" t="str">
        <f>IF(G91&lt;&gt;"LIBSETS_SETTYPE_BATTLEGROUND",IF(G91&lt;&gt;"LIBSETS_SETTYPE_SPECIAL",IF(X91&lt;&gt;"",X91,IF(Z91&lt;&gt;"",VLOOKUP(Z91,'ESO zone constants'!$D$3:$H$4953,5,FALSE),"")),""),"")</f>
        <v/>
      </c>
      <c r="Z91" t="str">
        <f>IF(AND(O91&lt;&gt;"",NOT(ISERROR(O91))),"",IF(AND(L91&lt;&gt;"",L91&gt;0,NOT(ISERROR(L91))),VLOOKUP(L91,'ESO dumped WayshrineInfo'!$K$3:$N$9999,4,FALSE),""))</f>
        <v/>
      </c>
      <c r="AA91" s="33" t="s">
        <v>1552</v>
      </c>
      <c r="AB91" s="3" t="str">
        <f>IF(AA91&lt;&gt;"",IF(AA91&lt;&gt;"LIBSETS_DROP_MECHANIC_MONSTER_NAME",VLOOKUP(AA91,'LibSets constants'!$I$4:$L$1003,3,FALSE),""),"")</f>
        <v>City Erntefurt (quartermaster)</v>
      </c>
      <c r="AC91" s="3" t="str">
        <f>IF(AA91&lt;&gt;"",IF(AA91&lt;&gt;"LIBSETS_DROP_MECHANIC_MONSTER_NAME",VLOOKUP(AA91,'LibSets constants'!$I$4:$L$1003,4,FALSE),""),"")</f>
        <v>Stadt Erntefurt (Quartiermeister)</v>
      </c>
      <c r="AD91" s="3" t="str">
        <f>IF(G91&lt;&gt;"LIBSETS_SETTYPE_BATTLEGROUND",IF(G91&lt;&gt;"LIBSETS_SETTYPE_SPECIAL",IF(AE91&lt;&gt;"",VLOOKUP(AE91,'ESO zone constants'!$D$3:$H$4953,5,FALSE),""),""),"")</f>
        <v/>
      </c>
      <c r="AE91" t="str">
        <f>IF(AND(O91&lt;&gt;"",NOT(ISERROR(O91))),"",IF(AND(M91&lt;&gt;"",M91&gt;0,NOT(ISERROR(M91))),VLOOKUP(M91,'ESO dumped WayshrineInfo'!$K$3:$N$9999,4,FALSE),""))</f>
        <v/>
      </c>
      <c r="AF91" s="33"/>
      <c r="AG91" s="3" t="str">
        <f>IF(AF91&lt;&gt;"",IF(AF91&lt;&gt;"LIBSETS_DROP_MECHANIC_MONSTER_NAME",VLOOKUP(AF91,'LibSets constants'!$I$4:$L$1003,3,FALSE),""),"")</f>
        <v/>
      </c>
      <c r="AH91" s="3" t="str">
        <f>IF(AF91&lt;&gt;"",IF(AF91&lt;&gt;"LIBSETS_DROP_MECHANIC_MONSTER_NAME",VLOOKUP(AF91,'LibSets constants'!$I$4:$L$1003,4,FALSE),""),"")</f>
        <v/>
      </c>
      <c r="AI91" s="3" t="str">
        <f>IF(G91&lt;&gt;"LIBSETS_SETTYPE_BATTLEGROUND",IF(G91&lt;&gt;"LIBSETS_SETTYPE_SPECIAL",IF(AJ91&lt;&gt;"",VLOOKUP(AJ91,'ESO zone constants'!$D$3:$H$4953,5,FALSE),""),""),"")</f>
        <v/>
      </c>
      <c r="AJ91"/>
      <c r="AK91" s="33"/>
      <c r="AL91" s="3" t="str">
        <f>IF(AK91&lt;&gt;"",IF(AK91&lt;&gt;"LIBSETS_DROP_MECHANIC_MONSTER_NAME",VLOOKUP(AK91,'LibSets constants'!$I$4:$L$1003,3,FALSE),""),"")</f>
        <v/>
      </c>
      <c r="AM91" s="3" t="str">
        <f>IF(AK91&lt;&gt;"",IF(AK91&lt;&gt;"LIBSETS_DROP_MECHANIC_MONSTER_NAME",VLOOKUP(AK91,'LibSets constants'!$I$4:$L$1003,4,FALSE),""),"")</f>
        <v/>
      </c>
      <c r="AN91" s="3" t="str">
        <f>IF(G91&lt;&gt;"LIBSETS_SETTYPE_BATTLEGROUND",IF(G91&lt;&gt;"LIBSETS_SETTYPE_SPECIAL",IF(AO91&lt;&gt;"",VLOOKUP(AO91,'ESO zone constants'!$D$3:$H$4953,5,FALSE),""),""),"")</f>
        <v/>
      </c>
      <c r="AO91"/>
      <c r="AP91" s="33"/>
      <c r="AQ91" s="3" t="str">
        <f>IF(AP91&lt;&gt;"",IF(AP91&lt;&gt;"LIBSETS_DROP_MECHANIC_MONSTER_NAME",VLOOKUP(AP91,'LibSets constants'!$I$4:$L$1003,3,FALSE),""),"")</f>
        <v/>
      </c>
      <c r="AR91" s="3" t="str">
        <f>IF(AP91&lt;&gt;"",IF(AP91&lt;&gt;"LIBSETS_DROP_MECHANIC_MONSTER_NAME",VLOOKUP(AP91,'LibSets constants'!$I$4:$L$1003,4,FALSE),""),"")</f>
        <v/>
      </c>
      <c r="AS91" s="3" t="str">
        <f>IF(G91&lt;&gt;"LIBSETS_SETTYPE_BATTLEGROUND",IF(G91&lt;&gt;"LIBSETS_SETTYPE_SPECIAL",IF(AT91&lt;&gt;"",VLOOKUP(AT91,'ESO zone constants'!$D$3:$H$4953,5,FALSE),""),""),"")</f>
        <v/>
      </c>
      <c r="AT91"/>
      <c r="AU91" s="33"/>
      <c r="AV91" s="3" t="str">
        <f>IF(AU91&lt;&gt;"",IF(AU91&lt;&gt;"LIBSETS_DROP_MECHANIC_MONSTER_NAME",VLOOKUP(AU91,'LibSets constants'!$I$4:$L$1003,3,FALSE),""),"")</f>
        <v/>
      </c>
      <c r="AW91" s="3" t="str">
        <f>IF(AU91&lt;&gt;"",IF(AU91&lt;&gt;"LIBSETS_DROP_MECHANIC_MONSTER_NAME",VLOOKUP(AU91,'LibSets constants'!$I$4:$L$1003,4,FALSE),""),"")</f>
        <v/>
      </c>
      <c r="AX91" s="90" t="s">
        <v>2707</v>
      </c>
      <c r="AY91" s="21" t="str">
        <f>IF(A91="???","--","")&amp;IF(F91&lt;&gt;"Not in the game (anymore)",IF(A91&lt;&gt;"",CONCATENATE("[",A91,"] = {wayshrines={")&amp;IF(K91&lt;&gt;"",CONCATENATE(K91,","),"")&amp;IF(L91&lt;&gt;"",CONCATENATE(L91,","),"")&amp;IF(M91&lt;&gt;"",CONCATENATE(M91,","),"")&amp;CONCATENATE("}")&amp;IF(VALUE(N91)&gt;0,CONCATENATE(", traitsNeeded=",N91),"")&amp;CONCATENATE(", dlcId=",IF(S91&lt;&gt;"",S91,"DLC_BASE_GAME")),""),"")</f>
        <v>[109] = {wayshrines={-1,-1,-1,}, dlcId=DLC_BASE_GAME</v>
      </c>
      <c r="AZ91" s="21" t="str">
        <f>IF(F91&lt;&gt;"Not in the game (anymore)",IF(A91&lt;&gt;"",IF(P91&lt;&gt;"",CONCATENATE(", zoneIds={",P91),"")&amp;IF(Y91&lt;&gt;"",CONCATENATE(",",Y91),"")&amp;IF(AD91&lt;&gt;"",CONCATENATE(",",AD91),"")&amp;IF(AI91&lt;&gt;"",CONCATENATE(",",AI91),"")&amp;IF(AN91&lt;&gt;"",CONCATENATE(",",AN91),"")&amp;IF(AS91&lt;&gt;"",CONCATENATE(",",AS91),"")&amp;IF(P91&lt;&gt;"",CONCATENATE("}",""),"")&amp;IF(OR(I91="true",I91="false",I91&lt;&gt;""), CONCATENATE(", veteran=", I91), ""),""),"")</f>
        <v>, zoneIds={181}, veteran=false</v>
      </c>
      <c r="BA91" s="21" t="str">
        <f>IF(F91&lt;&gt;"Not in the game (anymore)",IF(A91&lt;&gt;"",", setType="&amp;G91,"")&amp;IF(J91="true",", multiTrialSet=true",""),"")</f>
        <v>, setType=LIBSETS_SETTYPE_CYRODIIL</v>
      </c>
      <c r="BB91" s="21" t="str">
        <f>IF(AX91&lt;&gt;"",", isProcSetAllowedInPvP="&amp; AX91,"") &amp; IF(F91&lt;&gt;"Not in the game (anymore)",IF(U91&lt;&gt;"",", dropMechanic={"&amp;U91&amp;IF(AA91&lt;&gt;"",","&amp;AA91,"")&amp;IF(AF91&lt;&gt;"",","&amp;AF91,"")&amp;IF(AK91&lt;&gt;"",","&amp;AK91,"")&amp;IF(AP91&lt;&gt;"",","&amp;AP91,"")&amp;IF(AU91&lt;&gt;"",","&amp;AU91,"")&amp;"}"&amp;IF(U91="LIBSETS_DROP_MECHANIC_MONSTER_NAME",", dropMechanicNames={" &amp; IF(V91&lt;&gt;"","['en']='"&amp;V91&amp;"'","") &amp; IF(W91&lt;&gt;"",", ['de']='" &amp; W91&amp;"'","") &amp; "}",""),"")&amp;"},","")</f>
        <v>, dropMechanic={LIBSETS_DROP_MECHANIC_MAIL_PVP_REWARDS_FOR_THE_WORTHY,LIBSETS_DROP_MECHANIC_CITY_CYRODIIL_ERNTEFURT}},</v>
      </c>
      <c r="BC91" s="21" t="str">
        <f>IF(F91&lt;&gt;"Not in the game (anymore)",IF(C91&lt;&gt;"",CONCATENATE(" --",C91," / ",B91,"   [",IF(Q91&lt;&gt;"",Q91,""),IF(Z91&lt;&gt;"",", "&amp;Z91,""),IF(AE91&lt;&gt;"",", "&amp;AE91,""),IF(AJ91&lt;&gt;"",", "&amp;AJ91,""),IF(AO91&lt;&gt;"",", "&amp;AO91,""),IF(AT91&lt;&gt;"",", "&amp;AT91,""),"]")),"")</f>
        <v xml:space="preserve"> --Light of Cyrodiil / Licht von Cyrodiil   [Cyrodiil]</v>
      </c>
    </row>
    <row r="92" spans="1:55" x14ac:dyDescent="0.25">
      <c r="A92" s="12">
        <v>110</v>
      </c>
      <c r="B92" t="s">
        <v>863</v>
      </c>
      <c r="C92" t="s">
        <v>864</v>
      </c>
      <c r="D92" s="3">
        <f t="shared" si="1"/>
        <v>110</v>
      </c>
      <c r="G92" s="8" t="s">
        <v>1496</v>
      </c>
      <c r="I92" t="s">
        <v>97</v>
      </c>
      <c r="J92" t="s">
        <v>97</v>
      </c>
      <c r="K92">
        <v>194</v>
      </c>
      <c r="L92">
        <v>194</v>
      </c>
      <c r="M92">
        <v>194</v>
      </c>
      <c r="N92">
        <v>0</v>
      </c>
      <c r="O92" s="66"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43" t="str">
        <f>IF(U92&lt;&gt;"",IF(U92&lt;&gt;"LIBSETS_DROP_MECHANIC_MONSTER_NAME",VLOOKUP(U92,'LibSets constants'!$I$4:$L$1003,3,FALSE),""),"")</f>
        <v/>
      </c>
      <c r="W92" s="43" t="str">
        <f>IF(U92&lt;&gt;"",IF(U92&lt;&gt;"LIBSETS_DROP_MECHANIC_MONSTER_NAME",VLOOKUP(U92,'LibSets constants'!$I$4:$L$1003,4,FALSE),""),"")</f>
        <v/>
      </c>
      <c r="X92" s="65">
        <v>935</v>
      </c>
      <c r="Y92" s="3">
        <f>IF(G92&lt;&gt;"LIBSETS_SETTYPE_BATTLEGROUND",IF(G92&lt;&gt;"LIBSETS_SETTYPE_SPECIAL",IF(X92&lt;&gt;"",X92,IF(Z92&lt;&gt;"",VLOOKUP(Z92,'ESO zone constants'!$D$3:$H$4953,5,FALSE),"")),""),"")</f>
        <v>935</v>
      </c>
      <c r="Z92" t="str">
        <f>IF(AND(O92&lt;&gt;"",NOT(ISERROR(O92))),"",IF(AND(L92&lt;&gt;"",L92&gt;0,NOT(ISERROR(L92))),VLOOKUP(L92,'ESO dumped WayshrineInfo'!$K$3:$N$9999,4,FALSE),""))</f>
        <v/>
      </c>
      <c r="AA92" s="44"/>
      <c r="AB92" s="43" t="str">
        <f>IF(AA92&lt;&gt;"",IF(AA92&lt;&gt;"LIBSETS_DROP_MECHANIC_MONSTER_NAME",VLOOKUP(AA92,'LibSets constants'!$I$4:$L$1003,3,FALSE),""),"")</f>
        <v/>
      </c>
      <c r="AC92" s="43" t="str">
        <f>IF(AA92&lt;&gt;"",IF(AA92&lt;&gt;"LIBSETS_DROP_MECHANIC_MONSTER_NAME",VLOOKUP(AA92,'LibSets constants'!$I$4:$L$1003,4,FALSE),""),"")</f>
        <v/>
      </c>
      <c r="AD92" s="3" t="str">
        <f>IF(G92&lt;&gt;"LIBSETS_SETTYPE_BATTLEGROUND",IF(G92&lt;&gt;"LIBSETS_SETTYPE_SPECIAL",IF(AE92&lt;&gt;"",VLOOKUP(AE92,'ESO zone constants'!$D$3:$H$4953,5,FALSE),""),""),"")</f>
        <v/>
      </c>
      <c r="AE92" t="str">
        <f>IF(AND(O92&lt;&gt;"",NOT(ISERROR(O92))),"",IF(AND(M92&lt;&gt;"",M92&gt;0,NOT(ISERROR(M92))),VLOOKUP(M92,'ESO dumped WayshrineInfo'!$K$3:$N$9999,4,FALSE),""))</f>
        <v/>
      </c>
      <c r="AF92" s="44"/>
      <c r="AG92" s="43" t="str">
        <f>IF(AF92&lt;&gt;"",IF(AF92&lt;&gt;"LIBSETS_DROP_MECHANIC_MONSTER_NAME",VLOOKUP(AF92,'LibSets constants'!$I$4:$L$1003,3,FALSE),""),"")</f>
        <v/>
      </c>
      <c r="AH92" s="43" t="str">
        <f>IF(AF92&lt;&gt;"",IF(AF92&lt;&gt;"LIBSETS_DROP_MECHANIC_MONSTER_NAME",VLOOKUP(AF92,'LibSets constants'!$I$4:$L$1003,4,FALSE),""),"")</f>
        <v/>
      </c>
      <c r="AI92" s="3" t="str">
        <f>IF(G92&lt;&gt;"LIBSETS_SETTYPE_BATTLEGROUND",IF(G92&lt;&gt;"LIBSETS_SETTYPE_SPECIAL",IF(AJ92&lt;&gt;"",VLOOKUP(AJ92,'ESO zone constants'!$D$3:$H$4953,5,FALSE),""),""),"")</f>
        <v/>
      </c>
      <c r="AK92" s="44"/>
      <c r="AL92" s="43" t="str">
        <f>IF(AK92&lt;&gt;"",IF(AK92&lt;&gt;"LIBSETS_DROP_MECHANIC_MONSTER_NAME",VLOOKUP(AK92,'LibSets constants'!$I$4:$L$1003,3,FALSE),""),"")</f>
        <v/>
      </c>
      <c r="AM92" s="43" t="str">
        <f>IF(AK92&lt;&gt;"",IF(AK92&lt;&gt;"LIBSETS_DROP_MECHANIC_MONSTER_NAME",VLOOKUP(AK92,'LibSets constants'!$I$4:$L$1003,4,FALSE),""),"")</f>
        <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90" t="s">
        <v>2707</v>
      </c>
      <c r="AY92" s="21" t="str">
        <f>IF(A92="???","--","")&amp;IF(F92&lt;&gt;"Not in the game (anymore)",IF(A92&lt;&gt;"",CONCATENATE("[",A92,"] = {wayshrines={")&amp;IF(K92&lt;&gt;"",CONCATENATE(K92,","),"")&amp;IF(L92&lt;&gt;"",CONCATENATE(L92,","),"")&amp;IF(M92&lt;&gt;"",CONCATENATE(M92,","),"")&amp;CONCATENATE("}")&amp;IF(VALUE(N92)&gt;0,CONCATENATE(", traitsNeeded=",N92),"")&amp;CONCATENATE(", dlcId=",IF(S92&lt;&gt;"",S92,"DLC_BASE_GAME")),""),"")</f>
        <v>[110] = {wayshrines={194,194,194,}, dlcId=DLC_BASE_GAME</v>
      </c>
      <c r="AZ92" s="21" t="str">
        <f>IF(F92&lt;&gt;"Not in the game (anymore)",IF(A92&lt;&gt;"",IF(P92&lt;&gt;"",CONCATENATE(", zoneIds={",P92),"")&amp;IF(Y92&lt;&gt;"",CONCATENATE(",",Y92),"")&amp;IF(AD92&lt;&gt;"",CONCATENATE(",",AD92),"")&amp;IF(AI92&lt;&gt;"",CONCATENATE(",",AI92),"")&amp;IF(AN92&lt;&gt;"",CONCATENATE(",",AN92),"")&amp;IF(AS92&lt;&gt;"",CONCATENATE(",",AS92),"")&amp;IF(P92&lt;&gt;"",CONCATENATE("}",""),"")&amp;IF(OR(I92="true",I92="false",I92&lt;&gt;""), CONCATENATE(", veteran=", I92), ""),""),"")</f>
        <v>, zoneIds={380,935}, veteran=false</v>
      </c>
      <c r="BA92" s="21" t="str">
        <f>IF(F92&lt;&gt;"Not in the game (anymore)",IF(A92&lt;&gt;"",", setType="&amp;G92,"")&amp;IF(J92="true",", multiTrialSet=true",""),"")</f>
        <v>, setType=LIBSETS_SETTYPE_DUNGEON</v>
      </c>
      <c r="BB92" s="21" t="str">
        <f>IF(AX92&lt;&gt;"",", isProcSetAllowedInPvP="&amp; AX92,"") &amp; IF(F92&lt;&gt;"Not in the game (anymore)",IF(U92&lt;&gt;"",", dropMechanic={"&amp;U92&amp;IF(AA92&lt;&gt;"",","&amp;AA92,"")&amp;IF(AF92&lt;&gt;"",","&amp;AF92,"")&amp;IF(AK92&lt;&gt;"",","&amp;AK92,"")&amp;IF(AP92&lt;&gt;"",","&amp;AP92,"")&amp;IF(AU92&lt;&gt;"",","&amp;AU92,"")&amp;"}"&amp;IF(U92="LIBSETS_DROP_MECHANIC_MONSTER_NAME",", dropMechanicNames={" &amp; IF(V92&lt;&gt;"","['en']='"&amp;V92&amp;"'","") &amp; IF(W92&lt;&gt;"",", ['de']='" &amp; W92&amp;"'","") &amp; "}",""),"")&amp;"},","")</f>
        <v>},</v>
      </c>
      <c r="BC92" s="21" t="str">
        <f>IF(F92&lt;&gt;"Not in the game (anymore)",IF(C92&lt;&gt;"",CONCATENATE(" --",C92," / ",B92,"   [",IF(Q92&lt;&gt;"",Q92,""),IF(Z92&lt;&gt;"",", "&amp;Z92,""),IF(AE92&lt;&gt;"",", "&amp;AE92,""),IF(AJ92&lt;&gt;"",", "&amp;AJ92,""),IF(AO92&lt;&gt;"",", "&amp;AO92,""),IF(AT92&lt;&gt;"",", "&amp;AT92,""),"]")),"")</f>
        <v xml:space="preserve"> --Sanctuary / Heiligtum   [The Banished Cells I]</v>
      </c>
    </row>
    <row r="93" spans="1:55" x14ac:dyDescent="0.25">
      <c r="A93" s="12">
        <v>111</v>
      </c>
      <c r="B93" t="s">
        <v>865</v>
      </c>
      <c r="C93" t="s">
        <v>866</v>
      </c>
      <c r="D93" s="3">
        <f t="shared" si="1"/>
        <v>111</v>
      </c>
      <c r="G93" s="8" t="s">
        <v>1494</v>
      </c>
      <c r="I93" t="s">
        <v>97</v>
      </c>
      <c r="J93" t="s">
        <v>97</v>
      </c>
      <c r="K93">
        <v>-1</v>
      </c>
      <c r="L93">
        <v>-1</v>
      </c>
      <c r="M93">
        <v>-1</v>
      </c>
      <c r="N93">
        <v>0</v>
      </c>
      <c r="O93" s="66"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1562</v>
      </c>
      <c r="V93" s="43" t="str">
        <f>IF(U93&lt;&gt;"",IF(U93&lt;&gt;"LIBSETS_DROP_MECHANIC_MONSTER_NAME",VLOOKUP(U93,'LibSets constants'!$I$4:$L$1003,3,FALSE),""),"")</f>
        <v>Rewards for the worthy (Cyrodiil/Battleground mail)</v>
      </c>
      <c r="W93" s="43" t="str">
        <f>IF(U93&lt;&gt;"",IF(U93&lt;&gt;"LIBSETS_DROP_MECHANIC_MONSTER_NAME",VLOOKUP(U93,'LibSets constants'!$I$4:$L$1003,4,FALSE),""),"")</f>
        <v>Gerechter Lohn (Cyrodiil/Schlachtfeld Mail)</v>
      </c>
      <c r="Y93" s="3" t="str">
        <f>IF(G93&lt;&gt;"LIBSETS_SETTYPE_BATTLEGROUND",IF(G93&lt;&gt;"LIBSETS_SETTYPE_SPECIAL",IF(X93&lt;&gt;"",X93,IF(Z93&lt;&gt;"",VLOOKUP(Z93,'ESO zone constants'!$D$3:$H$4953,5,FALSE),"")),""),"")</f>
        <v/>
      </c>
      <c r="Z93" t="str">
        <f>IF(AND(O93&lt;&gt;"",NOT(ISERROR(O93))),"",IF(AND(L93&lt;&gt;"",L93&gt;0,NOT(ISERROR(L93))),VLOOKUP(L93,'ESO dumped WayshrineInfo'!$K$3:$N$9999,4,FALSE),""))</f>
        <v/>
      </c>
      <c r="AA93" s="44" t="s">
        <v>1553</v>
      </c>
      <c r="AB93" s="43" t="str">
        <f>IF(AA93&lt;&gt;"",IF(AA93&lt;&gt;"LIBSETS_DROP_MECHANIC_MONSTER_NAME",VLOOKUP(AA93,'LibSets constants'!$I$4:$L$1003,3,FALSE),""),"")</f>
        <v>City Bruma (quartermaster)</v>
      </c>
      <c r="AC93" s="43" t="str">
        <f>IF(AA93&lt;&gt;"",IF(AA93&lt;&gt;"LIBSETS_DROP_MECHANIC_MONSTER_NAME",VLOOKUP(AA93,'LibSets constants'!$I$4:$L$1003,4,FALSE),""),"")</f>
        <v>Stadt Bruma (Quartiermeister)</v>
      </c>
      <c r="AD93" s="3" t="str">
        <f>IF(G93&lt;&gt;"LIBSETS_SETTYPE_BATTLEGROUND",IF(G93&lt;&gt;"LIBSETS_SETTYPE_SPECIAL",IF(AE93&lt;&gt;"",VLOOKUP(AE93,'ESO zone constants'!$D$3:$H$4953,5,FALSE),""),""),"")</f>
        <v/>
      </c>
      <c r="AE93" t="str">
        <f>IF(AND(O93&lt;&gt;"",NOT(ISERROR(O93))),"",IF(AND(M93&lt;&gt;"",M93&gt;0,NOT(ISERROR(M93))),VLOOKUP(M93,'ESO dumped WayshrineInfo'!$K$3:$N$9999,4,FALSE),""))</f>
        <v/>
      </c>
      <c r="AF93" s="44"/>
      <c r="AG93" s="43" t="str">
        <f>IF(AF93&lt;&gt;"",IF(AF93&lt;&gt;"LIBSETS_DROP_MECHANIC_MONSTER_NAME",VLOOKUP(AF93,'LibSets constants'!$I$4:$L$1003,3,FALSE),""),"")</f>
        <v/>
      </c>
      <c r="AH93" s="43" t="str">
        <f>IF(AF93&lt;&gt;"",IF(AF93&lt;&gt;"LIBSETS_DROP_MECHANIC_MONSTER_NAME",VLOOKUP(AF93,'LibSets constants'!$I$4:$L$1003,4,FALSE),""),"")</f>
        <v/>
      </c>
      <c r="AI93" s="3" t="str">
        <f>IF(G93&lt;&gt;"LIBSETS_SETTYPE_BATTLEGROUND",IF(G93&lt;&gt;"LIBSETS_SETTYPE_SPECIAL",IF(AJ93&lt;&gt;"",VLOOKUP(AJ93,'ESO zone constants'!$D$3:$H$4953,5,FALSE),""),""),"")</f>
        <v/>
      </c>
      <c r="AK93" s="44"/>
      <c r="AL93" s="43" t="str">
        <f>IF(AK93&lt;&gt;"",IF(AK93&lt;&gt;"LIBSETS_DROP_MECHANIC_MONSTER_NAME",VLOOKUP(AK93,'LibSets constants'!$I$4:$L$1003,3,FALSE),""),"")</f>
        <v/>
      </c>
      <c r="AM93" s="43" t="str">
        <f>IF(AK93&lt;&gt;"",IF(AK93&lt;&gt;"LIBSETS_DROP_MECHANIC_MONSTER_NAME",VLOOKUP(AK93,'LibSets constants'!$I$4:$L$1003,4,FALSE),""),"")</f>
        <v/>
      </c>
      <c r="AN93" s="3" t="str">
        <f>IF(G93&lt;&gt;"LIBSETS_SETTYPE_BATTLEGROUND",IF(G93&lt;&gt;"LIBSETS_SETTYPE_SPECIAL",IF(AO93&lt;&gt;"",VLOOKUP(AO93,'ESO zone constants'!$D$3:$H$4953,5,FALSE),""),""),"")</f>
        <v/>
      </c>
      <c r="AP93" s="44"/>
      <c r="AQ93" s="43" t="str">
        <f>IF(AP93&lt;&gt;"",IF(AP93&lt;&gt;"LIBSETS_DROP_MECHANIC_MONSTER_NAME",VLOOKUP(AP93,'LibSets constants'!$I$4:$L$1003,3,FALSE),""),"")</f>
        <v/>
      </c>
      <c r="AR93" s="43" t="str">
        <f>IF(AP93&lt;&gt;"",IF(AP93&lt;&gt;"LIBSETS_DROP_MECHANIC_MONSTER_NAME",VLOOKUP(AP93,'LibSets constants'!$I$4:$L$1003,4,FALSE),""),"")</f>
        <v/>
      </c>
      <c r="AS93" s="3" t="str">
        <f>IF(G93&lt;&gt;"LIBSETS_SETTYPE_BATTLEGROUND",IF(G93&lt;&gt;"LIBSETS_SETTYPE_SPECIAL",IF(AT93&lt;&gt;"",VLOOKUP(AT93,'ESO zone constants'!$D$3:$H$4953,5,FALSE),""),""),"")</f>
        <v/>
      </c>
      <c r="AU93" s="44"/>
      <c r="AV93" s="43" t="str">
        <f>IF(AU93&lt;&gt;"",IF(AU93&lt;&gt;"LIBSETS_DROP_MECHANIC_MONSTER_NAME",VLOOKUP(AU93,'LibSets constants'!$I$4:$L$1003,3,FALSE),""),"")</f>
        <v/>
      </c>
      <c r="AW93" s="43" t="str">
        <f>IF(AU93&lt;&gt;"",IF(AU93&lt;&gt;"LIBSETS_DROP_MECHANIC_MONSTER_NAME",VLOOKUP(AU93,'LibSets constants'!$I$4:$L$1003,4,FALSE),""),"")</f>
        <v/>
      </c>
      <c r="AX93" s="90" t="s">
        <v>2707</v>
      </c>
      <c r="AY93" s="21" t="str">
        <f>IF(A93="???","--","")&amp;IF(F93&lt;&gt;"Not in the game (anymore)",IF(A93&lt;&gt;"",CONCATENATE("[",A93,"] = {wayshrines={")&amp;IF(K93&lt;&gt;"",CONCATENATE(K93,","),"")&amp;IF(L93&lt;&gt;"",CONCATENATE(L93,","),"")&amp;IF(M93&lt;&gt;"",CONCATENATE(M93,","),"")&amp;CONCATENATE("}")&amp;IF(VALUE(N93)&gt;0,CONCATENATE(", traitsNeeded=",N93),"")&amp;CONCATENATE(", dlcId=",IF(S93&lt;&gt;"",S93,"DLC_BASE_GAME")),""),"")</f>
        <v>[111] = {wayshrines={-1,-1,-1,}, dlcId=DLC_BASE_GAME</v>
      </c>
      <c r="AZ93" s="21" t="str">
        <f>IF(F93&lt;&gt;"Not in the game (anymore)",IF(A93&lt;&gt;"",IF(P93&lt;&gt;"",CONCATENATE(", zoneIds={",P93),"")&amp;IF(Y93&lt;&gt;"",CONCATENATE(",",Y93),"")&amp;IF(AD93&lt;&gt;"",CONCATENATE(",",AD93),"")&amp;IF(AI93&lt;&gt;"",CONCATENATE(",",AI93),"")&amp;IF(AN93&lt;&gt;"",CONCATENATE(",",AN93),"")&amp;IF(AS93&lt;&gt;"",CONCATENATE(",",AS93),"")&amp;IF(P93&lt;&gt;"",CONCATENATE("}",""),"")&amp;IF(OR(I93="true",I93="false",I93&lt;&gt;""), CONCATENATE(", veteran=", I93), ""),""),"")</f>
        <v>, zoneIds={181}, veteran=false</v>
      </c>
      <c r="BA93" s="21" t="str">
        <f>IF(F93&lt;&gt;"Not in the game (anymore)",IF(A93&lt;&gt;"",", setType="&amp;G93,"")&amp;IF(J93="true",", multiTrialSet=true",""),"")</f>
        <v>, setType=LIBSETS_SETTYPE_CYRODIIL</v>
      </c>
      <c r="BB93" s="21" t="str">
        <f>IF(AX93&lt;&gt;"",", isProcSetAllowedInPvP="&amp; AX93,"") &amp; IF(F93&lt;&gt;"Not in the game (anymore)",IF(U93&lt;&gt;"",", dropMechanic={"&amp;U93&amp;IF(AA93&lt;&gt;"",","&amp;AA93,"")&amp;IF(AF93&lt;&gt;"",","&amp;AF93,"")&amp;IF(AK93&lt;&gt;"",","&amp;AK93,"")&amp;IF(AP93&lt;&gt;"",","&amp;AP93,"")&amp;IF(AU93&lt;&gt;"",","&amp;AU93,"")&amp;"}"&amp;IF(U93="LIBSETS_DROP_MECHANIC_MONSTER_NAME",", dropMechanicNames={" &amp; IF(V93&lt;&gt;"","['en']='"&amp;V93&amp;"'","") &amp; IF(W93&lt;&gt;"",", ['de']='" &amp; W93&amp;"'","") &amp; "}",""),"")&amp;"},","")</f>
        <v>, dropMechanic={LIBSETS_DROP_MECHANIC_MAIL_PVP_REWARDS_FOR_THE_WORTHY,LIBSETS_DROP_MECHANIC_CITY_CYRODIIL_BRUMA}},</v>
      </c>
      <c r="BC93" s="21" t="str">
        <f>IF(F93&lt;&gt;"Not in the game (anymore)",IF(C93&lt;&gt;"",CONCATENATE(" --",C93," / ",B93,"   [",IF(Q93&lt;&gt;"",Q93,""),IF(Z93&lt;&gt;"",", "&amp;Z93,""),IF(AE93&lt;&gt;"",", "&amp;AE93,""),IF(AJ93&lt;&gt;"",", "&amp;AJ93,""),IF(AO93&lt;&gt;"",", "&amp;AO93,""),IF(AT93&lt;&gt;"",", "&amp;AT93,""),"]")),"")</f>
        <v xml:space="preserve"> --Ward of Cyrodiil / Schutz von Cyrodiil   [Cyrodiil]</v>
      </c>
    </row>
    <row r="94" spans="1:55" x14ac:dyDescent="0.25">
      <c r="A94" s="12">
        <v>112</v>
      </c>
      <c r="B94" t="s">
        <v>867</v>
      </c>
      <c r="C94" t="s">
        <v>868</v>
      </c>
      <c r="D94" s="3">
        <f t="shared" si="1"/>
        <v>112</v>
      </c>
      <c r="G94" s="8" t="s">
        <v>1499</v>
      </c>
      <c r="I94" t="s">
        <v>97</v>
      </c>
      <c r="J94" t="s">
        <v>97</v>
      </c>
      <c r="K94">
        <v>-1</v>
      </c>
      <c r="L94">
        <v>-1</v>
      </c>
      <c r="M94">
        <v>-1</v>
      </c>
      <c r="N94">
        <v>0</v>
      </c>
      <c r="O94" s="66"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1581</v>
      </c>
      <c r="V94" s="43" t="str">
        <f>IF(U94&lt;&gt;"",IF(U94&lt;&gt;"LIBSETS_DROP_MECHANIC_MONSTER_NAME",VLOOKUP(U94,'LibSets constants'!$I$4:$L$1003,3,FALSE),""),"")</f>
        <v>Delve bosses have a chance to drop a waist or feet.</v>
      </c>
      <c r="W94" s="43" t="str">
        <f>IF(U94&lt;&gt;"",IF(U94&lt;&gt;"LIBSETS_DROP_MECHANIC_MONSTER_NAME",VLOOKUP(U94,'LibSets constants'!$I$4:$L$1003,4,FALSE),""),"")</f>
        <v>Bosse in Gewölben haben die Chance, eine Taille oder Füße fallen zu lassen.</v>
      </c>
      <c r="Y94" s="3" t="str">
        <f>IF(G94&lt;&gt;"LIBSETS_SETTYPE_BATTLEGROUND",IF(G94&lt;&gt;"LIBSETS_SETTYPE_SPECIAL",IF(X94&lt;&gt;"",X94,IF(Z94&lt;&gt;"",VLOOKUP(Z94,'ESO zone constants'!$D$3:$H$4953,5,FALSE),"")),""),"")</f>
        <v/>
      </c>
      <c r="Z94" t="str">
        <f>IF(AND(O94&lt;&gt;"",NOT(ISERROR(O94))),"",IF(AND(L94&lt;&gt;"",L94&gt;0,NOT(ISERROR(L94))),VLOOKUP(L94,'ESO dumped WayshrineInfo'!$K$3:$N$9999,4,FALSE),""))</f>
        <v/>
      </c>
      <c r="AA94" s="44" t="s">
        <v>1582</v>
      </c>
      <c r="AB94" s="43" t="str">
        <f>IF(AA94&lt;&gt;"",IF(AA94&lt;&gt;"LIBSETS_DROP_MECHANIC_MONSTER_NAME",VLOOKUP(AA94,'LibSets constants'!$I$4:$L$1003,3,FALSE),""),"")</f>
        <v>Overland group bosses have a 100% chance to drop head, chest, legs, or weapon.</v>
      </c>
      <c r="AC94" s="43" t="str">
        <f>IF(AA94&lt;&gt;"",IF(AA94&lt;&gt;"LIBSETS_DROP_MECHANIC_MONSTER_NAME",VLOOKUP(AA94,'LibSets constants'!$I$4:$L$1003,4,FALSE),""),"")</f>
        <v>Überland Gruppenbosse haben eine Chance von 100%, Kopf, Brust, Beine oder Waffen fallen zu lassen.</v>
      </c>
      <c r="AD94" s="3" t="str">
        <f>IF(G94&lt;&gt;"LIBSETS_SETTYPE_BATTLEGROUND",IF(G94&lt;&gt;"LIBSETS_SETTYPE_SPECIAL",IF(AE94&lt;&gt;"",VLOOKUP(AE94,'ESO zone constants'!$D$3:$H$4953,5,FALSE),""),""),"")</f>
        <v/>
      </c>
      <c r="AE94" t="str">
        <f>IF(AND(O94&lt;&gt;"",NOT(ISERROR(O94))),"",IF(AND(M94&lt;&gt;"",M94&gt;0,NOT(ISERROR(M94))),VLOOKUP(M94,'ESO dumped WayshrineInfo'!$K$3:$N$9999,4,FALSE),""))</f>
        <v/>
      </c>
      <c r="AF94" s="44" t="s">
        <v>1583</v>
      </c>
      <c r="AG94" s="43" t="str">
        <f>IF(AF94&lt;&gt;"",IF(AF94&lt;&gt;"LIBSETS_DROP_MECHANIC_MONSTER_NAME",VLOOKUP(AF94,'LibSets constants'!$I$4:$L$1003,3,FALSE),""),"")</f>
        <v>Public dungeon bosses have a chance to drop a shoulder, hand, or weapon.</v>
      </c>
      <c r="AH94" s="43" t="str">
        <f>IF(AF94&lt;&gt;"",IF(AF94&lt;&gt;"LIBSETS_DROP_MECHANIC_MONSTER_NAME",VLOOKUP(AF94,'LibSets constants'!$I$4:$L$1003,4,FALSE),""),"")</f>
        <v>Öffentliche Dungeon-Bosse haben die Möglichkeit, eine Schulter, Handschuhe oder eine Waffe fallen zu lassen.</v>
      </c>
      <c r="AI94" s="3" t="str">
        <f>IF(G94&lt;&gt;"LIBSETS_SETTYPE_BATTLEGROUND",IF(G94&lt;&gt;"LIBSETS_SETTYPE_SPECIAL",IF(AJ94&lt;&gt;"",VLOOKUP(AJ94,'ESO zone constants'!$D$3:$H$4953,5,FALSE),""),""),"")</f>
        <v/>
      </c>
      <c r="AK94" s="44" t="s">
        <v>1584</v>
      </c>
      <c r="AL94" s="43" t="str">
        <f>IF(AK94&lt;&gt;"",IF(AK94&lt;&gt;"LIBSETS_DROP_MECHANIC_MONSTER_NAME",VLOOKUP(AK94,'LibSets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4" s="43" t="str">
        <f>IF(AK94&lt;&gt;"",IF(AK94&lt;&gt;"LIBSETS_DROP_MECHANIC_MONSTER_NAME",VLOOKUP(AK94,'LibSets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4" s="3" t="str">
        <f>IF(G94&lt;&gt;"LIBSETS_SETTYPE_BATTLEGROUND",IF(G94&lt;&gt;"LIBSETS_SETTYPE_SPECIAL",IF(AO94&lt;&gt;"",VLOOKUP(AO94,'ESO zone constants'!$D$3:$H$4953,5,FALSE),""),""),"")</f>
        <v/>
      </c>
      <c r="AP94" s="44"/>
      <c r="AQ94" s="43" t="str">
        <f>IF(AP94&lt;&gt;"",IF(AP94&lt;&gt;"LIBSETS_DROP_MECHANIC_MONSTER_NAME",VLOOKUP(AP94,'LibSets constants'!$I$4:$L$1003,3,FALSE),""),"")</f>
        <v/>
      </c>
      <c r="AR94" s="43" t="str">
        <f>IF(AP94&lt;&gt;"",IF(AP94&lt;&gt;"LIBSETS_DROP_MECHANIC_MONSTER_NAME",VLOOKUP(AP94,'LibSets constants'!$I$4:$L$1003,4,FALSE),""),"")</f>
        <v/>
      </c>
      <c r="AS94" s="3" t="str">
        <f>IF(G94&lt;&gt;"LIBSETS_SETTYPE_BATTLEGROUND",IF(G94&lt;&gt;"LIBSETS_SETTYPE_SPECIAL",IF(AT94&lt;&gt;"",VLOOKUP(AT94,'ESO zone constants'!$D$3:$H$4953,5,FALSE),""),""),"")</f>
        <v/>
      </c>
      <c r="AU94" s="44"/>
      <c r="AV94" s="43" t="str">
        <f>IF(AU94&lt;&gt;"",IF(AU94&lt;&gt;"LIBSETS_DROP_MECHANIC_MONSTER_NAME",VLOOKUP(AU94,'LibSets constants'!$I$4:$L$1003,3,FALSE),""),"")</f>
        <v/>
      </c>
      <c r="AW94" s="43" t="str">
        <f>IF(AU94&lt;&gt;"",IF(AU94&lt;&gt;"LIBSETS_DROP_MECHANIC_MONSTER_NAME",VLOOKUP(AU94,'LibSets constants'!$I$4:$L$1003,4,FALSE),""),"")</f>
        <v/>
      </c>
      <c r="AX94" s="90" t="s">
        <v>2708</v>
      </c>
      <c r="AY94" s="21" t="str">
        <f>IF(A94="???","--","")&amp;IF(F94&lt;&gt;"Not in the game (anymore)",IF(A94&lt;&gt;"",CONCATENATE("[",A94,"] = {wayshrines={")&amp;IF(K94&lt;&gt;"",CONCATENATE(K94,","),"")&amp;IF(L94&lt;&gt;"",CONCATENATE(L94,","),"")&amp;IF(M94&lt;&gt;"",CONCATENATE(M94,","),"")&amp;CONCATENATE("}")&amp;IF(VALUE(N94)&gt;0,CONCATENATE(", traitsNeeded=",N94),"")&amp;CONCATENATE(", dlcId=",IF(S94&lt;&gt;"",S94,"DLC_BASE_GAME")),""),"")</f>
        <v>[112] = {wayshrines={-1,-1,-1,}, dlcId=DLC_BASE_GAME</v>
      </c>
      <c r="AZ94" s="21" t="str">
        <f>IF(F94&lt;&gt;"Not in the game (anymore)",IF(A94&lt;&gt;"",IF(P94&lt;&gt;"",CONCATENATE(", zoneIds={",P94),"")&amp;IF(Y94&lt;&gt;"",CONCATENATE(",",Y94),"")&amp;IF(AD94&lt;&gt;"",CONCATENATE(",",AD94),"")&amp;IF(AI94&lt;&gt;"",CONCATENATE(",",AI94),"")&amp;IF(AN94&lt;&gt;"",CONCATENATE(",",AN94),"")&amp;IF(AS94&lt;&gt;"",CONCATENATE(",",AS94),"")&amp;IF(P94&lt;&gt;"",CONCATENATE("}",""),"")&amp;IF(OR(I94="true",I94="false",I94&lt;&gt;""), CONCATENATE(", veteran=", I94), ""),""),"")</f>
        <v>, zoneIds={19}, veteran=false</v>
      </c>
      <c r="BA94" s="21" t="str">
        <f>IF(F94&lt;&gt;"Not in the game (anymore)",IF(A94&lt;&gt;"",", setType="&amp;G94,"")&amp;IF(J94="true",", multiTrialSet=true",""),"")</f>
        <v>, setType=LIBSETS_SETTYPE_OVERLAND</v>
      </c>
      <c r="BB94" s="21" t="str">
        <f>IF(AX94&lt;&gt;"",", isProcSetAllowedInPvP="&amp; AX94,"") &amp; IF(F94&lt;&gt;"Not in the game (anymore)",IF(U94&lt;&gt;"",", dropMechanic={"&amp;U94&amp;IF(AA94&lt;&gt;"",","&amp;AA94,"")&amp;IF(AF94&lt;&gt;"",","&amp;AF94,"")&amp;IF(AK94&lt;&gt;"",","&amp;AK94,"")&amp;IF(AP94&lt;&gt;"",","&amp;AP94,"")&amp;IF(AU94&lt;&gt;"",","&amp;AU94,"")&amp;"}"&amp;IF(U94="LIBSETS_DROP_MECHANIC_MONSTER_NAME",", dropMechanicNames={" &amp; IF(V94&lt;&gt;"","['en']='"&amp;V94&amp;"'","") &amp; IF(W94&lt;&gt;"",", ['de']='" &amp; W94&amp;"'","") &amp; "}",""),"")&amp;"},","")</f>
        <v>, isProcSetAllowedInPvP=1, dropMechanic={LIBSETS_DROP_MECHANIC_OVERLAND_BOSS_DELVE,LIBSETS_DROP_MECHANIC_OVERLAND_WORLDBOSS,LIBSETS_DROP_MECHANIC_OVERLAND_BOSS_PUBLIC_DUNGEON,LIBSETS_DROP_MECHANIC_OVERLAND_CHEST}},</v>
      </c>
      <c r="BC94" s="21" t="str">
        <f>IF(F94&lt;&gt;"Not in the game (anymore)",IF(C94&lt;&gt;"",CONCATENATE(" --",C94," / ",B94,"   [",IF(Q94&lt;&gt;"",Q94,""),IF(Z94&lt;&gt;"",", "&amp;Z94,""),IF(AE94&lt;&gt;"",", "&amp;AE94,""),IF(AJ94&lt;&gt;"",", "&amp;AJ94,""),IF(AO94&lt;&gt;"",", "&amp;AO94,""),IF(AT94&lt;&gt;"",", "&amp;AT94,""),"]")),"")</f>
        <v xml:space="preserve"> --Night Terror / Nachtschrecken   [Stormhaven]</v>
      </c>
    </row>
    <row r="95" spans="1:55" x14ac:dyDescent="0.25">
      <c r="A95" s="12">
        <v>113</v>
      </c>
      <c r="B95" t="s">
        <v>869</v>
      </c>
      <c r="C95" t="s">
        <v>870</v>
      </c>
      <c r="D95" s="3">
        <f t="shared" si="1"/>
        <v>113</v>
      </c>
      <c r="G95" s="8" t="s">
        <v>1494</v>
      </c>
      <c r="I95" t="s">
        <v>97</v>
      </c>
      <c r="J95" t="s">
        <v>97</v>
      </c>
      <c r="K95">
        <v>-1</v>
      </c>
      <c r="L95">
        <v>-1</v>
      </c>
      <c r="M95">
        <v>-1</v>
      </c>
      <c r="N95">
        <v>0</v>
      </c>
      <c r="O95" s="66"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1562</v>
      </c>
      <c r="V95" s="3" t="str">
        <f>IF(U95&lt;&gt;"",IF(U95&lt;&gt;"LIBSETS_DROP_MECHANIC_MONSTER_NAME",VLOOKUP(U95,'LibSets constants'!$I$4:$L$1003,3,FALSE),""),"")</f>
        <v>Rewards for the worthy (Cyrodiil/Battleground mail)</v>
      </c>
      <c r="W95" s="3" t="str">
        <f>IF(U95&lt;&gt;"",IF(U95&lt;&gt;"LIBSETS_DROP_MECHANIC_MONSTER_NAME",VLOOKUP(U95,'LibSets constants'!$I$4:$L$1003,4,FALSE),""),"")</f>
        <v>Gerechter Lohn (Cyrodiil/Schlachtfeld Mail)</v>
      </c>
      <c r="Y95" s="3" t="str">
        <f>IF(G95&lt;&gt;"LIBSETS_SETTYPE_BATTLEGROUND",IF(G95&lt;&gt;"LIBSETS_SETTYPE_SPECIAL",IF(X95&lt;&gt;"",X95,IF(Z95&lt;&gt;"",VLOOKUP(Z95,'ESO zone constants'!$D$3:$H$4953,5,FALSE),"")),""),"")</f>
        <v/>
      </c>
      <c r="Z95" t="str">
        <f>IF(AND(O95&lt;&gt;"",NOT(ISERROR(O95))),"",IF(AND(L95&lt;&gt;"",L95&gt;0,NOT(ISERROR(L95))),VLOOKUP(L95,'ESO dumped WayshrineInfo'!$K$3:$N$9999,4,FALSE),""))</f>
        <v/>
      </c>
      <c r="AA95" s="33" t="s">
        <v>1555</v>
      </c>
      <c r="AB95" s="3" t="str">
        <f>IF(AA95&lt;&gt;"",IF(AA95&lt;&gt;"LIBSETS_DROP_MECHANIC_MONSTER_NAME",VLOOKUP(AA95,'LibSets constants'!$I$4:$L$1003,3,FALSE),""),"")</f>
        <v>City Vlastarus (quartermaster)</v>
      </c>
      <c r="AC95" s="3" t="str">
        <f>IF(AA95&lt;&gt;"",IF(AA95&lt;&gt;"LIBSETS_DROP_MECHANIC_MONSTER_NAME",VLOOKUP(AA95,'LibSets constants'!$I$4:$L$1003,4,FALSE),""),"")</f>
        <v>Stadt Vlastarus (Quartiermeister)</v>
      </c>
      <c r="AD95" s="3" t="str">
        <f>IF(G95&lt;&gt;"LIBSETS_SETTYPE_BATTLEGROUND",IF(G95&lt;&gt;"LIBSETS_SETTYPE_SPECIAL",IF(AE95&lt;&gt;"",VLOOKUP(AE95,'ESO zone constants'!$D$3:$H$4953,5,FALSE),""),""),"")</f>
        <v/>
      </c>
      <c r="AE95" t="str">
        <f>IF(AND(O95&lt;&gt;"",NOT(ISERROR(O95))),"",IF(AND(M95&lt;&gt;"",M95&gt;0,NOT(ISERROR(M95))),VLOOKUP(M95,'ESO dumped WayshrineInfo'!$K$3:$N$9999,4,FALSE),""))</f>
        <v/>
      </c>
      <c r="AG95" s="3" t="str">
        <f>IF(AF95&lt;&gt;"",IF(AF95&lt;&gt;"LIBSETS_DROP_MECHANIC_MONSTER_NAME",VLOOKUP(AF95,'LibSets constants'!$I$4:$L$1003,3,FALSE),""),"")</f>
        <v/>
      </c>
      <c r="AH95" s="3" t="str">
        <f>IF(AF95&lt;&gt;"",IF(AF95&lt;&gt;"LIBSETS_DROP_MECHANIC_MONSTER_NAME",VLOOKUP(AF95,'LibSets constants'!$I$4:$L$1003,4,FALSE),""),"")</f>
        <v/>
      </c>
      <c r="AI95" s="3" t="str">
        <f>IF(G95&lt;&gt;"LIBSETS_SETTYPE_BATTLEGROUND",IF(G95&lt;&gt;"LIBSETS_SETTYPE_SPECIAL",IF(AJ95&lt;&gt;"",VLOOKUP(AJ95,'ESO zone constants'!$D$3:$H$4953,5,FALSE),""),""),"")</f>
        <v/>
      </c>
      <c r="AL95" s="3" t="str">
        <f>IF(AK95&lt;&gt;"",IF(AK95&lt;&gt;"LIBSETS_DROP_MECHANIC_MONSTER_NAME",VLOOKUP(AK95,'LibSets constants'!$I$4:$L$1003,3,FALSE),""),"")</f>
        <v/>
      </c>
      <c r="AM95" s="3" t="str">
        <f>IF(AK95&lt;&gt;"",IF(AK95&lt;&gt;"LIBSETS_DROP_MECHANIC_MONSTER_NAME",VLOOKUP(AK95,'LibSets constants'!$I$4:$L$1003,4,FALSE),""),"")</f>
        <v/>
      </c>
      <c r="AN95" s="3" t="str">
        <f>IF(G95&lt;&gt;"LIBSETS_SETTYPE_BATTLEGROUND",IF(G95&lt;&gt;"LIBSETS_SETTYPE_SPECIAL",IF(AO95&lt;&gt;"",VLOOKUP(AO95,'ESO zone constants'!$D$3:$H$4953,5,FALSE),""),""),"")</f>
        <v/>
      </c>
      <c r="AQ95" s="3" t="str">
        <f>IF(AP95&lt;&gt;"",IF(AP95&lt;&gt;"LIBSETS_DROP_MECHANIC_MONSTER_NAME",VLOOKUP(AP95,'LibSets constants'!$I$4:$L$1003,3,FALSE),""),"")</f>
        <v/>
      </c>
      <c r="AR95" s="3" t="str">
        <f>IF(AP95&lt;&gt;"",IF(AP95&lt;&gt;"LIBSETS_DROP_MECHANIC_MONSTER_NAME",VLOOKUP(AP95,'LibSets constants'!$I$4:$L$1003,4,FALSE),""),"")</f>
        <v/>
      </c>
      <c r="AS95" s="3" t="str">
        <f>IF(G95&lt;&gt;"LIBSETS_SETTYPE_BATTLEGROUND",IF(G95&lt;&gt;"LIBSETS_SETTYPE_SPECIAL",IF(AT95&lt;&gt;"",VLOOKUP(AT95,'ESO zone constants'!$D$3:$H$4953,5,FALSE),""),""),"")</f>
        <v/>
      </c>
      <c r="AV95" s="3" t="str">
        <f>IF(AU95&lt;&gt;"",IF(AU95&lt;&gt;"LIBSETS_DROP_MECHANIC_MONSTER_NAME",VLOOKUP(AU95,'LibSets constants'!$I$4:$L$1003,3,FALSE),""),"")</f>
        <v/>
      </c>
      <c r="AW95" s="3" t="str">
        <f>IF(AU95&lt;&gt;"",IF(AU95&lt;&gt;"LIBSETS_DROP_MECHANIC_MONSTER_NAME",VLOOKUP(AU95,'LibSets constants'!$I$4:$L$1003,4,FALSE),""),"")</f>
        <v/>
      </c>
      <c r="AX95" s="90" t="s">
        <v>2707</v>
      </c>
      <c r="AY95" s="21" t="str">
        <f>IF(A95="???","--","")&amp;IF(F95&lt;&gt;"Not in the game (anymore)",IF(A95&lt;&gt;"",CONCATENATE("[",A95,"] = {wayshrines={")&amp;IF(K95&lt;&gt;"",CONCATENATE(K95,","),"")&amp;IF(L95&lt;&gt;"",CONCATENATE(L95,","),"")&amp;IF(M95&lt;&gt;"",CONCATENATE(M95,","),"")&amp;CONCATENATE("}")&amp;IF(VALUE(N95)&gt;0,CONCATENATE(", traitsNeeded=",N95),"")&amp;CONCATENATE(", dlcId=",IF(S95&lt;&gt;"",S95,"DLC_BASE_GAME")),""),"")</f>
        <v>[113] = {wayshrines={-1,-1,-1,}, dlcId=DLC_BASE_GAME</v>
      </c>
      <c r="AZ95" s="21" t="str">
        <f>IF(F95&lt;&gt;"Not in the game (anymore)",IF(A95&lt;&gt;"",IF(P95&lt;&gt;"",CONCATENATE(", zoneIds={",P95),"")&amp;IF(Y95&lt;&gt;"",CONCATENATE(",",Y95),"")&amp;IF(AD95&lt;&gt;"",CONCATENATE(",",AD95),"")&amp;IF(AI95&lt;&gt;"",CONCATENATE(",",AI95),"")&amp;IF(AN95&lt;&gt;"",CONCATENATE(",",AN95),"")&amp;IF(AS95&lt;&gt;"",CONCATENATE(",",AS95),"")&amp;IF(P95&lt;&gt;"",CONCATENATE("}",""),"")&amp;IF(OR(I95="true",I95="false",I95&lt;&gt;""), CONCATENATE(", veteran=", I95), ""),""),"")</f>
        <v>, zoneIds={181}, veteran=false</v>
      </c>
      <c r="BA95" s="21" t="str">
        <f>IF(F95&lt;&gt;"Not in the game (anymore)",IF(A95&lt;&gt;"",", setType="&amp;G95,"")&amp;IF(J95="true",", multiTrialSet=true",""),"")</f>
        <v>, setType=LIBSETS_SETTYPE_CYRODIIL</v>
      </c>
      <c r="BB95" s="21" t="str">
        <f>IF(AX95&lt;&gt;"",", isProcSetAllowedInPvP="&amp; AX95,"") &amp; IF(F95&lt;&gt;"Not in the game (anymore)",IF(U95&lt;&gt;"",", dropMechanic={"&amp;U95&amp;IF(AA95&lt;&gt;"",","&amp;AA95,"")&amp;IF(AF95&lt;&gt;"",","&amp;AF95,"")&amp;IF(AK95&lt;&gt;"",","&amp;AK95,"")&amp;IF(AP95&lt;&gt;"",","&amp;AP95,"")&amp;IF(AU95&lt;&gt;"",","&amp;AU95,"")&amp;"}"&amp;IF(U95="LIBSETS_DROP_MECHANIC_MONSTER_NAME",", dropMechanicNames={" &amp; IF(V95&lt;&gt;"","['en']='"&amp;V95&amp;"'","") &amp; IF(W95&lt;&gt;"",", ['de']='" &amp; W95&amp;"'","") &amp; "}",""),"")&amp;"},","")</f>
        <v>, dropMechanic={LIBSETS_DROP_MECHANIC_MAIL_PVP_REWARDS_FOR_THE_WORTHY,LIBSETS_DROP_MECHANIC_CITY_CYRODIIL_VLASTARUS}},</v>
      </c>
      <c r="BC95" s="21" t="str">
        <f>IF(F95&lt;&gt;"Not in the game (anymore)",IF(C95&lt;&gt;"",CONCATENATE(" --",C95," / ",B95,"   [",IF(Q95&lt;&gt;"",Q95,""),IF(Z95&lt;&gt;"",", "&amp;Z95,""),IF(AE95&lt;&gt;"",", "&amp;AE95,""),IF(AJ95&lt;&gt;"",", "&amp;AJ95,""),IF(AO95&lt;&gt;"",", "&amp;AO95,""),IF(AT95&lt;&gt;"",", "&amp;AT95,""),"]")),"")</f>
        <v xml:space="preserve"> --Crest of Cyrodiil / Wappen von Cyrodiil   [Cyrodiil]</v>
      </c>
    </row>
    <row r="96" spans="1:55" x14ac:dyDescent="0.25">
      <c r="A96" s="12">
        <v>114</v>
      </c>
      <c r="B96" t="s">
        <v>871</v>
      </c>
      <c r="C96" t="s">
        <v>872</v>
      </c>
      <c r="D96" s="3">
        <f t="shared" si="1"/>
        <v>114</v>
      </c>
      <c r="G96" s="8" t="s">
        <v>1499</v>
      </c>
      <c r="I96" t="s">
        <v>97</v>
      </c>
      <c r="J96" t="s">
        <v>97</v>
      </c>
      <c r="K96">
        <v>-1</v>
      </c>
      <c r="L96">
        <v>-1</v>
      </c>
      <c r="M96">
        <v>-1</v>
      </c>
      <c r="N96">
        <v>0</v>
      </c>
      <c r="O96" s="66"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1581</v>
      </c>
      <c r="V96" s="4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Y96" s="3" t="str">
        <f>IF(G96&lt;&gt;"LIBSETS_SETTYPE_BATTLEGROUND",IF(G96&lt;&gt;"LIBSETS_SETTYPE_SPECIAL",IF(X96&lt;&gt;"",X96,IF(Z96&lt;&gt;"",VLOOKUP(Z96,'ESO zone constants'!$D$3:$H$4953,5,FALSE),"")),""),"")</f>
        <v/>
      </c>
      <c r="Z96" t="str">
        <f>IF(AND(O96&lt;&gt;"",NOT(ISERROR(O96))),"",IF(AND(L96&lt;&gt;"",L96&gt;0,NOT(ISERROR(L96))),VLOOKUP(L96,'ESO dumped WayshrineInfo'!$K$3:$N$9999,4,FALSE),""))</f>
        <v/>
      </c>
      <c r="AA96" s="44" t="s">
        <v>1582</v>
      </c>
      <c r="AB96" s="43" t="str">
        <f>IF(AA96&lt;&gt;"",IF(AA96&lt;&gt;"LIBSETS_DROP_MECHANIC_MONSTER_NAME",VLOOKUP(AA96,'LibSets constants'!$I$4:$L$1003,3,FALSE),""),"")</f>
        <v>Overland group bosses have a 100% chance to drop head, chest, legs, or weapon.</v>
      </c>
      <c r="AC96" s="43" t="str">
        <f>IF(AA96&lt;&gt;"",IF(AA96&lt;&gt;"LIBSETS_DROP_MECHANIC_MONSTER_NAME",VLOOKUP(AA96,'LibSets constants'!$I$4:$L$1003,4,FALSE),""),"")</f>
        <v>Überland Gruppenbosse haben eine Chance von 100%, Kopf, Brust, Beine oder Waffen fallen zu lassen.</v>
      </c>
      <c r="AD96" s="3" t="str">
        <f>IF(G96&lt;&gt;"LIBSETS_SETTYPE_BATTLEGROUND",IF(G96&lt;&gt;"LIBSETS_SETTYPE_SPECIAL",IF(AE96&lt;&gt;"",VLOOKUP(AE96,'ESO zone constants'!$D$3:$H$4953,5,FALSE),""),""),"")</f>
        <v/>
      </c>
      <c r="AE96" t="str">
        <f>IF(AND(O96&lt;&gt;"",NOT(ISERROR(O96))),"",IF(AND(M96&lt;&gt;"",M96&gt;0,NOT(ISERROR(M96))),VLOOKUP(M96,'ESO dumped WayshrineInfo'!$K$3:$N$9999,4,FALSE),""))</f>
        <v/>
      </c>
      <c r="AF96" s="44" t="s">
        <v>1583</v>
      </c>
      <c r="AG96" s="43" t="str">
        <f>IF(AF96&lt;&gt;"",IF(AF96&lt;&gt;"LIBSETS_DROP_MECHANIC_MONSTER_NAME",VLOOKUP(AF96,'LibSets constants'!$I$4:$L$1003,3,FALSE),""),"")</f>
        <v>Public dungeon bosses have a chance to drop a shoulder, hand, or weapon.</v>
      </c>
      <c r="AH96" s="43" t="str">
        <f>IF(AF96&lt;&gt;"",IF(AF96&lt;&gt;"LIBSETS_DROP_MECHANIC_MONSTER_NAME",VLOOKUP(AF96,'LibSets constants'!$I$4:$L$1003,4,FALSE),""),"")</f>
        <v>Öffentliche Dungeon-Bosse haben die Möglichkeit, eine Schulter, Handschuhe oder eine Waffe fallen zu lassen.</v>
      </c>
      <c r="AI96" s="3" t="str">
        <f>IF(G96&lt;&gt;"LIBSETS_SETTYPE_BATTLEGROUND",IF(G96&lt;&gt;"LIBSETS_SETTYPE_SPECIAL",IF(AJ96&lt;&gt;"",VLOOKUP(AJ96,'ESO zone constants'!$D$3:$H$4953,5,FALSE),""),""),"")</f>
        <v/>
      </c>
      <c r="AK96" s="44" t="s">
        <v>1584</v>
      </c>
      <c r="AL96" s="43" t="str">
        <f>IF(AK96&lt;&gt;"",IF(AK96&lt;&gt;"LIBSETS_DROP_MECHANIC_MONSTER_NAME",VLOOKUP(AK96,'LibSets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6" s="43" t="str">
        <f>IF(AK96&lt;&gt;"",IF(AK96&lt;&gt;"LIBSETS_DROP_MECHANIC_MONSTER_NAME",VLOOKUP(AK96,'LibSets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90" t="s">
        <v>2707</v>
      </c>
      <c r="AY96" s="21" t="str">
        <f>IF(A96="???","--","")&amp;IF(F96&lt;&gt;"Not in the game (anymore)",IF(A96&lt;&gt;"",CONCATENATE("[",A96,"] = {wayshrines={")&amp;IF(K96&lt;&gt;"",CONCATENATE(K96,","),"")&amp;IF(L96&lt;&gt;"",CONCATENATE(L96,","),"")&amp;IF(M96&lt;&gt;"",CONCATENATE(M96,","),"")&amp;CONCATENATE("}")&amp;IF(VALUE(N96)&gt;0,CONCATENATE(", traitsNeeded=",N96),"")&amp;CONCATENATE(", dlcId=",IF(S96&lt;&gt;"",S96,"DLC_BASE_GAME")),""),"")</f>
        <v>[114] = {wayshrines={-1,-1,-1,}, dlcId=DLC_BASE_GAME</v>
      </c>
      <c r="AZ96" s="21" t="str">
        <f>IF(F96&lt;&gt;"Not in the game (anymore)",IF(A96&lt;&gt;"",IF(P96&lt;&gt;"",CONCATENATE(", zoneIds={",P96),"")&amp;IF(Y96&lt;&gt;"",CONCATENATE(",",Y96),"")&amp;IF(AD96&lt;&gt;"",CONCATENATE(",",AD96),"")&amp;IF(AI96&lt;&gt;"",CONCATENATE(",",AI96),"")&amp;IF(AN96&lt;&gt;"",CONCATENATE(",",AN96),"")&amp;IF(AS96&lt;&gt;"",CONCATENATE(",",AS96),"")&amp;IF(P96&lt;&gt;"",CONCATENATE("}",""),"")&amp;IF(OR(I96="true",I96="false",I96&lt;&gt;""), CONCATENATE(", veteran=", I96), ""),""),"")</f>
        <v>, zoneIds={382}, veteran=false</v>
      </c>
      <c r="BA96" s="21" t="str">
        <f>IF(F96&lt;&gt;"Not in the game (anymore)",IF(A96&lt;&gt;"",", setType="&amp;G96,"")&amp;IF(J96="true",", multiTrialSet=true",""),"")</f>
        <v>, setType=LIBSETS_SETTYPE_OVERLAND</v>
      </c>
      <c r="BB96" s="21" t="str">
        <f>IF(AX96&lt;&gt;"",", isProcSetAllowedInPvP="&amp; AX96,"") &amp; IF(F96&lt;&gt;"Not in the game (anymore)",IF(U96&lt;&gt;"",", dropMechanic={"&amp;U96&amp;IF(AA96&lt;&gt;"",","&amp;AA96,"")&amp;IF(AF96&lt;&gt;"",","&amp;AF96,"")&amp;IF(AK96&lt;&gt;"",","&amp;AK96,"")&amp;IF(AP96&lt;&gt;"",","&amp;AP96,"")&amp;IF(AU96&lt;&gt;"",","&amp;AU96,"")&amp;"}"&amp;IF(U96="LIBSETS_DROP_MECHANIC_MONSTER_NAME",", dropMechanicNames={" &amp; IF(V96&lt;&gt;"","['en']='"&amp;V96&amp;"'","") &amp; IF(W96&lt;&gt;"",", ['de']='" &amp; W96&amp;"'","") &amp; "}",""),"")&amp;"},","")</f>
        <v>, dropMechanic={LIBSETS_DROP_MECHANIC_OVERLAND_BOSS_DELVE,LIBSETS_DROP_MECHANIC_OVERLAND_WORLDBOSS,LIBSETS_DROP_MECHANIC_OVERLAND_BOSS_PUBLIC_DUNGEON,LIBSETS_DROP_MECHANIC_OVERLAND_CHEST}},</v>
      </c>
      <c r="BC96" s="21" t="str">
        <f>IF(F96&lt;&gt;"Not in the game (anymore)",IF(C96&lt;&gt;"",CONCATENATE(" --",C96," / ",B96,"   [",IF(Q96&lt;&gt;"",Q96,""),IF(Z96&lt;&gt;"",", "&amp;Z96,""),IF(AE96&lt;&gt;"",", "&amp;AE96,""),IF(AJ96&lt;&gt;"",", "&amp;AJ96,""),IF(AO96&lt;&gt;"",", "&amp;AO96,""),IF(AT96&lt;&gt;"",", "&amp;AT96,""),"]")),"")</f>
        <v xml:space="preserve"> --Soulshine / Seelenschein   [Reaper's March]</v>
      </c>
    </row>
    <row r="97" spans="1:55" x14ac:dyDescent="0.25">
      <c r="A97" s="12">
        <v>116</v>
      </c>
      <c r="B97" t="s">
        <v>873</v>
      </c>
      <c r="C97" t="s">
        <v>874</v>
      </c>
      <c r="D97" s="3">
        <f t="shared" si="1"/>
        <v>116</v>
      </c>
      <c r="G97" s="8" t="s">
        <v>1496</v>
      </c>
      <c r="I97" t="s">
        <v>97</v>
      </c>
      <c r="J97" t="s">
        <v>97</v>
      </c>
      <c r="K97">
        <v>194</v>
      </c>
      <c r="L97">
        <v>194</v>
      </c>
      <c r="M97">
        <v>194</v>
      </c>
      <c r="N97">
        <v>0</v>
      </c>
      <c r="O97" s="66"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43" t="str">
        <f>IF(U97&lt;&gt;"",IF(U97&lt;&gt;"LIBSETS_DROP_MECHANIC_MONSTER_NAME",VLOOKUP(U97,'LibSets constants'!$I$4:$L$1003,3,FALSE),""),"")</f>
        <v/>
      </c>
      <c r="W97" s="43" t="str">
        <f>IF(U97&lt;&gt;"",IF(U97&lt;&gt;"LIBSETS_DROP_MECHANIC_MONSTER_NAME",VLOOKUP(U97,'LibSets constants'!$I$4:$L$1003,4,FALSE),""),"")</f>
        <v/>
      </c>
      <c r="Y97" s="3" t="str">
        <f>IF(G97&lt;&gt;"LIBSETS_SETTYPE_BATTLEGROUND",IF(G97&lt;&gt;"LIBSETS_SETTYPE_SPECIAL",IF(X97&lt;&gt;"",X97,IF(Z97&lt;&gt;"",VLOOKUP(Z97,'ESO zone constants'!$D$3:$H$4953,5,FALSE),"")),""),"")</f>
        <v/>
      </c>
      <c r="Z97" t="str">
        <f>IF(AND(O97&lt;&gt;"",NOT(ISERROR(O97))),"",IF(AND(L97&lt;&gt;"",L97&gt;0,NOT(ISERROR(L97))),VLOOKUP(L97,'ESO dumped WayshrineInfo'!$K$3:$N$9999,4,FALSE),""))</f>
        <v/>
      </c>
      <c r="AA97" s="44"/>
      <c r="AB97" s="43" t="str">
        <f>IF(AA97&lt;&gt;"",IF(AA97&lt;&gt;"LIBSETS_DROP_MECHANIC_MONSTER_NAME",VLOOKUP(AA97,'LibSets constants'!$I$4:$L$1003,3,FALSE),""),"")</f>
        <v/>
      </c>
      <c r="AC97" s="43" t="str">
        <f>IF(AA97&lt;&gt;"",IF(AA97&lt;&gt;"LIBSETS_DROP_MECHANIC_MONSTER_NAME",VLOOKUP(AA97,'LibSets constants'!$I$4:$L$1003,4,FALSE),""),"")</f>
        <v/>
      </c>
      <c r="AD97" s="3" t="str">
        <f>IF(G97&lt;&gt;"LIBSETS_SETTYPE_BATTLEGROUND",IF(G97&lt;&gt;"LIBSETS_SETTYPE_SPECIAL",IF(AE97&lt;&gt;"",VLOOKUP(AE97,'ESO zone constants'!$D$3:$H$4953,5,FALSE),""),""),"")</f>
        <v/>
      </c>
      <c r="AE97" t="str">
        <f>IF(AND(O97&lt;&gt;"",NOT(ISERROR(O97))),"",IF(AND(M97&lt;&gt;"",M97&gt;0,NOT(ISERROR(M97))),VLOOKUP(M97,'ESO dumped WayshrineInfo'!$K$3:$N$9999,4,FALSE),""))</f>
        <v/>
      </c>
      <c r="AF97" s="44"/>
      <c r="AG97" s="43" t="str">
        <f>IF(AF97&lt;&gt;"",IF(AF97&lt;&gt;"LIBSETS_DROP_MECHANIC_MONSTER_NAME",VLOOKUP(AF97,'LibSets constants'!$I$4:$L$1003,3,FALSE),""),"")</f>
        <v/>
      </c>
      <c r="AH97" s="43" t="str">
        <f>IF(AF97&lt;&gt;"",IF(AF97&lt;&gt;"LIBSETS_DROP_MECHANIC_MONSTER_NAME",VLOOKUP(AF97,'LibSets constants'!$I$4:$L$1003,4,FALSE),""),"")</f>
        <v/>
      </c>
      <c r="AI97" s="3">
        <f>IF(G97&lt;&gt;"LIBSETS_SETTYPE_BATTLEGROUND",IF(G97&lt;&gt;"LIBSETS_SETTYPE_SPECIAL",IF(AJ97&lt;&gt;"",VLOOKUP(AJ97,'ESO zone constants'!$D$3:$H$4953,5,FALSE),""),""),"")</f>
        <v>146</v>
      </c>
      <c r="AJ97" t="s">
        <v>62</v>
      </c>
      <c r="AK97" s="44"/>
      <c r="AL97" s="43" t="str">
        <f>IF(AK97&lt;&gt;"",IF(AK97&lt;&gt;"LIBSETS_DROP_MECHANIC_MONSTER_NAME",VLOOKUP(AK97,'LibSets constants'!$I$4:$L$1003,3,FALSE),""),"")</f>
        <v/>
      </c>
      <c r="AM97" s="43" t="str">
        <f>IF(AK97&lt;&gt;"",IF(AK97&lt;&gt;"LIBSETS_DROP_MECHANIC_MONSTER_NAME",VLOOKUP(AK97,'LibSets constants'!$I$4:$L$1003,4,FALSE),""),"")</f>
        <v/>
      </c>
      <c r="AN97" s="3">
        <f>IF(G97&lt;&gt;"LIBSETS_SETTYPE_BATTLEGROUND",IF(G97&lt;&gt;"LIBSETS_SETTYPE_SPECIAL",IF(AO97&lt;&gt;"",VLOOKUP(AO97,'ESO zone constants'!$D$3:$H$4953,5,FALSE),""),""),"")</f>
        <v>126</v>
      </c>
      <c r="AO97" t="s">
        <v>43</v>
      </c>
      <c r="AP97" s="44"/>
      <c r="AQ97" s="43" t="str">
        <f>IF(AP97&lt;&gt;"",IF(AP97&lt;&gt;"LIBSETS_DROP_MECHANIC_MONSTER_NAME",VLOOKUP(AP97,'LibSets constants'!$I$4:$L$1003,3,FALSE),""),"")</f>
        <v/>
      </c>
      <c r="AR97" s="43" t="str">
        <f>IF(AP97&lt;&gt;"",IF(AP97&lt;&gt;"LIBSETS_DROP_MECHANIC_MONSTER_NAME",VLOOKUP(AP97,'LibSets constants'!$I$4:$L$1003,4,FALSE),""),"")</f>
        <v/>
      </c>
      <c r="AS97" s="3">
        <f>IF(G97&lt;&gt;"LIBSETS_SETTYPE_BATTLEGROUND",IF(G97&lt;&gt;"LIBSETS_SETTYPE_SPECIAL",IF(AT97&lt;&gt;"",VLOOKUP(AT97,'ESO zone constants'!$D$3:$H$4953,5,FALSE),""),""),"")</f>
        <v>63</v>
      </c>
      <c r="AT97" t="s">
        <v>61</v>
      </c>
      <c r="AU97" s="44"/>
      <c r="AV97" s="43" t="str">
        <f>IF(AU97&lt;&gt;"",IF(AU97&lt;&gt;"LIBSETS_DROP_MECHANIC_MONSTER_NAME",VLOOKUP(AU97,'LibSets constants'!$I$4:$L$1003,3,FALSE),""),"")</f>
        <v/>
      </c>
      <c r="AW97" s="43" t="str">
        <f>IF(AU97&lt;&gt;"",IF(AU97&lt;&gt;"LIBSETS_DROP_MECHANIC_MONSTER_NAME",VLOOKUP(AU97,'LibSets constants'!$I$4:$L$1003,4,FALSE),""),"")</f>
        <v/>
      </c>
      <c r="AX97" s="90" t="s">
        <v>2707</v>
      </c>
      <c r="AY97" s="21" t="str">
        <f>IF(A97="???","--","")&amp;IF(F97&lt;&gt;"Not in the game (anymore)",IF(A97&lt;&gt;"",CONCATENATE("[",A97,"] = {wayshrines={")&amp;IF(K97&lt;&gt;"",CONCATENATE(K97,","),"")&amp;IF(L97&lt;&gt;"",CONCATENATE(L97,","),"")&amp;IF(M97&lt;&gt;"",CONCATENATE(M97,","),"")&amp;CONCATENATE("}")&amp;IF(VALUE(N97)&gt;0,CONCATENATE(", traitsNeeded=",N97),"")&amp;CONCATENATE(", dlcId=",IF(S97&lt;&gt;"",S97,"DLC_BASE_GAME")),""),"")</f>
        <v>[116] = {wayshrines={194,194,194,}, dlcId=DLC_BASE_GAME</v>
      </c>
      <c r="AZ97" s="21" t="str">
        <f>IF(F97&lt;&gt;"Not in the game (anymore)",IF(A97&lt;&gt;"",IF(P97&lt;&gt;"",CONCATENATE(", zoneIds={",P97),"")&amp;IF(Y97&lt;&gt;"",CONCATENATE(",",Y97),"")&amp;IF(AD97&lt;&gt;"",CONCATENATE(",",AD97),"")&amp;IF(AI97&lt;&gt;"",CONCATENATE(",",AI97),"")&amp;IF(AN97&lt;&gt;"",CONCATENATE(",",AN97),"")&amp;IF(AS97&lt;&gt;"",CONCATENATE(",",AS97),"")&amp;IF(P97&lt;&gt;"",CONCATENATE("}",""),"")&amp;IF(OR(I97="true",I97="false",I97&lt;&gt;""), CONCATENATE(", veteran=", I97), ""),""),"")</f>
        <v>, zoneIds={380,146,126,63}, veteran=false</v>
      </c>
      <c r="BA97" s="21" t="str">
        <f>IF(F97&lt;&gt;"Not in the game (anymore)",IF(A97&lt;&gt;"",", setType="&amp;G97,"")&amp;IF(J97="true",", multiTrialSet=true",""),"")</f>
        <v>, setType=LIBSETS_SETTYPE_DUNGEON</v>
      </c>
      <c r="BB97" s="21" t="str">
        <f>IF(AX97&lt;&gt;"",", isProcSetAllowedInPvP="&amp; AX97,"") &amp; IF(F97&lt;&gt;"Not in the game (anymore)",IF(U97&lt;&gt;"",", dropMechanic={"&amp;U97&amp;IF(AA97&lt;&gt;"",","&amp;AA97,"")&amp;IF(AF97&lt;&gt;"",","&amp;AF97,"")&amp;IF(AK97&lt;&gt;"",","&amp;AK97,"")&amp;IF(AP97&lt;&gt;"",","&amp;AP97,"")&amp;IF(AU97&lt;&gt;"",","&amp;AU97,"")&amp;"}"&amp;IF(U97="LIBSETS_DROP_MECHANIC_MONSTER_NAME",", dropMechanicNames={" &amp; IF(V97&lt;&gt;"","['en']='"&amp;V97&amp;"'","") &amp; IF(W97&lt;&gt;"",", ['de']='" &amp; W97&amp;"'","") &amp; "}",""),"")&amp;"},","")</f>
        <v>},</v>
      </c>
      <c r="BC97" s="21" t="str">
        <f>IF(F97&lt;&gt;"Not in the game (anymore)",IF(C97&lt;&gt;"",CONCATENATE(" --",C97," / ",B97,"   [",IF(Q97&lt;&gt;"",Q97,""),IF(Z97&lt;&gt;"",", "&amp;Z97,""),IF(AE97&lt;&gt;"",", "&amp;AE97,""),IF(AJ97&lt;&gt;"",", "&amp;AJ97,""),IF(AO97&lt;&gt;"",", "&amp;AO97,""),IF(AT97&lt;&gt;"",", "&amp;AT97,""),"]")),"")</f>
        <v xml:space="preserve"> --The Destruction Suite / Garnitur der Zerstörung   [The Banished Cells I, Wayrest Sewers I, Elden Hollow I, Darkshade Caverns I]</v>
      </c>
    </row>
    <row r="98" spans="1:55" x14ac:dyDescent="0.25">
      <c r="A98" s="12">
        <v>117</v>
      </c>
      <c r="B98" t="s">
        <v>875</v>
      </c>
      <c r="C98" t="s">
        <v>1460</v>
      </c>
      <c r="D98" s="3">
        <f t="shared" si="1"/>
        <v>117</v>
      </c>
      <c r="G98" s="8" t="s">
        <v>1496</v>
      </c>
      <c r="I98" t="s">
        <v>97</v>
      </c>
      <c r="J98" t="s">
        <v>97</v>
      </c>
      <c r="K98">
        <v>194</v>
      </c>
      <c r="L98">
        <v>194</v>
      </c>
      <c r="M98">
        <v>194</v>
      </c>
      <c r="N98">
        <v>0</v>
      </c>
      <c r="O98" s="66"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43" t="str">
        <f>IF(U98&lt;&gt;"",IF(U98&lt;&gt;"LIBSETS_DROP_MECHANIC_MONSTER_NAME",VLOOKUP(U98,'LibSets constants'!$I$4:$L$1003,3,FALSE),""),"")</f>
        <v/>
      </c>
      <c r="W98" s="43" t="str">
        <f>IF(U98&lt;&gt;"",IF(U98&lt;&gt;"LIBSETS_DROP_MECHANIC_MONSTER_NAME",VLOOKUP(U98,'LibSets constants'!$I$4:$L$1003,4,FALSE),""),"")</f>
        <v/>
      </c>
      <c r="Y98" s="3" t="str">
        <f>IF(G98&lt;&gt;"LIBSETS_SETTYPE_BATTLEGROUND",IF(G98&lt;&gt;"LIBSETS_SETTYPE_SPECIAL",IF(X98&lt;&gt;"",X98,IF(Z98&lt;&gt;"",VLOOKUP(Z98,'ESO zone constants'!$D$3:$H$4953,5,FALSE),"")),""),"")</f>
        <v/>
      </c>
      <c r="Z98" t="str">
        <f>IF(AND(O98&lt;&gt;"",NOT(ISERROR(O98))),"",IF(AND(L98&lt;&gt;"",L98&gt;0,NOT(ISERROR(L98))),VLOOKUP(L98,'ESO dumped WayshrineInfo'!$K$3:$N$9999,4,FALSE),""))</f>
        <v/>
      </c>
      <c r="AA98" s="44"/>
      <c r="AB98" s="43" t="str">
        <f>IF(AA98&lt;&gt;"",IF(AA98&lt;&gt;"LIBSETS_DROP_MECHANIC_MONSTER_NAME",VLOOKUP(AA98,'LibSets constants'!$I$4:$L$1003,3,FALSE),""),"")</f>
        <v/>
      </c>
      <c r="AC98" s="43" t="str">
        <f>IF(AA98&lt;&gt;"",IF(AA98&lt;&gt;"LIBSETS_DROP_MECHANIC_MONSTER_NAME",VLOOKUP(AA98,'LibSets constants'!$I$4:$L$1003,4,FALSE),""),"")</f>
        <v/>
      </c>
      <c r="AD98" s="3" t="str">
        <f>IF(G98&lt;&gt;"LIBSETS_SETTYPE_BATTLEGROUND",IF(G98&lt;&gt;"LIBSETS_SETTYPE_SPECIAL",IF(AE98&lt;&gt;"",VLOOKUP(AE98,'ESO zone constants'!$D$3:$H$4953,5,FALSE),""),""),"")</f>
        <v/>
      </c>
      <c r="AE98" t="str">
        <f>IF(AND(O98&lt;&gt;"",NOT(ISERROR(O98))),"",IF(AND(M98&lt;&gt;"",M98&gt;0,NOT(ISERROR(M98))),VLOOKUP(M98,'ESO dumped WayshrineInfo'!$K$3:$N$9999,4,FALSE),""))</f>
        <v/>
      </c>
      <c r="AF98" s="44"/>
      <c r="AG98" s="43" t="str">
        <f>IF(AF98&lt;&gt;"",IF(AF98&lt;&gt;"LIBSETS_DROP_MECHANIC_MONSTER_NAME",VLOOKUP(AF98,'LibSets constants'!$I$4:$L$1003,3,FALSE),""),"")</f>
        <v/>
      </c>
      <c r="AH98" s="43" t="str">
        <f>IF(AF98&lt;&gt;"",IF(AF98&lt;&gt;"LIBSETS_DROP_MECHANIC_MONSTER_NAME",VLOOKUP(AF98,'LibSets constants'!$I$4:$L$1003,4,FALSE),""),"")</f>
        <v/>
      </c>
      <c r="AI98" s="3">
        <f>IF(G98&lt;&gt;"LIBSETS_SETTYPE_BATTLEGROUND",IF(G98&lt;&gt;"LIBSETS_SETTYPE_SPECIAL",IF(AJ98&lt;&gt;"",VLOOKUP(AJ98,'ESO zone constants'!$D$3:$H$4953,5,FALSE),""),""),"")</f>
        <v>146</v>
      </c>
      <c r="AJ98" t="s">
        <v>62</v>
      </c>
      <c r="AK98" s="44"/>
      <c r="AL98" s="43" t="str">
        <f>IF(AK98&lt;&gt;"",IF(AK98&lt;&gt;"LIBSETS_DROP_MECHANIC_MONSTER_NAME",VLOOKUP(AK98,'LibSets constants'!$I$4:$L$1003,3,FALSE),""),"")</f>
        <v/>
      </c>
      <c r="AM98" s="43" t="str">
        <f>IF(AK98&lt;&gt;"",IF(AK98&lt;&gt;"LIBSETS_DROP_MECHANIC_MONSTER_NAME",VLOOKUP(AK98,'LibSets constants'!$I$4:$L$1003,4,FALSE),""),"")</f>
        <v/>
      </c>
      <c r="AN98" s="3">
        <f>IF(G98&lt;&gt;"LIBSETS_SETTYPE_BATTLEGROUND",IF(G98&lt;&gt;"LIBSETS_SETTYPE_SPECIAL",IF(AO98&lt;&gt;"",VLOOKUP(AO98,'ESO zone constants'!$D$3:$H$4953,5,FALSE),""),""),"")</f>
        <v>126</v>
      </c>
      <c r="AO98" t="s">
        <v>43</v>
      </c>
      <c r="AP98" s="44"/>
      <c r="AQ98" s="43" t="str">
        <f>IF(AP98&lt;&gt;"",IF(AP98&lt;&gt;"LIBSETS_DROP_MECHANIC_MONSTER_NAME",VLOOKUP(AP98,'LibSets constants'!$I$4:$L$1003,3,FALSE),""),"")</f>
        <v/>
      </c>
      <c r="AR98" s="43" t="str">
        <f>IF(AP98&lt;&gt;"",IF(AP98&lt;&gt;"LIBSETS_DROP_MECHANIC_MONSTER_NAME",VLOOKUP(AP98,'LibSets constants'!$I$4:$L$1003,4,FALSE),""),"")</f>
        <v/>
      </c>
      <c r="AS98" s="3">
        <f>IF(G98&lt;&gt;"LIBSETS_SETTYPE_BATTLEGROUND",IF(G98&lt;&gt;"LIBSETS_SETTYPE_SPECIAL",IF(AT98&lt;&gt;"",VLOOKUP(AT98,'ESO zone constants'!$D$3:$H$4953,5,FALSE),""),""),"")</f>
        <v>63</v>
      </c>
      <c r="AT98" t="s">
        <v>61</v>
      </c>
      <c r="AU98" s="44"/>
      <c r="AV98" s="43" t="str">
        <f>IF(AU98&lt;&gt;"",IF(AU98&lt;&gt;"LIBSETS_DROP_MECHANIC_MONSTER_NAME",VLOOKUP(AU98,'LibSets constants'!$I$4:$L$1003,3,FALSE),""),"")</f>
        <v/>
      </c>
      <c r="AW98" s="43" t="str">
        <f>IF(AU98&lt;&gt;"",IF(AU98&lt;&gt;"LIBSETS_DROP_MECHANIC_MONSTER_NAME",VLOOKUP(AU98,'LibSets constants'!$I$4:$L$1003,4,FALSE),""),"")</f>
        <v/>
      </c>
      <c r="AX98" s="90" t="s">
        <v>2708</v>
      </c>
      <c r="AY98" s="21" t="str">
        <f>IF(A98="???","--","")&amp;IF(F98&lt;&gt;"Not in the game (anymore)",IF(A98&lt;&gt;"",CONCATENATE("[",A98,"] = {wayshrines={")&amp;IF(K98&lt;&gt;"",CONCATENATE(K98,","),"")&amp;IF(L98&lt;&gt;"",CONCATENATE(L98,","),"")&amp;IF(M98&lt;&gt;"",CONCATENATE(M98,","),"")&amp;CONCATENATE("}")&amp;IF(VALUE(N98)&gt;0,CONCATENATE(", traitsNeeded=",N98),"")&amp;CONCATENATE(", dlcId=",IF(S98&lt;&gt;"",S98,"DLC_BASE_GAME")),""),"")</f>
        <v>[117] = {wayshrines={194,194,194,}, dlcId=DLC_BASE_GAME</v>
      </c>
      <c r="AZ98" s="21" t="str">
        <f>IF(F98&lt;&gt;"Not in the game (anymore)",IF(A98&lt;&gt;"",IF(P98&lt;&gt;"",CONCATENATE(", zoneIds={",P98),"")&amp;IF(Y98&lt;&gt;"",CONCATENATE(",",Y98),"")&amp;IF(AD98&lt;&gt;"",CONCATENATE(",",AD98),"")&amp;IF(AI98&lt;&gt;"",CONCATENATE(",",AI98),"")&amp;IF(AN98&lt;&gt;"",CONCATENATE(",",AN98),"")&amp;IF(AS98&lt;&gt;"",CONCATENATE(",",AS98),"")&amp;IF(P98&lt;&gt;"",CONCATENATE("}",""),"")&amp;IF(OR(I98="true",I98="false",I98&lt;&gt;""), CONCATENATE(", veteran=", I98), ""),""),"")</f>
        <v>, zoneIds={380,146,126,63}, veteran=false</v>
      </c>
      <c r="BA98" s="21" t="str">
        <f>IF(F98&lt;&gt;"Not in the game (anymore)",IF(A98&lt;&gt;"",", setType="&amp;G98,"")&amp;IF(J98="true",", multiTrialSet=true",""),"")</f>
        <v>, setType=LIBSETS_SETTYPE_DUNGEON</v>
      </c>
      <c r="BB98" s="21" t="str">
        <f>IF(AX98&lt;&gt;"",", isProcSetAllowedInPvP="&amp; AX98,"") &amp; IF(F98&lt;&gt;"Not in the game (anymore)",IF(U98&lt;&gt;"",", dropMechanic={"&amp;U98&amp;IF(AA98&lt;&gt;"",","&amp;AA98,"")&amp;IF(AF98&lt;&gt;"",","&amp;AF98,"")&amp;IF(AK98&lt;&gt;"",","&amp;AK98,"")&amp;IF(AP98&lt;&gt;"",","&amp;AP98,"")&amp;IF(AU98&lt;&gt;"",","&amp;AU98,"")&amp;"}"&amp;IF(U98="LIBSETS_DROP_MECHANIC_MONSTER_NAME",", dropMechanicNames={" &amp; IF(V98&lt;&gt;"","['en']='"&amp;V98&amp;"'","") &amp; IF(W98&lt;&gt;"",", ['de']='" &amp; W98&amp;"'","") &amp; "}",""),"")&amp;"},","")</f>
        <v>, isProcSetAllowedInPvP=1},</v>
      </c>
      <c r="BC98" s="21" t="str">
        <f>IF(F98&lt;&gt;"Not in the game (anymore)",IF(C98&lt;&gt;"",CONCATENATE(" --",C98," / ",B98,"   [",IF(Q98&lt;&gt;"",Q98,""),IF(Z98&lt;&gt;"",", "&amp;Z98,""),IF(AE98&lt;&gt;"",", "&amp;AE98,""),IF(AJ98&lt;&gt;"",", "&amp;AJ98,""),IF(AO98&lt;&gt;"",", "&amp;AO98,""),IF(AT98&lt;&gt;"",", "&amp;AT98,""),"]")),"")</f>
        <v xml:space="preserve"> --Relics of the Physician, Ansur / Relikte des Mediziners Ansur   [The Banished Cells I, Wayrest Sewers I, Elden Hollow I, Darkshade Caverns I]</v>
      </c>
    </row>
    <row r="99" spans="1:55" x14ac:dyDescent="0.25">
      <c r="A99" s="12">
        <v>118</v>
      </c>
      <c r="B99" t="s">
        <v>876</v>
      </c>
      <c r="C99" t="s">
        <v>877</v>
      </c>
      <c r="D99" s="3">
        <f t="shared" si="1"/>
        <v>118</v>
      </c>
      <c r="G99" s="8" t="s">
        <v>1496</v>
      </c>
      <c r="I99" t="s">
        <v>97</v>
      </c>
      <c r="J99" t="s">
        <v>97</v>
      </c>
      <c r="K99">
        <v>194</v>
      </c>
      <c r="L99">
        <v>194</v>
      </c>
      <c r="M99">
        <v>194</v>
      </c>
      <c r="N99">
        <v>0</v>
      </c>
      <c r="O99" s="66"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43" t="str">
        <f>IF(U99&lt;&gt;"",IF(U99&lt;&gt;"LIBSETS_DROP_MECHANIC_MONSTER_NAME",VLOOKUP(U99,'LibSets constants'!$I$4:$L$1003,3,FALSE),""),"")</f>
        <v/>
      </c>
      <c r="W99" s="43" t="str">
        <f>IF(U99&lt;&gt;"",IF(U99&lt;&gt;"LIBSETS_DROP_MECHANIC_MONSTER_NAME",VLOOKUP(U99,'LibSets constants'!$I$4:$L$1003,4,FALSE),""),"")</f>
        <v/>
      </c>
      <c r="Y99" s="3" t="str">
        <f>IF(G99&lt;&gt;"LIBSETS_SETTYPE_BATTLEGROUND",IF(G99&lt;&gt;"LIBSETS_SETTYPE_SPECIAL",IF(X99&lt;&gt;"",X99,IF(Z99&lt;&gt;"",VLOOKUP(Z99,'ESO zone constants'!$D$3:$H$4953,5,FALSE),"")),""),"")</f>
        <v/>
      </c>
      <c r="Z99" t="str">
        <f>IF(AND(O99&lt;&gt;"",NOT(ISERROR(O99))),"",IF(AND(L99&lt;&gt;"",L99&gt;0,NOT(ISERROR(L99))),VLOOKUP(L99,'ESO dumped WayshrineInfo'!$K$3:$N$9999,4,FALSE),""))</f>
        <v/>
      </c>
      <c r="AA99" s="44"/>
      <c r="AB99" s="43" t="str">
        <f>IF(AA99&lt;&gt;"",IF(AA99&lt;&gt;"LIBSETS_DROP_MECHANIC_MONSTER_NAME",VLOOKUP(AA99,'LibSets constants'!$I$4:$L$1003,3,FALSE),""),"")</f>
        <v/>
      </c>
      <c r="AC99" s="43" t="str">
        <f>IF(AA99&lt;&gt;"",IF(AA99&lt;&gt;"LIBSETS_DROP_MECHANIC_MONSTER_NAME",VLOOKUP(AA99,'LibSets constants'!$I$4:$L$1003,4,FALSE),""),"")</f>
        <v/>
      </c>
      <c r="AD99" s="3" t="str">
        <f>IF(G99&lt;&gt;"LIBSETS_SETTYPE_BATTLEGROUND",IF(G99&lt;&gt;"LIBSETS_SETTYPE_SPECIAL",IF(AE99&lt;&gt;"",VLOOKUP(AE99,'ESO zone constants'!$D$3:$H$4953,5,FALSE),""),""),"")</f>
        <v/>
      </c>
      <c r="AE99" t="str">
        <f>IF(AND(O99&lt;&gt;"",NOT(ISERROR(O99))),"",IF(AND(M99&lt;&gt;"",M99&gt;0,NOT(ISERROR(M99))),VLOOKUP(M99,'ESO dumped WayshrineInfo'!$K$3:$N$9999,4,FALSE),""))</f>
        <v/>
      </c>
      <c r="AF99" s="44"/>
      <c r="AG99" s="43" t="str">
        <f>IF(AF99&lt;&gt;"",IF(AF99&lt;&gt;"LIBSETS_DROP_MECHANIC_MONSTER_NAME",VLOOKUP(AF99,'LibSets constants'!$I$4:$L$1003,3,FALSE),""),"")</f>
        <v/>
      </c>
      <c r="AH99" s="43" t="str">
        <f>IF(AF99&lt;&gt;"",IF(AF99&lt;&gt;"LIBSETS_DROP_MECHANIC_MONSTER_NAME",VLOOKUP(AF99,'LibSets constants'!$I$4:$L$1003,4,FALSE),""),"")</f>
        <v/>
      </c>
      <c r="AI99" s="3">
        <f>IF(G99&lt;&gt;"LIBSETS_SETTYPE_BATTLEGROUND",IF(G99&lt;&gt;"LIBSETS_SETTYPE_SPECIAL",IF(AJ99&lt;&gt;"",VLOOKUP(AJ99,'ESO zone constants'!$D$3:$H$4953,5,FALSE),""),""),"")</f>
        <v>146</v>
      </c>
      <c r="AJ99" t="s">
        <v>62</v>
      </c>
      <c r="AK99" s="44"/>
      <c r="AL99" s="43" t="str">
        <f>IF(AK99&lt;&gt;"",IF(AK99&lt;&gt;"LIBSETS_DROP_MECHANIC_MONSTER_NAME",VLOOKUP(AK99,'LibSets constants'!$I$4:$L$1003,3,FALSE),""),"")</f>
        <v/>
      </c>
      <c r="AM99" s="43" t="str">
        <f>IF(AK99&lt;&gt;"",IF(AK99&lt;&gt;"LIBSETS_DROP_MECHANIC_MONSTER_NAME",VLOOKUP(AK99,'LibSets constants'!$I$4:$L$1003,4,FALSE),""),"")</f>
        <v/>
      </c>
      <c r="AN99" s="3">
        <f>IF(G99&lt;&gt;"LIBSETS_SETTYPE_BATTLEGROUND",IF(G99&lt;&gt;"LIBSETS_SETTYPE_SPECIAL",IF(AO99&lt;&gt;"",VLOOKUP(AO99,'ESO zone constants'!$D$3:$H$4953,5,FALSE),""),""),"")</f>
        <v>126</v>
      </c>
      <c r="AO99" t="s">
        <v>43</v>
      </c>
      <c r="AP99" s="44"/>
      <c r="AQ99" s="43" t="str">
        <f>IF(AP99&lt;&gt;"",IF(AP99&lt;&gt;"LIBSETS_DROP_MECHANIC_MONSTER_NAME",VLOOKUP(AP99,'LibSets constants'!$I$4:$L$1003,3,FALSE),""),"")</f>
        <v/>
      </c>
      <c r="AR99" s="43" t="str">
        <f>IF(AP99&lt;&gt;"",IF(AP99&lt;&gt;"LIBSETS_DROP_MECHANIC_MONSTER_NAME",VLOOKUP(AP99,'LibSets constants'!$I$4:$L$1003,4,FALSE),""),"")</f>
        <v/>
      </c>
      <c r="AS99" s="3">
        <f>IF(G99&lt;&gt;"LIBSETS_SETTYPE_BATTLEGROUND",IF(G99&lt;&gt;"LIBSETS_SETTYPE_SPECIAL",IF(AT99&lt;&gt;"",VLOOKUP(AT99,'ESO zone constants'!$D$3:$H$4953,5,FALSE),""),""),"")</f>
        <v>63</v>
      </c>
      <c r="AT99" t="s">
        <v>61</v>
      </c>
      <c r="AU99" s="44"/>
      <c r="AV99" s="43" t="str">
        <f>IF(AU99&lt;&gt;"",IF(AU99&lt;&gt;"LIBSETS_DROP_MECHANIC_MONSTER_NAME",VLOOKUP(AU99,'LibSets constants'!$I$4:$L$1003,3,FALSE),""),"")</f>
        <v/>
      </c>
      <c r="AW99" s="43" t="str">
        <f>IF(AU99&lt;&gt;"",IF(AU99&lt;&gt;"LIBSETS_DROP_MECHANIC_MONSTER_NAME",VLOOKUP(AU99,'LibSets constants'!$I$4:$L$1003,4,FALSE),""),"")</f>
        <v/>
      </c>
      <c r="AX99" s="90" t="s">
        <v>2707</v>
      </c>
      <c r="AY99" s="21" t="str">
        <f>IF(A99="???","--","")&amp;IF(F99&lt;&gt;"Not in the game (anymore)",IF(A99&lt;&gt;"",CONCATENATE("[",A99,"] = {wayshrines={")&amp;IF(K99&lt;&gt;"",CONCATENATE(K99,","),"")&amp;IF(L99&lt;&gt;"",CONCATENATE(L99,","),"")&amp;IF(M99&lt;&gt;"",CONCATENATE(M99,","),"")&amp;CONCATENATE("}")&amp;IF(VALUE(N99)&gt;0,CONCATENATE(", traitsNeeded=",N99),"")&amp;CONCATENATE(", dlcId=",IF(S99&lt;&gt;"",S99,"DLC_BASE_GAME")),""),"")</f>
        <v>[118] = {wayshrines={194,194,194,}, dlcId=DLC_BASE_GAME</v>
      </c>
      <c r="AZ99" s="21" t="str">
        <f>IF(F99&lt;&gt;"Not in the game (anymore)",IF(A99&lt;&gt;"",IF(P99&lt;&gt;"",CONCATENATE(", zoneIds={",P99),"")&amp;IF(Y99&lt;&gt;"",CONCATENATE(",",Y99),"")&amp;IF(AD99&lt;&gt;"",CONCATENATE(",",AD99),"")&amp;IF(AI99&lt;&gt;"",CONCATENATE(",",AI99),"")&amp;IF(AN99&lt;&gt;"",CONCATENATE(",",AN99),"")&amp;IF(AS99&lt;&gt;"",CONCATENATE(",",AS99),"")&amp;IF(P99&lt;&gt;"",CONCATENATE("}",""),"")&amp;IF(OR(I99="true",I99="false",I99&lt;&gt;""), CONCATENATE(", veteran=", I99), ""),""),"")</f>
        <v>, zoneIds={380,146,126,63}, veteran=false</v>
      </c>
      <c r="BA99" s="21" t="str">
        <f>IF(F99&lt;&gt;"Not in the game (anymore)",IF(A99&lt;&gt;"",", setType="&amp;G99,"")&amp;IF(J99="true",", multiTrialSet=true",""),"")</f>
        <v>, setType=LIBSETS_SETTYPE_DUNGEON</v>
      </c>
      <c r="BB99" s="21" t="str">
        <f>IF(AX99&lt;&gt;"",", isProcSetAllowedInPvP="&amp; AX99,"") &amp; IF(F99&lt;&gt;"Not in the game (anymore)",IF(U99&lt;&gt;"",", dropMechanic={"&amp;U99&amp;IF(AA99&lt;&gt;"",","&amp;AA99,"")&amp;IF(AF99&lt;&gt;"",","&amp;AF99,"")&amp;IF(AK99&lt;&gt;"",","&amp;AK99,"")&amp;IF(AP99&lt;&gt;"",","&amp;AP99,"")&amp;IF(AU99&lt;&gt;"",","&amp;AU99,"")&amp;"}"&amp;IF(U99="LIBSETS_DROP_MECHANIC_MONSTER_NAME",", dropMechanicNames={" &amp; IF(V99&lt;&gt;"","['en']='"&amp;V99&amp;"'","") &amp; IF(W99&lt;&gt;"",", ['de']='" &amp; W99&amp;"'","") &amp; "}",""),"")&amp;"},","")</f>
        <v>},</v>
      </c>
      <c r="BC99" s="21" t="str">
        <f>IF(F99&lt;&gt;"Not in the game (anymore)",IF(C99&lt;&gt;"",CONCATENATE(" --",C99," / ",B99,"   [",IF(Q99&lt;&gt;"",Q99,""),IF(Z99&lt;&gt;"",", "&amp;Z99,""),IF(AE99&lt;&gt;"",", "&amp;AE99,""),IF(AJ99&lt;&gt;"",", "&amp;AJ99,""),IF(AO99&lt;&gt;"",", "&amp;AO99,""),IF(AT99&lt;&gt;"",", "&amp;AT99,""),"]")),"")</f>
        <v xml:space="preserve"> --Treasures of the Earthforge / Schätze der Erdenschmiede   [The Banished Cells I, Wayrest Sewers I, Elden Hollow I, Darkshade Caverns I]</v>
      </c>
    </row>
    <row r="100" spans="1:55" x14ac:dyDescent="0.25">
      <c r="A100" s="12">
        <v>119</v>
      </c>
      <c r="B100" t="s">
        <v>878</v>
      </c>
      <c r="C100" t="s">
        <v>879</v>
      </c>
      <c r="D100" s="3">
        <f t="shared" si="1"/>
        <v>119</v>
      </c>
      <c r="G100" s="8" t="s">
        <v>1496</v>
      </c>
      <c r="I100" t="s">
        <v>97</v>
      </c>
      <c r="J100" t="s">
        <v>97</v>
      </c>
      <c r="K100">
        <v>194</v>
      </c>
      <c r="L100">
        <v>194</v>
      </c>
      <c r="M100">
        <v>194</v>
      </c>
      <c r="N100">
        <v>0</v>
      </c>
      <c r="O100" s="66"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43" t="str">
        <f>IF(U100&lt;&gt;"",IF(U100&lt;&gt;"LIBSETS_DROP_MECHANIC_MONSTER_NAME",VLOOKUP(U100,'LibSets constants'!$I$4:$L$1003,3,FALSE),""),"")</f>
        <v/>
      </c>
      <c r="W100" s="43" t="str">
        <f>IF(U100&lt;&gt;"",IF(U100&lt;&gt;"LIBSETS_DROP_MECHANIC_MONSTER_NAME",VLOOKUP(U100,'LibSets constants'!$I$4:$L$1003,4,FALSE),""),"")</f>
        <v/>
      </c>
      <c r="Y100" s="3" t="str">
        <f>IF(G100&lt;&gt;"LIBSETS_SETTYPE_BATTLEGROUND",IF(G100&lt;&gt;"LIBSETS_SETTYPE_SPECIAL",IF(X100&lt;&gt;"",X100,IF(Z100&lt;&gt;"",VLOOKUP(Z100,'ESO zone constants'!$D$3:$H$4953,5,FALSE),"")),""),"")</f>
        <v/>
      </c>
      <c r="Z100" t="str">
        <f>IF(AND(O100&lt;&gt;"",NOT(ISERROR(O100))),"",IF(AND(L100&lt;&gt;"",L100&gt;0,NOT(ISERROR(L100))),VLOOKUP(L100,'ESO dumped WayshrineInfo'!$K$3:$N$9999,4,FALSE),""))</f>
        <v/>
      </c>
      <c r="AA100" s="44"/>
      <c r="AB100" s="43" t="str">
        <f>IF(AA100&lt;&gt;"",IF(AA100&lt;&gt;"LIBSETS_DROP_MECHANIC_MONSTER_NAME",VLOOKUP(AA100,'LibSets constants'!$I$4:$L$1003,3,FALSE),""),"")</f>
        <v/>
      </c>
      <c r="AC100" s="43" t="str">
        <f>IF(AA100&lt;&gt;"",IF(AA100&lt;&gt;"LIBSETS_DROP_MECHANIC_MONSTER_NAME",VLOOKUP(AA100,'LibSets constants'!$I$4:$L$1003,4,FALSE),""),"")</f>
        <v/>
      </c>
      <c r="AD100" s="3" t="str">
        <f>IF(G100&lt;&gt;"LIBSETS_SETTYPE_BATTLEGROUND",IF(G100&lt;&gt;"LIBSETS_SETTYPE_SPECIAL",IF(AE100&lt;&gt;"",VLOOKUP(AE100,'ESO zone constants'!$D$3:$H$4953,5,FALSE),""),""),"")</f>
        <v/>
      </c>
      <c r="AE100" t="str">
        <f>IF(AND(O100&lt;&gt;"",NOT(ISERROR(O100))),"",IF(AND(M100&lt;&gt;"",M100&gt;0,NOT(ISERROR(M100))),VLOOKUP(M100,'ESO dumped WayshrineInfo'!$K$3:$N$9999,4,FALSE),""))</f>
        <v/>
      </c>
      <c r="AF100" s="44"/>
      <c r="AG100" s="43" t="str">
        <f>IF(AF100&lt;&gt;"",IF(AF100&lt;&gt;"LIBSETS_DROP_MECHANIC_MONSTER_NAME",VLOOKUP(AF100,'LibSets constants'!$I$4:$L$1003,3,FALSE),""),"")</f>
        <v/>
      </c>
      <c r="AH100" s="43" t="str">
        <f>IF(AF100&lt;&gt;"",IF(AF100&lt;&gt;"LIBSETS_DROP_MECHANIC_MONSTER_NAME",VLOOKUP(AF100,'LibSets constants'!$I$4:$L$1003,4,FALSE),""),"")</f>
        <v/>
      </c>
      <c r="AI100" s="3">
        <f>IF(G100&lt;&gt;"LIBSETS_SETTYPE_BATTLEGROUND",IF(G100&lt;&gt;"LIBSETS_SETTYPE_SPECIAL",IF(AJ100&lt;&gt;"",VLOOKUP(AJ100,'ESO zone constants'!$D$3:$H$4953,5,FALSE),""),""),"")</f>
        <v>146</v>
      </c>
      <c r="AJ100" t="s">
        <v>62</v>
      </c>
      <c r="AK100" s="44"/>
      <c r="AL100" s="43" t="str">
        <f>IF(AK100&lt;&gt;"",IF(AK100&lt;&gt;"LIBSETS_DROP_MECHANIC_MONSTER_NAME",VLOOKUP(AK100,'LibSets constants'!$I$4:$L$1003,3,FALSE),""),"")</f>
        <v/>
      </c>
      <c r="AM100" s="43" t="str">
        <f>IF(AK100&lt;&gt;"",IF(AK100&lt;&gt;"LIBSETS_DROP_MECHANIC_MONSTER_NAME",VLOOKUP(AK100,'LibSets constants'!$I$4:$L$1003,4,FALSE),""),"")</f>
        <v/>
      </c>
      <c r="AN100" s="3">
        <f>IF(G100&lt;&gt;"LIBSETS_SETTYPE_BATTLEGROUND",IF(G100&lt;&gt;"LIBSETS_SETTYPE_SPECIAL",IF(AO100&lt;&gt;"",VLOOKUP(AO100,'ESO zone constants'!$D$3:$H$4953,5,FALSE),""),""),"")</f>
        <v>126</v>
      </c>
      <c r="AO100" t="s">
        <v>43</v>
      </c>
      <c r="AP100" s="44"/>
      <c r="AQ100" s="43" t="str">
        <f>IF(AP100&lt;&gt;"",IF(AP100&lt;&gt;"LIBSETS_DROP_MECHANIC_MONSTER_NAME",VLOOKUP(AP100,'LibSets constants'!$I$4:$L$1003,3,FALSE),""),"")</f>
        <v/>
      </c>
      <c r="AR100" s="43" t="str">
        <f>IF(AP100&lt;&gt;"",IF(AP100&lt;&gt;"LIBSETS_DROP_MECHANIC_MONSTER_NAME",VLOOKUP(AP100,'LibSets constants'!$I$4:$L$1003,4,FALSE),""),"")</f>
        <v/>
      </c>
      <c r="AS100" s="3">
        <f>IF(G100&lt;&gt;"LIBSETS_SETTYPE_BATTLEGROUND",IF(G100&lt;&gt;"LIBSETS_SETTYPE_SPECIAL",IF(AT100&lt;&gt;"",VLOOKUP(AT100,'ESO zone constants'!$D$3:$H$4953,5,FALSE),""),""),"")</f>
        <v>63</v>
      </c>
      <c r="AT100" t="s">
        <v>61</v>
      </c>
      <c r="AU100" s="44"/>
      <c r="AV100" s="43" t="str">
        <f>IF(AU100&lt;&gt;"",IF(AU100&lt;&gt;"LIBSETS_DROP_MECHANIC_MONSTER_NAME",VLOOKUP(AU100,'LibSets constants'!$I$4:$L$1003,3,FALSE),""),"")</f>
        <v/>
      </c>
      <c r="AW100" s="43" t="str">
        <f>IF(AU100&lt;&gt;"",IF(AU100&lt;&gt;"LIBSETS_DROP_MECHANIC_MONSTER_NAME",VLOOKUP(AU100,'LibSets constants'!$I$4:$L$1003,4,FALSE),""),"")</f>
        <v/>
      </c>
      <c r="AX100" s="90" t="s">
        <v>2707</v>
      </c>
      <c r="AY100" s="21" t="str">
        <f>IF(A100="???","--","")&amp;IF(F100&lt;&gt;"Not in the game (anymore)",IF(A100&lt;&gt;"",CONCATENATE("[",A100,"] = {wayshrines={")&amp;IF(K100&lt;&gt;"",CONCATENATE(K100,","),"")&amp;IF(L100&lt;&gt;"",CONCATENATE(L100,","),"")&amp;IF(M100&lt;&gt;"",CONCATENATE(M100,","),"")&amp;CONCATENATE("}")&amp;IF(VALUE(N100)&gt;0,CONCATENATE(", traitsNeeded=",N100),"")&amp;CONCATENATE(", dlcId=",IF(S100&lt;&gt;"",S100,"DLC_BASE_GAME")),""),"")</f>
        <v>[119] = {wayshrines={194,194,194,}, dlcId=DLC_BASE_GAME</v>
      </c>
      <c r="AZ100" s="21" t="str">
        <f>IF(F100&lt;&gt;"Not in the game (anymore)",IF(A100&lt;&gt;"",IF(P100&lt;&gt;"",CONCATENATE(", zoneIds={",P100),"")&amp;IF(Y100&lt;&gt;"",CONCATENATE(",",Y100),"")&amp;IF(AD100&lt;&gt;"",CONCATENATE(",",AD100),"")&amp;IF(AI100&lt;&gt;"",CONCATENATE(",",AI100),"")&amp;IF(AN100&lt;&gt;"",CONCATENATE(",",AN100),"")&amp;IF(AS100&lt;&gt;"",CONCATENATE(",",AS100),"")&amp;IF(P100&lt;&gt;"",CONCATENATE("}",""),"")&amp;IF(OR(I100="true",I100="false",I100&lt;&gt;""), CONCATENATE(", veteran=", I100), ""),""),"")</f>
        <v>, zoneIds={380,146,126,63}, veteran=false</v>
      </c>
      <c r="BA100" s="21" t="str">
        <f>IF(F100&lt;&gt;"Not in the game (anymore)",IF(A100&lt;&gt;"",", setType="&amp;G100,"")&amp;IF(J100="true",", multiTrialSet=true",""),"")</f>
        <v>, setType=LIBSETS_SETTYPE_DUNGEON</v>
      </c>
      <c r="BB100" s="21" t="str">
        <f>IF(AX100&lt;&gt;"",", isProcSetAllowedInPvP="&amp; AX100,"") &amp; IF(F100&lt;&gt;"Not in the game (anymore)",IF(U100&lt;&gt;"",", dropMechanic={"&amp;U100&amp;IF(AA100&lt;&gt;"",","&amp;AA100,"")&amp;IF(AF100&lt;&gt;"",","&amp;AF100,"")&amp;IF(AK100&lt;&gt;"",","&amp;AK100,"")&amp;IF(AP100&lt;&gt;"",","&amp;AP100,"")&amp;IF(AU100&lt;&gt;"",","&amp;AU100,"")&amp;"}"&amp;IF(U100="LIBSETS_DROP_MECHANIC_MONSTER_NAME",", dropMechanicNames={" &amp; IF(V100&lt;&gt;"","['en']='"&amp;V100&amp;"'","") &amp; IF(W100&lt;&gt;"",", ['de']='" &amp; W100&amp;"'","") &amp; "}",""),"")&amp;"},","")</f>
        <v>},</v>
      </c>
      <c r="BC100" s="21" t="str">
        <f>IF(F100&lt;&gt;"Not in the game (anymore)",IF(C100&lt;&gt;"",CONCATENATE(" --",C100," / ",B100,"   [",IF(Q100&lt;&gt;"",Q100,""),IF(Z100&lt;&gt;"",", "&amp;Z100,""),IF(AE100&lt;&gt;"",", "&amp;AE100,""),IF(AJ100&lt;&gt;"",", "&amp;AJ100,""),IF(AO100&lt;&gt;"",", "&amp;AO100,""),IF(AT100&lt;&gt;"",", "&amp;AT100,""),"]")),"")</f>
        <v xml:space="preserve"> --Relics of the Rebellion / Relikte der Rebellion   [The Banished Cells I, Wayrest Sewers I, Elden Hollow I, Darkshade Caverns I]</v>
      </c>
    </row>
    <row r="101" spans="1:55" x14ac:dyDescent="0.25">
      <c r="A101" s="12">
        <v>120</v>
      </c>
      <c r="B101" t="s">
        <v>880</v>
      </c>
      <c r="C101" t="s">
        <v>881</v>
      </c>
      <c r="D101" s="3">
        <f t="shared" si="1"/>
        <v>120</v>
      </c>
      <c r="G101" s="8" t="s">
        <v>1496</v>
      </c>
      <c r="I101" t="s">
        <v>97</v>
      </c>
      <c r="J101" t="s">
        <v>97</v>
      </c>
      <c r="K101">
        <v>194</v>
      </c>
      <c r="L101">
        <v>194</v>
      </c>
      <c r="M101">
        <v>194</v>
      </c>
      <c r="N101">
        <v>0</v>
      </c>
      <c r="O101" s="66"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43" t="str">
        <f>IF(U101&lt;&gt;"",IF(U101&lt;&gt;"LIBSETS_DROP_MECHANIC_MONSTER_NAME",VLOOKUP(U101,'LibSets constants'!$I$4:$L$1003,3,FALSE),""),"")</f>
        <v/>
      </c>
      <c r="W101" s="43" t="str">
        <f>IF(U101&lt;&gt;"",IF(U101&lt;&gt;"LIBSETS_DROP_MECHANIC_MONSTER_NAME",VLOOKUP(U101,'LibSets constants'!$I$4:$L$1003,4,FALSE),""),"")</f>
        <v/>
      </c>
      <c r="Y101" s="3" t="str">
        <f>IF(G101&lt;&gt;"LIBSETS_SETTYPE_BATTLEGROUND",IF(G101&lt;&gt;"LIBSETS_SETTYPE_SPECIAL",IF(X101&lt;&gt;"",X101,IF(Z101&lt;&gt;"",VLOOKUP(Z101,'ESO zone constants'!$D$3:$H$4953,5,FALSE),"")),""),"")</f>
        <v/>
      </c>
      <c r="Z101" t="str">
        <f>IF(AND(O101&lt;&gt;"",NOT(ISERROR(O101))),"",IF(AND(L101&lt;&gt;"",L101&gt;0,NOT(ISERROR(L101))),VLOOKUP(L101,'ESO dumped WayshrineInfo'!$K$3:$N$9999,4,FALSE),""))</f>
        <v/>
      </c>
      <c r="AA101" s="44"/>
      <c r="AB101" s="43" t="str">
        <f>IF(AA101&lt;&gt;"",IF(AA101&lt;&gt;"LIBSETS_DROP_MECHANIC_MONSTER_NAME",VLOOKUP(AA101,'LibSets constants'!$I$4:$L$1003,3,FALSE),""),"")</f>
        <v/>
      </c>
      <c r="AC101" s="43" t="str">
        <f>IF(AA101&lt;&gt;"",IF(AA101&lt;&gt;"LIBSETS_DROP_MECHANIC_MONSTER_NAME",VLOOKUP(AA101,'LibSets constants'!$I$4:$L$1003,4,FALSE),""),"")</f>
        <v/>
      </c>
      <c r="AD101" s="3" t="str">
        <f>IF(G101&lt;&gt;"LIBSETS_SETTYPE_BATTLEGROUND",IF(G101&lt;&gt;"LIBSETS_SETTYPE_SPECIAL",IF(AE101&lt;&gt;"",VLOOKUP(AE101,'ESO zone constants'!$D$3:$H$4953,5,FALSE),""),""),"")</f>
        <v/>
      </c>
      <c r="AE101" t="str">
        <f>IF(AND(O101&lt;&gt;"",NOT(ISERROR(O101))),"",IF(AND(M101&lt;&gt;"",M101&gt;0,NOT(ISERROR(M101))),VLOOKUP(M101,'ESO dumped WayshrineInfo'!$K$3:$N$9999,4,FALSE),""))</f>
        <v/>
      </c>
      <c r="AF101" s="44"/>
      <c r="AG101" s="43" t="str">
        <f>IF(AF101&lt;&gt;"",IF(AF101&lt;&gt;"LIBSETS_DROP_MECHANIC_MONSTER_NAME",VLOOKUP(AF101,'LibSets constants'!$I$4:$L$1003,3,FALSE),""),"")</f>
        <v/>
      </c>
      <c r="AH101" s="43" t="str">
        <f>IF(AF101&lt;&gt;"",IF(AF101&lt;&gt;"LIBSETS_DROP_MECHANIC_MONSTER_NAME",VLOOKUP(AF101,'LibSets constants'!$I$4:$L$1003,4,FALSE),""),"")</f>
        <v/>
      </c>
      <c r="AI101" s="3">
        <f>IF(G101&lt;&gt;"LIBSETS_SETTYPE_BATTLEGROUND",IF(G101&lt;&gt;"LIBSETS_SETTYPE_SPECIAL",IF(AJ101&lt;&gt;"",VLOOKUP(AJ101,'ESO zone constants'!$D$3:$H$4953,5,FALSE),""),""),"")</f>
        <v>146</v>
      </c>
      <c r="AJ101" t="s">
        <v>62</v>
      </c>
      <c r="AK101" s="44"/>
      <c r="AL101" s="43" t="str">
        <f>IF(AK101&lt;&gt;"",IF(AK101&lt;&gt;"LIBSETS_DROP_MECHANIC_MONSTER_NAME",VLOOKUP(AK101,'LibSets constants'!$I$4:$L$1003,3,FALSE),""),"")</f>
        <v/>
      </c>
      <c r="AM101" s="43" t="str">
        <f>IF(AK101&lt;&gt;"",IF(AK101&lt;&gt;"LIBSETS_DROP_MECHANIC_MONSTER_NAME",VLOOKUP(AK101,'LibSets constants'!$I$4:$L$1003,4,FALSE),""),"")</f>
        <v/>
      </c>
      <c r="AN101" s="3">
        <f>IF(G101&lt;&gt;"LIBSETS_SETTYPE_BATTLEGROUND",IF(G101&lt;&gt;"LIBSETS_SETTYPE_SPECIAL",IF(AO101&lt;&gt;"",VLOOKUP(AO101,'ESO zone constants'!$D$3:$H$4953,5,FALSE),""),""),"")</f>
        <v>126</v>
      </c>
      <c r="AO101" t="s">
        <v>43</v>
      </c>
      <c r="AP101" s="44"/>
      <c r="AQ101" s="43" t="str">
        <f>IF(AP101&lt;&gt;"",IF(AP101&lt;&gt;"LIBSETS_DROP_MECHANIC_MONSTER_NAME",VLOOKUP(AP101,'LibSets constants'!$I$4:$L$1003,3,FALSE),""),"")</f>
        <v/>
      </c>
      <c r="AR101" s="43" t="str">
        <f>IF(AP101&lt;&gt;"",IF(AP101&lt;&gt;"LIBSETS_DROP_MECHANIC_MONSTER_NAME",VLOOKUP(AP101,'LibSets constants'!$I$4:$L$1003,4,FALSE),""),"")</f>
        <v/>
      </c>
      <c r="AS101" s="3">
        <f>IF(G101&lt;&gt;"LIBSETS_SETTYPE_BATTLEGROUND",IF(G101&lt;&gt;"LIBSETS_SETTYPE_SPECIAL",IF(AT101&lt;&gt;"",VLOOKUP(AT101,'ESO zone constants'!$D$3:$H$4953,5,FALSE),""),""),"")</f>
        <v>63</v>
      </c>
      <c r="AT101" t="s">
        <v>61</v>
      </c>
      <c r="AU101" s="44"/>
      <c r="AV101" s="43" t="str">
        <f>IF(AU101&lt;&gt;"",IF(AU101&lt;&gt;"LIBSETS_DROP_MECHANIC_MONSTER_NAME",VLOOKUP(AU101,'LibSets constants'!$I$4:$L$1003,3,FALSE),""),"")</f>
        <v/>
      </c>
      <c r="AW101" s="43" t="str">
        <f>IF(AU101&lt;&gt;"",IF(AU101&lt;&gt;"LIBSETS_DROP_MECHANIC_MONSTER_NAME",VLOOKUP(AU101,'LibSets constants'!$I$4:$L$1003,4,FALSE),""),"")</f>
        <v/>
      </c>
      <c r="AX101" s="90" t="s">
        <v>2707</v>
      </c>
      <c r="AY101" s="21" t="str">
        <f>IF(A101="???","--","")&amp;IF(F101&lt;&gt;"Not in the game (anymore)",IF(A101&lt;&gt;"",CONCATENATE("[",A101,"] = {wayshrines={")&amp;IF(K101&lt;&gt;"",CONCATENATE(K101,","),"")&amp;IF(L101&lt;&gt;"",CONCATENATE(L101,","),"")&amp;IF(M101&lt;&gt;"",CONCATENATE(M101,","),"")&amp;CONCATENATE("}")&amp;IF(VALUE(N101)&gt;0,CONCATENATE(", traitsNeeded=",N101),"")&amp;CONCATENATE(", dlcId=",IF(S101&lt;&gt;"",S101,"DLC_BASE_GAME")),""),"")</f>
        <v>[120] = {wayshrines={194,194,194,}, dlcId=DLC_BASE_GAME</v>
      </c>
      <c r="AZ101" s="21" t="str">
        <f>IF(F101&lt;&gt;"Not in the game (anymore)",IF(A101&lt;&gt;"",IF(P101&lt;&gt;"",CONCATENATE(", zoneIds={",P101),"")&amp;IF(Y101&lt;&gt;"",CONCATENATE(",",Y101),"")&amp;IF(AD101&lt;&gt;"",CONCATENATE(",",AD101),"")&amp;IF(AI101&lt;&gt;"",CONCATENATE(",",AI101),"")&amp;IF(AN101&lt;&gt;"",CONCATENATE(",",AN101),"")&amp;IF(AS101&lt;&gt;"",CONCATENATE(",",AS101),"")&amp;IF(P101&lt;&gt;"",CONCATENATE("}",""),"")&amp;IF(OR(I101="true",I101="false",I101&lt;&gt;""), CONCATENATE(", veteran=", I101), ""),""),"")</f>
        <v>, zoneIds={380,146,126,63}, veteran=false</v>
      </c>
      <c r="BA101" s="21" t="str">
        <f>IF(F101&lt;&gt;"Not in the game (anymore)",IF(A101&lt;&gt;"",", setType="&amp;G101,"")&amp;IF(J101="true",", multiTrialSet=true",""),"")</f>
        <v>, setType=LIBSETS_SETTYPE_DUNGEON</v>
      </c>
      <c r="BB101" s="21" t="str">
        <f>IF(AX101&lt;&gt;"",", isProcSetAllowedInPvP="&amp; AX101,"") &amp; IF(F101&lt;&gt;"Not in the game (anymore)",IF(U101&lt;&gt;"",", dropMechanic={"&amp;U101&amp;IF(AA101&lt;&gt;"",","&amp;AA101,"")&amp;IF(AF101&lt;&gt;"",","&amp;AF101,"")&amp;IF(AK101&lt;&gt;"",","&amp;AK101,"")&amp;IF(AP101&lt;&gt;"",","&amp;AP101,"")&amp;IF(AU101&lt;&gt;"",","&amp;AU101,"")&amp;"}"&amp;IF(U101="LIBSETS_DROP_MECHANIC_MONSTER_NAME",", dropMechanicNames={" &amp; IF(V101&lt;&gt;"","['en']='"&amp;V101&amp;"'","") &amp; IF(W101&lt;&gt;"",", ['de']='" &amp; W101&amp;"'","") &amp; "}",""),"")&amp;"},","")</f>
        <v>},</v>
      </c>
      <c r="BC101" s="21" t="str">
        <f>IF(F101&lt;&gt;"Not in the game (anymore)",IF(C101&lt;&gt;"",CONCATENATE(" --",C101," / ",B101,"   [",IF(Q101&lt;&gt;"",Q101,""),IF(Z101&lt;&gt;"",", "&amp;Z101,""),IF(AE101&lt;&gt;"",", "&amp;AE101,""),IF(AJ101&lt;&gt;"",", "&amp;AJ101,""),IF(AO101&lt;&gt;"",", "&amp;AO101,""),IF(AT101&lt;&gt;"",", "&amp;AT101,""),"]")),"")</f>
        <v xml:space="preserve"> --Arms of Infernace / Waffen Infernals   [The Banished Cells I, Wayrest Sewers I, Elden Hollow I, Darkshade Caverns I]</v>
      </c>
    </row>
    <row r="102" spans="1:55" x14ac:dyDescent="0.25">
      <c r="A102" s="12">
        <v>121</v>
      </c>
      <c r="B102" t="s">
        <v>882</v>
      </c>
      <c r="C102" t="s">
        <v>883</v>
      </c>
      <c r="D102" s="3">
        <f t="shared" si="1"/>
        <v>121</v>
      </c>
      <c r="G102" s="8" t="s">
        <v>1496</v>
      </c>
      <c r="I102" t="s">
        <v>97</v>
      </c>
      <c r="J102" t="s">
        <v>97</v>
      </c>
      <c r="K102">
        <v>194</v>
      </c>
      <c r="L102">
        <v>194</v>
      </c>
      <c r="M102">
        <v>194</v>
      </c>
      <c r="N102">
        <v>0</v>
      </c>
      <c r="O102" s="66"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43" t="str">
        <f>IF(U102&lt;&gt;"",IF(U102&lt;&gt;"LIBSETS_DROP_MECHANIC_MONSTER_NAME",VLOOKUP(U102,'LibSets constants'!$I$4:$L$1003,3,FALSE),""),"")</f>
        <v/>
      </c>
      <c r="W102" s="43" t="str">
        <f>IF(U102&lt;&gt;"",IF(U102&lt;&gt;"LIBSETS_DROP_MECHANIC_MONSTER_NAME",VLOOKUP(U102,'LibSets constants'!$I$4:$L$1003,4,FALSE),""),"")</f>
        <v/>
      </c>
      <c r="Y102" s="3" t="str">
        <f>IF(G102&lt;&gt;"LIBSETS_SETTYPE_BATTLEGROUND",IF(G102&lt;&gt;"LIBSETS_SETTYPE_SPECIAL",IF(X102&lt;&gt;"",X102,IF(Z102&lt;&gt;"",VLOOKUP(Z102,'ESO zone constants'!$D$3:$H$4953,5,FALSE),"")),""),"")</f>
        <v/>
      </c>
      <c r="Z102" t="str">
        <f>IF(AND(O102&lt;&gt;"",NOT(ISERROR(O102))),"",IF(AND(L102&lt;&gt;"",L102&gt;0,NOT(ISERROR(L102))),VLOOKUP(L102,'ESO dumped WayshrineInfo'!$K$3:$N$9999,4,FALSE),""))</f>
        <v/>
      </c>
      <c r="AA102" s="44"/>
      <c r="AB102" s="43" t="str">
        <f>IF(AA102&lt;&gt;"",IF(AA102&lt;&gt;"LIBSETS_DROP_MECHANIC_MONSTER_NAME",VLOOKUP(AA102,'LibSets constants'!$I$4:$L$1003,3,FALSE),""),"")</f>
        <v/>
      </c>
      <c r="AC102" s="4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WayshrineInfo'!$K$3:$N$9999,4,FALSE),""))</f>
        <v/>
      </c>
      <c r="AF102" s="44"/>
      <c r="AG102" s="43" t="str">
        <f>IF(AF102&lt;&gt;"",IF(AF102&lt;&gt;"LIBSETS_DROP_MECHANIC_MONSTER_NAME",VLOOKUP(AF102,'LibSets constants'!$I$4:$L$1003,3,FALSE),""),"")</f>
        <v/>
      </c>
      <c r="AH102" s="43" t="str">
        <f>IF(AF102&lt;&gt;"",IF(AF102&lt;&gt;"LIBSETS_DROP_MECHANIC_MONSTER_NAME",VLOOKUP(AF102,'LibSets constants'!$I$4:$L$1003,4,FALSE),""),"")</f>
        <v/>
      </c>
      <c r="AI102" s="3">
        <f>IF(G102&lt;&gt;"LIBSETS_SETTYPE_BATTLEGROUND",IF(G102&lt;&gt;"LIBSETS_SETTYPE_SPECIAL",IF(AJ102&lt;&gt;"",VLOOKUP(AJ102,'ESO zone constants'!$D$3:$H$4953,5,FALSE),""),""),"")</f>
        <v>146</v>
      </c>
      <c r="AJ102" t="s">
        <v>62</v>
      </c>
      <c r="AK102" s="44"/>
      <c r="AL102" s="43" t="str">
        <f>IF(AK102&lt;&gt;"",IF(AK102&lt;&gt;"LIBSETS_DROP_MECHANIC_MONSTER_NAME",VLOOKUP(AK102,'LibSets constants'!$I$4:$L$1003,3,FALSE),""),"")</f>
        <v/>
      </c>
      <c r="AM102" s="43" t="str">
        <f>IF(AK102&lt;&gt;"",IF(AK102&lt;&gt;"LIBSETS_DROP_MECHANIC_MONSTER_NAME",VLOOKUP(AK102,'LibSets constants'!$I$4:$L$1003,4,FALSE),""),"")</f>
        <v/>
      </c>
      <c r="AN102" s="3">
        <f>IF(G102&lt;&gt;"LIBSETS_SETTYPE_BATTLEGROUND",IF(G102&lt;&gt;"LIBSETS_SETTYPE_SPECIAL",IF(AO102&lt;&gt;"",VLOOKUP(AO102,'ESO zone constants'!$D$3:$H$4953,5,FALSE),""),""),"")</f>
        <v>126</v>
      </c>
      <c r="AO102" t="s">
        <v>43</v>
      </c>
      <c r="AP102" s="44"/>
      <c r="AQ102" s="43" t="str">
        <f>IF(AP102&lt;&gt;"",IF(AP102&lt;&gt;"LIBSETS_DROP_MECHANIC_MONSTER_NAME",VLOOKUP(AP102,'LibSets constants'!$I$4:$L$1003,3,FALSE),""),"")</f>
        <v/>
      </c>
      <c r="AR102" s="43" t="str">
        <f>IF(AP102&lt;&gt;"",IF(AP102&lt;&gt;"LIBSETS_DROP_MECHANIC_MONSTER_NAME",VLOOKUP(AP102,'LibSets constants'!$I$4:$L$1003,4,FALSE),""),"")</f>
        <v/>
      </c>
      <c r="AS102" s="3">
        <f>IF(G102&lt;&gt;"LIBSETS_SETTYPE_BATTLEGROUND",IF(G102&lt;&gt;"LIBSETS_SETTYPE_SPECIAL",IF(AT102&lt;&gt;"",VLOOKUP(AT102,'ESO zone constants'!$D$3:$H$4953,5,FALSE),""),""),"")</f>
        <v>63</v>
      </c>
      <c r="AT102" t="s">
        <v>61</v>
      </c>
      <c r="AU102" s="44"/>
      <c r="AV102" s="43" t="str">
        <f>IF(AU102&lt;&gt;"",IF(AU102&lt;&gt;"LIBSETS_DROP_MECHANIC_MONSTER_NAME",VLOOKUP(AU102,'LibSets constants'!$I$4:$L$1003,3,FALSE),""),"")</f>
        <v/>
      </c>
      <c r="AW102" s="43" t="str">
        <f>IF(AU102&lt;&gt;"",IF(AU102&lt;&gt;"LIBSETS_DROP_MECHANIC_MONSTER_NAME",VLOOKUP(AU102,'LibSets constants'!$I$4:$L$1003,4,FALSE),""),"")</f>
        <v/>
      </c>
      <c r="AX102" s="90" t="s">
        <v>2707</v>
      </c>
      <c r="AY102" s="21" t="str">
        <f>IF(A102="???","--","")&amp;IF(F102&lt;&gt;"Not in the game (anymore)",IF(A102&lt;&gt;"",CONCATENATE("[",A102,"] = {wayshrines={")&amp;IF(K102&lt;&gt;"",CONCATENATE(K102,","),"")&amp;IF(L102&lt;&gt;"",CONCATENATE(L102,","),"")&amp;IF(M102&lt;&gt;"",CONCATENATE(M102,","),"")&amp;CONCATENATE("}")&amp;IF(VALUE(N102)&gt;0,CONCATENATE(", traitsNeeded=",N102),"")&amp;CONCATENATE(", dlcId=",IF(S102&lt;&gt;"",S102,"DLC_BASE_GAME")),""),"")</f>
        <v>[121] = {wayshrines={194,194,194,}, dlcId=DLC_BASE_GAME</v>
      </c>
      <c r="AZ102" s="21" t="str">
        <f>IF(F102&lt;&gt;"Not in the game (anymore)",IF(A102&lt;&gt;"",IF(P102&lt;&gt;"",CONCATENATE(", zoneIds={",P102),"")&amp;IF(Y102&lt;&gt;"",CONCATENATE(",",Y102),"")&amp;IF(AD102&lt;&gt;"",CONCATENATE(",",AD102),"")&amp;IF(AI102&lt;&gt;"",CONCATENATE(",",AI102),"")&amp;IF(AN102&lt;&gt;"",CONCATENATE(",",AN102),"")&amp;IF(AS102&lt;&gt;"",CONCATENATE(",",AS102),"")&amp;IF(P102&lt;&gt;"",CONCATENATE("}",""),"")&amp;IF(OR(I102="true",I102="false",I102&lt;&gt;""), CONCATENATE(", veteran=", I102), ""),""),"")</f>
        <v>, zoneIds={380,146,126,63}, veteran=false</v>
      </c>
      <c r="BA102" s="21" t="str">
        <f>IF(F102&lt;&gt;"Not in the game (anymore)",IF(A102&lt;&gt;"",", setType="&amp;G102,"")&amp;IF(J102="true",", multiTrialSet=true",""),"")</f>
        <v>, setType=LIBSETS_SETTYPE_DUNGEON</v>
      </c>
      <c r="BB102" s="21" t="str">
        <f>IF(AX102&lt;&gt;"",", isProcSetAllowedInPvP="&amp; AX102,"") &amp; IF(F102&lt;&gt;"Not in the game (anymore)",IF(U102&lt;&gt;"",", dropMechanic={"&amp;U102&amp;IF(AA102&lt;&gt;"",","&amp;AA102,"")&amp;IF(AF102&lt;&gt;"",","&amp;AF102,"")&amp;IF(AK102&lt;&gt;"",","&amp;AK102,"")&amp;IF(AP102&lt;&gt;"",","&amp;AP102,"")&amp;IF(AU102&lt;&gt;"",","&amp;AU102,"")&amp;"}"&amp;IF(U102="LIBSETS_DROP_MECHANIC_MONSTER_NAME",", dropMechanicNames={" &amp; IF(V102&lt;&gt;"","['en']='"&amp;V102&amp;"'","") &amp; IF(W102&lt;&gt;"",", ['de']='" &amp; W102&amp;"'","") &amp; "}",""),"")&amp;"},","")</f>
        <v>},</v>
      </c>
      <c r="BC102" s="21" t="str">
        <f>IF(F102&lt;&gt;"Not in the game (anymore)",IF(C102&lt;&gt;"",CONCATENATE(" --",C102," / ",B102,"   [",IF(Q102&lt;&gt;"",Q102,""),IF(Z102&lt;&gt;"",", "&amp;Z102,""),IF(AE102&lt;&gt;"",", "&amp;AE102,""),IF(AJ102&lt;&gt;"",", "&amp;AJ102,""),IF(AO102&lt;&gt;"",", "&amp;AO102,""),IF(AT102&lt;&gt;"",", "&amp;AT102,""),"]")),"")</f>
        <v xml:space="preserve"> --Arms of the Ancestors / Waffen der Ahnen   [The Banished Cells I, Wayrest Sewers I, Elden Hollow I, Darkshade Caverns I]</v>
      </c>
    </row>
    <row r="103" spans="1:55" x14ac:dyDescent="0.25">
      <c r="A103" s="12">
        <v>122</v>
      </c>
      <c r="B103" t="s">
        <v>884</v>
      </c>
      <c r="C103" t="s">
        <v>885</v>
      </c>
      <c r="D103" s="3">
        <f t="shared" si="1"/>
        <v>122</v>
      </c>
      <c r="G103" s="8" t="s">
        <v>1496</v>
      </c>
      <c r="I103" t="s">
        <v>97</v>
      </c>
      <c r="J103" t="s">
        <v>97</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43" t="str">
        <f>IF(U103&lt;&gt;"",IF(U103&lt;&gt;"LIBSETS_DROP_MECHANIC_MONSTER_NAME",VLOOKUP(U103,'LibSets constants'!$I$4:$L$1003,3,FALSE),""),"")</f>
        <v/>
      </c>
      <c r="W103" s="3" t="str">
        <f>IF(U103&lt;&gt;"",IF(U103&lt;&gt;"LIBSETS_DROP_MECHANIC_MONSTER_NAME",VLOOKUP(U103,'LibSets constants'!$I$4:$L$1003,4,FALSE),""),"")</f>
        <v/>
      </c>
      <c r="X103" s="65">
        <v>932</v>
      </c>
      <c r="Y103" s="3">
        <f>IF(G103&lt;&gt;"LIBSETS_SETTYPE_BATTLEGROUND",IF(G103&lt;&gt;"LIBSETS_SETTYPE_SPECIAL",IF(X103&lt;&gt;"",X103,IF(Z103&lt;&gt;"",VLOOKUP(Z103,'ESO zone constants'!$D$3:$H$4953,5,FALSE),"")),""),"")</f>
        <v>932</v>
      </c>
      <c r="Z103" t="str">
        <f>IF(AND(O103&lt;&gt;"",NOT(ISERROR(O103))),"",IF(AND(L103&lt;&gt;"",L103&gt;0,NOT(ISERROR(L103))),VLOOKUP(L103,'ESO dumped WayshrineInfo'!$K$3:$N$9999,4,FALSE),""))</f>
        <v/>
      </c>
      <c r="AA103" s="44"/>
      <c r="AB103" s="43" t="str">
        <f>IF(AA103&lt;&gt;"",IF(AA103&lt;&gt;"LIBSETS_DROP_MECHANIC_MONSTER_NAME",VLOOKUP(AA103,'LibSets constants'!$I$4:$L$1003,3,FALSE),""),"")</f>
        <v/>
      </c>
      <c r="AC103" s="4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WayshrineInfo'!$K$3:$N$9999,4,FALSE),""))</f>
        <v/>
      </c>
      <c r="AF103" s="44"/>
      <c r="AG103" s="43" t="str">
        <f>IF(AF103&lt;&gt;"",IF(AF103&lt;&gt;"LIBSETS_DROP_MECHANIC_MONSTER_NAME",VLOOKUP(AF103,'LibSets constants'!$I$4:$L$1003,3,FALSE),""),"")</f>
        <v/>
      </c>
      <c r="AH103" s="43" t="str">
        <f>IF(AF103&lt;&gt;"",IF(AF103&lt;&gt;"LIBSETS_DROP_MECHANIC_MONSTER_NAME",VLOOKUP(AF103,'LibSets constants'!$I$4:$L$1003,4,FALSE),""),"")</f>
        <v/>
      </c>
      <c r="AI103" s="3" t="str">
        <f>IF(G103&lt;&gt;"LIBSETS_SETTYPE_BATTLEGROUND",IF(G103&lt;&gt;"LIBSETS_SETTYPE_SPECIAL",IF(AJ103&lt;&gt;"",VLOOKUP(AJ103,'ESO zone constants'!$D$3:$H$4953,5,FALSE),""),""),"")</f>
        <v/>
      </c>
      <c r="AK103" s="44"/>
      <c r="AL103" s="43" t="str">
        <f>IF(AK103&lt;&gt;"",IF(AK103&lt;&gt;"LIBSETS_DROP_MECHANIC_MONSTER_NAME",VLOOKUP(AK103,'LibSets constants'!$I$4:$L$1003,3,FALSE),""),"")</f>
        <v/>
      </c>
      <c r="AM103" s="43" t="str">
        <f>IF(AK103&lt;&gt;"",IF(AK103&lt;&gt;"LIBSETS_DROP_MECHANIC_MONSTER_NAME",VLOOKUP(AK103,'LibSets constants'!$I$4:$L$1003,4,FALSE),""),"")</f>
        <v/>
      </c>
      <c r="AN103" s="3" t="str">
        <f>IF(G103&lt;&gt;"LIBSETS_SETTYPE_BATTLEGROUND",IF(G103&lt;&gt;"LIBSETS_SETTYPE_SPECIAL",IF(AO103&lt;&gt;"",VLOOKUP(AO103,'ESO zone constants'!$D$3:$H$4953,5,FALSE),""),""),"")</f>
        <v/>
      </c>
      <c r="AP103" s="44"/>
      <c r="AQ103" s="43" t="str">
        <f>IF(AP103&lt;&gt;"",IF(AP103&lt;&gt;"LIBSETS_DROP_MECHANIC_MONSTER_NAME",VLOOKUP(AP103,'LibSets constants'!$I$4:$L$1003,3,FALSE),""),"")</f>
        <v/>
      </c>
      <c r="AR103" s="43" t="str">
        <f>IF(AP103&lt;&gt;"",IF(AP103&lt;&gt;"LIBSETS_DROP_MECHANIC_MONSTER_NAME",VLOOKUP(AP103,'LibSets constants'!$I$4:$L$1003,4,FALSE),""),"")</f>
        <v/>
      </c>
      <c r="AS103" s="3" t="str">
        <f>IF(G103&lt;&gt;"LIBSETS_SETTYPE_BATTLEGROUND",IF(G103&lt;&gt;"LIBSETS_SETTYPE_SPECIAL",IF(AT103&lt;&gt;"",VLOOKUP(AT103,'ESO zone constants'!$D$3:$H$4953,5,FALSE),""),""),"")</f>
        <v/>
      </c>
      <c r="AU103" s="44"/>
      <c r="AV103" s="43" t="str">
        <f>IF(AU103&lt;&gt;"",IF(AU103&lt;&gt;"LIBSETS_DROP_MECHANIC_MONSTER_NAME",VLOOKUP(AU103,'LibSets constants'!$I$4:$L$1003,3,FALSE),""),"")</f>
        <v/>
      </c>
      <c r="AW103" s="43" t="str">
        <f>IF(AU103&lt;&gt;"",IF(AU103&lt;&gt;"LIBSETS_DROP_MECHANIC_MONSTER_NAME",VLOOKUP(AU103,'LibSets constants'!$I$4:$L$1003,4,FALSE),""),"")</f>
        <v/>
      </c>
      <c r="AX103" s="90" t="s">
        <v>2707</v>
      </c>
      <c r="AY103" s="21" t="str">
        <f>IF(A103="???","--","")&amp;IF(F103&lt;&gt;"Not in the game (anymore)",IF(A103&lt;&gt;"",CONCATENATE("[",A103,"] = {wayshrines={")&amp;IF(K103&lt;&gt;"",CONCATENATE(K103,","),"")&amp;IF(L103&lt;&gt;"",CONCATENATE(L103,","),"")&amp;IF(M103&lt;&gt;"",CONCATENATE(M103,","),"")&amp;CONCATENATE("}")&amp;IF(VALUE(N103)&gt;0,CONCATENATE(", traitsNeeded=",N103),"")&amp;CONCATENATE(", dlcId=",IF(S103&lt;&gt;"",S103,"DLC_BASE_GAME")),""),"")</f>
        <v>[122] = {wayshrines={190,190,190,}, dlcId=DLC_BASE_GAME</v>
      </c>
      <c r="AZ103" s="21" t="str">
        <f>IF(F103&lt;&gt;"Not in the game (anymore)",IF(A103&lt;&gt;"",IF(P103&lt;&gt;"",CONCATENATE(", zoneIds={",P103),"")&amp;IF(Y103&lt;&gt;"",CONCATENATE(",",Y103),"")&amp;IF(AD103&lt;&gt;"",CONCATENATE(",",AD103),"")&amp;IF(AI103&lt;&gt;"",CONCATENATE(",",AI103),"")&amp;IF(AN103&lt;&gt;"",CONCATENATE(",",AN103),"")&amp;IF(AS103&lt;&gt;"",CONCATENATE(",",AS103),"")&amp;IF(P103&lt;&gt;"",CONCATENATE("}",""),"")&amp;IF(OR(I103="true",I103="false",I103&lt;&gt;""), CONCATENATE(", veteran=", I103), ""),""),"")</f>
        <v>, zoneIds={130,932}, veteran=false</v>
      </c>
      <c r="BA103" s="21" t="str">
        <f>IF(F103&lt;&gt;"Not in the game (anymore)",IF(A103&lt;&gt;"",", setType="&amp;G103,"")&amp;IF(J103="true",", multiTrialSet=true",""),"")</f>
        <v>, setType=LIBSETS_SETTYPE_DUNGEON</v>
      </c>
      <c r="BB103" s="21" t="str">
        <f>IF(AX103&lt;&gt;"",", isProcSetAllowedInPvP="&amp; AX103,"") &amp; IF(F103&lt;&gt;"Not in the game (anymore)",IF(U103&lt;&gt;"",", dropMechanic={"&amp;U103&amp;IF(AA103&lt;&gt;"",","&amp;AA103,"")&amp;IF(AF103&lt;&gt;"",","&amp;AF103,"")&amp;IF(AK103&lt;&gt;"",","&amp;AK103,"")&amp;IF(AP103&lt;&gt;"",","&amp;AP103,"")&amp;IF(AU103&lt;&gt;"",","&amp;AU103,"")&amp;"}"&amp;IF(U103="LIBSETS_DROP_MECHANIC_MONSTER_NAME",", dropMechanicNames={" &amp; IF(V103&lt;&gt;"","['en']='"&amp;V103&amp;"'","") &amp; IF(W103&lt;&gt;"",", ['de']='" &amp; W103&amp;"'","") &amp; "}",""),"")&amp;"},","")</f>
        <v>},</v>
      </c>
      <c r="BC103" s="21" t="str">
        <f>IF(F103&lt;&gt;"Not in the game (anymore)",IF(C103&lt;&gt;"",CONCATENATE(" --",C103," / ",B103,"   [",IF(Q103&lt;&gt;"",Q103,""),IF(Z103&lt;&gt;"",", "&amp;Z103,""),IF(AE103&lt;&gt;"",", "&amp;AE103,""),IF(AJ103&lt;&gt;"",", "&amp;AJ103,""),IF(AO103&lt;&gt;"",", "&amp;AO103,""),IF(AT103&lt;&gt;"",", "&amp;AT103,""),"]")),"")</f>
        <v xml:space="preserve"> --Ebon Armory / Ebenerzarsenal   [Crypt of Hearts I]</v>
      </c>
    </row>
    <row r="104" spans="1:55" x14ac:dyDescent="0.25">
      <c r="A104" s="12">
        <v>123</v>
      </c>
      <c r="B104" t="s">
        <v>886</v>
      </c>
      <c r="C104" t="s">
        <v>2632</v>
      </c>
      <c r="D104" s="3">
        <f t="shared" si="1"/>
        <v>123</v>
      </c>
      <c r="G104" s="8" t="s">
        <v>1496</v>
      </c>
      <c r="I104" t="s">
        <v>97</v>
      </c>
      <c r="J104" t="s">
        <v>97</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43" t="str">
        <f>IF(U104&lt;&gt;"",IF(U104&lt;&gt;"LIBSETS_DROP_MECHANIC_MONSTER_NAME",VLOOKUP(U104,'LibSets constants'!$I$4:$L$1003,3,FALSE),""),"")</f>
        <v/>
      </c>
      <c r="W104" s="43" t="str">
        <f>IF(U104&lt;&gt;"",IF(U104&lt;&gt;"LIBSETS_DROP_MECHANIC_MONSTER_NAME",VLOOKUP(U104,'LibSets constants'!$I$4:$L$1003,4,FALSE),""),"")</f>
        <v/>
      </c>
      <c r="Y104" s="3" t="str">
        <f>IF(G104&lt;&gt;"LIBSETS_SETTYPE_BATTLEGROUND",IF(G104&lt;&gt;"LIBSETS_SETTYPE_SPECIAL",IF(X104&lt;&gt;"",X104,IF(Z104&lt;&gt;"",VLOOKUP(Z104,'ESO zone constants'!$D$3:$H$4953,5,FALSE),"")),""),"")</f>
        <v/>
      </c>
      <c r="Z104" t="str">
        <f>IF(AND(O104&lt;&gt;"",NOT(ISERROR(O104))),"",IF(AND(L104&lt;&gt;"",L104&gt;0,NOT(ISERROR(L104))),VLOOKUP(L104,'ESO dumped WayshrineInfo'!$K$3:$N$9999,4,FALSE),""))</f>
        <v/>
      </c>
      <c r="AB104" s="3" t="str">
        <f>IF(AA104&lt;&gt;"",IF(AA104&lt;&gt;"LIBSETS_DROP_MECHANIC_MONSTER_NAME",VLOOKUP(AA104,'LibSets constants'!$I$4:$L$1003,3,FALSE),""),"")</f>
        <v/>
      </c>
      <c r="AC104" s="3" t="str">
        <f>IF(AA104&lt;&gt;"",IF(AA104&lt;&gt;"LIBSETS_DROP_MECHANIC_MONSTER_NAME",VLOOKUP(AA104,'LibSets constants'!$I$4:$L$1003,4,FALSE),""),"")</f>
        <v/>
      </c>
      <c r="AD104" s="3" t="str">
        <f>IF(G104&lt;&gt;"LIBSETS_SETTYPE_BATTLEGROUND",IF(G104&lt;&gt;"LIBSETS_SETTYPE_SPECIAL",IF(AE104&lt;&gt;"",VLOOKUP(AE104,'ESO zone constants'!$D$3:$H$4953,5,FALSE),""),""),"")</f>
        <v/>
      </c>
      <c r="AE104" t="str">
        <f>IF(AND(O104&lt;&gt;"",NOT(ISERROR(O104))),"",IF(AND(M104&lt;&gt;"",M104&gt;0,NOT(ISERROR(M104))),VLOOKUP(M104,'ESO dumped WayshrineInfo'!$K$3:$N$9999,4,FALSE),""))</f>
        <v/>
      </c>
      <c r="AG104" s="3" t="str">
        <f>IF(AF104&lt;&gt;"",IF(AF104&lt;&gt;"LIBSETS_DROP_MECHANIC_MONSTER_NAME",VLOOKUP(AF104,'LibSets constants'!$I$4:$L$1003,3,FALSE),""),"")</f>
        <v/>
      </c>
      <c r="AH104" s="3" t="str">
        <f>IF(AF104&lt;&gt;"",IF(AF104&lt;&gt;"LIBSETS_DROP_MECHANIC_MONSTER_NAME",VLOOKUP(AF104,'LibSets constants'!$I$4:$L$1003,4,FALSE),""),"")</f>
        <v/>
      </c>
      <c r="AI104" s="3" t="str">
        <f>IF(G104&lt;&gt;"LIBSETS_SETTYPE_BATTLEGROUND",IF(G104&lt;&gt;"LIBSETS_SETTYPE_SPECIAL",IF(AJ104&lt;&gt;"",VLOOKUP(AJ104,'ESO zone constants'!$D$3:$H$4953,5,FALSE),""),""),"")</f>
        <v/>
      </c>
      <c r="AL104" s="3" t="str">
        <f>IF(AK104&lt;&gt;"",IF(AK104&lt;&gt;"LIBSETS_DROP_MECHANIC_MONSTER_NAME",VLOOKUP(AK104,'LibSets constants'!$I$4:$L$1003,3,FALSE),""),"")</f>
        <v/>
      </c>
      <c r="AM104" s="3" t="str">
        <f>IF(AK104&lt;&gt;"",IF(AK104&lt;&gt;"LIBSETS_DROP_MECHANIC_MONSTER_NAME",VLOOKUP(AK104,'LibSets constants'!$I$4:$L$1003,4,FALSE),""),"")</f>
        <v/>
      </c>
      <c r="AN104" s="3" t="str">
        <f>IF(G104&lt;&gt;"LIBSETS_SETTYPE_BATTLEGROUND",IF(G104&lt;&gt;"LIBSETS_SETTYPE_SPECIAL",IF(AO104&lt;&gt;"",VLOOKUP(AO104,'ESO zone constants'!$D$3:$H$4953,5,FALSE),""),""),"")</f>
        <v/>
      </c>
      <c r="AQ104" s="3" t="str">
        <f>IF(AP104&lt;&gt;"",IF(AP104&lt;&gt;"LIBSETS_DROP_MECHANIC_MONSTER_NAME",VLOOKUP(AP104,'LibSets constants'!$I$4:$L$1003,3,FALSE),""),"")</f>
        <v/>
      </c>
      <c r="AR104" s="3" t="str">
        <f>IF(AP104&lt;&gt;"",IF(AP104&lt;&gt;"LIBSETS_DROP_MECHANIC_MONSTER_NAME",VLOOKUP(AP104,'LibSets constants'!$I$4:$L$1003,4,FALSE),""),"")</f>
        <v/>
      </c>
      <c r="AS104" s="3" t="str">
        <f>IF(G104&lt;&gt;"LIBSETS_SETTYPE_BATTLEGROUND",IF(G104&lt;&gt;"LIBSETS_SETTYPE_SPECIAL",IF(AT104&lt;&gt;"",VLOOKUP(AT104,'ESO zone constants'!$D$3:$H$4953,5,FALSE),""),""),"")</f>
        <v/>
      </c>
      <c r="AV104" s="3" t="str">
        <f>IF(AU104&lt;&gt;"",IF(AU104&lt;&gt;"LIBSETS_DROP_MECHANIC_MONSTER_NAME",VLOOKUP(AU104,'LibSets constants'!$I$4:$L$1003,3,FALSE),""),"")</f>
        <v/>
      </c>
      <c r="AW104" s="3" t="str">
        <f>IF(AU104&lt;&gt;"",IF(AU104&lt;&gt;"LIBSETS_DROP_MECHANIC_MONSTER_NAME",VLOOKUP(AU104,'LibSets constants'!$I$4:$L$1003,4,FALSE),""),"")</f>
        <v/>
      </c>
      <c r="AX104" s="90" t="s">
        <v>2707</v>
      </c>
      <c r="AY104" s="21" t="str">
        <f>IF(A104="???","--","")&amp;IF(F104&lt;&gt;"Not in the game (anymore)",IF(A104&lt;&gt;"",CONCATENATE("[",A104,"] = {wayshrines={")&amp;IF(K104&lt;&gt;"",CONCATENATE(K104,","),"")&amp;IF(L104&lt;&gt;"",CONCATENATE(L104,","),"")&amp;IF(M104&lt;&gt;"",CONCATENATE(M104,","),"")&amp;CONCATENATE("}")&amp;IF(VALUE(N104)&gt;0,CONCATENATE(", traitsNeeded=",N104),"")&amp;CONCATENATE(", dlcId=",IF(S104&lt;&gt;"",S104,"DLC_BASE_GAME")),""),"")</f>
        <v>[123] = {wayshrines={185,185,185,}, dlcId=DLC_BASE_GAME</v>
      </c>
      <c r="AZ104" s="21" t="str">
        <f>IF(F104&lt;&gt;"Not in the game (anymore)",IF(A104&lt;&gt;"",IF(P104&lt;&gt;"",CONCATENATE(", zoneIds={",P104),"")&amp;IF(Y104&lt;&gt;"",CONCATENATE(",",Y104),"")&amp;IF(AD104&lt;&gt;"",CONCATENATE(",",AD104),"")&amp;IF(AI104&lt;&gt;"",CONCATENATE(",",AI104),"")&amp;IF(AN104&lt;&gt;"",CONCATENATE(",",AN104),"")&amp;IF(AS104&lt;&gt;"",CONCATENATE(",",AS104),"")&amp;IF(P104&lt;&gt;"",CONCATENATE("}",""),"")&amp;IF(OR(I104="true",I104="false",I104&lt;&gt;""), CONCATENATE(", veteran=", I104), ""),""),"")</f>
        <v>, zoneIds={31}, veteran=false</v>
      </c>
      <c r="BA104" s="21" t="str">
        <f>IF(F104&lt;&gt;"Not in the game (anymore)",IF(A104&lt;&gt;"",", setType="&amp;G104,"")&amp;IF(J104="true",", multiTrialSet=true",""),"")</f>
        <v>, setType=LIBSETS_SETTYPE_DUNGEON</v>
      </c>
      <c r="BB104" s="21" t="str">
        <f>IF(AX104&lt;&gt;"",", isProcSetAllowedInPvP="&amp; AX104,"") &amp; IF(F104&lt;&gt;"Not in the game (anymore)",IF(U104&lt;&gt;"",", dropMechanic={"&amp;U104&amp;IF(AA104&lt;&gt;"",","&amp;AA104,"")&amp;IF(AF104&lt;&gt;"",","&amp;AF104,"")&amp;IF(AK104&lt;&gt;"",","&amp;AK104,"")&amp;IF(AP104&lt;&gt;"",","&amp;AP104,"")&amp;IF(AU104&lt;&gt;"",","&amp;AU104,"")&amp;"}"&amp;IF(U104="LIBSETS_DROP_MECHANIC_MONSTER_NAME",", dropMechanicNames={" &amp; IF(V104&lt;&gt;"","['en']='"&amp;V104&amp;"'","") &amp; IF(W104&lt;&gt;"",", ['de']='" &amp; W104&amp;"'","") &amp; "}",""),"")&amp;"},","")</f>
        <v>},</v>
      </c>
      <c r="BC104" s="21" t="str">
        <f>IF(F104&lt;&gt;"Not in the game (anymore)",IF(C104&lt;&gt;"",CONCATENATE(" --",C104," / ",B104,"   [",IF(Q104&lt;&gt;"",Q104,""),IF(Z104&lt;&gt;"",", "&amp;Z104,""),IF(AE104&lt;&gt;"",", "&amp;AE104,""),IF(AJ104&lt;&gt;"",", "&amp;AJ104,""),IF(AO104&lt;&gt;"",", "&amp;AO104,""),IF(AT104&lt;&gt;"",", "&amp;AT104,""),"]")),"")</f>
        <v xml:space="preserve"> --Hircine\'s Veneer / Hircines Schein   [Selene's Web]</v>
      </c>
    </row>
    <row r="105" spans="1:55" x14ac:dyDescent="0.25">
      <c r="A105" s="12">
        <v>124</v>
      </c>
      <c r="B105" t="s">
        <v>887</v>
      </c>
      <c r="C105" t="s">
        <v>2633</v>
      </c>
      <c r="D105" s="3">
        <f t="shared" si="1"/>
        <v>124</v>
      </c>
      <c r="G105" s="8" t="s">
        <v>1496</v>
      </c>
      <c r="I105" t="s">
        <v>97</v>
      </c>
      <c r="J105" t="s">
        <v>97</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43" t="str">
        <f>IF(U105&lt;&gt;"",IF(U105&lt;&gt;"LIBSETS_DROP_MECHANIC_MONSTER_NAME",VLOOKUP(U105,'LibSets constants'!$I$4:$L$1003,3,FALSE),""),"")</f>
        <v/>
      </c>
      <c r="W105" s="43" t="str">
        <f>IF(U105&lt;&gt;"",IF(U105&lt;&gt;"LIBSETS_DROP_MECHANIC_MONSTER_NAME",VLOOKUP(U105,'LibSets constants'!$I$4:$L$1003,4,FALSE),""),"")</f>
        <v/>
      </c>
      <c r="Y105" s="3" t="str">
        <f>IF(G105&lt;&gt;"LIBSETS_SETTYPE_BATTLEGROUND",IF(G105&lt;&gt;"LIBSETS_SETTYPE_SPECIAL",IF(X105&lt;&gt;"",X105,IF(Z105&lt;&gt;"",VLOOKUP(Z105,'ESO zone constants'!$D$3:$H$4953,5,FALSE),"")),""),"")</f>
        <v/>
      </c>
      <c r="Z105" t="str">
        <f>IF(AND(O105&lt;&gt;"",NOT(ISERROR(O105))),"",IF(AND(L105&lt;&gt;"",L105&gt;0,NOT(ISERROR(L105))),VLOOKUP(L105,'ESO dumped WayshrineInfo'!$K$3:$N$9999,4,FALSE),""))</f>
        <v/>
      </c>
      <c r="AA105" s="44"/>
      <c r="AB105" s="43" t="str">
        <f>IF(AA105&lt;&gt;"",IF(AA105&lt;&gt;"LIBSETS_DROP_MECHANIC_MONSTER_NAME",VLOOKUP(AA105,'LibSets constants'!$I$4:$L$1003,3,FALSE),""),"")</f>
        <v/>
      </c>
      <c r="AC105" s="43" t="str">
        <f>IF(AA105&lt;&gt;"",IF(AA105&lt;&gt;"LIBSETS_DROP_MECHANIC_MONSTER_NAME",VLOOKUP(AA105,'LibSets constants'!$I$4:$L$1003,4,FALSE),""),"")</f>
        <v/>
      </c>
      <c r="AD105" s="3" t="str">
        <f>IF(G105&lt;&gt;"LIBSETS_SETTYPE_BATTLEGROUND",IF(G105&lt;&gt;"LIBSETS_SETTYPE_SPECIAL",IF(AE105&lt;&gt;"",VLOOKUP(AE105,'ESO zone constants'!$D$3:$H$4953,5,FALSE),""),""),"")</f>
        <v/>
      </c>
      <c r="AE105" t="str">
        <f>IF(AND(O105&lt;&gt;"",NOT(ISERROR(O105))),"",IF(AND(M105&lt;&gt;"",M105&gt;0,NOT(ISERROR(M105))),VLOOKUP(M105,'ESO dumped WayshrineInfo'!$K$3:$N$9999,4,FALSE),""))</f>
        <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90" t="s">
        <v>2707</v>
      </c>
      <c r="AY105" s="21" t="str">
        <f>IF(A105="???","--","")&amp;IF(F105&lt;&gt;"Not in the game (anymore)",IF(A105&lt;&gt;"",CONCATENATE("[",A105,"] = {wayshrines={")&amp;IF(K105&lt;&gt;"",CONCATENATE(K105,","),"")&amp;IF(L105&lt;&gt;"",CONCATENATE(L105,","),"")&amp;IF(M105&lt;&gt;"",CONCATENATE(M105,","),"")&amp;CONCATENATE("}")&amp;IF(VALUE(N105)&gt;0,CONCATENATE(", traitsNeeded=",N105),"")&amp;CONCATENATE(", dlcId=",IF(S105&lt;&gt;"",S105,"DLC_BASE_GAME")),""),"")</f>
        <v>[124] = {wayshrines={184,184,184,}, dlcId=DLC_BASE_GAME</v>
      </c>
      <c r="AZ105" s="21" t="str">
        <f>IF(F105&lt;&gt;"Not in the game (anymore)",IF(A105&lt;&gt;"",IF(P105&lt;&gt;"",CONCATENATE(", zoneIds={",P105),"")&amp;IF(Y105&lt;&gt;"",CONCATENATE(",",Y105),"")&amp;IF(AD105&lt;&gt;"",CONCATENATE(",",AD105),"")&amp;IF(AI105&lt;&gt;"",CONCATENATE(",",AI105),"")&amp;IF(AN105&lt;&gt;"",CONCATENATE(",",AN105),"")&amp;IF(AS105&lt;&gt;"",CONCATENATE(",",AS105),"")&amp;IF(P105&lt;&gt;"",CONCATENATE("}",""),"")&amp;IF(OR(I105="true",I105="false",I105&lt;&gt;""), CONCATENATE(", veteran=", I105), ""),""),"")</f>
        <v>, zoneIds={11}, veteran=false</v>
      </c>
      <c r="BA105" s="21" t="str">
        <f>IF(F105&lt;&gt;"Not in the game (anymore)",IF(A105&lt;&gt;"",", setType="&amp;G105,"")&amp;IF(J105="true",", multiTrialSet=true",""),"")</f>
        <v>, setType=LIBSETS_SETTYPE_DUNGEON</v>
      </c>
      <c r="BB105" s="21" t="str">
        <f>IF(AX105&lt;&gt;"",", isProcSetAllowedInPvP="&amp; AX105,"") &amp; IF(F105&lt;&gt;"Not in the game (anymore)",IF(U105&lt;&gt;"",", dropMechanic={"&amp;U105&amp;IF(AA105&lt;&gt;"",","&amp;AA105,"")&amp;IF(AF105&lt;&gt;"",","&amp;AF105,"")&amp;IF(AK105&lt;&gt;"",","&amp;AK105,"")&amp;IF(AP105&lt;&gt;"",","&amp;AP105,"")&amp;IF(AU105&lt;&gt;"",","&amp;AU105,"")&amp;"}"&amp;IF(U105="LIBSETS_DROP_MECHANIC_MONSTER_NAME",", dropMechanicNames={" &amp; IF(V105&lt;&gt;"","['en']='"&amp;V105&amp;"'","") &amp; IF(W105&lt;&gt;"",", ['de']='" &amp; W105&amp;"'","") &amp; "}",""),"")&amp;"},","")</f>
        <v>},</v>
      </c>
      <c r="BC105" s="21" t="str">
        <f>IF(F105&lt;&gt;"Not in the game (anymore)",IF(C105&lt;&gt;"",CONCATENATE(" --",C105," / ",B105,"   [",IF(Q105&lt;&gt;"",Q105,""),IF(Z105&lt;&gt;"",", "&amp;Z105,""),IF(AE105&lt;&gt;"",", "&amp;AE105,""),IF(AJ105&lt;&gt;"",", "&amp;AJ105,""),IF(AO105&lt;&gt;"",", "&amp;AO105,""),IF(AT105&lt;&gt;"",", "&amp;AT105,""),"]")),"")</f>
        <v xml:space="preserve"> --The Worm\'s Raiment / Garderobe des Wurms   [Vaults of Madness]</v>
      </c>
    </row>
    <row r="106" spans="1:55" x14ac:dyDescent="0.25">
      <c r="A106" s="12">
        <v>125</v>
      </c>
      <c r="B106" t="s">
        <v>888</v>
      </c>
      <c r="C106" t="s">
        <v>889</v>
      </c>
      <c r="D106" s="3">
        <f t="shared" si="1"/>
        <v>125</v>
      </c>
      <c r="F106" t="s">
        <v>1444</v>
      </c>
      <c r="G106" s="8" t="s">
        <v>1494</v>
      </c>
      <c r="I106" t="s">
        <v>97</v>
      </c>
      <c r="J106" t="s">
        <v>97</v>
      </c>
      <c r="K106">
        <v>-1</v>
      </c>
      <c r="L106">
        <v>-1</v>
      </c>
      <c r="M106">
        <v>-1</v>
      </c>
      <c r="N106">
        <v>0</v>
      </c>
      <c r="O106" s="66"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1562</v>
      </c>
      <c r="V106" s="43" t="str">
        <f>IF(U106&lt;&gt;"",IF(U106&lt;&gt;"LIBSETS_DROP_MECHANIC_MONSTER_NAME",VLOOKUP(U106,'LibSets constants'!$I$4:$L$1003,3,FALSE),""),"")</f>
        <v>Rewards for the worthy (Cyrodiil/Battleground mail)</v>
      </c>
      <c r="W106" s="43" t="str">
        <f>IF(U106&lt;&gt;"",IF(U106&lt;&gt;"LIBSETS_DROP_MECHANIC_MONSTER_NAME",VLOOKUP(U106,'LibSets constants'!$I$4:$L$1003,4,FALSE),""),"")</f>
        <v>Gerechter Lohn (Cyrodiil/Schlachtfeld Mail)</v>
      </c>
      <c r="Y106" s="3" t="str">
        <f>IF(G106&lt;&gt;"LIBSETS_SETTYPE_BATTLEGROUND",IF(G106&lt;&gt;"LIBSETS_SETTYPE_SPECIAL",IF(X106&lt;&gt;"",X106,IF(Z106&lt;&gt;"",VLOOKUP(Z106,'ESO zone constants'!$D$3:$H$4953,5,FALSE),"")),""),"")</f>
        <v/>
      </c>
      <c r="Z106" t="str">
        <f>IF(AND(O106&lt;&gt;"",NOT(ISERROR(O106))),"",IF(AND(L106&lt;&gt;"",L106&gt;0,NOT(ISERROR(L106))),VLOOKUP(L106,'ESO dumped WayshrineInfo'!$K$3:$N$9999,4,FALSE),""))</f>
        <v/>
      </c>
      <c r="AB106" s="3" t="str">
        <f>IF(AA106&lt;&gt;"",IF(AA106&lt;&gt;"LIBSETS_DROP_MECHANIC_MONSTER_NAME",VLOOKUP(AA106,'LibSets constants'!$I$4:$L$1003,3,FALSE),""),"")</f>
        <v/>
      </c>
      <c r="AC106" s="3" t="str">
        <f>IF(AA106&lt;&gt;"",IF(AA106&lt;&gt;"LIBSETS_DROP_MECHANIC_MONSTER_NAME",VLOOKUP(AA106,'LibSets constants'!$I$4:$L$1003,4,FALSE),""),"")</f>
        <v/>
      </c>
      <c r="AD106" s="3" t="str">
        <f>IF(G106&lt;&gt;"LIBSETS_SETTYPE_BATTLEGROUND",IF(G106&lt;&gt;"LIBSETS_SETTYPE_SPECIAL",IF(AE106&lt;&gt;"",VLOOKUP(AE106,'ESO zone constants'!$D$3:$H$4953,5,FALSE),""),""),"")</f>
        <v/>
      </c>
      <c r="AE106" t="str">
        <f>IF(AND(O106&lt;&gt;"",NOT(ISERROR(O106))),"",IF(AND(M106&lt;&gt;"",M106&gt;0,NOT(ISERROR(M106))),VLOOKUP(M106,'ESO dumped WayshrineInfo'!$K$3:$N$9999,4,FALSE),""))</f>
        <v/>
      </c>
      <c r="AG106" s="3" t="str">
        <f>IF(AF106&lt;&gt;"",IF(AF106&lt;&gt;"LIBSETS_DROP_MECHANIC_MONSTER_NAME",VLOOKUP(AF106,'LibSets constants'!$I$4:$L$1003,3,FALSE),""),"")</f>
        <v/>
      </c>
      <c r="AH106" s="3" t="str">
        <f>IF(AF106&lt;&gt;"",IF(AF106&lt;&gt;"LIBSETS_DROP_MECHANIC_MONSTER_NAME",VLOOKUP(AF106,'LibSets constants'!$I$4:$L$1003,4,FALSE),""),"")</f>
        <v/>
      </c>
      <c r="AI106" s="3" t="str">
        <f>IF(G106&lt;&gt;"LIBSETS_SETTYPE_BATTLEGROUND",IF(G106&lt;&gt;"LIBSETS_SETTYPE_SPECIAL",IF(AJ106&lt;&gt;"",VLOOKUP(AJ106,'ESO zone constants'!$D$3:$H$4953,5,FALSE),""),""),"")</f>
        <v/>
      </c>
      <c r="AL106" s="3" t="str">
        <f>IF(AK106&lt;&gt;"",IF(AK106&lt;&gt;"LIBSETS_DROP_MECHANIC_MONSTER_NAME",VLOOKUP(AK106,'LibSets constants'!$I$4:$L$1003,3,FALSE),""),"")</f>
        <v/>
      </c>
      <c r="AM106" s="3" t="str">
        <f>IF(AK106&lt;&gt;"",IF(AK106&lt;&gt;"LIBSETS_DROP_MECHANIC_MONSTER_NAME",VLOOKUP(AK106,'LibSets constants'!$I$4:$L$1003,4,FALSE),""),"")</f>
        <v/>
      </c>
      <c r="AN106" s="3" t="str">
        <f>IF(G106&lt;&gt;"LIBSETS_SETTYPE_BATTLEGROUND",IF(G106&lt;&gt;"LIBSETS_SETTYPE_SPECIAL",IF(AO106&lt;&gt;"",VLOOKUP(AO106,'ESO zone constants'!$D$3:$H$4953,5,FALSE),""),""),"")</f>
        <v/>
      </c>
      <c r="AQ106" s="3" t="str">
        <f>IF(AP106&lt;&gt;"",IF(AP106&lt;&gt;"LIBSETS_DROP_MECHANIC_MONSTER_NAME",VLOOKUP(AP106,'LibSets constants'!$I$4:$L$1003,3,FALSE),""),"")</f>
        <v/>
      </c>
      <c r="AR106" s="3" t="str">
        <f>IF(AP106&lt;&gt;"",IF(AP106&lt;&gt;"LIBSETS_DROP_MECHANIC_MONSTER_NAME",VLOOKUP(AP106,'LibSets constants'!$I$4:$L$1003,4,FALSE),""),"")</f>
        <v/>
      </c>
      <c r="AS106" s="3" t="str">
        <f>IF(G106&lt;&gt;"LIBSETS_SETTYPE_BATTLEGROUND",IF(G106&lt;&gt;"LIBSETS_SETTYPE_SPECIAL",IF(AT106&lt;&gt;"",VLOOKUP(AT106,'ESO zone constants'!$D$3:$H$4953,5,FALSE),""),""),"")</f>
        <v/>
      </c>
      <c r="AV106" s="3" t="str">
        <f>IF(AU106&lt;&gt;"",IF(AU106&lt;&gt;"LIBSETS_DROP_MECHANIC_MONSTER_NAME",VLOOKUP(AU106,'LibSets constants'!$I$4:$L$1003,3,FALSE),""),"")</f>
        <v/>
      </c>
      <c r="AW106" s="3" t="str">
        <f>IF(AU106&lt;&gt;"",IF(AU106&lt;&gt;"LIBSETS_DROP_MECHANIC_MONSTER_NAME",VLOOKUP(AU106,'LibSets constants'!$I$4:$L$1003,4,FALSE),""),"")</f>
        <v/>
      </c>
      <c r="AX106" s="90" t="s">
        <v>2708</v>
      </c>
      <c r="AY106" s="21" t="str">
        <f>IF(A106="???","--","")&amp;IF(F106&lt;&gt;"Not in the game (anymore)",IF(A106&lt;&gt;"",CONCATENATE("[",A106,"] = {wayshrines={")&amp;IF(K106&lt;&gt;"",CONCATENATE(K106,","),"")&amp;IF(L106&lt;&gt;"",CONCATENATE(L106,","),"")&amp;IF(M106&lt;&gt;"",CONCATENATE(M106,","),"")&amp;CONCATENATE("}")&amp;IF(VALUE(N106)&gt;0,CONCATENATE(", traitsNeeded=",N106),"")&amp;CONCATENATE(", dlcId=",IF(S106&lt;&gt;"",S106,"DLC_BASE_GAME")),""),"")</f>
        <v>[125] = {wayshrines={-1,-1,-1,}, dlcId=DLC_BASE_GAME</v>
      </c>
      <c r="AZ106" s="21" t="str">
        <f>IF(F106&lt;&gt;"Not in the game (anymore)",IF(A106&lt;&gt;"",IF(P106&lt;&gt;"",CONCATENATE(", zoneIds={",P106),"")&amp;IF(Y106&lt;&gt;"",CONCATENATE(",",Y106),"")&amp;IF(AD106&lt;&gt;"",CONCATENATE(",",AD106),"")&amp;IF(AI106&lt;&gt;"",CONCATENATE(",",AI106),"")&amp;IF(AN106&lt;&gt;"",CONCATENATE(",",AN106),"")&amp;IF(AS106&lt;&gt;"",CONCATENATE(",",AS106),"")&amp;IF(P106&lt;&gt;"",CONCATENATE("}",""),"")&amp;IF(OR(I106="true",I106="false",I106&lt;&gt;""), CONCATENATE(", veteran=", I106), ""),""),"")</f>
        <v>, zoneIds={181}, veteran=false</v>
      </c>
      <c r="BA106" s="21" t="str">
        <f>IF(F106&lt;&gt;"Not in the game (anymore)",IF(A106&lt;&gt;"",", setType="&amp;G106,"")&amp;IF(J106="true",", multiTrialSet=true",""),"")</f>
        <v>, setType=LIBSETS_SETTYPE_CYRODIIL</v>
      </c>
      <c r="BB106" s="21" t="str">
        <f>IF(AX106&lt;&gt;"",", isProcSetAllowedInPvP="&amp; AX106,"") &amp; IF(F106&lt;&gt;"Not in the game (anymore)",IF(U106&lt;&gt;"",", dropMechanic={"&amp;U106&amp;IF(AA106&lt;&gt;"",","&amp;AA106,"")&amp;IF(AF106&lt;&gt;"",","&amp;AF106,"")&amp;IF(AK106&lt;&gt;"",","&amp;AK106,"")&amp;IF(AP106&lt;&gt;"",","&amp;AP106,"")&amp;IF(AU106&lt;&gt;"",","&amp;AU106,"")&amp;"}"&amp;IF(U106="LIBSETS_DROP_MECHANIC_MONSTER_NAME",", dropMechanicNames={" &amp; IF(V106&lt;&gt;"","['en']='"&amp;V106&amp;"'","") &amp; IF(W106&lt;&gt;"",", ['de']='" &amp; W106&amp;"'","") &amp; "}",""),"")&amp;"},","")</f>
        <v>, isProcSetAllowedInPvP=1, dropMechanic={LIBSETS_DROP_MECHANIC_MAIL_PVP_REWARDS_FOR_THE_WORTHY}},</v>
      </c>
      <c r="BC106" s="21" t="str">
        <f>IF(F106&lt;&gt;"Not in the game (anymore)",IF(C106&lt;&gt;"",CONCATENATE(" --",C106," / ",B106,"   [",IF(Q106&lt;&gt;"",Q106,""),IF(Z106&lt;&gt;"",", "&amp;Z106,""),IF(AE106&lt;&gt;"",", "&amp;AE106,""),IF(AJ106&lt;&gt;"",", "&amp;AJ106,""),IF(AO106&lt;&gt;"",", "&amp;AO106,""),IF(AT106&lt;&gt;"",", "&amp;AT106,""),"]")),"")</f>
        <v xml:space="preserve"> --Wrath of the Imperium / Zorn des Kaiserreichs   [Cyrodiil]</v>
      </c>
    </row>
    <row r="107" spans="1:55" x14ac:dyDescent="0.25">
      <c r="A107" s="12">
        <v>126</v>
      </c>
      <c r="B107" t="s">
        <v>890</v>
      </c>
      <c r="C107" t="s">
        <v>891</v>
      </c>
      <c r="D107" s="3">
        <f t="shared" si="1"/>
        <v>126</v>
      </c>
      <c r="F107" t="s">
        <v>1444</v>
      </c>
      <c r="G107" s="8" t="s">
        <v>1494</v>
      </c>
      <c r="I107" t="s">
        <v>97</v>
      </c>
      <c r="J107" t="s">
        <v>97</v>
      </c>
      <c r="K107">
        <v>-1</v>
      </c>
      <c r="L107">
        <v>-1</v>
      </c>
      <c r="M107">
        <v>-1</v>
      </c>
      <c r="N107">
        <v>0</v>
      </c>
      <c r="O107" s="66"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1562</v>
      </c>
      <c r="V107" s="3" t="str">
        <f>IF(U107&lt;&gt;"",IF(U107&lt;&gt;"LIBSETS_DROP_MECHANIC_MONSTER_NAME",VLOOKUP(U107,'LibSets constants'!$I$4:$L$1003,3,FALSE),""),"")</f>
        <v>Rewards for the worthy (Cyrodiil/Battleground mail)</v>
      </c>
      <c r="W107" s="3" t="str">
        <f>IF(U107&lt;&gt;"",IF(U107&lt;&gt;"LIBSETS_DROP_MECHANIC_MONSTER_NAME",VLOOKUP(U107,'LibSets constants'!$I$4:$L$1003,4,FALSE),""),"")</f>
        <v>Gerechter Lohn (Cyrodiil/Schlachtfeld Mail)</v>
      </c>
      <c r="Y107" s="3" t="str">
        <f>IF(G107&lt;&gt;"LIBSETS_SETTYPE_BATTLEGROUND",IF(G107&lt;&gt;"LIBSETS_SETTYPE_SPECIAL",IF(X107&lt;&gt;"",X107,IF(Z107&lt;&gt;"",VLOOKUP(Z107,'ESO zone constants'!$D$3:$H$4953,5,FALSE),"")),""),"")</f>
        <v/>
      </c>
      <c r="Z107" t="str">
        <f>IF(AND(O107&lt;&gt;"",NOT(ISERROR(O107))),"",IF(AND(L107&lt;&gt;"",L107&gt;0,NOT(ISERROR(L107))),VLOOKUP(L107,'ESO dumped WayshrineInfo'!$K$3:$N$9999,4,FALSE),""))</f>
        <v/>
      </c>
      <c r="AB107" s="3" t="str">
        <f>IF(AA107&lt;&gt;"",IF(AA107&lt;&gt;"LIBSETS_DROP_MECHANIC_MONSTER_NAME",VLOOKUP(AA107,'LibSets constants'!$I$4:$L$1003,3,FALSE),""),"")</f>
        <v/>
      </c>
      <c r="AC107" s="3" t="str">
        <f>IF(AA107&lt;&gt;"",IF(AA107&lt;&gt;"LIBSETS_DROP_MECHANIC_MONSTER_NAME",VLOOKUP(AA107,'LibSets constants'!$I$4:$L$1003,4,FALSE),""),"")</f>
        <v/>
      </c>
      <c r="AD107" s="3" t="str">
        <f>IF(G107&lt;&gt;"LIBSETS_SETTYPE_BATTLEGROUND",IF(G107&lt;&gt;"LIBSETS_SETTYPE_SPECIAL",IF(AE107&lt;&gt;"",VLOOKUP(AE107,'ESO zone constants'!$D$3:$H$4953,5,FALSE),""),""),"")</f>
        <v/>
      </c>
      <c r="AE107" t="str">
        <f>IF(AND(O107&lt;&gt;"",NOT(ISERROR(O107))),"",IF(AND(M107&lt;&gt;"",M107&gt;0,NOT(ISERROR(M107))),VLOOKUP(M107,'ESO dumped WayshrineInfo'!$K$3:$N$9999,4,FALSE),""))</f>
        <v/>
      </c>
      <c r="AG107" s="3" t="str">
        <f>IF(AF107&lt;&gt;"",IF(AF107&lt;&gt;"LIBSETS_DROP_MECHANIC_MONSTER_NAME",VLOOKUP(AF107,'LibSets constants'!$I$4:$L$1003,3,FALSE),""),"")</f>
        <v/>
      </c>
      <c r="AH107" s="3" t="str">
        <f>IF(AF107&lt;&gt;"",IF(AF107&lt;&gt;"LIBSETS_DROP_MECHANIC_MONSTER_NAME",VLOOKUP(AF107,'LibSets constants'!$I$4:$L$1003,4,FALSE),""),"")</f>
        <v/>
      </c>
      <c r="AI107" s="3" t="str">
        <f>IF(G107&lt;&gt;"LIBSETS_SETTYPE_BATTLEGROUND",IF(G107&lt;&gt;"LIBSETS_SETTYPE_SPECIAL",IF(AJ107&lt;&gt;"",VLOOKUP(AJ107,'ESO zone constants'!$D$3:$H$4953,5,FALSE),""),""),"")</f>
        <v/>
      </c>
      <c r="AL107" s="3" t="str">
        <f>IF(AK107&lt;&gt;"",IF(AK107&lt;&gt;"LIBSETS_DROP_MECHANIC_MONSTER_NAME",VLOOKUP(AK107,'LibSets constants'!$I$4:$L$1003,3,FALSE),""),"")</f>
        <v/>
      </c>
      <c r="AM107" s="3" t="str">
        <f>IF(AK107&lt;&gt;"",IF(AK107&lt;&gt;"LIBSETS_DROP_MECHANIC_MONSTER_NAME",VLOOKUP(AK107,'LibSets constants'!$I$4:$L$1003,4,FALSE),""),"")</f>
        <v/>
      </c>
      <c r="AN107" s="3" t="str">
        <f>IF(G107&lt;&gt;"LIBSETS_SETTYPE_BATTLEGROUND",IF(G107&lt;&gt;"LIBSETS_SETTYPE_SPECIAL",IF(AO107&lt;&gt;"",VLOOKUP(AO107,'ESO zone constants'!$D$3:$H$4953,5,FALSE),""),""),"")</f>
        <v/>
      </c>
      <c r="AQ107" s="3" t="str">
        <f>IF(AP107&lt;&gt;"",IF(AP107&lt;&gt;"LIBSETS_DROP_MECHANIC_MONSTER_NAME",VLOOKUP(AP107,'LibSets constants'!$I$4:$L$1003,3,FALSE),""),"")</f>
        <v/>
      </c>
      <c r="AR107" s="3" t="str">
        <f>IF(AP107&lt;&gt;"",IF(AP107&lt;&gt;"LIBSETS_DROP_MECHANIC_MONSTER_NAME",VLOOKUP(AP107,'LibSets constants'!$I$4:$L$1003,4,FALSE),""),"")</f>
        <v/>
      </c>
      <c r="AS107" s="3" t="str">
        <f>IF(G107&lt;&gt;"LIBSETS_SETTYPE_BATTLEGROUND",IF(G107&lt;&gt;"LIBSETS_SETTYPE_SPECIAL",IF(AT107&lt;&gt;"",VLOOKUP(AT107,'ESO zone constants'!$D$3:$H$4953,5,FALSE),""),""),"")</f>
        <v/>
      </c>
      <c r="AV107" s="3" t="str">
        <f>IF(AU107&lt;&gt;"",IF(AU107&lt;&gt;"LIBSETS_DROP_MECHANIC_MONSTER_NAME",VLOOKUP(AU107,'LibSets constants'!$I$4:$L$1003,3,FALSE),""),"")</f>
        <v/>
      </c>
      <c r="AW107" s="3" t="str">
        <f>IF(AU107&lt;&gt;"",IF(AU107&lt;&gt;"LIBSETS_DROP_MECHANIC_MONSTER_NAME",VLOOKUP(AU107,'LibSets constants'!$I$4:$L$1003,4,FALSE),""),"")</f>
        <v/>
      </c>
      <c r="AX107" s="90" t="s">
        <v>2708</v>
      </c>
      <c r="AY107" s="21" t="str">
        <f>IF(A107="???","--","")&amp;IF(F107&lt;&gt;"Not in the game (anymore)",IF(A107&lt;&gt;"",CONCATENATE("[",A107,"] = {wayshrines={")&amp;IF(K107&lt;&gt;"",CONCATENATE(K107,","),"")&amp;IF(L107&lt;&gt;"",CONCATENATE(L107,","),"")&amp;IF(M107&lt;&gt;"",CONCATENATE(M107,","),"")&amp;CONCATENATE("}")&amp;IF(VALUE(N107)&gt;0,CONCATENATE(", traitsNeeded=",N107),"")&amp;CONCATENATE(", dlcId=",IF(S107&lt;&gt;"",S107,"DLC_BASE_GAME")),""),"")</f>
        <v>[126] = {wayshrines={-1,-1,-1,}, dlcId=DLC_BASE_GAME</v>
      </c>
      <c r="AZ107" s="21" t="str">
        <f>IF(F107&lt;&gt;"Not in the game (anymore)",IF(A107&lt;&gt;"",IF(P107&lt;&gt;"",CONCATENATE(", zoneIds={",P107),"")&amp;IF(Y107&lt;&gt;"",CONCATENATE(",",Y107),"")&amp;IF(AD107&lt;&gt;"",CONCATENATE(",",AD107),"")&amp;IF(AI107&lt;&gt;"",CONCATENATE(",",AI107),"")&amp;IF(AN107&lt;&gt;"",CONCATENATE(",",AN107),"")&amp;IF(AS107&lt;&gt;"",CONCATENATE(",",AS107),"")&amp;IF(P107&lt;&gt;"",CONCATENATE("}",""),"")&amp;IF(OR(I107="true",I107="false",I107&lt;&gt;""), CONCATENATE(", veteran=", I107), ""),""),"")</f>
        <v>, zoneIds={181}, veteran=false</v>
      </c>
      <c r="BA107" s="21" t="str">
        <f>IF(F107&lt;&gt;"Not in the game (anymore)",IF(A107&lt;&gt;"",", setType="&amp;G107,"")&amp;IF(J107="true",", multiTrialSet=true",""),"")</f>
        <v>, setType=LIBSETS_SETTYPE_CYRODIIL</v>
      </c>
      <c r="BB107" s="21" t="str">
        <f>IF(AX107&lt;&gt;"",", isProcSetAllowedInPvP="&amp; AX107,"") &amp; IF(F107&lt;&gt;"Not in the game (anymore)",IF(U107&lt;&gt;"",", dropMechanic={"&amp;U107&amp;IF(AA107&lt;&gt;"",","&amp;AA107,"")&amp;IF(AF107&lt;&gt;"",","&amp;AF107,"")&amp;IF(AK107&lt;&gt;"",","&amp;AK107,"")&amp;IF(AP107&lt;&gt;"",","&amp;AP107,"")&amp;IF(AU107&lt;&gt;"",","&amp;AU107,"")&amp;"}"&amp;IF(U107="LIBSETS_DROP_MECHANIC_MONSTER_NAME",", dropMechanicNames={" &amp; IF(V107&lt;&gt;"","['en']='"&amp;V107&amp;"'","") &amp; IF(W107&lt;&gt;"",", ['de']='" &amp; W107&amp;"'","") &amp; "}",""),"")&amp;"},","")</f>
        <v>, isProcSetAllowedInPvP=1, dropMechanic={LIBSETS_DROP_MECHANIC_MAIL_PVP_REWARDS_FOR_THE_WORTHY}},</v>
      </c>
      <c r="BC107" s="21" t="str">
        <f>IF(F107&lt;&gt;"Not in the game (anymore)",IF(C107&lt;&gt;"",CONCATENATE(" --",C107," / ",B107,"   [",IF(Q107&lt;&gt;"",Q107,""),IF(Z107&lt;&gt;"",", "&amp;Z107,""),IF(AE107&lt;&gt;"",", "&amp;AE107,""),IF(AJ107&lt;&gt;"",", "&amp;AJ107,""),IF(AO107&lt;&gt;"",", "&amp;AO107,""),IF(AT107&lt;&gt;"",", "&amp;AT107,""),"]")),"")</f>
        <v xml:space="preserve"> --Grace of the Ancients / Anmut der Uralten   [Cyrodiil]</v>
      </c>
    </row>
    <row r="108" spans="1:55" x14ac:dyDescent="0.25">
      <c r="A108" s="12">
        <v>127</v>
      </c>
      <c r="B108" t="s">
        <v>892</v>
      </c>
      <c r="C108" t="s">
        <v>893</v>
      </c>
      <c r="D108" s="3">
        <f t="shared" si="1"/>
        <v>127</v>
      </c>
      <c r="F108" t="s">
        <v>1444</v>
      </c>
      <c r="G108" s="8" t="s">
        <v>1494</v>
      </c>
      <c r="I108" t="s">
        <v>97</v>
      </c>
      <c r="J108" t="s">
        <v>97</v>
      </c>
      <c r="K108">
        <v>-1</v>
      </c>
      <c r="L108">
        <v>-1</v>
      </c>
      <c r="M108">
        <v>-1</v>
      </c>
      <c r="N108">
        <v>0</v>
      </c>
      <c r="O108" s="66"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1562</v>
      </c>
      <c r="V108" s="3" t="str">
        <f>IF(U108&lt;&gt;"",IF(U108&lt;&gt;"LIBSETS_DROP_MECHANIC_MONSTER_NAME",VLOOKUP(U108,'LibSets constants'!$I$4:$L$1003,3,FALSE),""),"")</f>
        <v>Rewards for the worthy (Cyrodiil/Battleground mail)</v>
      </c>
      <c r="W108" s="3" t="str">
        <f>IF(U108&lt;&gt;"",IF(U108&lt;&gt;"LIBSETS_DROP_MECHANIC_MONSTER_NAME",VLOOKUP(U108,'LibSets constants'!$I$4:$L$1003,4,FALSE),""),"")</f>
        <v>Gerechter Lohn (Cyrodiil/Schlachtfeld Mail)</v>
      </c>
      <c r="Y108" s="3" t="str">
        <f>IF(G108&lt;&gt;"LIBSETS_SETTYPE_BATTLEGROUND",IF(G108&lt;&gt;"LIBSETS_SETTYPE_SPECIAL",IF(X108&lt;&gt;"",X108,IF(Z108&lt;&gt;"",VLOOKUP(Z108,'ESO zone constants'!$D$3:$H$4953,5,FALSE),"")),""),"")</f>
        <v/>
      </c>
      <c r="Z108" t="str">
        <f>IF(AND(O108&lt;&gt;"",NOT(ISERROR(O108))),"",IF(AND(L108&lt;&gt;"",L108&gt;0,NOT(ISERROR(L108))),VLOOKUP(L108,'ESO dumped WayshrineInfo'!$K$3:$N$9999,4,FALSE),""))</f>
        <v/>
      </c>
      <c r="AB108" s="3" t="str">
        <f>IF(AA108&lt;&gt;"",IF(AA108&lt;&gt;"LIBSETS_DROP_MECHANIC_MONSTER_NAME",VLOOKUP(AA108,'LibSets constants'!$I$4:$L$1003,3,FALSE),""),"")</f>
        <v/>
      </c>
      <c r="AC108" s="3" t="str">
        <f>IF(AA108&lt;&gt;"",IF(AA108&lt;&gt;"LIBSETS_DROP_MECHANIC_MONSTER_NAME",VLOOKUP(AA108,'LibSets constants'!$I$4:$L$1003,4,FALSE),""),"")</f>
        <v/>
      </c>
      <c r="AD108" s="3" t="str">
        <f>IF(G108&lt;&gt;"LIBSETS_SETTYPE_BATTLEGROUND",IF(G108&lt;&gt;"LIBSETS_SETTYPE_SPECIAL",IF(AE108&lt;&gt;"",VLOOKUP(AE108,'ESO zone constants'!$D$3:$H$4953,5,FALSE),""),""),"")</f>
        <v/>
      </c>
      <c r="AE108" t="str">
        <f>IF(AND(O108&lt;&gt;"",NOT(ISERROR(O108))),"",IF(AND(M108&lt;&gt;"",M108&gt;0,NOT(ISERROR(M108))),VLOOKUP(M108,'ESO dumped WayshrineInfo'!$K$3:$N$9999,4,FALSE),""))</f>
        <v/>
      </c>
      <c r="AG108" s="3" t="str">
        <f>IF(AF108&lt;&gt;"",IF(AF108&lt;&gt;"LIBSETS_DROP_MECHANIC_MONSTER_NAME",VLOOKUP(AF108,'LibSets constants'!$I$4:$L$1003,3,FALSE),""),"")</f>
        <v/>
      </c>
      <c r="AH108" s="3" t="str">
        <f>IF(AF108&lt;&gt;"",IF(AF108&lt;&gt;"LIBSETS_DROP_MECHANIC_MONSTER_NAME",VLOOKUP(AF108,'LibSets constants'!$I$4:$L$1003,4,FALSE),""),"")</f>
        <v/>
      </c>
      <c r="AI108" s="3" t="str">
        <f>IF(G108&lt;&gt;"LIBSETS_SETTYPE_BATTLEGROUND",IF(G108&lt;&gt;"LIBSETS_SETTYPE_SPECIAL",IF(AJ108&lt;&gt;"",VLOOKUP(AJ108,'ESO zone constants'!$D$3:$H$4953,5,FALSE),""),""),"")</f>
        <v/>
      </c>
      <c r="AL108" s="3" t="str">
        <f>IF(AK108&lt;&gt;"",IF(AK108&lt;&gt;"LIBSETS_DROP_MECHANIC_MONSTER_NAME",VLOOKUP(AK108,'LibSets constants'!$I$4:$L$1003,3,FALSE),""),"")</f>
        <v/>
      </c>
      <c r="AM108" s="3" t="str">
        <f>IF(AK108&lt;&gt;"",IF(AK108&lt;&gt;"LIBSETS_DROP_MECHANIC_MONSTER_NAME",VLOOKUP(AK108,'LibSets constants'!$I$4:$L$1003,4,FALSE),""),"")</f>
        <v/>
      </c>
      <c r="AN108" s="3" t="str">
        <f>IF(G108&lt;&gt;"LIBSETS_SETTYPE_BATTLEGROUND",IF(G108&lt;&gt;"LIBSETS_SETTYPE_SPECIAL",IF(AO108&lt;&gt;"",VLOOKUP(AO108,'ESO zone constants'!$D$3:$H$4953,5,FALSE),""),""),"")</f>
        <v/>
      </c>
      <c r="AQ108" s="3" t="str">
        <f>IF(AP108&lt;&gt;"",IF(AP108&lt;&gt;"LIBSETS_DROP_MECHANIC_MONSTER_NAME",VLOOKUP(AP108,'LibSets constants'!$I$4:$L$1003,3,FALSE),""),"")</f>
        <v/>
      </c>
      <c r="AR108" s="3" t="str">
        <f>IF(AP108&lt;&gt;"",IF(AP108&lt;&gt;"LIBSETS_DROP_MECHANIC_MONSTER_NAME",VLOOKUP(AP108,'LibSets constants'!$I$4:$L$1003,4,FALSE),""),"")</f>
        <v/>
      </c>
      <c r="AS108" s="3" t="str">
        <f>IF(G108&lt;&gt;"LIBSETS_SETTYPE_BATTLEGROUND",IF(G108&lt;&gt;"LIBSETS_SETTYPE_SPECIAL",IF(AT108&lt;&gt;"",VLOOKUP(AT108,'ESO zone constants'!$D$3:$H$4953,5,FALSE),""),""),"")</f>
        <v/>
      </c>
      <c r="AV108" s="3" t="str">
        <f>IF(AU108&lt;&gt;"",IF(AU108&lt;&gt;"LIBSETS_DROP_MECHANIC_MONSTER_NAME",VLOOKUP(AU108,'LibSets constants'!$I$4:$L$1003,3,FALSE),""),"")</f>
        <v/>
      </c>
      <c r="AW108" s="3" t="str">
        <f>IF(AU108&lt;&gt;"",IF(AU108&lt;&gt;"LIBSETS_DROP_MECHANIC_MONSTER_NAME",VLOOKUP(AU108,'LibSets constants'!$I$4:$L$1003,4,FALSE),""),"")</f>
        <v/>
      </c>
      <c r="AX108" s="90" t="s">
        <v>2708</v>
      </c>
      <c r="AY108" s="21" t="str">
        <f>IF(A108="???","--","")&amp;IF(F108&lt;&gt;"Not in the game (anymore)",IF(A108&lt;&gt;"",CONCATENATE("[",A108,"] = {wayshrines={")&amp;IF(K108&lt;&gt;"",CONCATENATE(K108,","),"")&amp;IF(L108&lt;&gt;"",CONCATENATE(L108,","),"")&amp;IF(M108&lt;&gt;"",CONCATENATE(M108,","),"")&amp;CONCATENATE("}")&amp;IF(VALUE(N108)&gt;0,CONCATENATE(", traitsNeeded=",N108),"")&amp;CONCATENATE(", dlcId=",IF(S108&lt;&gt;"",S108,"DLC_BASE_GAME")),""),"")</f>
        <v>[127] = {wayshrines={-1,-1,-1,}, dlcId=DLC_BASE_GAME</v>
      </c>
      <c r="AZ108" s="21" t="str">
        <f>IF(F108&lt;&gt;"Not in the game (anymore)",IF(A108&lt;&gt;"",IF(P108&lt;&gt;"",CONCATENATE(", zoneIds={",P108),"")&amp;IF(Y108&lt;&gt;"",CONCATENATE(",",Y108),"")&amp;IF(AD108&lt;&gt;"",CONCATENATE(",",AD108),"")&amp;IF(AI108&lt;&gt;"",CONCATENATE(",",AI108),"")&amp;IF(AN108&lt;&gt;"",CONCATENATE(",",AN108),"")&amp;IF(AS108&lt;&gt;"",CONCATENATE(",",AS108),"")&amp;IF(P108&lt;&gt;"",CONCATENATE("}",""),"")&amp;IF(OR(I108="true",I108="false",I108&lt;&gt;""), CONCATENATE(", veteran=", I108), ""),""),"")</f>
        <v>, zoneIds={181}, veteran=false</v>
      </c>
      <c r="BA108" s="21" t="str">
        <f>IF(F108&lt;&gt;"Not in the game (anymore)",IF(A108&lt;&gt;"",", setType="&amp;G108,"")&amp;IF(J108="true",", multiTrialSet=true",""),"")</f>
        <v>, setType=LIBSETS_SETTYPE_CYRODIIL</v>
      </c>
      <c r="BB108" s="21" t="str">
        <f>IF(AX108&lt;&gt;"",", isProcSetAllowedInPvP="&amp; AX108,"") &amp; IF(F108&lt;&gt;"Not in the game (anymore)",IF(U108&lt;&gt;"",", dropMechanic={"&amp;U108&amp;IF(AA108&lt;&gt;"",","&amp;AA108,"")&amp;IF(AF108&lt;&gt;"",","&amp;AF108,"")&amp;IF(AK108&lt;&gt;"",","&amp;AK108,"")&amp;IF(AP108&lt;&gt;"",","&amp;AP108,"")&amp;IF(AU108&lt;&gt;"",","&amp;AU108,"")&amp;"}"&amp;IF(U108="LIBSETS_DROP_MECHANIC_MONSTER_NAME",", dropMechanicNames={" &amp; IF(V108&lt;&gt;"","['en']='"&amp;V108&amp;"'","") &amp; IF(W108&lt;&gt;"",", ['de']='" &amp; W108&amp;"'","") &amp; "}",""),"")&amp;"},","")</f>
        <v>, isProcSetAllowedInPvP=1, dropMechanic={LIBSETS_DROP_MECHANIC_MAIL_PVP_REWARDS_FOR_THE_WORTHY}},</v>
      </c>
      <c r="BC108" s="21" t="str">
        <f>IF(F108&lt;&gt;"Not in the game (anymore)",IF(C108&lt;&gt;"",CONCATENATE(" --",C108," / ",B108,"   [",IF(Q108&lt;&gt;"",Q108,""),IF(Z108&lt;&gt;"",", "&amp;Z108,""),IF(AE108&lt;&gt;"",", "&amp;AE108,""),IF(AJ108&lt;&gt;"",", "&amp;AJ108,""),IF(AO108&lt;&gt;"",", "&amp;AO108,""),IF(AT108&lt;&gt;"",", "&amp;AT108,""),"]")),"")</f>
        <v xml:space="preserve"> --Deadly Strike / Tödlicher Stoß   [Cyrodiil]</v>
      </c>
    </row>
    <row r="109" spans="1:55" x14ac:dyDescent="0.25">
      <c r="A109" s="12">
        <v>128</v>
      </c>
      <c r="B109" t="s">
        <v>894</v>
      </c>
      <c r="C109" t="s">
        <v>895</v>
      </c>
      <c r="D109" s="3">
        <f t="shared" si="1"/>
        <v>128</v>
      </c>
      <c r="E109" s="42"/>
      <c r="F109" t="s">
        <v>1444</v>
      </c>
      <c r="G109" s="8" t="s">
        <v>1494</v>
      </c>
      <c r="I109" t="s">
        <v>97</v>
      </c>
      <c r="J109" t="s">
        <v>97</v>
      </c>
      <c r="K109">
        <v>-1</v>
      </c>
      <c r="L109">
        <v>-1</v>
      </c>
      <c r="M109">
        <v>-1</v>
      </c>
      <c r="N109">
        <v>0</v>
      </c>
      <c r="O109" s="66"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1562</v>
      </c>
      <c r="V109" s="3" t="str">
        <f>IF(U109&lt;&gt;"",IF(U109&lt;&gt;"LIBSETS_DROP_MECHANIC_MONSTER_NAME",VLOOKUP(U109,'LibSets constants'!$I$4:$L$1003,3,FALSE),""),"")</f>
        <v>Rewards for the worthy (Cyrodiil/Battleground mail)</v>
      </c>
      <c r="W109" s="3" t="str">
        <f>IF(U109&lt;&gt;"",IF(U109&lt;&gt;"LIBSETS_DROP_MECHANIC_MONSTER_NAME",VLOOKUP(U109,'LibSets constants'!$I$4:$L$1003,4,FALSE),""),"")</f>
        <v>Gerechter Lohn (Cyrodiil/Schlachtfeld Mail)</v>
      </c>
      <c r="Y109" s="3" t="str">
        <f>IF(G109&lt;&gt;"LIBSETS_SETTYPE_BATTLEGROUND",IF(G109&lt;&gt;"LIBSETS_SETTYPE_SPECIAL",IF(X109&lt;&gt;"",X109,IF(Z109&lt;&gt;"",VLOOKUP(Z109,'ESO zone constants'!$D$3:$H$4953,5,FALSE),"")),""),"")</f>
        <v/>
      </c>
      <c r="Z109" t="str">
        <f>IF(AND(O109&lt;&gt;"",NOT(ISERROR(O109))),"",IF(AND(L109&lt;&gt;"",L109&gt;0,NOT(ISERROR(L109))),VLOOKUP(L109,'ESO dumped WayshrineInfo'!$K$3:$N$9999,4,FALSE),""))</f>
        <v/>
      </c>
      <c r="AB109" s="3" t="str">
        <f>IF(AA109&lt;&gt;"",IF(AA109&lt;&gt;"LIBSETS_DROP_MECHANIC_MONSTER_NAME",VLOOKUP(AA109,'LibSets constants'!$I$4:$L$1003,3,FALSE),""),"")</f>
        <v/>
      </c>
      <c r="AC109" s="3" t="str">
        <f>IF(AA109&lt;&gt;"",IF(AA109&lt;&gt;"LIBSETS_DROP_MECHANIC_MONSTER_NAME",VLOOKUP(AA109,'LibSets constants'!$I$4:$L$1003,4,FALSE),""),"")</f>
        <v/>
      </c>
      <c r="AD109" s="3" t="str">
        <f>IF(G109&lt;&gt;"LIBSETS_SETTYPE_BATTLEGROUND",IF(G109&lt;&gt;"LIBSETS_SETTYPE_SPECIAL",IF(AE109&lt;&gt;"",VLOOKUP(AE109,'ESO zone constants'!$D$3:$H$4953,5,FALSE),""),""),"")</f>
        <v/>
      </c>
      <c r="AE109" t="str">
        <f>IF(AND(O109&lt;&gt;"",NOT(ISERROR(O109))),"",IF(AND(M109&lt;&gt;"",M109&gt;0,NOT(ISERROR(M109))),VLOOKUP(M109,'ESO dumped WayshrineInfo'!$K$3:$N$9999,4,FALSE),""))</f>
        <v/>
      </c>
      <c r="AG109" s="3" t="str">
        <f>IF(AF109&lt;&gt;"",IF(AF109&lt;&gt;"LIBSETS_DROP_MECHANIC_MONSTER_NAME",VLOOKUP(AF109,'LibSets constants'!$I$4:$L$1003,3,FALSE),""),"")</f>
        <v/>
      </c>
      <c r="AH109" s="3" t="str">
        <f>IF(AF109&lt;&gt;"",IF(AF109&lt;&gt;"LIBSETS_DROP_MECHANIC_MONSTER_NAME",VLOOKUP(AF109,'LibSets constants'!$I$4:$L$1003,4,FALSE),""),"")</f>
        <v/>
      </c>
      <c r="AI109" s="3" t="str">
        <f>IF(G109&lt;&gt;"LIBSETS_SETTYPE_BATTLEGROUND",IF(G109&lt;&gt;"LIBSETS_SETTYPE_SPECIAL",IF(AJ109&lt;&gt;"",VLOOKUP(AJ109,'ESO zone constants'!$D$3:$H$4953,5,FALSE),""),""),"")</f>
        <v/>
      </c>
      <c r="AL109" s="3" t="str">
        <f>IF(AK109&lt;&gt;"",IF(AK109&lt;&gt;"LIBSETS_DROP_MECHANIC_MONSTER_NAME",VLOOKUP(AK109,'LibSets constants'!$I$4:$L$1003,3,FALSE),""),"")</f>
        <v/>
      </c>
      <c r="AM109" s="3" t="str">
        <f>IF(AK109&lt;&gt;"",IF(AK109&lt;&gt;"LIBSETS_DROP_MECHANIC_MONSTER_NAME",VLOOKUP(AK109,'LibSets constants'!$I$4:$L$1003,4,FALSE),""),"")</f>
        <v/>
      </c>
      <c r="AN109" s="3" t="str">
        <f>IF(G109&lt;&gt;"LIBSETS_SETTYPE_BATTLEGROUND",IF(G109&lt;&gt;"LIBSETS_SETTYPE_SPECIAL",IF(AO109&lt;&gt;"",VLOOKUP(AO109,'ESO zone constants'!$D$3:$H$4953,5,FALSE),""),""),"")</f>
        <v/>
      </c>
      <c r="AQ109" s="3" t="str">
        <f>IF(AP109&lt;&gt;"",IF(AP109&lt;&gt;"LIBSETS_DROP_MECHANIC_MONSTER_NAME",VLOOKUP(AP109,'LibSets constants'!$I$4:$L$1003,3,FALSE),""),"")</f>
        <v/>
      </c>
      <c r="AR109" s="3" t="str">
        <f>IF(AP109&lt;&gt;"",IF(AP109&lt;&gt;"LIBSETS_DROP_MECHANIC_MONSTER_NAME",VLOOKUP(AP109,'LibSets constants'!$I$4:$L$1003,4,FALSE),""),"")</f>
        <v/>
      </c>
      <c r="AS109" s="3" t="str">
        <f>IF(G109&lt;&gt;"LIBSETS_SETTYPE_BATTLEGROUND",IF(G109&lt;&gt;"LIBSETS_SETTYPE_SPECIAL",IF(AT109&lt;&gt;"",VLOOKUP(AT109,'ESO zone constants'!$D$3:$H$4953,5,FALSE),""),""),"")</f>
        <v/>
      </c>
      <c r="AV109" s="3" t="str">
        <f>IF(AU109&lt;&gt;"",IF(AU109&lt;&gt;"LIBSETS_DROP_MECHANIC_MONSTER_NAME",VLOOKUP(AU109,'LibSets constants'!$I$4:$L$1003,3,FALSE),""),"")</f>
        <v/>
      </c>
      <c r="AW109" s="3" t="str">
        <f>IF(AU109&lt;&gt;"",IF(AU109&lt;&gt;"LIBSETS_DROP_MECHANIC_MONSTER_NAME",VLOOKUP(AU109,'LibSets constants'!$I$4:$L$1003,4,FALSE),""),"")</f>
        <v/>
      </c>
      <c r="AX109" s="90" t="s">
        <v>2708</v>
      </c>
      <c r="AY109" s="21" t="str">
        <f>IF(A109="???","--","")&amp;IF(F109&lt;&gt;"Not in the game (anymore)",IF(A109&lt;&gt;"",CONCATENATE("[",A109,"] = {wayshrines={")&amp;IF(K109&lt;&gt;"",CONCATENATE(K109,","),"")&amp;IF(L109&lt;&gt;"",CONCATENATE(L109,","),"")&amp;IF(M109&lt;&gt;"",CONCATENATE(M109,","),"")&amp;CONCATENATE("}")&amp;IF(VALUE(N109)&gt;0,CONCATENATE(", traitsNeeded=",N109),"")&amp;CONCATENATE(", dlcId=",IF(S109&lt;&gt;"",S109,"DLC_BASE_GAME")),""),"")</f>
        <v>[128] = {wayshrines={-1,-1,-1,}, dlcId=DLC_BASE_GAME</v>
      </c>
      <c r="AZ109" s="21" t="str">
        <f>IF(F109&lt;&gt;"Not in the game (anymore)",IF(A109&lt;&gt;"",IF(P109&lt;&gt;"",CONCATENATE(", zoneIds={",P109),"")&amp;IF(Y109&lt;&gt;"",CONCATENATE(",",Y109),"")&amp;IF(AD109&lt;&gt;"",CONCATENATE(",",AD109),"")&amp;IF(AI109&lt;&gt;"",CONCATENATE(",",AI109),"")&amp;IF(AN109&lt;&gt;"",CONCATENATE(",",AN109),"")&amp;IF(AS109&lt;&gt;"",CONCATENATE(",",AS109),"")&amp;IF(P109&lt;&gt;"",CONCATENATE("}",""),"")&amp;IF(OR(I109="true",I109="false",I109&lt;&gt;""), CONCATENATE(", veteran=", I109), ""),""),"")</f>
        <v>, zoneIds={181}, veteran=false</v>
      </c>
      <c r="BA109" s="21" t="str">
        <f>IF(F109&lt;&gt;"Not in the game (anymore)",IF(A109&lt;&gt;"",", setType="&amp;G109,"")&amp;IF(J109="true",", multiTrialSet=true",""),"")</f>
        <v>, setType=LIBSETS_SETTYPE_CYRODIIL</v>
      </c>
      <c r="BB109" s="21" t="str">
        <f>IF(AX109&lt;&gt;"",", isProcSetAllowedInPvP="&amp; AX109,"") &amp; IF(F109&lt;&gt;"Not in the game (anymore)",IF(U109&lt;&gt;"",", dropMechanic={"&amp;U109&amp;IF(AA109&lt;&gt;"",","&amp;AA109,"")&amp;IF(AF109&lt;&gt;"",","&amp;AF109,"")&amp;IF(AK109&lt;&gt;"",","&amp;AK109,"")&amp;IF(AP109&lt;&gt;"",","&amp;AP109,"")&amp;IF(AU109&lt;&gt;"",","&amp;AU109,"")&amp;"}"&amp;IF(U109="LIBSETS_DROP_MECHANIC_MONSTER_NAME",", dropMechanicNames={" &amp; IF(V109&lt;&gt;"","['en']='"&amp;V109&amp;"'","") &amp; IF(W109&lt;&gt;"",", ['de']='" &amp; W109&amp;"'","") &amp; "}",""),"")&amp;"},","")</f>
        <v>, isProcSetAllowedInPvP=1, dropMechanic={LIBSETS_DROP_MECHANIC_MAIL_PVP_REWARDS_FOR_THE_WORTHY}},</v>
      </c>
      <c r="BC109" s="21" t="str">
        <f>IF(F109&lt;&gt;"Not in the game (anymore)",IF(C109&lt;&gt;"",CONCATENATE(" --",C109," / ",B109,"   [",IF(Q109&lt;&gt;"",Q109,""),IF(Z109&lt;&gt;"",", "&amp;Z109,""),IF(AE109&lt;&gt;"",", "&amp;AE109,""),IF(AJ109&lt;&gt;"",", "&amp;AJ109,""),IF(AO109&lt;&gt;"",", "&amp;AO109,""),IF(AT109&lt;&gt;"",", "&amp;AT109,""),"]")),"")</f>
        <v xml:space="preserve"> --Blessing of the Potentates / Segen des Potentaten   [Cyrodiil]</v>
      </c>
    </row>
    <row r="110" spans="1:55" x14ac:dyDescent="0.25">
      <c r="A110" s="12">
        <v>129</v>
      </c>
      <c r="B110" t="s">
        <v>896</v>
      </c>
      <c r="C110" t="s">
        <v>897</v>
      </c>
      <c r="D110" s="3">
        <f t="shared" si="1"/>
        <v>129</v>
      </c>
      <c r="F110" t="s">
        <v>1444</v>
      </c>
      <c r="G110" s="8" t="s">
        <v>1494</v>
      </c>
      <c r="I110" t="s">
        <v>97</v>
      </c>
      <c r="J110" t="s">
        <v>97</v>
      </c>
      <c r="K110">
        <v>-1</v>
      </c>
      <c r="L110">
        <v>-1</v>
      </c>
      <c r="M110">
        <v>-1</v>
      </c>
      <c r="N110">
        <v>0</v>
      </c>
      <c r="O110" s="66"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1562</v>
      </c>
      <c r="V110" s="43" t="str">
        <f>IF(U110&lt;&gt;"",IF(U110&lt;&gt;"LIBSETS_DROP_MECHANIC_MONSTER_NAME",VLOOKUP(U110,'LibSets constants'!$I$4:$L$1003,3,FALSE),""),"")</f>
        <v>Rewards for the worthy (Cyrodiil/Battleground mail)</v>
      </c>
      <c r="W110" s="43" t="str">
        <f>IF(U110&lt;&gt;"",IF(U110&lt;&gt;"LIBSETS_DROP_MECHANIC_MONSTER_NAME",VLOOKUP(U110,'LibSets constants'!$I$4:$L$1003,4,FALSE),""),"")</f>
        <v>Gerechter Lohn (Cyrodiil/Schlachtfeld Mail)</v>
      </c>
      <c r="Y110" s="3" t="str">
        <f>IF(G110&lt;&gt;"LIBSETS_SETTYPE_BATTLEGROUND",IF(G110&lt;&gt;"LIBSETS_SETTYPE_SPECIAL",IF(X110&lt;&gt;"",X110,IF(Z110&lt;&gt;"",VLOOKUP(Z110,'ESO zone constants'!$D$3:$H$4953,5,FALSE),"")),""),"")</f>
        <v/>
      </c>
      <c r="Z110" t="str">
        <f>IF(AND(O110&lt;&gt;"",NOT(ISERROR(O110))),"",IF(AND(L110&lt;&gt;"",L110&gt;0,NOT(ISERROR(L110))),VLOOKUP(L110,'ESO dumped WayshrineInfo'!$K$3:$N$9999,4,FALSE),""))</f>
        <v/>
      </c>
      <c r="AA110" s="44"/>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WayshrineInfo'!$K$3:$N$9999,4,FALSE),""))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90" t="s">
        <v>2707</v>
      </c>
      <c r="AY110" s="21" t="str">
        <f>IF(A110="???","--","")&amp;IF(F110&lt;&gt;"Not in the game (anymore)",IF(A110&lt;&gt;"",CONCATENATE("[",A110,"] = {wayshrines={")&amp;IF(K110&lt;&gt;"",CONCATENATE(K110,","),"")&amp;IF(L110&lt;&gt;"",CONCATENATE(L110,","),"")&amp;IF(M110&lt;&gt;"",CONCATENATE(M110,","),"")&amp;CONCATENATE("}")&amp;IF(VALUE(N110)&gt;0,CONCATENATE(", traitsNeeded=",N110),"")&amp;CONCATENATE(", dlcId=",IF(S110&lt;&gt;"",S110,"DLC_BASE_GAME")),""),"")</f>
        <v>[129] = {wayshrines={-1,-1,-1,}, dlcId=DLC_BASE_GAME</v>
      </c>
      <c r="AZ110" s="21" t="str">
        <f>IF(F110&lt;&gt;"Not in the game (anymore)",IF(A110&lt;&gt;"",IF(P110&lt;&gt;"",CONCATENATE(", zoneIds={",P110),"")&amp;IF(Y110&lt;&gt;"",CONCATENATE(",",Y110),"")&amp;IF(AD110&lt;&gt;"",CONCATENATE(",",AD110),"")&amp;IF(AI110&lt;&gt;"",CONCATENATE(",",AI110),"")&amp;IF(AN110&lt;&gt;"",CONCATENATE(",",AN110),"")&amp;IF(AS110&lt;&gt;"",CONCATENATE(",",AS110),"")&amp;IF(P110&lt;&gt;"",CONCATENATE("}",""),"")&amp;IF(OR(I110="true",I110="false",I110&lt;&gt;""), CONCATENATE(", veteran=", I110), ""),""),"")</f>
        <v>, zoneIds={181}, veteran=false</v>
      </c>
      <c r="BA110" s="21" t="str">
        <f>IF(F110&lt;&gt;"Not in the game (anymore)",IF(A110&lt;&gt;"",", setType="&amp;G110,"")&amp;IF(J110="true",", multiTrialSet=true",""),"")</f>
        <v>, setType=LIBSETS_SETTYPE_CYRODIIL</v>
      </c>
      <c r="BB110" s="21" t="str">
        <f>IF(AX110&lt;&gt;"",", isProcSetAllowedInPvP="&amp; AX110,"") &amp; IF(F110&lt;&gt;"Not in the game (anymore)",IF(U110&lt;&gt;"",", dropMechanic={"&amp;U110&amp;IF(AA110&lt;&gt;"",","&amp;AA110,"")&amp;IF(AF110&lt;&gt;"",","&amp;AF110,"")&amp;IF(AK110&lt;&gt;"",","&amp;AK110,"")&amp;IF(AP110&lt;&gt;"",","&amp;AP110,"")&amp;IF(AU110&lt;&gt;"",","&amp;AU110,"")&amp;"}"&amp;IF(U110="LIBSETS_DROP_MECHANIC_MONSTER_NAME",", dropMechanicNames={" &amp; IF(V110&lt;&gt;"","['en']='"&amp;V110&amp;"'","") &amp; IF(W110&lt;&gt;"",", ['de']='" &amp; W110&amp;"'","") &amp; "}",""),"")&amp;"},","")</f>
        <v>, dropMechanic={LIBSETS_DROP_MECHANIC_MAIL_PVP_REWARDS_FOR_THE_WORTHY}},</v>
      </c>
      <c r="BC110" s="21" t="str">
        <f>IF(F110&lt;&gt;"Not in the game (anymore)",IF(C110&lt;&gt;"",CONCATENATE(" --",C110," / ",B110,"   [",IF(Q110&lt;&gt;"",Q110,""),IF(Z110&lt;&gt;"",", "&amp;Z110,""),IF(AE110&lt;&gt;"",", "&amp;AE110,""),IF(AJ110&lt;&gt;"",", "&amp;AJ110,""),IF(AO110&lt;&gt;"",", "&amp;AO110,""),IF(AT110&lt;&gt;"",", "&amp;AT110,""),"]")),"")</f>
        <v xml:space="preserve"> --Vengeance Leech / Saugende Vergeltung   [Cyrodiil]</v>
      </c>
    </row>
    <row r="111" spans="1:55" x14ac:dyDescent="0.25">
      <c r="A111" s="12">
        <v>130</v>
      </c>
      <c r="B111" t="s">
        <v>898</v>
      </c>
      <c r="C111" t="s">
        <v>899</v>
      </c>
      <c r="D111" s="3">
        <f t="shared" si="1"/>
        <v>130</v>
      </c>
      <c r="F111" t="s">
        <v>1444</v>
      </c>
      <c r="G111" s="8" t="s">
        <v>1494</v>
      </c>
      <c r="I111" t="s">
        <v>97</v>
      </c>
      <c r="J111" t="s">
        <v>97</v>
      </c>
      <c r="K111">
        <v>-1</v>
      </c>
      <c r="L111">
        <v>-1</v>
      </c>
      <c r="M111">
        <v>-1</v>
      </c>
      <c r="N111">
        <v>0</v>
      </c>
      <c r="O111" s="66"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1562</v>
      </c>
      <c r="V111" s="3" t="str">
        <f>IF(U111&lt;&gt;"",IF(U111&lt;&gt;"LIBSETS_DROP_MECHANIC_MONSTER_NAME",VLOOKUP(U111,'LibSets constants'!$I$4:$L$1003,3,FALSE),""),"")</f>
        <v>Rewards for the worthy (Cyrodiil/Battleground mail)</v>
      </c>
      <c r="W111" s="3" t="str">
        <f>IF(U111&lt;&gt;"",IF(U111&lt;&gt;"LIBSETS_DROP_MECHANIC_MONSTER_NAME",VLOOKUP(U111,'LibSets constants'!$I$4:$L$1003,4,FALSE),""),"")</f>
        <v>Gerechter Lohn (Cyrodiil/Schlachtfeld Mail)</v>
      </c>
      <c r="Y111" s="3" t="str">
        <f>IF(G111&lt;&gt;"LIBSETS_SETTYPE_BATTLEGROUND",IF(G111&lt;&gt;"LIBSETS_SETTYPE_SPECIAL",IF(X111&lt;&gt;"",X111,IF(Z111&lt;&gt;"",VLOOKUP(Z111,'ESO zone constants'!$D$3:$H$4953,5,FALSE),"")),""),"")</f>
        <v/>
      </c>
      <c r="Z111" t="str">
        <f>IF(AND(O111&lt;&gt;"",NOT(ISERROR(O111))),"",IF(AND(L111&lt;&gt;"",L111&gt;0,NOT(ISERROR(L111))),VLOOKUP(L111,'ESO dumped WayshrineInfo'!$K$3:$N$9999,4,FALSE),""))</f>
        <v/>
      </c>
      <c r="AB111" s="3" t="str">
        <f>IF(AA111&lt;&gt;"",IF(AA111&lt;&gt;"LIBSETS_DROP_MECHANIC_MONSTER_NAME",VLOOKUP(AA111,'LibSets constants'!$I$4:$L$1003,3,FALSE),""),"")</f>
        <v/>
      </c>
      <c r="AC111" s="3" t="str">
        <f>IF(AA111&lt;&gt;"",IF(AA111&lt;&gt;"LIBSETS_DROP_MECHANIC_MONSTER_NAME",VLOOKUP(AA111,'LibSets constants'!$I$4:$L$1003,4,FALSE),""),"")</f>
        <v/>
      </c>
      <c r="AD111" s="3" t="str">
        <f>IF(G111&lt;&gt;"LIBSETS_SETTYPE_BATTLEGROUND",IF(G111&lt;&gt;"LIBSETS_SETTYPE_SPECIAL",IF(AE111&lt;&gt;"",VLOOKUP(AE111,'ESO zone constants'!$D$3:$H$4953,5,FALSE),""),""),"")</f>
        <v/>
      </c>
      <c r="AE111" t="str">
        <f>IF(AND(O111&lt;&gt;"",NOT(ISERROR(O111))),"",IF(AND(M111&lt;&gt;"",M111&gt;0,NOT(ISERROR(M111))),VLOOKUP(M111,'ESO dumped WayshrineInfo'!$K$3:$N$9999,4,FALSE),""))</f>
        <v/>
      </c>
      <c r="AG111" s="3" t="str">
        <f>IF(AF111&lt;&gt;"",IF(AF111&lt;&gt;"LIBSETS_DROP_MECHANIC_MONSTER_NAME",VLOOKUP(AF111,'LibSets constants'!$I$4:$L$1003,3,FALSE),""),"")</f>
        <v/>
      </c>
      <c r="AH111" s="3" t="str">
        <f>IF(AF111&lt;&gt;"",IF(AF111&lt;&gt;"LIBSETS_DROP_MECHANIC_MONSTER_NAME",VLOOKUP(AF111,'LibSets constants'!$I$4:$L$1003,4,FALSE),""),"")</f>
        <v/>
      </c>
      <c r="AI111" s="3" t="str">
        <f>IF(G111&lt;&gt;"LIBSETS_SETTYPE_BATTLEGROUND",IF(G111&lt;&gt;"LIBSETS_SETTYPE_SPECIAL",IF(AJ111&lt;&gt;"",VLOOKUP(AJ111,'ESO zone constants'!$D$3:$H$4953,5,FALSE),""),""),"")</f>
        <v/>
      </c>
      <c r="AL111" s="3" t="str">
        <f>IF(AK111&lt;&gt;"",IF(AK111&lt;&gt;"LIBSETS_DROP_MECHANIC_MONSTER_NAME",VLOOKUP(AK111,'LibSets constants'!$I$4:$L$1003,3,FALSE),""),"")</f>
        <v/>
      </c>
      <c r="AM111" s="3" t="str">
        <f>IF(AK111&lt;&gt;"",IF(AK111&lt;&gt;"LIBSETS_DROP_MECHANIC_MONSTER_NAME",VLOOKUP(AK111,'LibSets constants'!$I$4:$L$1003,4,FALSE),""),"")</f>
        <v/>
      </c>
      <c r="AN111" s="3" t="str">
        <f>IF(G111&lt;&gt;"LIBSETS_SETTYPE_BATTLEGROUND",IF(G111&lt;&gt;"LIBSETS_SETTYPE_SPECIAL",IF(AO111&lt;&gt;"",VLOOKUP(AO111,'ESO zone constants'!$D$3:$H$4953,5,FALSE),""),""),"")</f>
        <v/>
      </c>
      <c r="AQ111" s="3" t="str">
        <f>IF(AP111&lt;&gt;"",IF(AP111&lt;&gt;"LIBSETS_DROP_MECHANIC_MONSTER_NAME",VLOOKUP(AP111,'LibSets constants'!$I$4:$L$1003,3,FALSE),""),"")</f>
        <v/>
      </c>
      <c r="AR111" s="3" t="str">
        <f>IF(AP111&lt;&gt;"",IF(AP111&lt;&gt;"LIBSETS_DROP_MECHANIC_MONSTER_NAME",VLOOKUP(AP111,'LibSets constants'!$I$4:$L$1003,4,FALSE),""),"")</f>
        <v/>
      </c>
      <c r="AS111" s="3" t="str">
        <f>IF(G111&lt;&gt;"LIBSETS_SETTYPE_BATTLEGROUND",IF(G111&lt;&gt;"LIBSETS_SETTYPE_SPECIAL",IF(AT111&lt;&gt;"",VLOOKUP(AT111,'ESO zone constants'!$D$3:$H$4953,5,FALSE),""),""),"")</f>
        <v/>
      </c>
      <c r="AV111" s="3" t="str">
        <f>IF(AU111&lt;&gt;"",IF(AU111&lt;&gt;"LIBSETS_DROP_MECHANIC_MONSTER_NAME",VLOOKUP(AU111,'LibSets constants'!$I$4:$L$1003,3,FALSE),""),"")</f>
        <v/>
      </c>
      <c r="AW111" s="3" t="str">
        <f>IF(AU111&lt;&gt;"",IF(AU111&lt;&gt;"LIBSETS_DROP_MECHANIC_MONSTER_NAME",VLOOKUP(AU111,'LibSets constants'!$I$4:$L$1003,4,FALSE),""),"")</f>
        <v/>
      </c>
      <c r="AX111" s="90" t="s">
        <v>2708</v>
      </c>
      <c r="AY111" s="21" t="str">
        <f>IF(A111="???","--","")&amp;IF(F111&lt;&gt;"Not in the game (anymore)",IF(A111&lt;&gt;"",CONCATENATE("[",A111,"] = {wayshrines={")&amp;IF(K111&lt;&gt;"",CONCATENATE(K111,","),"")&amp;IF(L111&lt;&gt;"",CONCATENATE(L111,","),"")&amp;IF(M111&lt;&gt;"",CONCATENATE(M111,","),"")&amp;CONCATENATE("}")&amp;IF(VALUE(N111)&gt;0,CONCATENATE(", traitsNeeded=",N111),"")&amp;CONCATENATE(", dlcId=",IF(S111&lt;&gt;"",S111,"DLC_BASE_GAME")),""),"")</f>
        <v>[130] = {wayshrines={-1,-1,-1,}, dlcId=DLC_BASE_GAME</v>
      </c>
      <c r="AZ111" s="21" t="str">
        <f>IF(F111&lt;&gt;"Not in the game (anymore)",IF(A111&lt;&gt;"",IF(P111&lt;&gt;"",CONCATENATE(", zoneIds={",P111),"")&amp;IF(Y111&lt;&gt;"",CONCATENATE(",",Y111),"")&amp;IF(AD111&lt;&gt;"",CONCATENATE(",",AD111),"")&amp;IF(AI111&lt;&gt;"",CONCATENATE(",",AI111),"")&amp;IF(AN111&lt;&gt;"",CONCATENATE(",",AN111),"")&amp;IF(AS111&lt;&gt;"",CONCATENATE(",",AS111),"")&amp;IF(P111&lt;&gt;"",CONCATENATE("}",""),"")&amp;IF(OR(I111="true",I111="false",I111&lt;&gt;""), CONCATENATE(", veteran=", I111), ""),""),"")</f>
        <v>, zoneIds={181}, veteran=false</v>
      </c>
      <c r="BA111" s="21" t="str">
        <f>IF(F111&lt;&gt;"Not in the game (anymore)",IF(A111&lt;&gt;"",", setType="&amp;G111,"")&amp;IF(J111="true",", multiTrialSet=true",""),"")</f>
        <v>, setType=LIBSETS_SETTYPE_CYRODIIL</v>
      </c>
      <c r="BB111" s="21" t="str">
        <f>IF(AX111&lt;&gt;"",", isProcSetAllowedInPvP="&amp; AX111,"") &amp; IF(F111&lt;&gt;"Not in the game (anymore)",IF(U111&lt;&gt;"",", dropMechanic={"&amp;U111&amp;IF(AA111&lt;&gt;"",","&amp;AA111,"")&amp;IF(AF111&lt;&gt;"",","&amp;AF111,"")&amp;IF(AK111&lt;&gt;"",","&amp;AK111,"")&amp;IF(AP111&lt;&gt;"",","&amp;AP111,"")&amp;IF(AU111&lt;&gt;"",","&amp;AU111,"")&amp;"}"&amp;IF(U111="LIBSETS_DROP_MECHANIC_MONSTER_NAME",", dropMechanicNames={" &amp; IF(V111&lt;&gt;"","['en']='"&amp;V111&amp;"'","") &amp; IF(W111&lt;&gt;"",", ['de']='" &amp; W111&amp;"'","") &amp; "}",""),"")&amp;"},","")</f>
        <v>, isProcSetAllowedInPvP=1, dropMechanic={LIBSETS_DROP_MECHANIC_MAIL_PVP_REWARDS_FOR_THE_WORTHY}},</v>
      </c>
      <c r="BC111" s="21" t="str">
        <f>IF(F111&lt;&gt;"Not in the game (anymore)",IF(C111&lt;&gt;"",CONCATENATE(" --",C111," / ",B111,"   [",IF(Q111&lt;&gt;"",Q111,""),IF(Z111&lt;&gt;"",", "&amp;Z111,""),IF(AE111&lt;&gt;"",", "&amp;AE111,""),IF(AJ111&lt;&gt;"",", "&amp;AJ111,""),IF(AO111&lt;&gt;"",", "&amp;AO111,""),IF(AT111&lt;&gt;"",", "&amp;AT111,""),"]")),"")</f>
        <v xml:space="preserve"> --Eagle Eye / Adlerauge   [Cyrodiil]</v>
      </c>
    </row>
    <row r="112" spans="1:55" x14ac:dyDescent="0.25">
      <c r="A112" s="12">
        <v>131</v>
      </c>
      <c r="B112" t="s">
        <v>900</v>
      </c>
      <c r="C112" t="s">
        <v>901</v>
      </c>
      <c r="D112" s="3">
        <f t="shared" si="1"/>
        <v>131</v>
      </c>
      <c r="G112" s="8" t="s">
        <v>1494</v>
      </c>
      <c r="I112" t="s">
        <v>97</v>
      </c>
      <c r="J112" t="s">
        <v>97</v>
      </c>
      <c r="K112">
        <v>-1</v>
      </c>
      <c r="L112">
        <v>-1</v>
      </c>
      <c r="M112">
        <v>-1</v>
      </c>
      <c r="N112">
        <v>0</v>
      </c>
      <c r="O112" s="66"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1562</v>
      </c>
      <c r="V112" s="3" t="str">
        <f>IF(U112&lt;&gt;"",IF(U112&lt;&gt;"LIBSETS_DROP_MECHANIC_MONSTER_NAME",VLOOKUP(U112,'LibSets constants'!$I$4:$L$1003,3,FALSE),""),"")</f>
        <v>Rewards for the worthy (Cyrodiil/Battleground mail)</v>
      </c>
      <c r="W112" s="3" t="str">
        <f>IF(U112&lt;&gt;"",IF(U112&lt;&gt;"LIBSETS_DROP_MECHANIC_MONSTER_NAME",VLOOKUP(U112,'LibSets constants'!$I$4:$L$1003,4,FALSE),""),"")</f>
        <v>Gerechter Lohn (Cyrodiil/Schlachtfeld Mail)</v>
      </c>
      <c r="Y112" s="3" t="str">
        <f>IF(G112&lt;&gt;"LIBSETS_SETTYPE_BATTLEGROUND",IF(G112&lt;&gt;"LIBSETS_SETTYPE_SPECIAL",IF(X112&lt;&gt;"",X112,IF(Z112&lt;&gt;"",VLOOKUP(Z112,'ESO zone constants'!$D$3:$H$4953,5,FALSE),"")),""),"")</f>
        <v/>
      </c>
      <c r="Z112" t="str">
        <f>IF(AND(O112&lt;&gt;"",NOT(ISERROR(O112))),"",IF(AND(L112&lt;&gt;"",L112&gt;0,NOT(ISERROR(L112))),VLOOKUP(L112,'ESO dumped WayshrineInfo'!$K$3:$N$9999,4,FALSE),""))</f>
        <v/>
      </c>
      <c r="AA112" s="33" t="s">
        <v>1555</v>
      </c>
      <c r="AB112" s="3" t="str">
        <f>IF(AA112&lt;&gt;"",IF(AA112&lt;&gt;"LIBSETS_DROP_MECHANIC_MONSTER_NAME",VLOOKUP(AA112,'LibSets constants'!$I$4:$L$1003,3,FALSE),""),"")</f>
        <v>City Vlastarus (quartermaster)</v>
      </c>
      <c r="AC112" s="3" t="str">
        <f>IF(AA112&lt;&gt;"",IF(AA112&lt;&gt;"LIBSETS_DROP_MECHANIC_MONSTER_NAME",VLOOKUP(AA112,'LibSets constants'!$I$4:$L$1003,4,FALSE),""),"")</f>
        <v>Stadt Vlastarus (Quartiermeister)</v>
      </c>
      <c r="AD112" s="3" t="str">
        <f>IF(G112&lt;&gt;"LIBSETS_SETTYPE_BATTLEGROUND",IF(G112&lt;&gt;"LIBSETS_SETTYPE_SPECIAL",IF(AE112&lt;&gt;"",VLOOKUP(AE112,'ESO zone constants'!$D$3:$H$4953,5,FALSE),""),""),"")</f>
        <v/>
      </c>
      <c r="AE112" t="str">
        <f>IF(AND(O112&lt;&gt;"",NOT(ISERROR(O112))),"",IF(AND(M112&lt;&gt;"",M112&gt;0,NOT(ISERROR(M112))),VLOOKUP(M112,'ESO dumped WayshrineInfo'!$K$3:$N$9999,4,FALSE),""))</f>
        <v/>
      </c>
      <c r="AG112" s="3" t="str">
        <f>IF(AF112&lt;&gt;"",IF(AF112&lt;&gt;"LIBSETS_DROP_MECHANIC_MONSTER_NAME",VLOOKUP(AF112,'LibSets constants'!$I$4:$L$1003,3,FALSE),""),"")</f>
        <v/>
      </c>
      <c r="AH112" s="3" t="str">
        <f>IF(AF112&lt;&gt;"",IF(AF112&lt;&gt;"LIBSETS_DROP_MECHANIC_MONSTER_NAME",VLOOKUP(AF112,'LibSets constants'!$I$4:$L$1003,4,FALSE),""),"")</f>
        <v/>
      </c>
      <c r="AI112" s="3" t="str">
        <f>IF(G112&lt;&gt;"LIBSETS_SETTYPE_BATTLEGROUND",IF(G112&lt;&gt;"LIBSETS_SETTYPE_SPECIAL",IF(AJ112&lt;&gt;"",VLOOKUP(AJ112,'ESO zone constants'!$D$3:$H$4953,5,FALSE),""),""),"")</f>
        <v/>
      </c>
      <c r="AL112" s="3" t="str">
        <f>IF(AK112&lt;&gt;"",IF(AK112&lt;&gt;"LIBSETS_DROP_MECHANIC_MONSTER_NAME",VLOOKUP(AK112,'LibSets constants'!$I$4:$L$1003,3,FALSE),""),"")</f>
        <v/>
      </c>
      <c r="AM112" s="3" t="str">
        <f>IF(AK112&lt;&gt;"",IF(AK112&lt;&gt;"LIBSETS_DROP_MECHANIC_MONSTER_NAME",VLOOKUP(AK112,'LibSets constants'!$I$4:$L$1003,4,FALSE),""),"")</f>
        <v/>
      </c>
      <c r="AN112" s="3" t="str">
        <f>IF(G112&lt;&gt;"LIBSETS_SETTYPE_BATTLEGROUND",IF(G112&lt;&gt;"LIBSETS_SETTYPE_SPECIAL",IF(AO112&lt;&gt;"",VLOOKUP(AO112,'ESO zone constants'!$D$3:$H$4953,5,FALSE),""),""),"")</f>
        <v/>
      </c>
      <c r="AQ112" s="3" t="str">
        <f>IF(AP112&lt;&gt;"",IF(AP112&lt;&gt;"LIBSETS_DROP_MECHANIC_MONSTER_NAME",VLOOKUP(AP112,'LibSets constants'!$I$4:$L$1003,3,FALSE),""),"")</f>
        <v/>
      </c>
      <c r="AR112" s="3" t="str">
        <f>IF(AP112&lt;&gt;"",IF(AP112&lt;&gt;"LIBSETS_DROP_MECHANIC_MONSTER_NAME",VLOOKUP(AP112,'LibSets constants'!$I$4:$L$1003,4,FALSE),""),"")</f>
        <v/>
      </c>
      <c r="AS112" s="3" t="str">
        <f>IF(G112&lt;&gt;"LIBSETS_SETTYPE_BATTLEGROUND",IF(G112&lt;&gt;"LIBSETS_SETTYPE_SPECIAL",IF(AT112&lt;&gt;"",VLOOKUP(AT112,'ESO zone constants'!$D$3:$H$4953,5,FALSE),""),""),"")</f>
        <v/>
      </c>
      <c r="AV112" s="3" t="str">
        <f>IF(AU112&lt;&gt;"",IF(AU112&lt;&gt;"LIBSETS_DROP_MECHANIC_MONSTER_NAME",VLOOKUP(AU112,'LibSets constants'!$I$4:$L$1003,3,FALSE),""),"")</f>
        <v/>
      </c>
      <c r="AW112" s="3" t="str">
        <f>IF(AU112&lt;&gt;"",IF(AU112&lt;&gt;"LIBSETS_DROP_MECHANIC_MONSTER_NAME",VLOOKUP(AU112,'LibSets constants'!$I$4:$L$1003,4,FALSE),""),"")</f>
        <v/>
      </c>
      <c r="AX112" s="90" t="s">
        <v>2708</v>
      </c>
      <c r="AY112" s="21" t="str">
        <f>IF(A112="???","--","")&amp;IF(F112&lt;&gt;"Not in the game (anymore)",IF(A112&lt;&gt;"",CONCATENATE("[",A112,"] = {wayshrines={")&amp;IF(K112&lt;&gt;"",CONCATENATE(K112,","),"")&amp;IF(L112&lt;&gt;"",CONCATENATE(L112,","),"")&amp;IF(M112&lt;&gt;"",CONCATENATE(M112,","),"")&amp;CONCATENATE("}")&amp;IF(VALUE(N112)&gt;0,CONCATENATE(", traitsNeeded=",N112),"")&amp;CONCATENATE(", dlcId=",IF(S112&lt;&gt;"",S112,"DLC_BASE_GAME")),""),"")</f>
        <v>[131] = {wayshrines={-1,-1,-1,}, dlcId=DLC_BASE_GAME</v>
      </c>
      <c r="AZ112" s="21" t="str">
        <f>IF(F112&lt;&gt;"Not in the game (anymore)",IF(A112&lt;&gt;"",IF(P112&lt;&gt;"",CONCATENATE(", zoneIds={",P112),"")&amp;IF(Y112&lt;&gt;"",CONCATENATE(",",Y112),"")&amp;IF(AD112&lt;&gt;"",CONCATENATE(",",AD112),"")&amp;IF(AI112&lt;&gt;"",CONCATENATE(",",AI112),"")&amp;IF(AN112&lt;&gt;"",CONCATENATE(",",AN112),"")&amp;IF(AS112&lt;&gt;"",CONCATENATE(",",AS112),"")&amp;IF(P112&lt;&gt;"",CONCATENATE("}",""),"")&amp;IF(OR(I112="true",I112="false",I112&lt;&gt;""), CONCATENATE(", veteran=", I112), ""),""),"")</f>
        <v>, zoneIds={181}, veteran=false</v>
      </c>
      <c r="BA112" s="21" t="str">
        <f>IF(F112&lt;&gt;"Not in the game (anymore)",IF(A112&lt;&gt;"",", setType="&amp;G112,"")&amp;IF(J112="true",", multiTrialSet=true",""),"")</f>
        <v>, setType=LIBSETS_SETTYPE_CYRODIIL</v>
      </c>
      <c r="BB112" s="21" t="str">
        <f>IF(AX112&lt;&gt;"",", isProcSetAllowedInPvP="&amp; AX112,"") &amp; IF(F112&lt;&gt;"Not in the game (anymore)",IF(U112&lt;&gt;"",", dropMechanic={"&amp;U112&amp;IF(AA112&lt;&gt;"",","&amp;AA112,"")&amp;IF(AF112&lt;&gt;"",","&amp;AF112,"")&amp;IF(AK112&lt;&gt;"",","&amp;AK112,"")&amp;IF(AP112&lt;&gt;"",","&amp;AP112,"")&amp;IF(AU112&lt;&gt;"",","&amp;AU112,"")&amp;"}"&amp;IF(U112="LIBSETS_DROP_MECHANIC_MONSTER_NAME",", dropMechanicNames={" &amp; IF(V112&lt;&gt;"","['en']='"&amp;V112&amp;"'","") &amp; IF(W112&lt;&gt;"",", ['de']='" &amp; W112&amp;"'","") &amp; "}",""),"")&amp;"},","")</f>
        <v>, isProcSetAllowedInPvP=1, dropMechanic={LIBSETS_DROP_MECHANIC_MAIL_PVP_REWARDS_FOR_THE_WORTHY,LIBSETS_DROP_MECHANIC_CITY_CYRODIIL_VLASTARUS}},</v>
      </c>
      <c r="BC112" s="21" t="str">
        <f>IF(F112&lt;&gt;"Not in the game (anymore)",IF(C112&lt;&gt;"",CONCATENATE(" --",C112," / ",B112,"   [",IF(Q112&lt;&gt;"",Q112,""),IF(Z112&lt;&gt;"",", "&amp;Z112,""),IF(AE112&lt;&gt;"",", "&amp;AE112,""),IF(AJ112&lt;&gt;"",", "&amp;AJ112,""),IF(AO112&lt;&gt;"",", "&amp;AO112,""),IF(AT112&lt;&gt;"",", "&amp;AT112,""),"]")),"")</f>
        <v xml:space="preserve"> --Bastion of the Heartland / Bastion des Herzlandes   [Cyrodiil]</v>
      </c>
    </row>
    <row r="113" spans="1:55" x14ac:dyDescent="0.25">
      <c r="A113" s="12">
        <v>132</v>
      </c>
      <c r="B113" t="s">
        <v>902</v>
      </c>
      <c r="C113" t="s">
        <v>903</v>
      </c>
      <c r="D113" s="3">
        <f t="shared" si="1"/>
        <v>132</v>
      </c>
      <c r="G113" s="8" t="s">
        <v>1494</v>
      </c>
      <c r="I113" t="s">
        <v>97</v>
      </c>
      <c r="J113" t="s">
        <v>97</v>
      </c>
      <c r="K113">
        <v>-1</v>
      </c>
      <c r="L113">
        <v>-1</v>
      </c>
      <c r="M113">
        <v>-1</v>
      </c>
      <c r="N113">
        <v>0</v>
      </c>
      <c r="O113" s="66"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1562</v>
      </c>
      <c r="V113" s="3" t="str">
        <f>IF(U113&lt;&gt;"",IF(U113&lt;&gt;"LIBSETS_DROP_MECHANIC_MONSTER_NAME",VLOOKUP(U113,'LibSets constants'!$I$4:$L$1003,3,FALSE),""),"")</f>
        <v>Rewards for the worthy (Cyrodiil/Battleground mail)</v>
      </c>
      <c r="W113" s="3" t="str">
        <f>IF(U113&lt;&gt;"",IF(U113&lt;&gt;"LIBSETS_DROP_MECHANIC_MONSTER_NAME",VLOOKUP(U113,'LibSets constants'!$I$4:$L$1003,4,FALSE),""),"")</f>
        <v>Gerechter Lohn (Cyrodiil/Schlachtfeld Mail)</v>
      </c>
      <c r="Y113" s="3" t="str">
        <f>IF(G113&lt;&gt;"LIBSETS_SETTYPE_BATTLEGROUND",IF(G113&lt;&gt;"LIBSETS_SETTYPE_SPECIAL",IF(X113&lt;&gt;"",X113,IF(Z113&lt;&gt;"",VLOOKUP(Z113,'ESO zone constants'!$D$3:$H$4953,5,FALSE),"")),""),"")</f>
        <v/>
      </c>
      <c r="Z113" t="str">
        <f>IF(AND(O113&lt;&gt;"",NOT(ISERROR(O113))),"",IF(AND(L113&lt;&gt;"",L113&gt;0,NOT(ISERROR(L113))),VLOOKUP(L113,'ESO dumped WayshrineInfo'!$K$3:$N$9999,4,FALSE),""))</f>
        <v/>
      </c>
      <c r="AA113" s="33" t="s">
        <v>1553</v>
      </c>
      <c r="AB113" s="3" t="str">
        <f>IF(AA113&lt;&gt;"",IF(AA113&lt;&gt;"LIBSETS_DROP_MECHANIC_MONSTER_NAME",VLOOKUP(AA113,'LibSets constants'!$I$4:$L$1003,3,FALSE),""),"")</f>
        <v>City Bruma (quartermaster)</v>
      </c>
      <c r="AC113" s="3" t="str">
        <f>IF(AA113&lt;&gt;"",IF(AA113&lt;&gt;"LIBSETS_DROP_MECHANIC_MONSTER_NAME",VLOOKUP(AA113,'LibSets constants'!$I$4:$L$1003,4,FALSE),""),"")</f>
        <v>Stadt Bruma (Quartiermeister)</v>
      </c>
      <c r="AD113" s="3" t="str">
        <f>IF(G113&lt;&gt;"LIBSETS_SETTYPE_BATTLEGROUND",IF(G113&lt;&gt;"LIBSETS_SETTYPE_SPECIAL",IF(AE113&lt;&gt;"",VLOOKUP(AE113,'ESO zone constants'!$D$3:$H$4953,5,FALSE),""),""),"")</f>
        <v/>
      </c>
      <c r="AE113" t="str">
        <f>IF(AND(O113&lt;&gt;"",NOT(ISERROR(O113))),"",IF(AND(M113&lt;&gt;"",M113&gt;0,NOT(ISERROR(M113))),VLOOKUP(M113,'ESO dumped WayshrineInfo'!$K$3:$N$9999,4,FALSE),""))</f>
        <v/>
      </c>
      <c r="AG113" s="3" t="str">
        <f>IF(AF113&lt;&gt;"",IF(AF113&lt;&gt;"LIBSETS_DROP_MECHANIC_MONSTER_NAME",VLOOKUP(AF113,'LibSets constants'!$I$4:$L$1003,3,FALSE),""),"")</f>
        <v/>
      </c>
      <c r="AH113" s="3" t="str">
        <f>IF(AF113&lt;&gt;"",IF(AF113&lt;&gt;"LIBSETS_DROP_MECHANIC_MONSTER_NAME",VLOOKUP(AF113,'LibSets constants'!$I$4:$L$1003,4,FALSE),""),"")</f>
        <v/>
      </c>
      <c r="AI113" s="3" t="str">
        <f>IF(G113&lt;&gt;"LIBSETS_SETTYPE_BATTLEGROUND",IF(G113&lt;&gt;"LIBSETS_SETTYPE_SPECIAL",IF(AJ113&lt;&gt;"",VLOOKUP(AJ113,'ESO zone constants'!$D$3:$H$4953,5,FALSE),""),""),"")</f>
        <v/>
      </c>
      <c r="AL113" s="3" t="str">
        <f>IF(AK113&lt;&gt;"",IF(AK113&lt;&gt;"LIBSETS_DROP_MECHANIC_MONSTER_NAME",VLOOKUP(AK113,'LibSets constants'!$I$4:$L$1003,3,FALSE),""),"")</f>
        <v/>
      </c>
      <c r="AM113" s="3" t="str">
        <f>IF(AK113&lt;&gt;"",IF(AK113&lt;&gt;"LIBSETS_DROP_MECHANIC_MONSTER_NAME",VLOOKUP(AK113,'LibSets constants'!$I$4:$L$1003,4,FALSE),""),"")</f>
        <v/>
      </c>
      <c r="AN113" s="3" t="str">
        <f>IF(G113&lt;&gt;"LIBSETS_SETTYPE_BATTLEGROUND",IF(G113&lt;&gt;"LIBSETS_SETTYPE_SPECIAL",IF(AO113&lt;&gt;"",VLOOKUP(AO113,'ESO zone constants'!$D$3:$H$4953,5,FALSE),""),""),"")</f>
        <v/>
      </c>
      <c r="AQ113" s="3" t="str">
        <f>IF(AP113&lt;&gt;"",IF(AP113&lt;&gt;"LIBSETS_DROP_MECHANIC_MONSTER_NAME",VLOOKUP(AP113,'LibSets constants'!$I$4:$L$1003,3,FALSE),""),"")</f>
        <v/>
      </c>
      <c r="AR113" s="3" t="str">
        <f>IF(AP113&lt;&gt;"",IF(AP113&lt;&gt;"LIBSETS_DROP_MECHANIC_MONSTER_NAME",VLOOKUP(AP113,'LibSets constants'!$I$4:$L$1003,4,FALSE),""),"")</f>
        <v/>
      </c>
      <c r="AS113" s="3" t="str">
        <f>IF(G113&lt;&gt;"LIBSETS_SETTYPE_BATTLEGROUND",IF(G113&lt;&gt;"LIBSETS_SETTYPE_SPECIAL",IF(AT113&lt;&gt;"",VLOOKUP(AT113,'ESO zone constants'!$D$3:$H$4953,5,FALSE),""),""),"")</f>
        <v/>
      </c>
      <c r="AV113" s="3" t="str">
        <f>IF(AU113&lt;&gt;"",IF(AU113&lt;&gt;"LIBSETS_DROP_MECHANIC_MONSTER_NAME",VLOOKUP(AU113,'LibSets constants'!$I$4:$L$1003,3,FALSE),""),"")</f>
        <v/>
      </c>
      <c r="AW113" s="3" t="str">
        <f>IF(AU113&lt;&gt;"",IF(AU113&lt;&gt;"LIBSETS_DROP_MECHANIC_MONSTER_NAME",VLOOKUP(AU113,'LibSets constants'!$I$4:$L$1003,4,FALSE),""),"")</f>
        <v/>
      </c>
      <c r="AX113" s="90" t="s">
        <v>2708</v>
      </c>
      <c r="AY113" s="21" t="str">
        <f>IF(A113="???","--","")&amp;IF(F113&lt;&gt;"Not in the game (anymore)",IF(A113&lt;&gt;"",CONCATENATE("[",A113,"] = {wayshrines={")&amp;IF(K113&lt;&gt;"",CONCATENATE(K113,","),"")&amp;IF(L113&lt;&gt;"",CONCATENATE(L113,","),"")&amp;IF(M113&lt;&gt;"",CONCATENATE(M113,","),"")&amp;CONCATENATE("}")&amp;IF(VALUE(N113)&gt;0,CONCATENATE(", traitsNeeded=",N113),"")&amp;CONCATENATE(", dlcId=",IF(S113&lt;&gt;"",S113,"DLC_BASE_GAME")),""),"")</f>
        <v>[132] = {wayshrines={-1,-1,-1,}, dlcId=DLC_BASE_GAME</v>
      </c>
      <c r="AZ113" s="21" t="str">
        <f>IF(F113&lt;&gt;"Not in the game (anymore)",IF(A113&lt;&gt;"",IF(P113&lt;&gt;"",CONCATENATE(", zoneIds={",P113),"")&amp;IF(Y113&lt;&gt;"",CONCATENATE(",",Y113),"")&amp;IF(AD113&lt;&gt;"",CONCATENATE(",",AD113),"")&amp;IF(AI113&lt;&gt;"",CONCATENATE(",",AI113),"")&amp;IF(AN113&lt;&gt;"",CONCATENATE(",",AN113),"")&amp;IF(AS113&lt;&gt;"",CONCATENATE(",",AS113),"")&amp;IF(P113&lt;&gt;"",CONCATENATE("}",""),"")&amp;IF(OR(I113="true",I113="false",I113&lt;&gt;""), CONCATENATE(", veteran=", I113), ""),""),"")</f>
        <v>, zoneIds={181}, veteran=false</v>
      </c>
      <c r="BA113" s="21" t="str">
        <f>IF(F113&lt;&gt;"Not in the game (anymore)",IF(A113&lt;&gt;"",", setType="&amp;G113,"")&amp;IF(J113="true",", multiTrialSet=true",""),"")</f>
        <v>, setType=LIBSETS_SETTYPE_CYRODIIL</v>
      </c>
      <c r="BB113" s="21" t="str">
        <f>IF(AX113&lt;&gt;"",", isProcSetAllowedInPvP="&amp; AX113,"") &amp; IF(F113&lt;&gt;"Not in the game (anymore)",IF(U113&lt;&gt;"",", dropMechanic={"&amp;U113&amp;IF(AA113&lt;&gt;"",","&amp;AA113,"")&amp;IF(AF113&lt;&gt;"",","&amp;AF113,"")&amp;IF(AK113&lt;&gt;"",","&amp;AK113,"")&amp;IF(AP113&lt;&gt;"",","&amp;AP113,"")&amp;IF(AU113&lt;&gt;"",","&amp;AU113,"")&amp;"}"&amp;IF(U113="LIBSETS_DROP_MECHANIC_MONSTER_NAME",", dropMechanicNames={" &amp; IF(V113&lt;&gt;"","['en']='"&amp;V113&amp;"'","") &amp; IF(W113&lt;&gt;"",", ['de']='" &amp; W113&amp;"'","") &amp; "}",""),"")&amp;"},","")</f>
        <v>, isProcSetAllowedInPvP=1, dropMechanic={LIBSETS_DROP_MECHANIC_MAIL_PVP_REWARDS_FOR_THE_WORTHY,LIBSETS_DROP_MECHANIC_CITY_CYRODIIL_BRUMA}},</v>
      </c>
      <c r="BC113" s="21" t="str">
        <f>IF(F113&lt;&gt;"Not in the game (anymore)",IF(C113&lt;&gt;"",CONCATENATE(" --",C113," / ",B113,"   [",IF(Q113&lt;&gt;"",Q113,""),IF(Z113&lt;&gt;"",", "&amp;Z113,""),IF(AE113&lt;&gt;"",", "&amp;AE113,""),IF(AJ113&lt;&gt;"",", "&amp;AJ113,""),IF(AO113&lt;&gt;"",", "&amp;AO113,""),IF(AT113&lt;&gt;"",", "&amp;AT113,""),"]")),"")</f>
        <v xml:space="preserve"> --Shield of the Valiant / Schild des Tapferen   [Cyrodiil]</v>
      </c>
    </row>
    <row r="114" spans="1:55" x14ac:dyDescent="0.25">
      <c r="A114" s="12">
        <v>133</v>
      </c>
      <c r="B114" t="s">
        <v>904</v>
      </c>
      <c r="C114" t="s">
        <v>905</v>
      </c>
      <c r="D114" s="3">
        <f t="shared" si="1"/>
        <v>133</v>
      </c>
      <c r="E114" s="42"/>
      <c r="G114" s="8" t="s">
        <v>1494</v>
      </c>
      <c r="I114" t="s">
        <v>97</v>
      </c>
      <c r="J114" t="s">
        <v>97</v>
      </c>
      <c r="K114">
        <v>-1</v>
      </c>
      <c r="L114">
        <v>-1</v>
      </c>
      <c r="M114">
        <v>-1</v>
      </c>
      <c r="N114">
        <v>0</v>
      </c>
      <c r="O114" s="66"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1562</v>
      </c>
      <c r="V114" s="3" t="str">
        <f>IF(U114&lt;&gt;"",IF(U114&lt;&gt;"LIBSETS_DROP_MECHANIC_MONSTER_NAME",VLOOKUP(U114,'LibSets constants'!$I$4:$L$1003,3,FALSE),""),"")</f>
        <v>Rewards for the worthy (Cyrodiil/Battleground mail)</v>
      </c>
      <c r="W114" s="3" t="str">
        <f>IF(U114&lt;&gt;"",IF(U114&lt;&gt;"LIBSETS_DROP_MECHANIC_MONSTER_NAME",VLOOKUP(U114,'LibSets constants'!$I$4:$L$1003,4,FALSE),""),"")</f>
        <v>Gerechter Lohn (Cyrodiil/Schlachtfeld Mail)</v>
      </c>
      <c r="Y114" s="3" t="str">
        <f>IF(G114&lt;&gt;"LIBSETS_SETTYPE_BATTLEGROUND",IF(G114&lt;&gt;"LIBSETS_SETTYPE_SPECIAL",IF(X114&lt;&gt;"",X114,IF(Z114&lt;&gt;"",VLOOKUP(Z114,'ESO zone constants'!$D$3:$H$4953,5,FALSE),"")),""),"")</f>
        <v/>
      </c>
      <c r="Z114" t="str">
        <f>IF(AND(O114&lt;&gt;"",NOT(ISERROR(O114))),"",IF(AND(L114&lt;&gt;"",L114&gt;0,NOT(ISERROR(L114))),VLOOKUP(L114,'ESO dumped WayshrineInfo'!$K$3:$N$9999,4,FALSE),""))</f>
        <v/>
      </c>
      <c r="AA114" s="33" t="s">
        <v>1552</v>
      </c>
      <c r="AB114" s="3" t="str">
        <f>IF(AA114&lt;&gt;"",IF(AA114&lt;&gt;"LIBSETS_DROP_MECHANIC_MONSTER_NAME",VLOOKUP(AA114,'LibSets constants'!$I$4:$L$1003,3,FALSE),""),"")</f>
        <v>City Erntefurt (quartermaster)</v>
      </c>
      <c r="AC114" s="3" t="str">
        <f>IF(AA114&lt;&gt;"",IF(AA114&lt;&gt;"LIBSETS_DROP_MECHANIC_MONSTER_NAME",VLOOKUP(AA114,'LibSets constants'!$I$4:$L$1003,4,FALSE),""),"")</f>
        <v>Stadt Erntefurt (Quartiermeister)</v>
      </c>
      <c r="AD114" s="3" t="str">
        <f>IF(G114&lt;&gt;"LIBSETS_SETTYPE_BATTLEGROUND",IF(G114&lt;&gt;"LIBSETS_SETTYPE_SPECIAL",IF(AE114&lt;&gt;"",VLOOKUP(AE114,'ESO zone constants'!$D$3:$H$4953,5,FALSE),""),""),"")</f>
        <v/>
      </c>
      <c r="AE114" t="str">
        <f>IF(AND(O114&lt;&gt;"",NOT(ISERROR(O114))),"",IF(AND(M114&lt;&gt;"",M114&gt;0,NOT(ISERROR(M114))),VLOOKUP(M114,'ESO dumped WayshrineInfo'!$K$3:$N$9999,4,FALSE),""))</f>
        <v/>
      </c>
      <c r="AG114" s="3" t="str">
        <f>IF(AF114&lt;&gt;"",IF(AF114&lt;&gt;"LIBSETS_DROP_MECHANIC_MONSTER_NAME",VLOOKUP(AF114,'LibSets constants'!$I$4:$L$1003,3,FALSE),""),"")</f>
        <v/>
      </c>
      <c r="AH114" s="3" t="str">
        <f>IF(AF114&lt;&gt;"",IF(AF114&lt;&gt;"LIBSETS_DROP_MECHANIC_MONSTER_NAME",VLOOKUP(AF114,'LibSets constants'!$I$4:$L$1003,4,FALSE),""),"")</f>
        <v/>
      </c>
      <c r="AI114" s="3" t="str">
        <f>IF(G114&lt;&gt;"LIBSETS_SETTYPE_BATTLEGROUND",IF(G114&lt;&gt;"LIBSETS_SETTYPE_SPECIAL",IF(AJ114&lt;&gt;"",VLOOKUP(AJ114,'ESO zone constants'!$D$3:$H$4953,5,FALSE),""),""),"")</f>
        <v/>
      </c>
      <c r="AL114" s="3" t="str">
        <f>IF(AK114&lt;&gt;"",IF(AK114&lt;&gt;"LIBSETS_DROP_MECHANIC_MONSTER_NAME",VLOOKUP(AK114,'LibSets constants'!$I$4:$L$1003,3,FALSE),""),"")</f>
        <v/>
      </c>
      <c r="AM114" s="3" t="str">
        <f>IF(AK114&lt;&gt;"",IF(AK114&lt;&gt;"LIBSETS_DROP_MECHANIC_MONSTER_NAME",VLOOKUP(AK114,'LibSets constants'!$I$4:$L$1003,4,FALSE),""),"")</f>
        <v/>
      </c>
      <c r="AN114" s="3" t="str">
        <f>IF(G114&lt;&gt;"LIBSETS_SETTYPE_BATTLEGROUND",IF(G114&lt;&gt;"LIBSETS_SETTYPE_SPECIAL",IF(AO114&lt;&gt;"",VLOOKUP(AO114,'ESO zone constants'!$D$3:$H$4953,5,FALSE),""),""),"")</f>
        <v/>
      </c>
      <c r="AQ114" s="3" t="str">
        <f>IF(AP114&lt;&gt;"",IF(AP114&lt;&gt;"LIBSETS_DROP_MECHANIC_MONSTER_NAME",VLOOKUP(AP114,'LibSets constants'!$I$4:$L$1003,3,FALSE),""),"")</f>
        <v/>
      </c>
      <c r="AR114" s="3" t="str">
        <f>IF(AP114&lt;&gt;"",IF(AP114&lt;&gt;"LIBSETS_DROP_MECHANIC_MONSTER_NAME",VLOOKUP(AP114,'LibSets constants'!$I$4:$L$1003,4,FALSE),""),"")</f>
        <v/>
      </c>
      <c r="AS114" s="3" t="str">
        <f>IF(G114&lt;&gt;"LIBSETS_SETTYPE_BATTLEGROUND",IF(G114&lt;&gt;"LIBSETS_SETTYPE_SPECIAL",IF(AT114&lt;&gt;"",VLOOKUP(AT114,'ESO zone constants'!$D$3:$H$4953,5,FALSE),""),""),"")</f>
        <v/>
      </c>
      <c r="AV114" s="3" t="str">
        <f>IF(AU114&lt;&gt;"",IF(AU114&lt;&gt;"LIBSETS_DROP_MECHANIC_MONSTER_NAME",VLOOKUP(AU114,'LibSets constants'!$I$4:$L$1003,3,FALSE),""),"")</f>
        <v/>
      </c>
      <c r="AW114" s="3" t="str">
        <f>IF(AU114&lt;&gt;"",IF(AU114&lt;&gt;"LIBSETS_DROP_MECHANIC_MONSTER_NAME",VLOOKUP(AU114,'LibSets constants'!$I$4:$L$1003,4,FALSE),""),"")</f>
        <v/>
      </c>
      <c r="AX114" s="90" t="s">
        <v>2708</v>
      </c>
      <c r="AY114" s="21" t="str">
        <f>IF(A114="???","--","")&amp;IF(F114&lt;&gt;"Not in the game (anymore)",IF(A114&lt;&gt;"",CONCATENATE("[",A114,"] = {wayshrines={")&amp;IF(K114&lt;&gt;"",CONCATENATE(K114,","),"")&amp;IF(L114&lt;&gt;"",CONCATENATE(L114,","),"")&amp;IF(M114&lt;&gt;"",CONCATENATE(M114,","),"")&amp;CONCATENATE("}")&amp;IF(VALUE(N114)&gt;0,CONCATENATE(", traitsNeeded=",N114),"")&amp;CONCATENATE(", dlcId=",IF(S114&lt;&gt;"",S114,"DLC_BASE_GAME")),""),"")</f>
        <v>[133] = {wayshrines={-1,-1,-1,}, dlcId=DLC_BASE_GAME</v>
      </c>
      <c r="AZ114" s="21" t="str">
        <f>IF(F114&lt;&gt;"Not in the game (anymore)",IF(A114&lt;&gt;"",IF(P114&lt;&gt;"",CONCATENATE(", zoneIds={",P114),"")&amp;IF(Y114&lt;&gt;"",CONCATENATE(",",Y114),"")&amp;IF(AD114&lt;&gt;"",CONCATENATE(",",AD114),"")&amp;IF(AI114&lt;&gt;"",CONCATENATE(",",AI114),"")&amp;IF(AN114&lt;&gt;"",CONCATENATE(",",AN114),"")&amp;IF(AS114&lt;&gt;"",CONCATENATE(",",AS114),"")&amp;IF(P114&lt;&gt;"",CONCATENATE("}",""),"")&amp;IF(OR(I114="true",I114="false",I114&lt;&gt;""), CONCATENATE(", veteran=", I114), ""),""),"")</f>
        <v>, zoneIds={181}, veteran=false</v>
      </c>
      <c r="BA114" s="21" t="str">
        <f>IF(F114&lt;&gt;"Not in the game (anymore)",IF(A114&lt;&gt;"",", setType="&amp;G114,"")&amp;IF(J114="true",", multiTrialSet=true",""),"")</f>
        <v>, setType=LIBSETS_SETTYPE_CYRODIIL</v>
      </c>
      <c r="BB114" s="21" t="str">
        <f>IF(AX114&lt;&gt;"",", isProcSetAllowedInPvP="&amp; AX114,"") &amp; IF(F114&lt;&gt;"Not in the game (anymore)",IF(U114&lt;&gt;"",", dropMechanic={"&amp;U114&amp;IF(AA114&lt;&gt;"",","&amp;AA114,"")&amp;IF(AF114&lt;&gt;"",","&amp;AF114,"")&amp;IF(AK114&lt;&gt;"",","&amp;AK114,"")&amp;IF(AP114&lt;&gt;"",","&amp;AP114,"")&amp;IF(AU114&lt;&gt;"",","&amp;AU114,"")&amp;"}"&amp;IF(U114="LIBSETS_DROP_MECHANIC_MONSTER_NAME",", dropMechanicNames={" &amp; IF(V114&lt;&gt;"","['en']='"&amp;V114&amp;"'","") &amp; IF(W114&lt;&gt;"",", ['de']='" &amp; W114&amp;"'","") &amp; "}",""),"")&amp;"},","")</f>
        <v>, isProcSetAllowedInPvP=1, dropMechanic={LIBSETS_DROP_MECHANIC_MAIL_PVP_REWARDS_FOR_THE_WORTHY,LIBSETS_DROP_MECHANIC_CITY_CYRODIIL_ERNTEFURT}},</v>
      </c>
      <c r="BC114" s="21" t="str">
        <f>IF(F114&lt;&gt;"Not in the game (anymore)",IF(C114&lt;&gt;"",CONCATENATE(" --",C114," / ",B114,"   [",IF(Q114&lt;&gt;"",Q114,""),IF(Z114&lt;&gt;"",", "&amp;Z114,""),IF(AE114&lt;&gt;"",", "&amp;AE114,""),IF(AJ114&lt;&gt;"",", "&amp;AJ114,""),IF(AO114&lt;&gt;"",", "&amp;AO114,""),IF(AT114&lt;&gt;"",", "&amp;AT114,""),"]")),"")</f>
        <v xml:space="preserve"> --Buffer of the Swift / Dämpfer des Geschwinden   [Cyrodiil]</v>
      </c>
    </row>
    <row r="115" spans="1:55" x14ac:dyDescent="0.25">
      <c r="A115" s="12">
        <v>134</v>
      </c>
      <c r="B115" t="s">
        <v>906</v>
      </c>
      <c r="C115" t="s">
        <v>907</v>
      </c>
      <c r="D115" s="3">
        <f t="shared" si="1"/>
        <v>134</v>
      </c>
      <c r="G115" s="8" t="s">
        <v>1496</v>
      </c>
      <c r="I115" t="s">
        <v>97</v>
      </c>
      <c r="J115" t="s">
        <v>97</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43" t="str">
        <f>IF(U115&lt;&gt;"",IF(U115&lt;&gt;"LIBSETS_DROP_MECHANIC_MONSTER_NAME",VLOOKUP(U115,'LibSets constants'!$I$4:$L$1003,3,FALSE),""),"")</f>
        <v/>
      </c>
      <c r="W115" s="3" t="str">
        <f>IF(U115&lt;&gt;"",IF(U115&lt;&gt;"LIBSETS_DROP_MECHANIC_MONSTER_NAME",VLOOKUP(U115,'LibSets constants'!$I$4:$L$1003,4,FALSE),""),"")</f>
        <v/>
      </c>
      <c r="X115" s="65">
        <v>932</v>
      </c>
      <c r="Y115" s="3">
        <f>IF(G115&lt;&gt;"LIBSETS_SETTYPE_BATTLEGROUND",IF(G115&lt;&gt;"LIBSETS_SETTYPE_SPECIAL",IF(X115&lt;&gt;"",X115,IF(Z115&lt;&gt;"",VLOOKUP(Z115,'ESO zone constants'!$D$3:$H$4953,5,FALSE),"")),""),"")</f>
        <v>932</v>
      </c>
      <c r="Z115" t="str">
        <f>IF(AND(O115&lt;&gt;"",NOT(ISERROR(O115))),"",IF(AND(L115&lt;&gt;"",L115&gt;0,NOT(ISERROR(L115))),VLOOKUP(L115,'ESO dumped WayshrineInfo'!$K$3:$N$9999,4,FALSE),""))</f>
        <v/>
      </c>
      <c r="AA115" s="44"/>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WayshrineInfo'!$K$3:$N$9999,4,FALSE),""))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90" t="s">
        <v>2707</v>
      </c>
      <c r="AY115" s="21" t="str">
        <f>IF(A115="???","--","")&amp;IF(F115&lt;&gt;"Not in the game (anymore)",IF(A115&lt;&gt;"",CONCATENATE("[",A115,"] = {wayshrines={")&amp;IF(K115&lt;&gt;"",CONCATENATE(K115,","),"")&amp;IF(L115&lt;&gt;"",CONCATENATE(L115,","),"")&amp;IF(M115&lt;&gt;"",CONCATENATE(M115,","),"")&amp;CONCATENATE("}")&amp;IF(VALUE(N115)&gt;0,CONCATENATE(", traitsNeeded=",N115),"")&amp;CONCATENATE(", dlcId=",IF(S115&lt;&gt;"",S115,"DLC_BASE_GAME")),""),"")</f>
        <v>[134] = {wayshrines={190,190,190,}, dlcId=DLC_BASE_GAME</v>
      </c>
      <c r="AZ115" s="21" t="str">
        <f>IF(F115&lt;&gt;"Not in the game (anymore)",IF(A115&lt;&gt;"",IF(P115&lt;&gt;"",CONCATENATE(", zoneIds={",P115),"")&amp;IF(Y115&lt;&gt;"",CONCATENATE(",",Y115),"")&amp;IF(AD115&lt;&gt;"",CONCATENATE(",",AD115),"")&amp;IF(AI115&lt;&gt;"",CONCATENATE(",",AI115),"")&amp;IF(AN115&lt;&gt;"",CONCATENATE(",",AN115),"")&amp;IF(AS115&lt;&gt;"",CONCATENATE(",",AS115),"")&amp;IF(P115&lt;&gt;"",CONCATENATE("}",""),"")&amp;IF(OR(I115="true",I115="false",I115&lt;&gt;""), CONCATENATE(", veteran=", I115), ""),""),"")</f>
        <v>, zoneIds={130,932}, veteran=false</v>
      </c>
      <c r="BA115" s="21" t="str">
        <f>IF(F115&lt;&gt;"Not in the game (anymore)",IF(A115&lt;&gt;"",", setType="&amp;G115,"")&amp;IF(J115="true",", multiTrialSet=true",""),"")</f>
        <v>, setType=LIBSETS_SETTYPE_DUNGEON</v>
      </c>
      <c r="BB115" s="21" t="str">
        <f>IF(AX115&lt;&gt;"",", isProcSetAllowedInPvP="&amp; AX115,"") &amp; IF(F115&lt;&gt;"Not in the game (anymore)",IF(U115&lt;&gt;"",", dropMechanic={"&amp;U115&amp;IF(AA115&lt;&gt;"",","&amp;AA115,"")&amp;IF(AF115&lt;&gt;"",","&amp;AF115,"")&amp;IF(AK115&lt;&gt;"",","&amp;AK115,"")&amp;IF(AP115&lt;&gt;"",","&amp;AP115,"")&amp;IF(AU115&lt;&gt;"",","&amp;AU115,"")&amp;"}"&amp;IF(U115="LIBSETS_DROP_MECHANIC_MONSTER_NAME",", dropMechanicNames={" &amp; IF(V115&lt;&gt;"","['en']='"&amp;V115&amp;"'","") &amp; IF(W115&lt;&gt;"",", ['de']='" &amp; W115&amp;"'","") &amp; "}",""),"")&amp;"},","")</f>
        <v>},</v>
      </c>
      <c r="BC115" s="21" t="str">
        <f>IF(F115&lt;&gt;"Not in the game (anymore)",IF(C115&lt;&gt;"",CONCATENATE(" --",C115," / ",B115,"   [",IF(Q115&lt;&gt;"",Q115,""),IF(Z115&lt;&gt;"",", "&amp;Z115,""),IF(AE115&lt;&gt;"",", "&amp;AE115,""),IF(AJ115&lt;&gt;"",", "&amp;AJ115,""),IF(AO115&lt;&gt;"",", "&amp;AO115,""),IF(AT115&lt;&gt;"",", "&amp;AT115,""),"]")),"")</f>
        <v xml:space="preserve"> --Shroud of the Lich / Tuch des Lich   [Crypt of Hearts I]</v>
      </c>
    </row>
    <row r="116" spans="1:55" s="14" customFormat="1" x14ac:dyDescent="0.25">
      <c r="A116" s="12">
        <v>135</v>
      </c>
      <c r="B116" t="s">
        <v>908</v>
      </c>
      <c r="C116" t="s">
        <v>2634</v>
      </c>
      <c r="D116" s="3">
        <f t="shared" si="1"/>
        <v>135</v>
      </c>
      <c r="E116"/>
      <c r="F116"/>
      <c r="G116" s="8" t="s">
        <v>1499</v>
      </c>
      <c r="H116"/>
      <c r="I116" t="s">
        <v>97</v>
      </c>
      <c r="J116" t="s">
        <v>97</v>
      </c>
      <c r="K116">
        <v>-1</v>
      </c>
      <c r="L116">
        <v>-1</v>
      </c>
      <c r="M116">
        <v>-1</v>
      </c>
      <c r="N116">
        <v>0</v>
      </c>
      <c r="O116" s="66"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1581</v>
      </c>
      <c r="V116" s="4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65"/>
      <c r="Y116" s="3" t="str">
        <f>IF(G116&lt;&gt;"LIBSETS_SETTYPE_BATTLEGROUND",IF(G116&lt;&gt;"LIBSETS_SETTYPE_SPECIAL",IF(X116&lt;&gt;"",X116,IF(Z116&lt;&gt;"",VLOOKUP(Z116,'ESO zone constants'!$D$3:$H$4953,5,FALSE),"")),""),"")</f>
        <v/>
      </c>
      <c r="Z116" t="str">
        <f>IF(AND(O116&lt;&gt;"",NOT(ISERROR(O116))),"",IF(AND(L116&lt;&gt;"",L116&gt;0,NOT(ISERROR(L116))),VLOOKUP(L116,'ESO dumped WayshrineInfo'!$K$3:$N$9999,4,FALSE),""))</f>
        <v/>
      </c>
      <c r="AA116" s="44" t="s">
        <v>1582</v>
      </c>
      <c r="AB116" s="43" t="str">
        <f>IF(AA116&lt;&gt;"",IF(AA116&lt;&gt;"LIBSETS_DROP_MECHANIC_MONSTER_NAME",VLOOKUP(AA116,'LibSets constants'!$I$4:$L$1003,3,FALSE),""),"")</f>
        <v>Overland group bosses have a 100% chance to drop head, chest, legs, or weapon.</v>
      </c>
      <c r="AC116" s="43" t="str">
        <f>IF(AA116&lt;&gt;"",IF(AA116&lt;&gt;"LIBSETS_DROP_MECHANIC_MONSTER_NAME",VLOOKUP(AA116,'LibSets constants'!$I$4:$L$1003,4,FALSE),""),"")</f>
        <v>Überland Gruppenbosse haben eine Chance von 100%, Kopf, Brust, Beine oder Waffen fallen zu lassen.</v>
      </c>
      <c r="AD116" s="3" t="str">
        <f>IF(G116&lt;&gt;"LIBSETS_SETTYPE_BATTLEGROUND",IF(G116&lt;&gt;"LIBSETS_SETTYPE_SPECIAL",IF(AE116&lt;&gt;"",VLOOKUP(AE116,'ESO zone constants'!$D$3:$H$4953,5,FALSE),""),""),"")</f>
        <v/>
      </c>
      <c r="AE116" t="str">
        <f>IF(AND(O116&lt;&gt;"",NOT(ISERROR(O116))),"",IF(AND(M116&lt;&gt;"",M116&gt;0,NOT(ISERROR(M116))),VLOOKUP(M116,'ESO dumped WayshrineInfo'!$K$3:$N$9999,4,FALSE),""))</f>
        <v/>
      </c>
      <c r="AF116" s="44" t="s">
        <v>1583</v>
      </c>
      <c r="AG116" s="43" t="str">
        <f>IF(AF116&lt;&gt;"",IF(AF116&lt;&gt;"LIBSETS_DROP_MECHANIC_MONSTER_NAME",VLOOKUP(AF116,'LibSets constants'!$I$4:$L$1003,3,FALSE),""),"")</f>
        <v>Public dungeon bosses have a chance to drop a shoulder, hand, or weapon.</v>
      </c>
      <c r="AH116" s="43" t="str">
        <f>IF(AF116&lt;&gt;"",IF(AF116&lt;&gt;"LIBSETS_DROP_MECHANIC_MONSTER_NAME",VLOOKUP(AF116,'LibSets constants'!$I$4:$L$1003,4,FALSE),""),"")</f>
        <v>Öffentliche Dungeon-Bosse haben die Möglichkeit, eine Schulter, Handschuhe oder eine Waffe fallen zu lassen.</v>
      </c>
      <c r="AI116" s="3" t="str">
        <f>IF(G116&lt;&gt;"LIBSETS_SETTYPE_BATTLEGROUND",IF(G116&lt;&gt;"LIBSETS_SETTYPE_SPECIAL",IF(AJ116&lt;&gt;"",VLOOKUP(AJ116,'ESO zone constants'!$D$3:$H$4953,5,FALSE),""),""),"")</f>
        <v/>
      </c>
      <c r="AJ116"/>
      <c r="AK116" s="44" t="s">
        <v>1584</v>
      </c>
      <c r="AL116" s="43" t="str">
        <f>IF(AK116&lt;&gt;"",IF(AK116&lt;&gt;"LIBSETS_DROP_MECHANIC_MONSTER_NAME",VLOOKUP(AK116,'LibSets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6" s="43" t="str">
        <f>IF(AK116&lt;&gt;"",IF(AK116&lt;&gt;"LIBSETS_DROP_MECHANIC_MONSTER_NAME",VLOOKUP(AK116,'LibSets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6" s="3" t="str">
        <f>IF(G116&lt;&gt;"LIBSETS_SETTYPE_BATTLEGROUND",IF(G116&lt;&gt;"LIBSETS_SETTYPE_SPECIAL",IF(AO116&lt;&gt;"",VLOOKUP(AO116,'ESO zone constants'!$D$3:$H$4953,5,FALSE),""),""),"")</f>
        <v/>
      </c>
      <c r="AO116"/>
      <c r="AP116" s="44"/>
      <c r="AQ116" s="43" t="str">
        <f>IF(AP116&lt;&gt;"",IF(AP116&lt;&gt;"LIBSETS_DROP_MECHANIC_MONSTER_NAME",VLOOKUP(AP116,'LibSets constants'!$I$4:$L$1003,3,FALSE),""),"")</f>
        <v/>
      </c>
      <c r="AR116" s="43" t="str">
        <f>IF(AP116&lt;&gt;"",IF(AP116&lt;&gt;"LIBSETS_DROP_MECHANIC_MONSTER_NAME",VLOOKUP(AP116,'LibSets constants'!$I$4:$L$1003,4,FALSE),""),"")</f>
        <v/>
      </c>
      <c r="AS116" s="3" t="str">
        <f>IF(G116&lt;&gt;"LIBSETS_SETTYPE_BATTLEGROUND",IF(G116&lt;&gt;"LIBSETS_SETTYPE_SPECIAL",IF(AT116&lt;&gt;"",VLOOKUP(AT116,'ESO zone constants'!$D$3:$H$4953,5,FALSE),""),""),"")</f>
        <v/>
      </c>
      <c r="AT116"/>
      <c r="AU116" s="44"/>
      <c r="AV116" s="43" t="str">
        <f>IF(AU116&lt;&gt;"",IF(AU116&lt;&gt;"LIBSETS_DROP_MECHANIC_MONSTER_NAME",VLOOKUP(AU116,'LibSets constants'!$I$4:$L$1003,3,FALSE),""),"")</f>
        <v/>
      </c>
      <c r="AW116" s="43" t="str">
        <f>IF(AU116&lt;&gt;"",IF(AU116&lt;&gt;"LIBSETS_DROP_MECHANIC_MONSTER_NAME",VLOOKUP(AU116,'LibSets constants'!$I$4:$L$1003,4,FALSE),""),"")</f>
        <v/>
      </c>
      <c r="AX116" s="90" t="s">
        <v>2707</v>
      </c>
      <c r="AY116" s="21" t="str">
        <f>IF(A116="???","--","")&amp;IF(F116&lt;&gt;"Not in the game (anymore)",IF(A116&lt;&gt;"",CONCATENATE("[",A116,"] = {wayshrines={")&amp;IF(K116&lt;&gt;"",CONCATENATE(K116,","),"")&amp;IF(L116&lt;&gt;"",CONCATENATE(L116,","),"")&amp;IF(M116&lt;&gt;"",CONCATENATE(M116,","),"")&amp;CONCATENATE("}")&amp;IF(VALUE(N116)&gt;0,CONCATENATE(", traitsNeeded=",N116),"")&amp;CONCATENATE(", dlcId=",IF(S116&lt;&gt;"",S116,"DLC_BASE_GAME")),""),"")</f>
        <v>[135] = {wayshrines={-1,-1,-1,}, dlcId=DLC_BASE_GAME</v>
      </c>
      <c r="AZ116" s="21" t="str">
        <f>IF(F116&lt;&gt;"Not in the game (anymore)",IF(A116&lt;&gt;"",IF(P116&lt;&gt;"",CONCATENATE(", zoneIds={",P116),"")&amp;IF(Y116&lt;&gt;"",CONCATENATE(",",Y116),"")&amp;IF(AD116&lt;&gt;"",CONCATENATE(",",AD116),"")&amp;IF(AI116&lt;&gt;"",CONCATENATE(",",AI116),"")&amp;IF(AN116&lt;&gt;"",CONCATENATE(",",AN116),"")&amp;IF(AS116&lt;&gt;"",CONCATENATE(",",AS116),"")&amp;IF(P116&lt;&gt;"",CONCATENATE("}",""),"")&amp;IF(OR(I116="true",I116="false",I116&lt;&gt;""), CONCATENATE(", veteran=", I116), ""),""),"")</f>
        <v>, zoneIds={103}, veteran=false</v>
      </c>
      <c r="BA116" s="21" t="str">
        <f>IF(F116&lt;&gt;"Not in the game (anymore)",IF(A116&lt;&gt;"",", setType="&amp;G116,"")&amp;IF(J116="true",", multiTrialSet=true",""),"")</f>
        <v>, setType=LIBSETS_SETTYPE_OVERLAND</v>
      </c>
      <c r="BB116" s="21" t="str">
        <f>IF(AX116&lt;&gt;"",", isProcSetAllowedInPvP="&amp; AX116,"") &amp; IF(F116&lt;&gt;"Not in the game (anymore)",IF(U116&lt;&gt;"",", dropMechanic={"&amp;U116&amp;IF(AA116&lt;&gt;"",","&amp;AA116,"")&amp;IF(AF116&lt;&gt;"",","&amp;AF116,"")&amp;IF(AK116&lt;&gt;"",","&amp;AK116,"")&amp;IF(AP116&lt;&gt;"",","&amp;AP116,"")&amp;IF(AU116&lt;&gt;"",","&amp;AU116,"")&amp;"}"&amp;IF(U116="LIBSETS_DROP_MECHANIC_MONSTER_NAME",", dropMechanicNames={" &amp; IF(V116&lt;&gt;"","['en']='"&amp;V116&amp;"'","") &amp; IF(W116&lt;&gt;"",", ['de']='" &amp; W116&amp;"'","") &amp; "}",""),"")&amp;"},","")</f>
        <v>, dropMechanic={LIBSETS_DROP_MECHANIC_OVERLAND_BOSS_DELVE,LIBSETS_DROP_MECHANIC_OVERLAND_WORLDBOSS,LIBSETS_DROP_MECHANIC_OVERLAND_BOSS_PUBLIC_DUNGEON,LIBSETS_DROP_MECHANIC_OVERLAND_CHEST}},</v>
      </c>
      <c r="BC116" s="21" t="str">
        <f>IF(F116&lt;&gt;"Not in the game (anymore)",IF(C116&lt;&gt;"",CONCATENATE(" --",C116," / ",B116,"   [",IF(Q116&lt;&gt;"",Q116,""),IF(Z116&lt;&gt;"",", "&amp;Z116,""),IF(AE116&lt;&gt;"",", "&amp;AE116,""),IF(AJ116&lt;&gt;"",", "&amp;AJ116,""),IF(AO116&lt;&gt;"",", "&amp;AO116,""),IF(AT116&lt;&gt;"",", "&amp;AT116,""),"]")),"")</f>
        <v xml:space="preserve"> --Draugr\'s Heritage / Erbe des Draugrs   [The Rift]</v>
      </c>
    </row>
    <row r="117" spans="1:55" x14ac:dyDescent="0.25">
      <c r="A117" s="12">
        <v>136</v>
      </c>
      <c r="B117" t="s">
        <v>909</v>
      </c>
      <c r="C117" t="s">
        <v>910</v>
      </c>
      <c r="D117" s="3">
        <f t="shared" si="1"/>
        <v>136</v>
      </c>
      <c r="G117" s="8" t="s">
        <v>1500</v>
      </c>
      <c r="I117" t="s">
        <v>97</v>
      </c>
      <c r="J117" t="s">
        <v>97</v>
      </c>
      <c r="K117">
        <v>232</v>
      </c>
      <c r="L117">
        <v>232</v>
      </c>
      <c r="M117">
        <v>232</v>
      </c>
      <c r="N117">
        <v>0</v>
      </c>
      <c r="O117" s="66"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1565</v>
      </c>
      <c r="V117" s="39"/>
      <c r="W117" s="39"/>
      <c r="Y117" s="3" t="str">
        <f>IF(G117&lt;&gt;"LIBSETS_SETTYPE_BATTLEGROUND",IF(G117&lt;&gt;"LIBSETS_SETTYPE_SPECIAL",IF(X117&lt;&gt;"",X117,IF(Z117&lt;&gt;"",VLOOKUP(Z117,'ESO zone constants'!$D$3:$H$4953,5,FALSE),"")),""),"")</f>
        <v/>
      </c>
      <c r="Z117" t="str">
        <f>IF(AND(O117&lt;&gt;"",NOT(ISERROR(O117))),"",IF(AND(L117&lt;&gt;"",L117&gt;0,NOT(ISERROR(L117))),VLOOKUP(L117,'ESO dumped WayshrineInfo'!$K$3:$N$9999,4,FALSE),""))</f>
        <v/>
      </c>
      <c r="AA117" s="39"/>
      <c r="AB117" s="39"/>
      <c r="AC117" s="39"/>
      <c r="AD117" s="3" t="str">
        <f>IF(G117&lt;&gt;"LIBSETS_SETTYPE_BATTLEGROUND",IF(G117&lt;&gt;"LIBSETS_SETTYPE_SPECIAL",IF(AE117&lt;&gt;"",VLOOKUP(AE117,'ESO zone constants'!$D$3:$H$4953,5,FALSE),""),""),"")</f>
        <v/>
      </c>
      <c r="AE117" t="str">
        <f>IF(AND(O117&lt;&gt;"",NOT(ISERROR(O117))),"",IF(AND(M117&lt;&gt;"",M117&gt;0,NOT(ISERROR(M117))),VLOOKUP(M117,'ESO dumped WayshrineInfo'!$K$3:$N$9999,4,FALSE),""))</f>
        <v/>
      </c>
      <c r="AF117" s="39"/>
      <c r="AG117" s="39"/>
      <c r="AH117" s="39"/>
      <c r="AI117" s="3" t="str">
        <f>IF(G117&lt;&gt;"LIBSETS_SETTYPE_BATTLEGROUND",IF(G117&lt;&gt;"LIBSETS_SETTYPE_SPECIAL",IF(AJ117&lt;&gt;"",VLOOKUP(AJ117,'ESO zone constants'!$D$3:$H$4953,5,FALSE),""),""),"")</f>
        <v/>
      </c>
      <c r="AK117" s="39"/>
      <c r="AL117" s="39"/>
      <c r="AM117" s="39"/>
      <c r="AN117" s="3" t="str">
        <f>IF(G117&lt;&gt;"LIBSETS_SETTYPE_BATTLEGROUND",IF(G117&lt;&gt;"LIBSETS_SETTYPE_SPECIAL",IF(AO117&lt;&gt;"",VLOOKUP(AO117,'ESO zone constants'!$D$3:$H$4953,5,FALSE),""),""),"")</f>
        <v/>
      </c>
      <c r="AP117" s="39"/>
      <c r="AQ117" s="39"/>
      <c r="AR117" s="39"/>
      <c r="AS117" s="3" t="str">
        <f>IF(G117&lt;&gt;"LIBSETS_SETTYPE_BATTLEGROUND",IF(G117&lt;&gt;"LIBSETS_SETTYPE_SPECIAL",IF(AT117&lt;&gt;"",VLOOKUP(AT117,'ESO zone constants'!$D$3:$H$4953,5,FALSE),""),""),"")</f>
        <v/>
      </c>
      <c r="AU117" s="39"/>
      <c r="AV117" s="39"/>
      <c r="AW117" s="39"/>
      <c r="AX117" s="90" t="s">
        <v>2707</v>
      </c>
      <c r="AY117" s="21" t="str">
        <f>IF(A117="???","--","")&amp;IF(F117&lt;&gt;"Not in the game (anymore)",IF(A117&lt;&gt;"",CONCATENATE("[",A117,"] = {wayshrines={")&amp;IF(K117&lt;&gt;"",CONCATENATE(K117,","),"")&amp;IF(L117&lt;&gt;"",CONCATENATE(L117,","),"")&amp;IF(M117&lt;&gt;"",CONCATENATE(M117,","),"")&amp;CONCATENATE("}")&amp;IF(VALUE(N117)&gt;0,CONCATENATE(", traitsNeeded=",N117),"")&amp;CONCATENATE(", dlcId=",IF(S117&lt;&gt;"",S117,"DLC_BASE_GAME")),""),"")</f>
        <v>[136] = {wayshrines={232,232,232,}, dlcId=DLC_BASE_GAME</v>
      </c>
      <c r="AZ117" s="21" t="str">
        <f>IF(F117&lt;&gt;"Not in the game (anymore)",IF(A117&lt;&gt;"",IF(P117&lt;&gt;"",CONCATENATE(", zoneIds={",P117),"")&amp;IF(Y117&lt;&gt;"",CONCATENATE(",",Y117),"")&amp;IF(AD117&lt;&gt;"",CONCATENATE(",",AD117),"")&amp;IF(AI117&lt;&gt;"",CONCATENATE(",",AI117),"")&amp;IF(AN117&lt;&gt;"",CONCATENATE(",",AN117),"")&amp;IF(AS117&lt;&gt;"",CONCATENATE(",",AS117),"")&amp;IF(P117&lt;&gt;"",CONCATENATE("}",""),"")&amp;IF(OR(I117="true",I117="false",I117&lt;&gt;""), CONCATENATE(", veteran=", I117), ""),""),"")</f>
        <v>, zoneIds={639}, veteran=false</v>
      </c>
      <c r="BA117" s="21" t="str">
        <f>IF(F117&lt;&gt;"Not in the game (anymore)",IF(A117&lt;&gt;"",", setType="&amp;G117,"")&amp;IF(J117="true",", multiTrialSet=true",""),"")</f>
        <v>, setType=LIBSETS_SETTYPE_TRIAL</v>
      </c>
      <c r="BB117" s="21" t="str">
        <f>IF(AX117&lt;&gt;"",", isProcSetAllowedInPvP="&amp; AX117,"") &amp; IF(F117&lt;&gt;"Not in the game (anymore)",IF(U117&lt;&gt;"",", dropMechanic={"&amp;U117&amp;IF(AA117&lt;&gt;"",","&amp;AA117,"")&amp;IF(AF117&lt;&gt;"",","&amp;AF117,"")&amp;IF(AK117&lt;&gt;"",","&amp;AK117,"")&amp;IF(AP117&lt;&gt;"",","&amp;AP117,"")&amp;IF(AU117&lt;&gt;"",","&amp;AU117,"")&amp;"}"&amp;IF(U117="LIBSETS_DROP_MECHANIC_MONSTER_NAME",", dropMechanicNames={" &amp; IF(V117&lt;&gt;"","['en']='"&amp;V117&amp;"'","") &amp; IF(W117&lt;&gt;"",", ['de']='" &amp; W117&amp;"'","") &amp; "}",""),"")&amp;"},","")</f>
        <v>, dropMechanic={LIBSETS_DROP_MECHANIC_MONSTER_NAME}, dropMechanicNames={}},</v>
      </c>
      <c r="BC117" s="21" t="str">
        <f>IF(F117&lt;&gt;"Not in the game (anymore)",IF(C117&lt;&gt;"",CONCATENATE(" --",C117," / ",B117,"   [",IF(Q117&lt;&gt;"",Q117,""),IF(Z117&lt;&gt;"",", "&amp;Z117,""),IF(AE117&lt;&gt;"",", "&amp;AE117,""),IF(AJ117&lt;&gt;"",", "&amp;AJ117,""),IF(AO117&lt;&gt;"",", "&amp;AO117,""),IF(AT117&lt;&gt;"",", "&amp;AT117,""),"]")),"")</f>
        <v xml:space="preserve"> --Immortal Warrior / Unsterblicher Krieger   [Sanctum Ophidia]</v>
      </c>
    </row>
    <row r="118" spans="1:55" x14ac:dyDescent="0.25">
      <c r="A118" s="12">
        <v>137</v>
      </c>
      <c r="B118" t="s">
        <v>911</v>
      </c>
      <c r="C118" t="s">
        <v>912</v>
      </c>
      <c r="D118" s="3">
        <f t="shared" si="1"/>
        <v>137</v>
      </c>
      <c r="E118" s="42"/>
      <c r="G118" s="8" t="s">
        <v>1500</v>
      </c>
      <c r="I118" t="s">
        <v>97</v>
      </c>
      <c r="J118" t="s">
        <v>97</v>
      </c>
      <c r="K118">
        <v>230</v>
      </c>
      <c r="L118">
        <v>230</v>
      </c>
      <c r="M118">
        <v>230</v>
      </c>
      <c r="N118">
        <v>0</v>
      </c>
      <c r="O118" s="66"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1565</v>
      </c>
      <c r="V118" s="39"/>
      <c r="W118" s="39"/>
      <c r="Y118" s="3" t="str">
        <f>IF(G118&lt;&gt;"LIBSETS_SETTYPE_BATTLEGROUND",IF(G118&lt;&gt;"LIBSETS_SETTYPE_SPECIAL",IF(X118&lt;&gt;"",X118,IF(Z118&lt;&gt;"",VLOOKUP(Z118,'ESO zone constants'!$D$3:$H$4953,5,FALSE),"")),""),"")</f>
        <v/>
      </c>
      <c r="Z118" t="str">
        <f>IF(AND(O118&lt;&gt;"",NOT(ISERROR(O118))),"",IF(AND(L118&lt;&gt;"",L118&gt;0,NOT(ISERROR(L118))),VLOOKUP(L118,'ESO dumped WayshrineInfo'!$K$3:$N$9999,4,FALSE),""))</f>
        <v/>
      </c>
      <c r="AA118" s="39"/>
      <c r="AB118" s="39"/>
      <c r="AC118" s="39"/>
      <c r="AD118" s="3" t="str">
        <f>IF(G118&lt;&gt;"LIBSETS_SETTYPE_BATTLEGROUND",IF(G118&lt;&gt;"LIBSETS_SETTYPE_SPECIAL",IF(AE118&lt;&gt;"",VLOOKUP(AE118,'ESO zone constants'!$D$3:$H$4953,5,FALSE),""),""),"")</f>
        <v/>
      </c>
      <c r="AE118" t="str">
        <f>IF(AND(O118&lt;&gt;"",NOT(ISERROR(O118))),"",IF(AND(M118&lt;&gt;"",M118&gt;0,NOT(ISERROR(M118))),VLOOKUP(M118,'ESO dumped WayshrineInfo'!$K$3:$N$9999,4,FALSE),""))</f>
        <v/>
      </c>
      <c r="AF118" s="39"/>
      <c r="AG118" s="39"/>
      <c r="AH118" s="39"/>
      <c r="AI118" s="3" t="str">
        <f>IF(G118&lt;&gt;"LIBSETS_SETTYPE_BATTLEGROUND",IF(G118&lt;&gt;"LIBSETS_SETTYPE_SPECIAL",IF(AJ118&lt;&gt;"",VLOOKUP(AJ118,'ESO zone constants'!$D$3:$H$4953,5,FALSE),""),""),"")</f>
        <v/>
      </c>
      <c r="AK118" s="39"/>
      <c r="AL118" s="39"/>
      <c r="AM118" s="39"/>
      <c r="AN118" s="3" t="str">
        <f>IF(G118&lt;&gt;"LIBSETS_SETTYPE_BATTLEGROUND",IF(G118&lt;&gt;"LIBSETS_SETTYPE_SPECIAL",IF(AO118&lt;&gt;"",VLOOKUP(AO118,'ESO zone constants'!$D$3:$H$4953,5,FALSE),""),""),"")</f>
        <v/>
      </c>
      <c r="AP118" s="39"/>
      <c r="AQ118" s="39"/>
      <c r="AR118" s="39"/>
      <c r="AS118" s="3" t="str">
        <f>IF(G118&lt;&gt;"LIBSETS_SETTYPE_BATTLEGROUND",IF(G118&lt;&gt;"LIBSETS_SETTYPE_SPECIAL",IF(AT118&lt;&gt;"",VLOOKUP(AT118,'ESO zone constants'!$D$3:$H$4953,5,FALSE),""),""),"")</f>
        <v/>
      </c>
      <c r="AU118" s="39"/>
      <c r="AV118" s="39"/>
      <c r="AW118" s="39"/>
      <c r="AX118" s="90" t="s">
        <v>2707</v>
      </c>
      <c r="AY118" s="21" t="str">
        <f>IF(A118="???","--","")&amp;IF(F118&lt;&gt;"Not in the game (anymore)",IF(A118&lt;&gt;"",CONCATENATE("[",A118,"] = {wayshrines={")&amp;IF(K118&lt;&gt;"",CONCATENATE(K118,","),"")&amp;IF(L118&lt;&gt;"",CONCATENATE(L118,","),"")&amp;IF(M118&lt;&gt;"",CONCATENATE(M118,","),"")&amp;CONCATENATE("}")&amp;IF(VALUE(N118)&gt;0,CONCATENATE(", traitsNeeded=",N118),"")&amp;CONCATENATE(", dlcId=",IF(S118&lt;&gt;"",S118,"DLC_BASE_GAME")),""),"")</f>
        <v>[137] = {wayshrines={230,230,230,}, dlcId=DLC_BASE_GAME</v>
      </c>
      <c r="AZ118" s="21" t="str">
        <f>IF(F118&lt;&gt;"Not in the game (anymore)",IF(A118&lt;&gt;"",IF(P118&lt;&gt;"",CONCATENATE(", zoneIds={",P118),"")&amp;IF(Y118&lt;&gt;"",CONCATENATE(",",Y118),"")&amp;IF(AD118&lt;&gt;"",CONCATENATE(",",AD118),"")&amp;IF(AI118&lt;&gt;"",CONCATENATE(",",AI118),"")&amp;IF(AN118&lt;&gt;"",CONCATENATE(",",AN118),"")&amp;IF(AS118&lt;&gt;"",CONCATENATE(",",AS118),"")&amp;IF(P118&lt;&gt;"",CONCATENATE("}",""),"")&amp;IF(OR(I118="true",I118="false",I118&lt;&gt;""), CONCATENATE(", veteran=", I118), ""),""),"")</f>
        <v>, zoneIds={636}, veteran=false</v>
      </c>
      <c r="BA118" s="21" t="str">
        <f>IF(F118&lt;&gt;"Not in the game (anymore)",IF(A118&lt;&gt;"",", setType="&amp;G118,"")&amp;IF(J118="true",", multiTrialSet=true",""),"")</f>
        <v>, setType=LIBSETS_SETTYPE_TRIAL</v>
      </c>
      <c r="BB118" s="21" t="str">
        <f>IF(AX118&lt;&gt;"",", isProcSetAllowedInPvP="&amp; AX118,"") &amp; IF(F118&lt;&gt;"Not in the game (anymore)",IF(U118&lt;&gt;"",", dropMechanic={"&amp;U118&amp;IF(AA118&lt;&gt;"",","&amp;AA118,"")&amp;IF(AF118&lt;&gt;"",","&amp;AF118,"")&amp;IF(AK118&lt;&gt;"",","&amp;AK118,"")&amp;IF(AP118&lt;&gt;"",","&amp;AP118,"")&amp;IF(AU118&lt;&gt;"",","&amp;AU118,"")&amp;"}"&amp;IF(U118="LIBSETS_DROP_MECHANIC_MONSTER_NAME",", dropMechanicNames={" &amp; IF(V118&lt;&gt;"","['en']='"&amp;V118&amp;"'","") &amp; IF(W118&lt;&gt;"",", ['de']='" &amp; W118&amp;"'","") &amp; "}",""),"")&amp;"},","")</f>
        <v>, dropMechanic={LIBSETS_DROP_MECHANIC_MONSTER_NAME}, dropMechanicNames={}},</v>
      </c>
      <c r="BC118" s="21" t="str">
        <f>IF(F118&lt;&gt;"Not in the game (anymore)",IF(C118&lt;&gt;"",CONCATENATE(" --",C118," / ",B118,"   [",IF(Q118&lt;&gt;"",Q118,""),IF(Z118&lt;&gt;"",", "&amp;Z118,""),IF(AE118&lt;&gt;"",", "&amp;AE118,""),IF(AJ118&lt;&gt;"",", "&amp;AJ118,""),IF(AO118&lt;&gt;"",", "&amp;AO118,""),IF(AT118&lt;&gt;"",", "&amp;AT118,""),"]")),"")</f>
        <v xml:space="preserve"> --Berserking Warrior / Tobender Krieger   [Hel Ra Citadel]</v>
      </c>
    </row>
    <row r="119" spans="1:55" x14ac:dyDescent="0.25">
      <c r="A119" s="12">
        <v>138</v>
      </c>
      <c r="B119" t="s">
        <v>913</v>
      </c>
      <c r="C119" t="s">
        <v>914</v>
      </c>
      <c r="D119" s="3">
        <f t="shared" si="1"/>
        <v>138</v>
      </c>
      <c r="G119" s="8" t="s">
        <v>1500</v>
      </c>
      <c r="I119" t="s">
        <v>97</v>
      </c>
      <c r="J119" t="s">
        <v>97</v>
      </c>
      <c r="K119">
        <v>231</v>
      </c>
      <c r="L119">
        <v>231</v>
      </c>
      <c r="M119">
        <v>231</v>
      </c>
      <c r="N119">
        <v>0</v>
      </c>
      <c r="O119" s="66"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1565</v>
      </c>
      <c r="V119" s="39"/>
      <c r="W119" s="39"/>
      <c r="Y119" s="3" t="str">
        <f>IF(G119&lt;&gt;"LIBSETS_SETTYPE_BATTLEGROUND",IF(G119&lt;&gt;"LIBSETS_SETTYPE_SPECIAL",IF(X119&lt;&gt;"",X119,IF(Z119&lt;&gt;"",VLOOKUP(Z119,'ESO zone constants'!$D$3:$H$4953,5,FALSE),"")),""),"")</f>
        <v/>
      </c>
      <c r="Z119" t="str">
        <f>IF(AND(O119&lt;&gt;"",NOT(ISERROR(O119))),"",IF(AND(L119&lt;&gt;"",L119&gt;0,NOT(ISERROR(L119))),VLOOKUP(L119,'ESO dumped WayshrineInfo'!$K$3:$N$9999,4,FALSE),""))</f>
        <v/>
      </c>
      <c r="AA119" s="39"/>
      <c r="AB119" s="39"/>
      <c r="AC119" s="39"/>
      <c r="AD119" s="3" t="str">
        <f>IF(G119&lt;&gt;"LIBSETS_SETTYPE_BATTLEGROUND",IF(G119&lt;&gt;"LIBSETS_SETTYPE_SPECIAL",IF(AE119&lt;&gt;"",VLOOKUP(AE119,'ESO zone constants'!$D$3:$H$4953,5,FALSE),""),""),"")</f>
        <v/>
      </c>
      <c r="AE119" t="str">
        <f>IF(AND(O119&lt;&gt;"",NOT(ISERROR(O119))),"",IF(AND(M119&lt;&gt;"",M119&gt;0,NOT(ISERROR(M119))),VLOOKUP(M119,'ESO dumped WayshrineInfo'!$K$3:$N$9999,4,FALSE),""))</f>
        <v/>
      </c>
      <c r="AF119" s="39"/>
      <c r="AG119" s="39"/>
      <c r="AH119" s="39"/>
      <c r="AI119" s="3" t="str">
        <f>IF(G119&lt;&gt;"LIBSETS_SETTYPE_BATTLEGROUND",IF(G119&lt;&gt;"LIBSETS_SETTYPE_SPECIAL",IF(AJ119&lt;&gt;"",VLOOKUP(AJ119,'ESO zone constants'!$D$3:$H$4953,5,FALSE),""),""),"")</f>
        <v/>
      </c>
      <c r="AK119" s="39"/>
      <c r="AL119" s="39"/>
      <c r="AM119" s="39"/>
      <c r="AN119" s="3" t="str">
        <f>IF(G119&lt;&gt;"LIBSETS_SETTYPE_BATTLEGROUND",IF(G119&lt;&gt;"LIBSETS_SETTYPE_SPECIAL",IF(AO119&lt;&gt;"",VLOOKUP(AO119,'ESO zone constants'!$D$3:$H$4953,5,FALSE),""),""),"")</f>
        <v/>
      </c>
      <c r="AP119" s="39"/>
      <c r="AQ119" s="39"/>
      <c r="AR119" s="39"/>
      <c r="AS119" s="3" t="str">
        <f>IF(G119&lt;&gt;"LIBSETS_SETTYPE_BATTLEGROUND",IF(G119&lt;&gt;"LIBSETS_SETTYPE_SPECIAL",IF(AT119&lt;&gt;"",VLOOKUP(AT119,'ESO zone constants'!$D$3:$H$4953,5,FALSE),""),""),"")</f>
        <v/>
      </c>
      <c r="AU119" s="39"/>
      <c r="AV119" s="39"/>
      <c r="AW119" s="39"/>
      <c r="AX119" s="90" t="s">
        <v>2707</v>
      </c>
      <c r="AY119" s="21" t="str">
        <f>IF(A119="???","--","")&amp;IF(F119&lt;&gt;"Not in the game (anymore)",IF(A119&lt;&gt;"",CONCATENATE("[",A119,"] = {wayshrines={")&amp;IF(K119&lt;&gt;"",CONCATENATE(K119,","),"")&amp;IF(L119&lt;&gt;"",CONCATENATE(L119,","),"")&amp;IF(M119&lt;&gt;"",CONCATENATE(M119,","),"")&amp;CONCATENATE("}")&amp;IF(VALUE(N119)&gt;0,CONCATENATE(", traitsNeeded=",N119),"")&amp;CONCATENATE(", dlcId=",IF(S119&lt;&gt;"",S119,"DLC_BASE_GAME")),""),"")</f>
        <v>[138] = {wayshrines={231,231,231,}, dlcId=DLC_BASE_GAME</v>
      </c>
      <c r="AZ119" s="21" t="str">
        <f>IF(F119&lt;&gt;"Not in the game (anymore)",IF(A119&lt;&gt;"",IF(P119&lt;&gt;"",CONCATENATE(", zoneIds={",P119),"")&amp;IF(Y119&lt;&gt;"",CONCATENATE(",",Y119),"")&amp;IF(AD119&lt;&gt;"",CONCATENATE(",",AD119),"")&amp;IF(AI119&lt;&gt;"",CONCATENATE(",",AI119),"")&amp;IF(AN119&lt;&gt;"",CONCATENATE(",",AN119),"")&amp;IF(AS119&lt;&gt;"",CONCATENATE(",",AS119),"")&amp;IF(P119&lt;&gt;"",CONCATENATE("}",""),"")&amp;IF(OR(I119="true",I119="false",I119&lt;&gt;""), CONCATENATE(", veteran=", I119), ""),""),"")</f>
        <v>, zoneIds={638}, veteran=false</v>
      </c>
      <c r="BA119" s="21" t="str">
        <f>IF(F119&lt;&gt;"Not in the game (anymore)",IF(A119&lt;&gt;"",", setType="&amp;G119,"")&amp;IF(J119="true",", multiTrialSet=true",""),"")</f>
        <v>, setType=LIBSETS_SETTYPE_TRIAL</v>
      </c>
      <c r="BB119" s="21" t="str">
        <f>IF(AX119&lt;&gt;"",", isProcSetAllowedInPvP="&amp; AX119,"") &amp; IF(F119&lt;&gt;"Not in the game (anymore)",IF(U119&lt;&gt;"",", dropMechanic={"&amp;U119&amp;IF(AA119&lt;&gt;"",","&amp;AA119,"")&amp;IF(AF119&lt;&gt;"",","&amp;AF119,"")&amp;IF(AK119&lt;&gt;"",","&amp;AK119,"")&amp;IF(AP119&lt;&gt;"",","&amp;AP119,"")&amp;IF(AU119&lt;&gt;"",","&amp;AU119,"")&amp;"}"&amp;IF(U119="LIBSETS_DROP_MECHANIC_MONSTER_NAME",", dropMechanicNames={" &amp; IF(V119&lt;&gt;"","['en']='"&amp;V119&amp;"'","") &amp; IF(W119&lt;&gt;"",", ['de']='" &amp; W119&amp;"'","") &amp; "}",""),"")&amp;"},","")</f>
        <v>, dropMechanic={LIBSETS_DROP_MECHANIC_MONSTER_NAME}, dropMechanicNames={}},</v>
      </c>
      <c r="BC119" s="21" t="str">
        <f>IF(F119&lt;&gt;"Not in the game (anymore)",IF(C119&lt;&gt;"",CONCATENATE(" --",C119," / ",B119,"   [",IF(Q119&lt;&gt;"",Q119,""),IF(Z119&lt;&gt;"",", "&amp;Z119,""),IF(AE119&lt;&gt;"",", "&amp;AE119,""),IF(AJ119&lt;&gt;"",", "&amp;AJ119,""),IF(AO119&lt;&gt;"",", "&amp;AO119,""),IF(AT119&lt;&gt;"",", "&amp;AT119,""),"]")),"")</f>
        <v xml:space="preserve"> --Defending Warrior / Verteidigender Krieger   [Aetherian Archive]</v>
      </c>
    </row>
    <row r="120" spans="1:55" x14ac:dyDescent="0.25">
      <c r="A120" s="12">
        <v>139</v>
      </c>
      <c r="B120" t="s">
        <v>915</v>
      </c>
      <c r="C120" t="s">
        <v>916</v>
      </c>
      <c r="D120" s="3">
        <f t="shared" si="1"/>
        <v>139</v>
      </c>
      <c r="G120" s="8" t="s">
        <v>1500</v>
      </c>
      <c r="I120" t="s">
        <v>97</v>
      </c>
      <c r="J120" t="s">
        <v>97</v>
      </c>
      <c r="K120">
        <v>232</v>
      </c>
      <c r="L120">
        <v>232</v>
      </c>
      <c r="M120">
        <v>232</v>
      </c>
      <c r="N120">
        <v>0</v>
      </c>
      <c r="O120" s="66"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1565</v>
      </c>
      <c r="V120" s="39"/>
      <c r="W120" s="39"/>
      <c r="Y120" s="3" t="str">
        <f>IF(G120&lt;&gt;"LIBSETS_SETTYPE_BATTLEGROUND",IF(G120&lt;&gt;"LIBSETS_SETTYPE_SPECIAL",IF(X120&lt;&gt;"",X120,IF(Z120&lt;&gt;"",VLOOKUP(Z120,'ESO zone constants'!$D$3:$H$4953,5,FALSE),"")),""),"")</f>
        <v/>
      </c>
      <c r="Z120" t="str">
        <f>IF(AND(O120&lt;&gt;"",NOT(ISERROR(O120))),"",IF(AND(L120&lt;&gt;"",L120&gt;0,NOT(ISERROR(L120))),VLOOKUP(L120,'ESO dumped WayshrineInfo'!$K$3:$N$9999,4,FALSE),""))</f>
        <v/>
      </c>
      <c r="AA120" s="39"/>
      <c r="AB120" s="39"/>
      <c r="AC120" s="39"/>
      <c r="AD120" s="3" t="str">
        <f>IF(G120&lt;&gt;"LIBSETS_SETTYPE_BATTLEGROUND",IF(G120&lt;&gt;"LIBSETS_SETTYPE_SPECIAL",IF(AE120&lt;&gt;"",VLOOKUP(AE120,'ESO zone constants'!$D$3:$H$4953,5,FALSE),""),""),"")</f>
        <v/>
      </c>
      <c r="AE120" t="str">
        <f>IF(AND(O120&lt;&gt;"",NOT(ISERROR(O120))),"",IF(AND(M120&lt;&gt;"",M120&gt;0,NOT(ISERROR(M120))),VLOOKUP(M120,'ESO dumped WayshrineInfo'!$K$3:$N$9999,4,FALSE),""))</f>
        <v/>
      </c>
      <c r="AF120" s="39"/>
      <c r="AG120" s="39"/>
      <c r="AH120" s="39"/>
      <c r="AI120" s="3" t="str">
        <f>IF(G120&lt;&gt;"LIBSETS_SETTYPE_BATTLEGROUND",IF(G120&lt;&gt;"LIBSETS_SETTYPE_SPECIAL",IF(AJ120&lt;&gt;"",VLOOKUP(AJ120,'ESO zone constants'!$D$3:$H$4953,5,FALSE),""),""),"")</f>
        <v/>
      </c>
      <c r="AK120" s="39"/>
      <c r="AL120" s="39"/>
      <c r="AM120" s="39"/>
      <c r="AN120" s="3" t="str">
        <f>IF(G120&lt;&gt;"LIBSETS_SETTYPE_BATTLEGROUND",IF(G120&lt;&gt;"LIBSETS_SETTYPE_SPECIAL",IF(AO120&lt;&gt;"",VLOOKUP(AO120,'ESO zone constants'!$D$3:$H$4953,5,FALSE),""),""),"")</f>
        <v/>
      </c>
      <c r="AP120" s="39"/>
      <c r="AQ120" s="39"/>
      <c r="AR120" s="39"/>
      <c r="AS120" s="3" t="str">
        <f>IF(G120&lt;&gt;"LIBSETS_SETTYPE_BATTLEGROUND",IF(G120&lt;&gt;"LIBSETS_SETTYPE_SPECIAL",IF(AT120&lt;&gt;"",VLOOKUP(AT120,'ESO zone constants'!$D$3:$H$4953,5,FALSE),""),""),"")</f>
        <v/>
      </c>
      <c r="AU120" s="39"/>
      <c r="AV120" s="39"/>
      <c r="AW120" s="39"/>
      <c r="AX120" s="90" t="s">
        <v>2707</v>
      </c>
      <c r="AY120" s="21" t="str">
        <f>IF(A120="???","--","")&amp;IF(F120&lt;&gt;"Not in the game (anymore)",IF(A120&lt;&gt;"",CONCATENATE("[",A120,"] = {wayshrines={")&amp;IF(K120&lt;&gt;"",CONCATENATE(K120,","),"")&amp;IF(L120&lt;&gt;"",CONCATENATE(L120,","),"")&amp;IF(M120&lt;&gt;"",CONCATENATE(M120,","),"")&amp;CONCATENATE("}")&amp;IF(VALUE(N120)&gt;0,CONCATENATE(", traitsNeeded=",N120),"")&amp;CONCATENATE(", dlcId=",IF(S120&lt;&gt;"",S120,"DLC_BASE_GAME")),""),"")</f>
        <v>[139] = {wayshrines={232,232,232,}, dlcId=DLC_BASE_GAME</v>
      </c>
      <c r="AZ120" s="21" t="str">
        <f>IF(F120&lt;&gt;"Not in the game (anymore)",IF(A120&lt;&gt;"",IF(P120&lt;&gt;"",CONCATENATE(", zoneIds={",P120),"")&amp;IF(Y120&lt;&gt;"",CONCATENATE(",",Y120),"")&amp;IF(AD120&lt;&gt;"",CONCATENATE(",",AD120),"")&amp;IF(AI120&lt;&gt;"",CONCATENATE(",",AI120),"")&amp;IF(AN120&lt;&gt;"",CONCATENATE(",",AN120),"")&amp;IF(AS120&lt;&gt;"",CONCATENATE(",",AS120),"")&amp;IF(P120&lt;&gt;"",CONCATENATE("}",""),"")&amp;IF(OR(I120="true",I120="false",I120&lt;&gt;""), CONCATENATE(", veteran=", I120), ""),""),"")</f>
        <v>, zoneIds={639}, veteran=false</v>
      </c>
      <c r="BA120" s="21" t="str">
        <f>IF(F120&lt;&gt;"Not in the game (anymore)",IF(A120&lt;&gt;"",", setType="&amp;G120,"")&amp;IF(J120="true",", multiTrialSet=true",""),"")</f>
        <v>, setType=LIBSETS_SETTYPE_TRIAL</v>
      </c>
      <c r="BB120" s="21" t="str">
        <f>IF(AX120&lt;&gt;"",", isProcSetAllowedInPvP="&amp; AX120,"") &amp; IF(F120&lt;&gt;"Not in the game (anymore)",IF(U120&lt;&gt;"",", dropMechanic={"&amp;U120&amp;IF(AA120&lt;&gt;"",","&amp;AA120,"")&amp;IF(AF120&lt;&gt;"",","&amp;AF120,"")&amp;IF(AK120&lt;&gt;"",","&amp;AK120,"")&amp;IF(AP120&lt;&gt;"",","&amp;AP120,"")&amp;IF(AU120&lt;&gt;"",","&amp;AU120,"")&amp;"}"&amp;IF(U120="LIBSETS_DROP_MECHANIC_MONSTER_NAME",", dropMechanicNames={" &amp; IF(V120&lt;&gt;"","['en']='"&amp;V120&amp;"'","") &amp; IF(W120&lt;&gt;"",", ['de']='" &amp; W120&amp;"'","") &amp; "}",""),"")&amp;"},","")</f>
        <v>, dropMechanic={LIBSETS_DROP_MECHANIC_MONSTER_NAME}, dropMechanicNames={}},</v>
      </c>
      <c r="BC120" s="21" t="str">
        <f>IF(F120&lt;&gt;"Not in the game (anymore)",IF(C120&lt;&gt;"",CONCATENATE(" --",C120," / ",B120,"   [",IF(Q120&lt;&gt;"",Q120,""),IF(Z120&lt;&gt;"",", "&amp;Z120,""),IF(AE120&lt;&gt;"",", "&amp;AE120,""),IF(AJ120&lt;&gt;"",", "&amp;AJ120,""),IF(AO120&lt;&gt;"",", "&amp;AO120,""),IF(AT120&lt;&gt;"",", "&amp;AT120,""),"]")),"")</f>
        <v xml:space="preserve"> --Wise Mage / Weiser Magier   [Sanctum Ophidia]</v>
      </c>
    </row>
    <row r="121" spans="1:55" x14ac:dyDescent="0.25">
      <c r="A121" s="12">
        <v>140</v>
      </c>
      <c r="B121" t="s">
        <v>917</v>
      </c>
      <c r="C121" t="s">
        <v>918</v>
      </c>
      <c r="D121" s="3">
        <f t="shared" si="1"/>
        <v>140</v>
      </c>
      <c r="G121" s="8" t="s">
        <v>1500</v>
      </c>
      <c r="I121" t="s">
        <v>97</v>
      </c>
      <c r="J121" t="s">
        <v>97</v>
      </c>
      <c r="K121">
        <v>230</v>
      </c>
      <c r="L121">
        <v>230</v>
      </c>
      <c r="M121">
        <v>230</v>
      </c>
      <c r="N121">
        <v>0</v>
      </c>
      <c r="O121" s="66"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1565</v>
      </c>
      <c r="V121" s="39"/>
      <c r="W121" s="39"/>
      <c r="Y121" s="3" t="str">
        <f>IF(G121&lt;&gt;"LIBSETS_SETTYPE_BATTLEGROUND",IF(G121&lt;&gt;"LIBSETS_SETTYPE_SPECIAL",IF(X121&lt;&gt;"",X121,IF(Z121&lt;&gt;"",VLOOKUP(Z121,'ESO zone constants'!$D$3:$H$4953,5,FALSE),"")),""),"")</f>
        <v/>
      </c>
      <c r="Z121" t="str">
        <f>IF(AND(O121&lt;&gt;"",NOT(ISERROR(O121))),"",IF(AND(L121&lt;&gt;"",L121&gt;0,NOT(ISERROR(L121))),VLOOKUP(L121,'ESO dumped WayshrineInfo'!$K$3:$N$9999,4,FALSE),""))</f>
        <v/>
      </c>
      <c r="AA121" s="39"/>
      <c r="AB121" s="39"/>
      <c r="AC121" s="39"/>
      <c r="AD121" s="3" t="str">
        <f>IF(G121&lt;&gt;"LIBSETS_SETTYPE_BATTLEGROUND",IF(G121&lt;&gt;"LIBSETS_SETTYPE_SPECIAL",IF(AE121&lt;&gt;"",VLOOKUP(AE121,'ESO zone constants'!$D$3:$H$4953,5,FALSE),""),""),"")</f>
        <v/>
      </c>
      <c r="AE121" t="str">
        <f>IF(AND(O121&lt;&gt;"",NOT(ISERROR(O121))),"",IF(AND(M121&lt;&gt;"",M121&gt;0,NOT(ISERROR(M121))),VLOOKUP(M121,'ESO dumped WayshrineInfo'!$K$3:$N$9999,4,FALSE),""))</f>
        <v/>
      </c>
      <c r="AF121" s="39"/>
      <c r="AG121" s="39"/>
      <c r="AH121" s="39"/>
      <c r="AI121" s="3" t="str">
        <f>IF(G121&lt;&gt;"LIBSETS_SETTYPE_BATTLEGROUND",IF(G121&lt;&gt;"LIBSETS_SETTYPE_SPECIAL",IF(AJ121&lt;&gt;"",VLOOKUP(AJ121,'ESO zone constants'!$D$3:$H$4953,5,FALSE),""),""),"")</f>
        <v/>
      </c>
      <c r="AK121" s="39"/>
      <c r="AL121" s="39"/>
      <c r="AM121" s="39"/>
      <c r="AN121" s="3" t="str">
        <f>IF(G121&lt;&gt;"LIBSETS_SETTYPE_BATTLEGROUND",IF(G121&lt;&gt;"LIBSETS_SETTYPE_SPECIAL",IF(AO121&lt;&gt;"",VLOOKUP(AO121,'ESO zone constants'!$D$3:$H$4953,5,FALSE),""),""),"")</f>
        <v/>
      </c>
      <c r="AP121" s="39"/>
      <c r="AQ121" s="39"/>
      <c r="AR121" s="39"/>
      <c r="AS121" s="3" t="str">
        <f>IF(G121&lt;&gt;"LIBSETS_SETTYPE_BATTLEGROUND",IF(G121&lt;&gt;"LIBSETS_SETTYPE_SPECIAL",IF(AT121&lt;&gt;"",VLOOKUP(AT121,'ESO zone constants'!$D$3:$H$4953,5,FALSE),""),""),"")</f>
        <v/>
      </c>
      <c r="AU121" s="39"/>
      <c r="AV121" s="39"/>
      <c r="AW121" s="39"/>
      <c r="AX121" s="90" t="s">
        <v>2707</v>
      </c>
      <c r="AY121" s="21" t="str">
        <f>IF(A121="???","--","")&amp;IF(F121&lt;&gt;"Not in the game (anymore)",IF(A121&lt;&gt;"",CONCATENATE("[",A121,"] = {wayshrines={")&amp;IF(K121&lt;&gt;"",CONCATENATE(K121,","),"")&amp;IF(L121&lt;&gt;"",CONCATENATE(L121,","),"")&amp;IF(M121&lt;&gt;"",CONCATENATE(M121,","),"")&amp;CONCATENATE("}")&amp;IF(VALUE(N121)&gt;0,CONCATENATE(", traitsNeeded=",N121),"")&amp;CONCATENATE(", dlcId=",IF(S121&lt;&gt;"",S121,"DLC_BASE_GAME")),""),"")</f>
        <v>[140] = {wayshrines={230,230,230,}, dlcId=DLC_BASE_GAME</v>
      </c>
      <c r="AZ121" s="21" t="str">
        <f>IF(F121&lt;&gt;"Not in the game (anymore)",IF(A121&lt;&gt;"",IF(P121&lt;&gt;"",CONCATENATE(", zoneIds={",P121),"")&amp;IF(Y121&lt;&gt;"",CONCATENATE(",",Y121),"")&amp;IF(AD121&lt;&gt;"",CONCATENATE(",",AD121),"")&amp;IF(AI121&lt;&gt;"",CONCATENATE(",",AI121),"")&amp;IF(AN121&lt;&gt;"",CONCATENATE(",",AN121),"")&amp;IF(AS121&lt;&gt;"",CONCATENATE(",",AS121),"")&amp;IF(P121&lt;&gt;"",CONCATENATE("}",""),"")&amp;IF(OR(I121="true",I121="false",I121&lt;&gt;""), CONCATENATE(", veteran=", I121), ""),""),"")</f>
        <v>, zoneIds={636}, veteran=false</v>
      </c>
      <c r="BA121" s="21" t="str">
        <f>IF(F121&lt;&gt;"Not in the game (anymore)",IF(A121&lt;&gt;"",", setType="&amp;G121,"")&amp;IF(J121="true",", multiTrialSet=true",""),"")</f>
        <v>, setType=LIBSETS_SETTYPE_TRIAL</v>
      </c>
      <c r="BB121" s="21" t="str">
        <f>IF(AX121&lt;&gt;"",", isProcSetAllowedInPvP="&amp; AX121,"") &amp; IF(F121&lt;&gt;"Not in the game (anymore)",IF(U121&lt;&gt;"",", dropMechanic={"&amp;U121&amp;IF(AA121&lt;&gt;"",","&amp;AA121,"")&amp;IF(AF121&lt;&gt;"",","&amp;AF121,"")&amp;IF(AK121&lt;&gt;"",","&amp;AK121,"")&amp;IF(AP121&lt;&gt;"",","&amp;AP121,"")&amp;IF(AU121&lt;&gt;"",","&amp;AU121,"")&amp;"}"&amp;IF(U121="LIBSETS_DROP_MECHANIC_MONSTER_NAME",", dropMechanicNames={" &amp; IF(V121&lt;&gt;"","['en']='"&amp;V121&amp;"'","") &amp; IF(W121&lt;&gt;"",", ['de']='" &amp; W121&amp;"'","") &amp; "}",""),"")&amp;"},","")</f>
        <v>, dropMechanic={LIBSETS_DROP_MECHANIC_MONSTER_NAME}, dropMechanicNames={}},</v>
      </c>
      <c r="BC121" s="21" t="str">
        <f>IF(F121&lt;&gt;"Not in the game (anymore)",IF(C121&lt;&gt;"",CONCATENATE(" --",C121," / ",B121,"   [",IF(Q121&lt;&gt;"",Q121,""),IF(Z121&lt;&gt;"",", "&amp;Z121,""),IF(AE121&lt;&gt;"",", "&amp;AE121,""),IF(AJ121&lt;&gt;"",", "&amp;AJ121,""),IF(AO121&lt;&gt;"",", "&amp;AO121,""),IF(AT121&lt;&gt;"",", "&amp;AT121,""),"]")),"")</f>
        <v xml:space="preserve"> --Destructive Mage / Zerstörerischer Magier   [Hel Ra Citadel]</v>
      </c>
    </row>
    <row r="122" spans="1:55" x14ac:dyDescent="0.25">
      <c r="A122" s="12">
        <v>141</v>
      </c>
      <c r="B122" t="s">
        <v>919</v>
      </c>
      <c r="C122" t="s">
        <v>920</v>
      </c>
      <c r="D122" s="3">
        <f t="shared" si="1"/>
        <v>141</v>
      </c>
      <c r="G122" s="8" t="s">
        <v>1500</v>
      </c>
      <c r="I122" t="s">
        <v>97</v>
      </c>
      <c r="J122" t="s">
        <v>97</v>
      </c>
      <c r="K122">
        <v>231</v>
      </c>
      <c r="L122">
        <v>231</v>
      </c>
      <c r="M122">
        <v>231</v>
      </c>
      <c r="N122">
        <v>0</v>
      </c>
      <c r="O122" s="66"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1565</v>
      </c>
      <c r="V122" s="39"/>
      <c r="W122" s="39"/>
      <c r="Y122" s="3" t="str">
        <f>IF(G122&lt;&gt;"LIBSETS_SETTYPE_BATTLEGROUND",IF(G122&lt;&gt;"LIBSETS_SETTYPE_SPECIAL",IF(X122&lt;&gt;"",X122,IF(Z122&lt;&gt;"",VLOOKUP(Z122,'ESO zone constants'!$D$3:$H$4953,5,FALSE),"")),""),"")</f>
        <v/>
      </c>
      <c r="Z122" t="str">
        <f>IF(AND(O122&lt;&gt;"",NOT(ISERROR(O122))),"",IF(AND(L122&lt;&gt;"",L122&gt;0,NOT(ISERROR(L122))),VLOOKUP(L122,'ESO dumped WayshrineInfo'!$K$3:$N$9999,4,FALSE),""))</f>
        <v/>
      </c>
      <c r="AA122" s="39"/>
      <c r="AB122" s="39"/>
      <c r="AC122" s="39"/>
      <c r="AD122" s="3" t="str">
        <f>IF(G122&lt;&gt;"LIBSETS_SETTYPE_BATTLEGROUND",IF(G122&lt;&gt;"LIBSETS_SETTYPE_SPECIAL",IF(AE122&lt;&gt;"",VLOOKUP(AE122,'ESO zone constants'!$D$3:$H$4953,5,FALSE),""),""),"")</f>
        <v/>
      </c>
      <c r="AE122" t="str">
        <f>IF(AND(O122&lt;&gt;"",NOT(ISERROR(O122))),"",IF(AND(M122&lt;&gt;"",M122&gt;0,NOT(ISERROR(M122))),VLOOKUP(M122,'ESO dumped WayshrineInfo'!$K$3:$N$9999,4,FALSE),""))</f>
        <v/>
      </c>
      <c r="AF122" s="39"/>
      <c r="AG122" s="39"/>
      <c r="AH122" s="39"/>
      <c r="AI122" s="3" t="str">
        <f>IF(G122&lt;&gt;"LIBSETS_SETTYPE_BATTLEGROUND",IF(G122&lt;&gt;"LIBSETS_SETTYPE_SPECIAL",IF(AJ122&lt;&gt;"",VLOOKUP(AJ122,'ESO zone constants'!$D$3:$H$4953,5,FALSE),""),""),"")</f>
        <v/>
      </c>
      <c r="AK122" s="39"/>
      <c r="AL122" s="39"/>
      <c r="AM122" s="39"/>
      <c r="AN122" s="3" t="str">
        <f>IF(G122&lt;&gt;"LIBSETS_SETTYPE_BATTLEGROUND",IF(G122&lt;&gt;"LIBSETS_SETTYPE_SPECIAL",IF(AO122&lt;&gt;"",VLOOKUP(AO122,'ESO zone constants'!$D$3:$H$4953,5,FALSE),""),""),"")</f>
        <v/>
      </c>
      <c r="AP122" s="39"/>
      <c r="AQ122" s="39"/>
      <c r="AR122" s="39"/>
      <c r="AS122" s="3" t="str">
        <f>IF(G122&lt;&gt;"LIBSETS_SETTYPE_BATTLEGROUND",IF(G122&lt;&gt;"LIBSETS_SETTYPE_SPECIAL",IF(AT122&lt;&gt;"",VLOOKUP(AT122,'ESO zone constants'!$D$3:$H$4953,5,FALSE),""),""),"")</f>
        <v/>
      </c>
      <c r="AU122" s="39"/>
      <c r="AV122" s="39"/>
      <c r="AW122" s="39"/>
      <c r="AX122" s="90" t="s">
        <v>2707</v>
      </c>
      <c r="AY122" s="21" t="str">
        <f>IF(A122="???","--","")&amp;IF(F122&lt;&gt;"Not in the game (anymore)",IF(A122&lt;&gt;"",CONCATENATE("[",A122,"] = {wayshrines={")&amp;IF(K122&lt;&gt;"",CONCATENATE(K122,","),"")&amp;IF(L122&lt;&gt;"",CONCATENATE(L122,","),"")&amp;IF(M122&lt;&gt;"",CONCATENATE(M122,","),"")&amp;CONCATENATE("}")&amp;IF(VALUE(N122)&gt;0,CONCATENATE(", traitsNeeded=",N122),"")&amp;CONCATENATE(", dlcId=",IF(S122&lt;&gt;"",S122,"DLC_BASE_GAME")),""),"")</f>
        <v>[141] = {wayshrines={231,231,231,}, dlcId=DLC_BASE_GAME</v>
      </c>
      <c r="AZ122" s="21" t="str">
        <f>IF(F122&lt;&gt;"Not in the game (anymore)",IF(A122&lt;&gt;"",IF(P122&lt;&gt;"",CONCATENATE(", zoneIds={",P122),"")&amp;IF(Y122&lt;&gt;"",CONCATENATE(",",Y122),"")&amp;IF(AD122&lt;&gt;"",CONCATENATE(",",AD122),"")&amp;IF(AI122&lt;&gt;"",CONCATENATE(",",AI122),"")&amp;IF(AN122&lt;&gt;"",CONCATENATE(",",AN122),"")&amp;IF(AS122&lt;&gt;"",CONCATENATE(",",AS122),"")&amp;IF(P122&lt;&gt;"",CONCATENATE("}",""),"")&amp;IF(OR(I122="true",I122="false",I122&lt;&gt;""), CONCATENATE(", veteran=", I122), ""),""),"")</f>
        <v>, zoneIds={638}, veteran=false</v>
      </c>
      <c r="BA122" s="21" t="str">
        <f>IF(F122&lt;&gt;"Not in the game (anymore)",IF(A122&lt;&gt;"",", setType="&amp;G122,"")&amp;IF(J122="true",", multiTrialSet=true",""),"")</f>
        <v>, setType=LIBSETS_SETTYPE_TRIAL</v>
      </c>
      <c r="BB122" s="21" t="str">
        <f>IF(AX122&lt;&gt;"",", isProcSetAllowedInPvP="&amp; AX122,"") &amp; IF(F122&lt;&gt;"Not in the game (anymore)",IF(U122&lt;&gt;"",", dropMechanic={"&amp;U122&amp;IF(AA122&lt;&gt;"",","&amp;AA122,"")&amp;IF(AF122&lt;&gt;"",","&amp;AF122,"")&amp;IF(AK122&lt;&gt;"",","&amp;AK122,"")&amp;IF(AP122&lt;&gt;"",","&amp;AP122,"")&amp;IF(AU122&lt;&gt;"",","&amp;AU122,"")&amp;"}"&amp;IF(U122="LIBSETS_DROP_MECHANIC_MONSTER_NAME",", dropMechanicNames={" &amp; IF(V122&lt;&gt;"","['en']='"&amp;V122&amp;"'","") &amp; IF(W122&lt;&gt;"",", ['de']='" &amp; W122&amp;"'","") &amp; "}",""),"")&amp;"},","")</f>
        <v>, dropMechanic={LIBSETS_DROP_MECHANIC_MONSTER_NAME}, dropMechanicNames={}},</v>
      </c>
      <c r="BC122" s="21" t="str">
        <f>IF(F122&lt;&gt;"Not in the game (anymore)",IF(C122&lt;&gt;"",CONCATENATE(" --",C122," / ",B122,"   [",IF(Q122&lt;&gt;"",Q122,""),IF(Z122&lt;&gt;"",", "&amp;Z122,""),IF(AE122&lt;&gt;"",", "&amp;AE122,""),IF(AJ122&lt;&gt;"",", "&amp;AJ122,""),IF(AO122&lt;&gt;"",", "&amp;AO122,""),IF(AT122&lt;&gt;"",", "&amp;AT122,""),"]")),"")</f>
        <v xml:space="preserve"> --Healing Mage / Heilender Magier   [Aetherian Archive]</v>
      </c>
    </row>
    <row r="123" spans="1:55" x14ac:dyDescent="0.25">
      <c r="A123" s="12">
        <v>142</v>
      </c>
      <c r="B123" t="s">
        <v>921</v>
      </c>
      <c r="C123" t="s">
        <v>922</v>
      </c>
      <c r="D123" s="3">
        <f t="shared" si="1"/>
        <v>142</v>
      </c>
      <c r="G123" s="8" t="s">
        <v>1500</v>
      </c>
      <c r="I123" t="s">
        <v>97</v>
      </c>
      <c r="J123" t="s">
        <v>97</v>
      </c>
      <c r="K123">
        <v>231</v>
      </c>
      <c r="L123">
        <v>231</v>
      </c>
      <c r="M123">
        <v>231</v>
      </c>
      <c r="N123">
        <v>0</v>
      </c>
      <c r="O123" s="66"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1565</v>
      </c>
      <c r="V123" s="39"/>
      <c r="W123" s="39"/>
      <c r="Y123" s="3" t="str">
        <f>IF(G123&lt;&gt;"LIBSETS_SETTYPE_BATTLEGROUND",IF(G123&lt;&gt;"LIBSETS_SETTYPE_SPECIAL",IF(X123&lt;&gt;"",X123,IF(Z123&lt;&gt;"",VLOOKUP(Z123,'ESO zone constants'!$D$3:$H$4953,5,FALSE),"")),""),"")</f>
        <v/>
      </c>
      <c r="Z123" t="str">
        <f>IF(AND(O123&lt;&gt;"",NOT(ISERROR(O123))),"",IF(AND(L123&lt;&gt;"",L123&gt;0,NOT(ISERROR(L123))),VLOOKUP(L123,'ESO dumped WayshrineInfo'!$K$3:$N$9999,4,FALSE),""))</f>
        <v/>
      </c>
      <c r="AA123" s="39"/>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WayshrineInfo'!$K$3:$N$9999,4,FALSE),""))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90" t="s">
        <v>2707</v>
      </c>
      <c r="AY123" s="21" t="str">
        <f>IF(A123="???","--","")&amp;IF(F123&lt;&gt;"Not in the game (anymore)",IF(A123&lt;&gt;"",CONCATENATE("[",A123,"] = {wayshrines={")&amp;IF(K123&lt;&gt;"",CONCATENATE(K123,","),"")&amp;IF(L123&lt;&gt;"",CONCATENATE(L123,","),"")&amp;IF(M123&lt;&gt;"",CONCATENATE(M123,","),"")&amp;CONCATENATE("}")&amp;IF(VALUE(N123)&gt;0,CONCATENATE(", traitsNeeded=",N123),"")&amp;CONCATENATE(", dlcId=",IF(S123&lt;&gt;"",S123,"DLC_BASE_GAME")),""),"")</f>
        <v>[142] = {wayshrines={231,231,231,}, dlcId=DLC_BASE_GAME</v>
      </c>
      <c r="AZ123" s="21" t="str">
        <f>IF(F123&lt;&gt;"Not in the game (anymore)",IF(A123&lt;&gt;"",IF(P123&lt;&gt;"",CONCATENATE(", zoneIds={",P123),"")&amp;IF(Y123&lt;&gt;"",CONCATENATE(",",Y123),"")&amp;IF(AD123&lt;&gt;"",CONCATENATE(",",AD123),"")&amp;IF(AI123&lt;&gt;"",CONCATENATE(",",AI123),"")&amp;IF(AN123&lt;&gt;"",CONCATENATE(",",AN123),"")&amp;IF(AS123&lt;&gt;"",CONCATENATE(",",AS123),"")&amp;IF(P123&lt;&gt;"",CONCATENATE("}",""),"")&amp;IF(OR(I123="true",I123="false",I123&lt;&gt;""), CONCATENATE(", veteran=", I123), ""),""),"")</f>
        <v>, zoneIds={638}, veteran=false</v>
      </c>
      <c r="BA123" s="21" t="str">
        <f>IF(F123&lt;&gt;"Not in the game (anymore)",IF(A123&lt;&gt;"",", setType="&amp;G123,"")&amp;IF(J123="true",", multiTrialSet=true",""),"")</f>
        <v>, setType=LIBSETS_SETTYPE_TRIAL</v>
      </c>
      <c r="BB123" s="21" t="str">
        <f>IF(AX123&lt;&gt;"",", isProcSetAllowedInPvP="&amp; AX123,"") &amp; IF(F123&lt;&gt;"Not in the game (anymore)",IF(U123&lt;&gt;"",", dropMechanic={"&amp;U123&amp;IF(AA123&lt;&gt;"",","&amp;AA123,"")&amp;IF(AF123&lt;&gt;"",","&amp;AF123,"")&amp;IF(AK123&lt;&gt;"",","&amp;AK123,"")&amp;IF(AP123&lt;&gt;"",","&amp;AP123,"")&amp;IF(AU123&lt;&gt;"",","&amp;AU123,"")&amp;"}"&amp;IF(U123="LIBSETS_DROP_MECHANIC_MONSTER_NAME",", dropMechanicNames={" &amp; IF(V123&lt;&gt;"","['en']='"&amp;V123&amp;"'","") &amp; IF(W123&lt;&gt;"",", ['de']='" &amp; W123&amp;"'","") &amp; "}",""),"")&amp;"},","")</f>
        <v>, dropMechanic={LIBSETS_DROP_MECHANIC_MONSTER_NAME}, dropMechanicNames={}},</v>
      </c>
      <c r="BC123" s="21" t="str">
        <f>IF(F123&lt;&gt;"Not in the game (anymore)",IF(C123&lt;&gt;"",CONCATENATE(" --",C123," / ",B123,"   [",IF(Q123&lt;&gt;"",Q123,""),IF(Z123&lt;&gt;"",", "&amp;Z123,""),IF(AE123&lt;&gt;"",", "&amp;AE123,""),IF(AJ123&lt;&gt;"",", "&amp;AJ123,""),IF(AO123&lt;&gt;"",", "&amp;AO123,""),IF(AT123&lt;&gt;"",", "&amp;AT123,""),"]")),"")</f>
        <v xml:space="preserve"> --Quick Serpent / Flinke Schlange   [Aetherian Archive]</v>
      </c>
    </row>
    <row r="124" spans="1:55" x14ac:dyDescent="0.25">
      <c r="A124" s="12">
        <v>143</v>
      </c>
      <c r="B124" t="s">
        <v>923</v>
      </c>
      <c r="C124" t="s">
        <v>924</v>
      </c>
      <c r="D124" s="3">
        <f t="shared" si="1"/>
        <v>143</v>
      </c>
      <c r="G124" s="8" t="s">
        <v>1500</v>
      </c>
      <c r="I124" t="s">
        <v>97</v>
      </c>
      <c r="J124" t="s">
        <v>97</v>
      </c>
      <c r="K124">
        <v>230</v>
      </c>
      <c r="L124">
        <v>230</v>
      </c>
      <c r="M124">
        <v>230</v>
      </c>
      <c r="N124">
        <v>0</v>
      </c>
      <c r="O124" s="66"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1565</v>
      </c>
      <c r="V124" s="39"/>
      <c r="W124" s="39"/>
      <c r="Y124" s="3" t="str">
        <f>IF(G124&lt;&gt;"LIBSETS_SETTYPE_BATTLEGROUND",IF(G124&lt;&gt;"LIBSETS_SETTYPE_SPECIAL",IF(X124&lt;&gt;"",X124,IF(Z124&lt;&gt;"",VLOOKUP(Z124,'ESO zone constants'!$D$3:$H$4953,5,FALSE),"")),""),"")</f>
        <v/>
      </c>
      <c r="Z124" t="str">
        <f>IF(AND(O124&lt;&gt;"",NOT(ISERROR(O124))),"",IF(AND(L124&lt;&gt;"",L124&gt;0,NOT(ISERROR(L124))),VLOOKUP(L124,'ESO dumped WayshrineInfo'!$K$3:$N$9999,4,FALSE),""))</f>
        <v/>
      </c>
      <c r="AA124" s="39"/>
      <c r="AB124" s="39"/>
      <c r="AC124" s="39"/>
      <c r="AD124" s="3" t="str">
        <f>IF(G124&lt;&gt;"LIBSETS_SETTYPE_BATTLEGROUND",IF(G124&lt;&gt;"LIBSETS_SETTYPE_SPECIAL",IF(AE124&lt;&gt;"",VLOOKUP(AE124,'ESO zone constants'!$D$3:$H$4953,5,FALSE),""),""),"")</f>
        <v/>
      </c>
      <c r="AE124" t="str">
        <f>IF(AND(O124&lt;&gt;"",NOT(ISERROR(O124))),"",IF(AND(M124&lt;&gt;"",M124&gt;0,NOT(ISERROR(M124))),VLOOKUP(M124,'ESO dumped WayshrineInfo'!$K$3:$N$9999,4,FALSE),""))</f>
        <v/>
      </c>
      <c r="AF124" s="39"/>
      <c r="AG124" s="39"/>
      <c r="AH124" s="39"/>
      <c r="AI124" s="3" t="str">
        <f>IF(G124&lt;&gt;"LIBSETS_SETTYPE_BATTLEGROUND",IF(G124&lt;&gt;"LIBSETS_SETTYPE_SPECIAL",IF(AJ124&lt;&gt;"",VLOOKUP(AJ124,'ESO zone constants'!$D$3:$H$4953,5,FALSE),""),""),"")</f>
        <v/>
      </c>
      <c r="AK124" s="39"/>
      <c r="AL124" s="39"/>
      <c r="AM124" s="39"/>
      <c r="AN124" s="3" t="str">
        <f>IF(G124&lt;&gt;"LIBSETS_SETTYPE_BATTLEGROUND",IF(G124&lt;&gt;"LIBSETS_SETTYPE_SPECIAL",IF(AO124&lt;&gt;"",VLOOKUP(AO124,'ESO zone constants'!$D$3:$H$4953,5,FALSE),""),""),"")</f>
        <v/>
      </c>
      <c r="AP124" s="39"/>
      <c r="AQ124" s="39"/>
      <c r="AR124" s="39"/>
      <c r="AS124" s="3" t="str">
        <f>IF(G124&lt;&gt;"LIBSETS_SETTYPE_BATTLEGROUND",IF(G124&lt;&gt;"LIBSETS_SETTYPE_SPECIAL",IF(AT124&lt;&gt;"",VLOOKUP(AT124,'ESO zone constants'!$D$3:$H$4953,5,FALSE),""),""),"")</f>
        <v/>
      </c>
      <c r="AU124" s="39"/>
      <c r="AV124" s="39"/>
      <c r="AW124" s="39"/>
      <c r="AX124" s="90" t="s">
        <v>2707</v>
      </c>
      <c r="AY124" s="21" t="str">
        <f>IF(A124="???","--","")&amp;IF(F124&lt;&gt;"Not in the game (anymore)",IF(A124&lt;&gt;"",CONCATENATE("[",A124,"] = {wayshrines={")&amp;IF(K124&lt;&gt;"",CONCATENATE(K124,","),"")&amp;IF(L124&lt;&gt;"",CONCATENATE(L124,","),"")&amp;IF(M124&lt;&gt;"",CONCATENATE(M124,","),"")&amp;CONCATENATE("}")&amp;IF(VALUE(N124)&gt;0,CONCATENATE(", traitsNeeded=",N124),"")&amp;CONCATENATE(", dlcId=",IF(S124&lt;&gt;"",S124,"DLC_BASE_GAME")),""),"")</f>
        <v>[143] = {wayshrines={230,230,230,}, dlcId=DLC_BASE_GAME</v>
      </c>
      <c r="AZ124" s="21" t="str">
        <f>IF(F124&lt;&gt;"Not in the game (anymore)",IF(A124&lt;&gt;"",IF(P124&lt;&gt;"",CONCATENATE(", zoneIds={",P124),"")&amp;IF(Y124&lt;&gt;"",CONCATENATE(",",Y124),"")&amp;IF(AD124&lt;&gt;"",CONCATENATE(",",AD124),"")&amp;IF(AI124&lt;&gt;"",CONCATENATE(",",AI124),"")&amp;IF(AN124&lt;&gt;"",CONCATENATE(",",AN124),"")&amp;IF(AS124&lt;&gt;"",CONCATENATE(",",AS124),"")&amp;IF(P124&lt;&gt;"",CONCATENATE("}",""),"")&amp;IF(OR(I124="true",I124="false",I124&lt;&gt;""), CONCATENATE(", veteran=", I124), ""),""),"")</f>
        <v>, zoneIds={636}, veteran=false</v>
      </c>
      <c r="BA124" s="21" t="str">
        <f>IF(F124&lt;&gt;"Not in the game (anymore)",IF(A124&lt;&gt;"",", setType="&amp;G124,"")&amp;IF(J124="true",", multiTrialSet=true",""),"")</f>
        <v>, setType=LIBSETS_SETTYPE_TRIAL</v>
      </c>
      <c r="BB124" s="21" t="str">
        <f>IF(AX124&lt;&gt;"",", isProcSetAllowedInPvP="&amp; AX124,"") &amp; IF(F124&lt;&gt;"Not in the game (anymore)",IF(U124&lt;&gt;"",", dropMechanic={"&amp;U124&amp;IF(AA124&lt;&gt;"",","&amp;AA124,"")&amp;IF(AF124&lt;&gt;"",","&amp;AF124,"")&amp;IF(AK124&lt;&gt;"",","&amp;AK124,"")&amp;IF(AP124&lt;&gt;"",","&amp;AP124,"")&amp;IF(AU124&lt;&gt;"",","&amp;AU124,"")&amp;"}"&amp;IF(U124="LIBSETS_DROP_MECHANIC_MONSTER_NAME",", dropMechanicNames={" &amp; IF(V124&lt;&gt;"","['en']='"&amp;V124&amp;"'","") &amp; IF(W124&lt;&gt;"",", ['de']='" &amp; W124&amp;"'","") &amp; "}",""),"")&amp;"},","")</f>
        <v>, dropMechanic={LIBSETS_DROP_MECHANIC_MONSTER_NAME}, dropMechanicNames={}},</v>
      </c>
      <c r="BC124" s="21" t="str">
        <f>IF(F124&lt;&gt;"Not in the game (anymore)",IF(C124&lt;&gt;"",CONCATENATE(" --",C124," / ",B124,"   [",IF(Q124&lt;&gt;"",Q124,""),IF(Z124&lt;&gt;"",", "&amp;Z124,""),IF(AE124&lt;&gt;"",", "&amp;AE124,""),IF(AJ124&lt;&gt;"",", "&amp;AJ124,""),IF(AO124&lt;&gt;"",", "&amp;AO124,""),IF(AT124&lt;&gt;"",", "&amp;AT124,""),"]")),"")</f>
        <v xml:space="preserve"> --Poisonous Serpent / Giftschlange   [Hel Ra Citadel]</v>
      </c>
    </row>
    <row r="125" spans="1:55" x14ac:dyDescent="0.25">
      <c r="A125" s="12">
        <v>144</v>
      </c>
      <c r="B125" t="s">
        <v>925</v>
      </c>
      <c r="C125" t="s">
        <v>926</v>
      </c>
      <c r="D125" s="3">
        <f t="shared" si="1"/>
        <v>144</v>
      </c>
      <c r="G125" s="8" t="s">
        <v>1500</v>
      </c>
      <c r="I125" t="s">
        <v>97</v>
      </c>
      <c r="J125" t="s">
        <v>97</v>
      </c>
      <c r="K125">
        <v>232</v>
      </c>
      <c r="L125">
        <v>232</v>
      </c>
      <c r="M125">
        <v>232</v>
      </c>
      <c r="N125">
        <v>0</v>
      </c>
      <c r="O125" s="66"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1565</v>
      </c>
      <c r="V125" s="39"/>
      <c r="W125" s="39"/>
      <c r="Y125" s="3" t="str">
        <f>IF(G125&lt;&gt;"LIBSETS_SETTYPE_BATTLEGROUND",IF(G125&lt;&gt;"LIBSETS_SETTYPE_SPECIAL",IF(X125&lt;&gt;"",X125,IF(Z125&lt;&gt;"",VLOOKUP(Z125,'ESO zone constants'!$D$3:$H$4953,5,FALSE),"")),""),"")</f>
        <v/>
      </c>
      <c r="Z125" t="str">
        <f>IF(AND(O125&lt;&gt;"",NOT(ISERROR(O125))),"",IF(AND(L125&lt;&gt;"",L125&gt;0,NOT(ISERROR(L125))),VLOOKUP(L125,'ESO dumped WayshrineInfo'!$K$3:$N$9999,4,FALSE),""))</f>
        <v/>
      </c>
      <c r="AA125" s="39"/>
      <c r="AB125" s="39"/>
      <c r="AC125" s="39"/>
      <c r="AD125" s="3" t="str">
        <f>IF(G125&lt;&gt;"LIBSETS_SETTYPE_BATTLEGROUND",IF(G125&lt;&gt;"LIBSETS_SETTYPE_SPECIAL",IF(AE125&lt;&gt;"",VLOOKUP(AE125,'ESO zone constants'!$D$3:$H$4953,5,FALSE),""),""),"")</f>
        <v/>
      </c>
      <c r="AE125" t="str">
        <f>IF(AND(O125&lt;&gt;"",NOT(ISERROR(O125))),"",IF(AND(M125&lt;&gt;"",M125&gt;0,NOT(ISERROR(M125))),VLOOKUP(M125,'ESO dumped WayshrineInfo'!$K$3:$N$9999,4,FALSE),""))</f>
        <v/>
      </c>
      <c r="AF125" s="39"/>
      <c r="AG125" s="39"/>
      <c r="AH125" s="39"/>
      <c r="AI125" s="3" t="str">
        <f>IF(G125&lt;&gt;"LIBSETS_SETTYPE_BATTLEGROUND",IF(G125&lt;&gt;"LIBSETS_SETTYPE_SPECIAL",IF(AJ125&lt;&gt;"",VLOOKUP(AJ125,'ESO zone constants'!$D$3:$H$4953,5,FALSE),""),""),"")</f>
        <v/>
      </c>
      <c r="AK125" s="39"/>
      <c r="AL125" s="39"/>
      <c r="AM125" s="39"/>
      <c r="AN125" s="3" t="str">
        <f>IF(G125&lt;&gt;"LIBSETS_SETTYPE_BATTLEGROUND",IF(G125&lt;&gt;"LIBSETS_SETTYPE_SPECIAL",IF(AO125&lt;&gt;"",VLOOKUP(AO125,'ESO zone constants'!$D$3:$H$4953,5,FALSE),""),""),"")</f>
        <v/>
      </c>
      <c r="AP125" s="39"/>
      <c r="AQ125" s="39"/>
      <c r="AR125" s="39"/>
      <c r="AS125" s="3" t="str">
        <f>IF(G125&lt;&gt;"LIBSETS_SETTYPE_BATTLEGROUND",IF(G125&lt;&gt;"LIBSETS_SETTYPE_SPECIAL",IF(AT125&lt;&gt;"",VLOOKUP(AT125,'ESO zone constants'!$D$3:$H$4953,5,FALSE),""),""),"")</f>
        <v/>
      </c>
      <c r="AU125" s="39"/>
      <c r="AV125" s="39"/>
      <c r="AW125" s="39"/>
      <c r="AX125" s="90" t="s">
        <v>2707</v>
      </c>
      <c r="AY125" s="21" t="str">
        <f>IF(A125="???","--","")&amp;IF(F125&lt;&gt;"Not in the game (anymore)",IF(A125&lt;&gt;"",CONCATENATE("[",A125,"] = {wayshrines={")&amp;IF(K125&lt;&gt;"",CONCATENATE(K125,","),"")&amp;IF(L125&lt;&gt;"",CONCATENATE(L125,","),"")&amp;IF(M125&lt;&gt;"",CONCATENATE(M125,","),"")&amp;CONCATENATE("}")&amp;IF(VALUE(N125)&gt;0,CONCATENATE(", traitsNeeded=",N125),"")&amp;CONCATENATE(", dlcId=",IF(S125&lt;&gt;"",S125,"DLC_BASE_GAME")),""),"")</f>
        <v>[144] = {wayshrines={232,232,232,}, dlcId=DLC_BASE_GAME</v>
      </c>
      <c r="AZ125" s="21" t="str">
        <f>IF(F125&lt;&gt;"Not in the game (anymore)",IF(A125&lt;&gt;"",IF(P125&lt;&gt;"",CONCATENATE(", zoneIds={",P125),"")&amp;IF(Y125&lt;&gt;"",CONCATENATE(",",Y125),"")&amp;IF(AD125&lt;&gt;"",CONCATENATE(",",AD125),"")&amp;IF(AI125&lt;&gt;"",CONCATENATE(",",AI125),"")&amp;IF(AN125&lt;&gt;"",CONCATENATE(",",AN125),"")&amp;IF(AS125&lt;&gt;"",CONCATENATE(",",AS125),"")&amp;IF(P125&lt;&gt;"",CONCATENATE("}",""),"")&amp;IF(OR(I125="true",I125="false",I125&lt;&gt;""), CONCATENATE(", veteran=", I125), ""),""),"")</f>
        <v>, zoneIds={639}, veteran=false</v>
      </c>
      <c r="BA125" s="21" t="str">
        <f>IF(F125&lt;&gt;"Not in the game (anymore)",IF(A125&lt;&gt;"",", setType="&amp;G125,"")&amp;IF(J125="true",", multiTrialSet=true",""),"")</f>
        <v>, setType=LIBSETS_SETTYPE_TRIAL</v>
      </c>
      <c r="BB125" s="21" t="str">
        <f>IF(AX125&lt;&gt;"",", isProcSetAllowedInPvP="&amp; AX125,"") &amp; IF(F125&lt;&gt;"Not in the game (anymore)",IF(U125&lt;&gt;"",", dropMechanic={"&amp;U125&amp;IF(AA125&lt;&gt;"",","&amp;AA125,"")&amp;IF(AF125&lt;&gt;"",","&amp;AF125,"")&amp;IF(AK125&lt;&gt;"",","&amp;AK125,"")&amp;IF(AP125&lt;&gt;"",","&amp;AP125,"")&amp;IF(AU125&lt;&gt;"",","&amp;AU125,"")&amp;"}"&amp;IF(U125="LIBSETS_DROP_MECHANIC_MONSTER_NAME",", dropMechanicNames={" &amp; IF(V125&lt;&gt;"","['en']='"&amp;V125&amp;"'","") &amp; IF(W125&lt;&gt;"",", ['de']='" &amp; W125&amp;"'","") &amp; "}",""),"")&amp;"},","")</f>
        <v>, dropMechanic={LIBSETS_DROP_MECHANIC_MONSTER_NAME}, dropMechanicNames={}},</v>
      </c>
      <c r="BC125" s="21" t="str">
        <f>IF(F125&lt;&gt;"Not in the game (anymore)",IF(C125&lt;&gt;"",CONCATENATE(" --",C125," / ",B125,"   [",IF(Q125&lt;&gt;"",Q125,""),IF(Z125&lt;&gt;"",", "&amp;Z125,""),IF(AE125&lt;&gt;"",", "&amp;AE125,""),IF(AJ125&lt;&gt;"",", "&amp;AJ125,""),IF(AO125&lt;&gt;"",", "&amp;AO125,""),IF(AT125&lt;&gt;"",", "&amp;AT125,""),"]")),"")</f>
        <v xml:space="preserve"> --Twice-Fanged Serpent / Doppelzüngige Schlange   [Sanctum Ophidia]</v>
      </c>
    </row>
    <row r="126" spans="1:55" x14ac:dyDescent="0.25">
      <c r="A126" s="12">
        <v>145</v>
      </c>
      <c r="B126" t="s">
        <v>927</v>
      </c>
      <c r="C126" t="s">
        <v>928</v>
      </c>
      <c r="D126" s="3">
        <f t="shared" si="1"/>
        <v>145</v>
      </c>
      <c r="G126" s="8" t="s">
        <v>1499</v>
      </c>
      <c r="I126" t="s">
        <v>97</v>
      </c>
      <c r="J126" t="s">
        <v>97</v>
      </c>
      <c r="K126">
        <v>-1</v>
      </c>
      <c r="L126">
        <v>-1</v>
      </c>
      <c r="M126">
        <v>-1</v>
      </c>
      <c r="N126">
        <v>0</v>
      </c>
      <c r="O126" s="66"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1581</v>
      </c>
      <c r="V126" s="43" t="str">
        <f>IF(U126&lt;&gt;"",IF(U126&lt;&gt;"LIBSETS_DROP_MECHANIC_MONSTER_NAME",VLOOKUP(U126,'LibSets constants'!$I$4:$L$1003,3,FALSE),""),"")</f>
        <v>Delve bosses have a chance to drop a waist or feet.</v>
      </c>
      <c r="W126" s="43" t="str">
        <f>IF(U126&lt;&gt;"",IF(U126&lt;&gt;"LIBSETS_DROP_MECHANIC_MONSTER_NAME",VLOOKUP(U126,'LibSets constants'!$I$4:$L$1003,4,FALSE),""),"")</f>
        <v>Bosse in Gewölben haben die Chance, eine Taille oder Füße fallen zu lassen.</v>
      </c>
      <c r="Y126" s="3" t="str">
        <f>IF(G126&lt;&gt;"LIBSETS_SETTYPE_BATTLEGROUND",IF(G126&lt;&gt;"LIBSETS_SETTYPE_SPECIAL",IF(X126&lt;&gt;"",X126,IF(Z126&lt;&gt;"",VLOOKUP(Z126,'ESO zone constants'!$D$3:$H$4953,5,FALSE),"")),""),"")</f>
        <v/>
      </c>
      <c r="Z126" t="str">
        <f>IF(AND(O126&lt;&gt;"",NOT(ISERROR(O126))),"",IF(AND(L126&lt;&gt;"",L126&gt;0,NOT(ISERROR(L126))),VLOOKUP(L126,'ESO dumped WayshrineInfo'!$K$3:$N$9999,4,FALSE),""))</f>
        <v/>
      </c>
      <c r="AA126" s="44" t="s">
        <v>1582</v>
      </c>
      <c r="AB126" s="43" t="str">
        <f>IF(AA126&lt;&gt;"",IF(AA126&lt;&gt;"LIBSETS_DROP_MECHANIC_MONSTER_NAME",VLOOKUP(AA126,'LibSets constants'!$I$4:$L$1003,3,FALSE),""),"")</f>
        <v>Overland group bosses have a 100% chance to drop head, chest, legs, or weapon.</v>
      </c>
      <c r="AC126" s="43" t="str">
        <f>IF(AA126&lt;&gt;"",IF(AA126&lt;&gt;"LIBSETS_DROP_MECHANIC_MONSTER_NAME",VLOOKUP(AA126,'LibSets constants'!$I$4:$L$1003,4,FALSE),""),"")</f>
        <v>Überland Gruppenbosse haben eine Chance von 100%, Kopf, Brust, Beine oder Waffen fallen zu lassen.</v>
      </c>
      <c r="AD126" s="3" t="str">
        <f>IF(G126&lt;&gt;"LIBSETS_SETTYPE_BATTLEGROUND",IF(G126&lt;&gt;"LIBSETS_SETTYPE_SPECIAL",IF(AE126&lt;&gt;"",VLOOKUP(AE126,'ESO zone constants'!$D$3:$H$4953,5,FALSE),""),""),"")</f>
        <v/>
      </c>
      <c r="AE126" t="str">
        <f>IF(AND(O126&lt;&gt;"",NOT(ISERROR(O126))),"",IF(AND(M126&lt;&gt;"",M126&gt;0,NOT(ISERROR(M126))),VLOOKUP(M126,'ESO dumped WayshrineInfo'!$K$3:$N$9999,4,FALSE),""))</f>
        <v/>
      </c>
      <c r="AF126" s="44" t="s">
        <v>1583</v>
      </c>
      <c r="AG126" s="43" t="str">
        <f>IF(AF126&lt;&gt;"",IF(AF126&lt;&gt;"LIBSETS_DROP_MECHANIC_MONSTER_NAME",VLOOKUP(AF126,'LibSets constants'!$I$4:$L$1003,3,FALSE),""),"")</f>
        <v>Public dungeon bosses have a chance to drop a shoulder, hand, or weapon.</v>
      </c>
      <c r="AH126" s="43" t="str">
        <f>IF(AF126&lt;&gt;"",IF(AF126&lt;&gt;"LIBSETS_DROP_MECHANIC_MONSTER_NAME",VLOOKUP(AF126,'LibSets constants'!$I$4:$L$1003,4,FALSE),""),"")</f>
        <v>Öffentliche Dungeon-Bosse haben die Möglichkeit, eine Schulter, Handschuhe oder eine Waffe fallen zu lassen.</v>
      </c>
      <c r="AI126" s="3" t="str">
        <f>IF(G126&lt;&gt;"LIBSETS_SETTYPE_BATTLEGROUND",IF(G126&lt;&gt;"LIBSETS_SETTYPE_SPECIAL",IF(AJ126&lt;&gt;"",VLOOKUP(AJ126,'ESO zone constants'!$D$3:$H$4953,5,FALSE),""),""),"")</f>
        <v/>
      </c>
      <c r="AK126" s="44" t="s">
        <v>1584</v>
      </c>
      <c r="AL126" s="43" t="str">
        <f>IF(AK126&lt;&gt;"",IF(AK126&lt;&gt;"LIBSETS_DROP_MECHANIC_MONSTER_NAME",VLOOKUP(AK126,'LibSets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6" s="43" t="str">
        <f>IF(AK126&lt;&gt;"",IF(AK126&lt;&gt;"LIBSETS_DROP_MECHANIC_MONSTER_NAME",VLOOKUP(AK126,'LibSets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6" s="3" t="str">
        <f>IF(G126&lt;&gt;"LIBSETS_SETTYPE_BATTLEGROUND",IF(G126&lt;&gt;"LIBSETS_SETTYPE_SPECIAL",IF(AO126&lt;&gt;"",VLOOKUP(AO126,'ESO zone constants'!$D$3:$H$4953,5,FALSE),""),""),"")</f>
        <v/>
      </c>
      <c r="AP126" s="44"/>
      <c r="AQ126" s="43" t="str">
        <f>IF(AP126&lt;&gt;"",IF(AP126&lt;&gt;"LIBSETS_DROP_MECHANIC_MONSTER_NAME",VLOOKUP(AP126,'LibSets constants'!$I$4:$L$1003,3,FALSE),""),"")</f>
        <v/>
      </c>
      <c r="AR126" s="43" t="str">
        <f>IF(AP126&lt;&gt;"",IF(AP126&lt;&gt;"LIBSETS_DROP_MECHANIC_MONSTER_NAME",VLOOKUP(AP126,'LibSets constants'!$I$4:$L$1003,4,FALSE),""),"")</f>
        <v/>
      </c>
      <c r="AS126" s="3" t="str">
        <f>IF(G126&lt;&gt;"LIBSETS_SETTYPE_BATTLEGROUND",IF(G126&lt;&gt;"LIBSETS_SETTYPE_SPECIAL",IF(AT126&lt;&gt;"",VLOOKUP(AT126,'ESO zone constants'!$D$3:$H$4953,5,FALSE),""),""),"")</f>
        <v/>
      </c>
      <c r="AU126" s="44"/>
      <c r="AV126" s="43" t="str">
        <f>IF(AU126&lt;&gt;"",IF(AU126&lt;&gt;"LIBSETS_DROP_MECHANIC_MONSTER_NAME",VLOOKUP(AU126,'LibSets constants'!$I$4:$L$1003,3,FALSE),""),"")</f>
        <v/>
      </c>
      <c r="AW126" s="43" t="str">
        <f>IF(AU126&lt;&gt;"",IF(AU126&lt;&gt;"LIBSETS_DROP_MECHANIC_MONSTER_NAME",VLOOKUP(AU126,'LibSets constants'!$I$4:$L$1003,4,FALSE),""),"")</f>
        <v/>
      </c>
      <c r="AX126" s="90" t="s">
        <v>2707</v>
      </c>
      <c r="AY126" s="21" t="str">
        <f>IF(A126="???","--","")&amp;IF(F126&lt;&gt;"Not in the game (anymore)",IF(A126&lt;&gt;"",CONCATENATE("[",A126,"] = {wayshrines={")&amp;IF(K126&lt;&gt;"",CONCATENATE(K126,","),"")&amp;IF(L126&lt;&gt;"",CONCATENATE(L126,","),"")&amp;IF(M126&lt;&gt;"",CONCATENATE(M126,","),"")&amp;CONCATENATE("}")&amp;IF(VALUE(N126)&gt;0,CONCATENATE(", traitsNeeded=",N126),"")&amp;CONCATENATE(", dlcId=",IF(S126&lt;&gt;"",S126,"DLC_BASE_GAME")),""),"")</f>
        <v>[145] = {wayshrines={-1,-1,-1,}, dlcId=DLC_BASE_GAME</v>
      </c>
      <c r="AZ126" s="21" t="str">
        <f>IF(F126&lt;&gt;"Not in the game (anymore)",IF(A126&lt;&gt;"",IF(P126&lt;&gt;"",CONCATENATE(", zoneIds={",P126),"")&amp;IF(Y126&lt;&gt;"",CONCATENATE(",",Y126),"")&amp;IF(AD126&lt;&gt;"",CONCATENATE(",",AD126),"")&amp;IF(AI126&lt;&gt;"",CONCATENATE(",",AI126),"")&amp;IF(AN126&lt;&gt;"",CONCATENATE(",",AN126),"")&amp;IF(AS126&lt;&gt;"",CONCATENATE(",",AS126),"")&amp;IF(P126&lt;&gt;"",CONCATENATE("}",""),"")&amp;IF(OR(I126="true",I126="false",I126&lt;&gt;""), CONCATENATE(", veteran=", I126), ""),""),"")</f>
        <v>, zoneIds={888}, veteran=false</v>
      </c>
      <c r="BA126" s="21" t="str">
        <f>IF(F126&lt;&gt;"Not in the game (anymore)",IF(A126&lt;&gt;"",", setType="&amp;G126,"")&amp;IF(J126="true",", multiTrialSet=true",""),"")</f>
        <v>, setType=LIBSETS_SETTYPE_OVERLAND</v>
      </c>
      <c r="BB126" s="21" t="str">
        <f>IF(AX126&lt;&gt;"",", isProcSetAllowedInPvP="&amp; AX126,"") &amp; IF(F126&lt;&gt;"Not in the game (anymore)",IF(U126&lt;&gt;"",", dropMechanic={"&amp;U126&amp;IF(AA126&lt;&gt;"",","&amp;AA126,"")&amp;IF(AF126&lt;&gt;"",","&amp;AF126,"")&amp;IF(AK126&lt;&gt;"",","&amp;AK126,"")&amp;IF(AP126&lt;&gt;"",","&amp;AP126,"")&amp;IF(AU126&lt;&gt;"",","&amp;AU126,"")&amp;"}"&amp;IF(U126="LIBSETS_DROP_MECHANIC_MONSTER_NAME",", dropMechanicNames={" &amp; IF(V126&lt;&gt;"","['en']='"&amp;V126&amp;"'","") &amp; IF(W126&lt;&gt;"",", ['de']='" &amp; W126&amp;"'","") &amp; "}",""),"")&amp;"},","")</f>
        <v>, dropMechanic={LIBSETS_DROP_MECHANIC_OVERLAND_BOSS_DELVE,LIBSETS_DROP_MECHANIC_OVERLAND_WORLDBOSS,LIBSETS_DROP_MECHANIC_OVERLAND_BOSS_PUBLIC_DUNGEON,LIBSETS_DROP_MECHANIC_OVERLAND_CHEST}},</v>
      </c>
      <c r="BC126" s="21" t="str">
        <f>IF(F126&lt;&gt;"Not in the game (anymore)",IF(C126&lt;&gt;"",CONCATENATE(" --",C126," / ",B126,"   [",IF(Q126&lt;&gt;"",Q126,""),IF(Z126&lt;&gt;"",", "&amp;Z126,""),IF(AE126&lt;&gt;"",", "&amp;AE126,""),IF(AJ126&lt;&gt;"",", "&amp;AJ126,""),IF(AO126&lt;&gt;"",", "&amp;AO126,""),IF(AT126&lt;&gt;"",", "&amp;AT126,""),"]")),"")</f>
        <v xml:space="preserve"> --Way of Fire / Weg des Feuers   [Craglorn]</v>
      </c>
    </row>
    <row r="127" spans="1:55" x14ac:dyDescent="0.25">
      <c r="A127" s="12">
        <v>146</v>
      </c>
      <c r="B127" t="s">
        <v>929</v>
      </c>
      <c r="C127" t="s">
        <v>930</v>
      </c>
      <c r="D127" s="3">
        <f t="shared" si="1"/>
        <v>146</v>
      </c>
      <c r="G127" s="8" t="s">
        <v>1499</v>
      </c>
      <c r="I127" t="s">
        <v>97</v>
      </c>
      <c r="J127" t="s">
        <v>97</v>
      </c>
      <c r="K127">
        <v>-1</v>
      </c>
      <c r="L127">
        <v>-1</v>
      </c>
      <c r="M127">
        <v>-1</v>
      </c>
      <c r="N127">
        <v>0</v>
      </c>
      <c r="O127" s="66"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1581</v>
      </c>
      <c r="V127" s="43" t="str">
        <f>IF(U127&lt;&gt;"",IF(U127&lt;&gt;"LIBSETS_DROP_MECHANIC_MONSTER_NAME",VLOOKUP(U127,'LibSets constants'!$I$4:$L$1003,3,FALSE),""),"")</f>
        <v>Delve bosses have a chance to drop a waist or feet.</v>
      </c>
      <c r="W127" s="43" t="str">
        <f>IF(U127&lt;&gt;"",IF(U127&lt;&gt;"LIBSETS_DROP_MECHANIC_MONSTER_NAME",VLOOKUP(U127,'LibSets constants'!$I$4:$L$1003,4,FALSE),""),"")</f>
        <v>Bosse in Gewölben haben die Chance, eine Taille oder Füße fallen zu lassen.</v>
      </c>
      <c r="Y127" s="3" t="str">
        <f>IF(G127&lt;&gt;"LIBSETS_SETTYPE_BATTLEGROUND",IF(G127&lt;&gt;"LIBSETS_SETTYPE_SPECIAL",IF(X127&lt;&gt;"",X127,IF(Z127&lt;&gt;"",VLOOKUP(Z127,'ESO zone constants'!$D$3:$H$4953,5,FALSE),"")),""),"")</f>
        <v/>
      </c>
      <c r="Z127" t="str">
        <f>IF(AND(O127&lt;&gt;"",NOT(ISERROR(O127))),"",IF(AND(L127&lt;&gt;"",L127&gt;0,NOT(ISERROR(L127))),VLOOKUP(L127,'ESO dumped WayshrineInfo'!$K$3:$N$9999,4,FALSE),""))</f>
        <v/>
      </c>
      <c r="AA127" s="44" t="s">
        <v>1582</v>
      </c>
      <c r="AB127" s="43" t="str">
        <f>IF(AA127&lt;&gt;"",IF(AA127&lt;&gt;"LIBSETS_DROP_MECHANIC_MONSTER_NAME",VLOOKUP(AA127,'LibSets constants'!$I$4:$L$1003,3,FALSE),""),"")</f>
        <v>Overland group bosses have a 100% chance to drop head, chest, legs, or weapon.</v>
      </c>
      <c r="AC127" s="43" t="str">
        <f>IF(AA127&lt;&gt;"",IF(AA127&lt;&gt;"LIBSETS_DROP_MECHANIC_MONSTER_NAME",VLOOKUP(AA127,'LibSets constants'!$I$4:$L$1003,4,FALSE),""),"")</f>
        <v>Überland Gruppenbosse haben eine Chance von 100%, Kopf, Brust, Beine oder Waffen fallen zu lassen.</v>
      </c>
      <c r="AD127" s="3" t="str">
        <f>IF(G127&lt;&gt;"LIBSETS_SETTYPE_BATTLEGROUND",IF(G127&lt;&gt;"LIBSETS_SETTYPE_SPECIAL",IF(AE127&lt;&gt;"",VLOOKUP(AE127,'ESO zone constants'!$D$3:$H$4953,5,FALSE),""),""),"")</f>
        <v/>
      </c>
      <c r="AE127" t="str">
        <f>IF(AND(O127&lt;&gt;"",NOT(ISERROR(O127))),"",IF(AND(M127&lt;&gt;"",M127&gt;0,NOT(ISERROR(M127))),VLOOKUP(M127,'ESO dumped WayshrineInfo'!$K$3:$N$9999,4,FALSE),""))</f>
        <v/>
      </c>
      <c r="AF127" s="44" t="s">
        <v>1583</v>
      </c>
      <c r="AG127" s="43" t="str">
        <f>IF(AF127&lt;&gt;"",IF(AF127&lt;&gt;"LIBSETS_DROP_MECHANIC_MONSTER_NAME",VLOOKUP(AF127,'LibSets constants'!$I$4:$L$1003,3,FALSE),""),"")</f>
        <v>Public dungeon bosses have a chance to drop a shoulder, hand, or weapon.</v>
      </c>
      <c r="AH127" s="43" t="str">
        <f>IF(AF127&lt;&gt;"",IF(AF127&lt;&gt;"LIBSETS_DROP_MECHANIC_MONSTER_NAME",VLOOKUP(AF127,'LibSets constants'!$I$4:$L$1003,4,FALSE),""),"")</f>
        <v>Öffentliche Dungeon-Bosse haben die Möglichkeit, eine Schulter, Handschuhe oder eine Waffe fallen zu lassen.</v>
      </c>
      <c r="AI127" s="3" t="str">
        <f>IF(G127&lt;&gt;"LIBSETS_SETTYPE_BATTLEGROUND",IF(G127&lt;&gt;"LIBSETS_SETTYPE_SPECIAL",IF(AJ127&lt;&gt;"",VLOOKUP(AJ127,'ESO zone constants'!$D$3:$H$4953,5,FALSE),""),""),"")</f>
        <v/>
      </c>
      <c r="AK127" s="44" t="s">
        <v>1584</v>
      </c>
      <c r="AL127" s="43" t="str">
        <f>IF(AK127&lt;&gt;"",IF(AK127&lt;&gt;"LIBSETS_DROP_MECHANIC_MONSTER_NAME",VLOOKUP(AK127,'LibSets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7" s="43" t="str">
        <f>IF(AK127&lt;&gt;"",IF(AK127&lt;&gt;"LIBSETS_DROP_MECHANIC_MONSTER_NAME",VLOOKUP(AK127,'LibSets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90" t="s">
        <v>2708</v>
      </c>
      <c r="AY127" s="21" t="str">
        <f>IF(A127="???","--","")&amp;IF(F127&lt;&gt;"Not in the game (anymore)",IF(A127&lt;&gt;"",CONCATENATE("[",A127,"] = {wayshrines={")&amp;IF(K127&lt;&gt;"",CONCATENATE(K127,","),"")&amp;IF(L127&lt;&gt;"",CONCATENATE(L127,","),"")&amp;IF(M127&lt;&gt;"",CONCATENATE(M127,","),"")&amp;CONCATENATE("}")&amp;IF(VALUE(N127)&gt;0,CONCATENATE(", traitsNeeded=",N127),"")&amp;CONCATENATE(", dlcId=",IF(S127&lt;&gt;"",S127,"DLC_BASE_GAME")),""),"")</f>
        <v>[146] = {wayshrines={-1,-1,-1,}, dlcId=DLC_BASE_GAME</v>
      </c>
      <c r="AZ127" s="21" t="str">
        <f>IF(F127&lt;&gt;"Not in the game (anymore)",IF(A127&lt;&gt;"",IF(P127&lt;&gt;"",CONCATENATE(", zoneIds={",P127),"")&amp;IF(Y127&lt;&gt;"",CONCATENATE(",",Y127),"")&amp;IF(AD127&lt;&gt;"",CONCATENATE(",",AD127),"")&amp;IF(AI127&lt;&gt;"",CONCATENATE(",",AI127),"")&amp;IF(AN127&lt;&gt;"",CONCATENATE(",",AN127),"")&amp;IF(AS127&lt;&gt;"",CONCATENATE(",",AS127),"")&amp;IF(P127&lt;&gt;"",CONCATENATE("}",""),"")&amp;IF(OR(I127="true",I127="false",I127&lt;&gt;""), CONCATENATE(", veteran=", I127), ""),""),"")</f>
        <v>, zoneIds={888}, veteran=false</v>
      </c>
      <c r="BA127" s="21" t="str">
        <f>IF(F127&lt;&gt;"Not in the game (anymore)",IF(A127&lt;&gt;"",", setType="&amp;G127,"")&amp;IF(J127="true",", multiTrialSet=true",""),"")</f>
        <v>, setType=LIBSETS_SETTYPE_OVERLAND</v>
      </c>
      <c r="BB127" s="21" t="str">
        <f>IF(AX127&lt;&gt;"",", isProcSetAllowedInPvP="&amp; AX127,"") &amp; IF(F127&lt;&gt;"Not in the game (anymore)",IF(U127&lt;&gt;"",", dropMechanic={"&amp;U127&amp;IF(AA127&lt;&gt;"",","&amp;AA127,"")&amp;IF(AF127&lt;&gt;"",","&amp;AF127,"")&amp;IF(AK127&lt;&gt;"",","&amp;AK127,"")&amp;IF(AP127&lt;&gt;"",","&amp;AP127,"")&amp;IF(AU127&lt;&gt;"",","&amp;AU127,"")&amp;"}"&amp;IF(U127="LIBSETS_DROP_MECHANIC_MONSTER_NAME",", dropMechanicNames={" &amp; IF(V127&lt;&gt;"","['en']='"&amp;V127&amp;"'","") &amp; IF(W127&lt;&gt;"",", ['de']='" &amp; W127&amp;"'","") &amp; "}",""),"")&amp;"},","")</f>
        <v>, isProcSetAllowedInPvP=1, dropMechanic={LIBSETS_DROP_MECHANIC_OVERLAND_BOSS_DELVE,LIBSETS_DROP_MECHANIC_OVERLAND_WORLDBOSS,LIBSETS_DROP_MECHANIC_OVERLAND_BOSS_PUBLIC_DUNGEON,LIBSETS_DROP_MECHANIC_OVERLAND_CHEST}},</v>
      </c>
      <c r="BC127" s="21" t="str">
        <f>IF(F127&lt;&gt;"Not in the game (anymore)",IF(C127&lt;&gt;"",CONCATENATE(" --",C127," / ",B127,"   [",IF(Q127&lt;&gt;"",Q127,""),IF(Z127&lt;&gt;"",", "&amp;Z127,""),IF(AE127&lt;&gt;"",", "&amp;AE127,""),IF(AJ127&lt;&gt;"",", "&amp;AJ127,""),IF(AO127&lt;&gt;"",", "&amp;AO127,""),IF(AT127&lt;&gt;"",", "&amp;AT127,""),"]")),"")</f>
        <v xml:space="preserve"> --Way of Air / Weg der Luft   [Craglorn]</v>
      </c>
    </row>
    <row r="128" spans="1:55" x14ac:dyDescent="0.25">
      <c r="A128" s="12">
        <v>147</v>
      </c>
      <c r="B128" t="s">
        <v>931</v>
      </c>
      <c r="C128" t="s">
        <v>932</v>
      </c>
      <c r="D128" s="3">
        <f t="shared" si="1"/>
        <v>147</v>
      </c>
      <c r="G128" s="8" t="s">
        <v>1499</v>
      </c>
      <c r="I128" t="s">
        <v>97</v>
      </c>
      <c r="J128" t="s">
        <v>97</v>
      </c>
      <c r="K128">
        <v>-1</v>
      </c>
      <c r="L128">
        <v>-1</v>
      </c>
      <c r="M128">
        <v>-1</v>
      </c>
      <c r="N128">
        <v>0</v>
      </c>
      <c r="O128" s="66"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1581</v>
      </c>
      <c r="V128" s="43" t="str">
        <f>IF(U128&lt;&gt;"",IF(U128&lt;&gt;"LIBSETS_DROP_MECHANIC_MONSTER_NAME",VLOOKUP(U128,'LibSets constants'!$I$4:$L$1003,3,FALSE),""),"")</f>
        <v>Delve bosses have a chance to drop a waist or feet.</v>
      </c>
      <c r="W128" s="43" t="str">
        <f>IF(U128&lt;&gt;"",IF(U128&lt;&gt;"LIBSETS_DROP_MECHANIC_MONSTER_NAME",VLOOKUP(U128,'LibSets constants'!$I$4:$L$1003,4,FALSE),""),"")</f>
        <v>Bosse in Gewölben haben die Chance, eine Taille oder Füße fallen zu lassen.</v>
      </c>
      <c r="Y128" s="3" t="str">
        <f>IF(G128&lt;&gt;"LIBSETS_SETTYPE_BATTLEGROUND",IF(G128&lt;&gt;"LIBSETS_SETTYPE_SPECIAL",IF(X128&lt;&gt;"",X128,IF(Z128&lt;&gt;"",VLOOKUP(Z128,'ESO zone constants'!$D$3:$H$4953,5,FALSE),"")),""),"")</f>
        <v/>
      </c>
      <c r="Z128" t="str">
        <f>IF(AND(O128&lt;&gt;"",NOT(ISERROR(O128))),"",IF(AND(L128&lt;&gt;"",L128&gt;0,NOT(ISERROR(L128))),VLOOKUP(L128,'ESO dumped WayshrineInfo'!$K$3:$N$9999,4,FALSE),""))</f>
        <v/>
      </c>
      <c r="AA128" s="44" t="s">
        <v>1582</v>
      </c>
      <c r="AB128" s="43" t="str">
        <f>IF(AA128&lt;&gt;"",IF(AA128&lt;&gt;"LIBSETS_DROP_MECHANIC_MONSTER_NAME",VLOOKUP(AA128,'LibSets constants'!$I$4:$L$1003,3,FALSE),""),"")</f>
        <v>Overland group bosses have a 100% chance to drop head, chest, legs, or weapon.</v>
      </c>
      <c r="AC128" s="43" t="str">
        <f>IF(AA128&lt;&gt;"",IF(AA128&lt;&gt;"LIBSETS_DROP_MECHANIC_MONSTER_NAME",VLOOKUP(AA128,'LibSets constants'!$I$4:$L$1003,4,FALSE),""),"")</f>
        <v>Überland Gruppenbosse haben eine Chance von 100%, Kopf, Brust, Beine oder Waffen fallen zu lassen.</v>
      </c>
      <c r="AD128" s="3" t="str">
        <f>IF(G128&lt;&gt;"LIBSETS_SETTYPE_BATTLEGROUND",IF(G128&lt;&gt;"LIBSETS_SETTYPE_SPECIAL",IF(AE128&lt;&gt;"",VLOOKUP(AE128,'ESO zone constants'!$D$3:$H$4953,5,FALSE),""),""),"")</f>
        <v/>
      </c>
      <c r="AE128" t="str">
        <f>IF(AND(O128&lt;&gt;"",NOT(ISERROR(O128))),"",IF(AND(M128&lt;&gt;"",M128&gt;0,NOT(ISERROR(M128))),VLOOKUP(M128,'ESO dumped WayshrineInfo'!$K$3:$N$9999,4,FALSE),""))</f>
        <v/>
      </c>
      <c r="AF128" s="44" t="s">
        <v>1583</v>
      </c>
      <c r="AG128" s="43" t="str">
        <f>IF(AF128&lt;&gt;"",IF(AF128&lt;&gt;"LIBSETS_DROP_MECHANIC_MONSTER_NAME",VLOOKUP(AF128,'LibSets constants'!$I$4:$L$1003,3,FALSE),""),"")</f>
        <v>Public dungeon bosses have a chance to drop a shoulder, hand, or weapon.</v>
      </c>
      <c r="AH128" s="43" t="str">
        <f>IF(AF128&lt;&gt;"",IF(AF128&lt;&gt;"LIBSETS_DROP_MECHANIC_MONSTER_NAME",VLOOKUP(AF128,'LibSets constants'!$I$4:$L$1003,4,FALSE),""),"")</f>
        <v>Öffentliche Dungeon-Bosse haben die Möglichkeit, eine Schulter, Handschuhe oder eine Waffe fallen zu lassen.</v>
      </c>
      <c r="AI128" s="3" t="str">
        <f>IF(G128&lt;&gt;"LIBSETS_SETTYPE_BATTLEGROUND",IF(G128&lt;&gt;"LIBSETS_SETTYPE_SPECIAL",IF(AJ128&lt;&gt;"",VLOOKUP(AJ128,'ESO zone constants'!$D$3:$H$4953,5,FALSE),""),""),"")</f>
        <v/>
      </c>
      <c r="AK128" s="44" t="s">
        <v>1584</v>
      </c>
      <c r="AL128" s="43" t="str">
        <f>IF(AK128&lt;&gt;"",IF(AK128&lt;&gt;"LIBSETS_DROP_MECHANIC_MONSTER_NAME",VLOOKUP(AK128,'LibSets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8" s="43" t="str">
        <f>IF(AK128&lt;&gt;"",IF(AK128&lt;&gt;"LIBSETS_DROP_MECHANIC_MONSTER_NAME",VLOOKUP(AK128,'LibSets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90" t="s">
        <v>2707</v>
      </c>
      <c r="AY128" s="21" t="str">
        <f>IF(A128="???","--","")&amp;IF(F128&lt;&gt;"Not in the game (anymore)",IF(A128&lt;&gt;"",CONCATENATE("[",A128,"] = {wayshrines={")&amp;IF(K128&lt;&gt;"",CONCATENATE(K128,","),"")&amp;IF(L128&lt;&gt;"",CONCATENATE(L128,","),"")&amp;IF(M128&lt;&gt;"",CONCATENATE(M128,","),"")&amp;CONCATENATE("}")&amp;IF(VALUE(N128)&gt;0,CONCATENATE(", traitsNeeded=",N128),"")&amp;CONCATENATE(", dlcId=",IF(S128&lt;&gt;"",S128,"DLC_BASE_GAME")),""),"")</f>
        <v>[147] = {wayshrines={-1,-1,-1,}, dlcId=DLC_BASE_GAME</v>
      </c>
      <c r="AZ128" s="21" t="str">
        <f>IF(F128&lt;&gt;"Not in the game (anymore)",IF(A128&lt;&gt;"",IF(P128&lt;&gt;"",CONCATENATE(", zoneIds={",P128),"")&amp;IF(Y128&lt;&gt;"",CONCATENATE(",",Y128),"")&amp;IF(AD128&lt;&gt;"",CONCATENATE(",",AD128),"")&amp;IF(AI128&lt;&gt;"",CONCATENATE(",",AI128),"")&amp;IF(AN128&lt;&gt;"",CONCATENATE(",",AN128),"")&amp;IF(AS128&lt;&gt;"",CONCATENATE(",",AS128),"")&amp;IF(P128&lt;&gt;"",CONCATENATE("}",""),"")&amp;IF(OR(I128="true",I128="false",I128&lt;&gt;""), CONCATENATE(", veteran=", I128), ""),""),"")</f>
        <v>, zoneIds={888}, veteran=false</v>
      </c>
      <c r="BA128" s="21" t="str">
        <f>IF(F128&lt;&gt;"Not in the game (anymore)",IF(A128&lt;&gt;"",", setType="&amp;G128,"")&amp;IF(J128="true",", multiTrialSet=true",""),"")</f>
        <v>, setType=LIBSETS_SETTYPE_OVERLAND</v>
      </c>
      <c r="BB128" s="21" t="str">
        <f>IF(AX128&lt;&gt;"",", isProcSetAllowedInPvP="&amp; AX128,"") &amp; IF(F128&lt;&gt;"Not in the game (anymore)",IF(U128&lt;&gt;"",", dropMechanic={"&amp;U128&amp;IF(AA128&lt;&gt;"",","&amp;AA128,"")&amp;IF(AF128&lt;&gt;"",","&amp;AF128,"")&amp;IF(AK128&lt;&gt;"",","&amp;AK128,"")&amp;IF(AP128&lt;&gt;"",","&amp;AP128,"")&amp;IF(AU128&lt;&gt;"",","&amp;AU128,"")&amp;"}"&amp;IF(U128="LIBSETS_DROP_MECHANIC_MONSTER_NAME",", dropMechanicNames={" &amp; IF(V128&lt;&gt;"","['en']='"&amp;V128&amp;"'","") &amp; IF(W128&lt;&gt;"",", ['de']='" &amp; W128&amp;"'","") &amp; "}",""),"")&amp;"},","")</f>
        <v>, dropMechanic={LIBSETS_DROP_MECHANIC_OVERLAND_BOSS_DELVE,LIBSETS_DROP_MECHANIC_OVERLAND_WORLDBOSS,LIBSETS_DROP_MECHANIC_OVERLAND_BOSS_PUBLIC_DUNGEON,LIBSETS_DROP_MECHANIC_OVERLAND_CHEST}},</v>
      </c>
      <c r="BC128" s="21" t="str">
        <f>IF(F128&lt;&gt;"Not in the game (anymore)",IF(C128&lt;&gt;"",CONCATENATE(" --",C128," / ",B128,"   [",IF(Q128&lt;&gt;"",Q128,""),IF(Z128&lt;&gt;"",", "&amp;Z128,""),IF(AE128&lt;&gt;"",", "&amp;AE128,""),IF(AJ128&lt;&gt;"",", "&amp;AJ128,""),IF(AO128&lt;&gt;"",", "&amp;AO128,""),IF(AT128&lt;&gt;"",", "&amp;AT128,""),"]")),"")</f>
        <v xml:space="preserve"> --Way of Martial Knowledge / Weg der Kampfkunst   [Craglorn]</v>
      </c>
    </row>
    <row r="129" spans="1:55" x14ac:dyDescent="0.25">
      <c r="A129" s="5">
        <v>148</v>
      </c>
      <c r="B129" t="s">
        <v>933</v>
      </c>
      <c r="C129" t="s">
        <v>934</v>
      </c>
      <c r="D129" s="3">
        <f t="shared" si="1"/>
        <v>148</v>
      </c>
      <c r="G129" s="8" t="s">
        <v>1493</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constants'!$B$4:$C$1003,2,FALSE),"")</f>
        <v>Included in base game</v>
      </c>
      <c r="V129" s="43" t="str">
        <f>IF(U129&lt;&gt;"",IF(U129&lt;&gt;"LIBSETS_DROP_MECHANIC_MONSTER_NAME",VLOOKUP(U129,'LibSets constants'!$I$4:$L$1003,3,FALSE),""),"")</f>
        <v/>
      </c>
      <c r="W129" s="43" t="str">
        <f>IF(U129&lt;&gt;"",IF(U129&lt;&gt;"LIBSETS_DROP_MECHANIC_MONSTER_NAME",VLOOKUP(U129,'LibSets constants'!$I$4:$L$1003,4,FALSE),""),"")</f>
        <v/>
      </c>
      <c r="Y129" s="3">
        <f>IF(G129&lt;&gt;"LIBSETS_SETTYPE_BATTLEGROUND",IF(G129&lt;&gt;"LIBSETS_SETTYPE_SPECIAL",IF(X129&lt;&gt;"",X129,IF(Z129&lt;&gt;"",VLOOKUP(Z129,'ESO zone constants'!$D$3:$H$4953,5,FALSE),"")),""),"")</f>
        <v>888</v>
      </c>
      <c r="Z129" t="str">
        <f>IF(AND(O129&lt;&gt;"",NOT(ISERROR(O129))),"",IF(AND(L129&lt;&gt;"",L129&gt;0,NOT(ISERROR(L129))),VLOOKUP(L129,'ESO dumped WayshrineInfo'!$K$3:$N$9999,4,FALSE),""))</f>
        <v>Craglorn</v>
      </c>
      <c r="AA129" s="44"/>
      <c r="AB129" s="43" t="str">
        <f>IF(AA129&lt;&gt;"",IF(AA129&lt;&gt;"LIBSETS_DROP_MECHANIC_MONSTER_NAME",VLOOKUP(AA129,'LibSets constants'!$I$4:$L$1003,3,FALSE),""),"")</f>
        <v/>
      </c>
      <c r="AC129" s="43" t="str">
        <f>IF(AA129&lt;&gt;"",IF(AA129&lt;&gt;"LIBSETS_DROP_MECHANIC_MONSTER_NAME",VLOOKUP(AA129,'LibSets constants'!$I$4:$L$1003,4,FALSE),""),"")</f>
        <v/>
      </c>
      <c r="AD129" s="3">
        <f>IF(G129&lt;&gt;"LIBSETS_SETTYPE_BATTLEGROUND",IF(G129&lt;&gt;"LIBSETS_SETTYPE_SPECIAL",IF(AE129&lt;&gt;"",VLOOKUP(AE129,'ESO zone constants'!$D$3:$H$4953,5,FALSE),""),""),"")</f>
        <v>888</v>
      </c>
      <c r="AE129" t="str">
        <f>IF(AND(O129&lt;&gt;"",NOT(ISERROR(O129))),"",IF(AND(M129&lt;&gt;"",M129&gt;0,NOT(ISERROR(M129))),VLOOKUP(M129,'ESO dumped WayshrineInfo'!$K$3:$N$9999,4,FALSE),""))</f>
        <v>Craglorn</v>
      </c>
      <c r="AF129" s="44"/>
      <c r="AG129" s="43" t="str">
        <f>IF(AF129&lt;&gt;"",IF(AF129&lt;&gt;"LIBSETS_DROP_MECHANIC_MONSTER_NAME",VLOOKUP(AF129,'LibSets constants'!$I$4:$L$1003,3,FALSE),""),"")</f>
        <v/>
      </c>
      <c r="AH129" s="43" t="str">
        <f>IF(AF129&lt;&gt;"",IF(AF129&lt;&gt;"LIBSETS_DROP_MECHANIC_MONSTER_NAME",VLOOKUP(AF129,'LibSets constants'!$I$4:$L$1003,4,FALSE),""),"")</f>
        <v/>
      </c>
      <c r="AI129" s="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90" t="s">
        <v>2708</v>
      </c>
      <c r="AY129" s="21" t="str">
        <f>IF(A129="???","--","")&amp;IF(F129&lt;&gt;"Not in the game (anymore)",IF(A129&lt;&gt;"",CONCATENATE("[",A129,"] = {wayshrines={")&amp;IF(K129&lt;&gt;"",CONCATENATE(K129,","),"")&amp;IF(L129&lt;&gt;"",CONCATENATE(L129,","),"")&amp;IF(M129&lt;&gt;"",CONCATENATE(M129,","),"")&amp;CONCATENATE("}")&amp;IF(VALUE(N129)&gt;0,CONCATENATE(", traitsNeeded=",N129),"")&amp;CONCATENATE(", dlcId=",IF(S129&lt;&gt;"",S129,"DLC_BASE_GAME")),""),"")</f>
        <v>[148] = {wayshrines={217,217,217,}, traitsNeeded=8, dlcId=DLC_BASE_GAME</v>
      </c>
      <c r="AZ129" s="21" t="str">
        <f>IF(F129&lt;&gt;"Not in the game (anymore)",IF(A129&lt;&gt;"",IF(P129&lt;&gt;"",CONCATENATE(", zoneIds={",P129),"")&amp;IF(Y129&lt;&gt;"",CONCATENATE(",",Y129),"")&amp;IF(AD129&lt;&gt;"",CONCATENATE(",",AD129),"")&amp;IF(AI129&lt;&gt;"",CONCATENATE(",",AI129),"")&amp;IF(AN129&lt;&gt;"",CONCATENATE(",",AN129),"")&amp;IF(AS129&lt;&gt;"",CONCATENATE(",",AS129),"")&amp;IF(P129&lt;&gt;"",CONCATENATE("}",""),"")&amp;IF(OR(I129="true",I129="false",I129&lt;&gt;""), CONCATENATE(", veteran=", I129), ""),""),"")</f>
        <v>, zoneIds={888,888,888}, veteran=false</v>
      </c>
      <c r="BA129" s="21" t="str">
        <f>IF(F129&lt;&gt;"Not in the game (anymore)",IF(A129&lt;&gt;"",", setType="&amp;G129,"")&amp;IF(J129="true",", multiTrialSet=true",""),"")</f>
        <v>, setType=LIBSETS_SETTYPE_CRAFTED</v>
      </c>
      <c r="BB129" s="21" t="str">
        <f>IF(AX129&lt;&gt;"",", isProcSetAllowedInPvP="&amp; AX129,"") &amp; IF(F129&lt;&gt;"Not in the game (anymore)",IF(U129&lt;&gt;"",", dropMechanic={"&amp;U129&amp;IF(AA129&lt;&gt;"",","&amp;AA129,"")&amp;IF(AF129&lt;&gt;"",","&amp;AF129,"")&amp;IF(AK129&lt;&gt;"",","&amp;AK129,"")&amp;IF(AP129&lt;&gt;"",","&amp;AP129,"")&amp;IF(AU129&lt;&gt;"",","&amp;AU129,"")&amp;"}"&amp;IF(U129="LIBSETS_DROP_MECHANIC_MONSTER_NAME",", dropMechanicNames={" &amp; IF(V129&lt;&gt;"","['en']='"&amp;V129&amp;"'","") &amp; IF(W129&lt;&gt;"",", ['de']='" &amp; W129&amp;"'","") &amp; "}",""),"")&amp;"},","")</f>
        <v>, isProcSetAllowedInPvP=1},</v>
      </c>
      <c r="BC129" s="21" t="str">
        <f>IF(F129&lt;&gt;"Not in the game (anymore)",IF(C129&lt;&gt;"",CONCATENATE(" --",C129," / ",B129,"   [",IF(Q129&lt;&gt;"",Q129,""),IF(Z129&lt;&gt;"",", "&amp;Z129,""),IF(AE129&lt;&gt;"",", "&amp;AE129,""),IF(AJ129&lt;&gt;"",", "&amp;AJ129,""),IF(AO129&lt;&gt;"",", "&amp;AO129,""),IF(AT129&lt;&gt;"",", "&amp;AT129,""),"]")),"")</f>
        <v xml:space="preserve"> --Way of the Arena / Weg der Arena   [Craglorn, Craglorn, Craglorn]</v>
      </c>
    </row>
    <row r="130" spans="1:55" x14ac:dyDescent="0.25">
      <c r="A130" s="12">
        <v>155</v>
      </c>
      <c r="B130" t="s">
        <v>935</v>
      </c>
      <c r="C130" t="s">
        <v>936</v>
      </c>
      <c r="D130" s="3">
        <f t="shared" si="1"/>
        <v>155</v>
      </c>
      <c r="G130" s="8" t="s">
        <v>1496</v>
      </c>
      <c r="I130" t="s">
        <v>97</v>
      </c>
      <c r="J130" t="s">
        <v>97</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43" t="str">
        <f>IF(U130&lt;&gt;"",IF(U130&lt;&gt;"LIBSETS_DROP_MECHANIC_MONSTER_NAME",VLOOKUP(U130,'LibSets constants'!$I$4:$L$1003,3,FALSE),""),"")</f>
        <v/>
      </c>
      <c r="W130" s="43" t="str">
        <f>IF(U130&lt;&gt;"",IF(U130&lt;&gt;"LIBSETS_DROP_MECHANIC_MONSTER_NAME",VLOOKUP(U130,'LibSets constants'!$I$4:$L$1003,4,FALSE),""),"")</f>
        <v/>
      </c>
      <c r="X130" s="65">
        <v>931</v>
      </c>
      <c r="Y130" s="3">
        <f>IF(G130&lt;&gt;"LIBSETS_SETTYPE_BATTLEGROUND",IF(G130&lt;&gt;"LIBSETS_SETTYPE_SPECIAL",IF(X130&lt;&gt;"",X130,IF(Z130&lt;&gt;"",VLOOKUP(Z130,'ESO zone constants'!$D$3:$H$4953,5,FALSE),"")),""),"")</f>
        <v>931</v>
      </c>
      <c r="Z130" t="str">
        <f>IF(AND(O130&lt;&gt;"",NOT(ISERROR(O130))),"",IF(AND(L130&lt;&gt;"",L130&gt;0,NOT(ISERROR(L130))),VLOOKUP(L130,'ESO dumped WayshrineInfo'!$K$3:$N$9999,4,FALSE),""))</f>
        <v/>
      </c>
      <c r="AA130" s="44"/>
      <c r="AB130" s="43" t="str">
        <f>IF(AA130&lt;&gt;"",IF(AA130&lt;&gt;"LIBSETS_DROP_MECHANIC_MONSTER_NAME",VLOOKUP(AA130,'LibSets constants'!$I$4:$L$1003,3,FALSE),""),"")</f>
        <v/>
      </c>
      <c r="AC130" s="43" t="str">
        <f>IF(AA130&lt;&gt;"",IF(AA130&lt;&gt;"LIBSETS_DROP_MECHANIC_MONSTER_NAME",VLOOKUP(AA130,'LibSets constants'!$I$4:$L$1003,4,FALSE),""),"")</f>
        <v/>
      </c>
      <c r="AD130" s="3" t="str">
        <f>IF(G130&lt;&gt;"LIBSETS_SETTYPE_BATTLEGROUND",IF(G130&lt;&gt;"LIBSETS_SETTYPE_SPECIAL",IF(AE130&lt;&gt;"",VLOOKUP(AE130,'ESO zone constants'!$D$3:$H$4953,5,FALSE),""),""),"")</f>
        <v/>
      </c>
      <c r="AE130" t="str">
        <f>IF(AND(O130&lt;&gt;"",NOT(ISERROR(O130))),"",IF(AND(M130&lt;&gt;"",M130&gt;0,NOT(ISERROR(M130))),VLOOKUP(M130,'ESO dumped WayshrineInfo'!$K$3:$N$9999,4,FALSE),""))</f>
        <v/>
      </c>
      <c r="AF130" s="44"/>
      <c r="AG130" s="43" t="str">
        <f>IF(AF130&lt;&gt;"",IF(AF130&lt;&gt;"LIBSETS_DROP_MECHANIC_MONSTER_NAME",VLOOKUP(AF130,'LibSets constants'!$I$4:$L$1003,3,FALSE),""),"")</f>
        <v/>
      </c>
      <c r="AH130" s="43" t="str">
        <f>IF(AF130&lt;&gt;"",IF(AF130&lt;&gt;"LIBSETS_DROP_MECHANIC_MONSTER_NAME",VLOOKUP(AF130,'LibSets constants'!$I$4:$L$1003,4,FALSE),""),"")</f>
        <v/>
      </c>
      <c r="AI130" s="3" t="str">
        <f>IF(G130&lt;&gt;"LIBSETS_SETTYPE_BATTLEGROUND",IF(G130&lt;&gt;"LIBSETS_SETTYPE_SPECIAL",IF(AJ130&lt;&gt;"",VLOOKUP(AJ130,'ESO zone constants'!$D$3:$H$4953,5,FALSE),""),""),"")</f>
        <v/>
      </c>
      <c r="AK130" s="44"/>
      <c r="AL130" s="43" t="str">
        <f>IF(AK130&lt;&gt;"",IF(AK130&lt;&gt;"LIBSETS_DROP_MECHANIC_MONSTER_NAME",VLOOKUP(AK130,'LibSets constants'!$I$4:$L$1003,3,FALSE),""),"")</f>
        <v/>
      </c>
      <c r="AM130" s="43" t="str">
        <f>IF(AK130&lt;&gt;"",IF(AK130&lt;&gt;"LIBSETS_DROP_MECHANIC_MONSTER_NAME",VLOOKUP(AK130,'LibSets constants'!$I$4:$L$1003,4,FALSE),""),"")</f>
        <v/>
      </c>
      <c r="AN130" s="3" t="str">
        <f>IF(G130&lt;&gt;"LIBSETS_SETTYPE_BATTLEGROUND",IF(G130&lt;&gt;"LIBSETS_SETTYPE_SPECIAL",IF(AO130&lt;&gt;"",VLOOKUP(AO130,'ESO zone constants'!$D$3:$H$4953,5,FALSE),""),""),"")</f>
        <v/>
      </c>
      <c r="AP130" s="44"/>
      <c r="AQ130" s="43" t="str">
        <f>IF(AP130&lt;&gt;"",IF(AP130&lt;&gt;"LIBSETS_DROP_MECHANIC_MONSTER_NAME",VLOOKUP(AP130,'LibSets constants'!$I$4:$L$1003,3,FALSE),""),"")</f>
        <v/>
      </c>
      <c r="AR130" s="43" t="str">
        <f>IF(AP130&lt;&gt;"",IF(AP130&lt;&gt;"LIBSETS_DROP_MECHANIC_MONSTER_NAME",VLOOKUP(AP130,'LibSets constants'!$I$4:$L$1003,4,FALSE),""),"")</f>
        <v/>
      </c>
      <c r="AS130" s="3" t="str">
        <f>IF(G130&lt;&gt;"LIBSETS_SETTYPE_BATTLEGROUND",IF(G130&lt;&gt;"LIBSETS_SETTYPE_SPECIAL",IF(AT130&lt;&gt;"",VLOOKUP(AT130,'ESO zone constants'!$D$3:$H$4953,5,FALSE),""),""),"")</f>
        <v/>
      </c>
      <c r="AU130" s="44"/>
      <c r="AV130" s="43" t="str">
        <f>IF(AU130&lt;&gt;"",IF(AU130&lt;&gt;"LIBSETS_DROP_MECHANIC_MONSTER_NAME",VLOOKUP(AU130,'LibSets constants'!$I$4:$L$1003,3,FALSE),""),"")</f>
        <v/>
      </c>
      <c r="AW130" s="43" t="str">
        <f>IF(AU130&lt;&gt;"",IF(AU130&lt;&gt;"LIBSETS_DROP_MECHANIC_MONSTER_NAME",VLOOKUP(AU130,'LibSets constants'!$I$4:$L$1003,4,FALSE),""),"")</f>
        <v/>
      </c>
      <c r="AX130" s="90" t="s">
        <v>2707</v>
      </c>
      <c r="AY130" s="21" t="str">
        <f>IF(A130="???","--","")&amp;IF(F130&lt;&gt;"Not in the game (anymore)",IF(A130&lt;&gt;"",CONCATENATE("[",A130,"] = {wayshrines={")&amp;IF(K130&lt;&gt;"",CONCATENATE(K130,","),"")&amp;IF(L130&lt;&gt;"",CONCATENATE(L130,","),"")&amp;IF(M130&lt;&gt;"",CONCATENATE(M130,","),"")&amp;CONCATENATE("}")&amp;IF(VALUE(N130)&gt;0,CONCATENATE(", traitsNeeded=",N130),"")&amp;CONCATENATE(", dlcId=",IF(S130&lt;&gt;"",S130,"DLC_BASE_GAME")),""),"")</f>
        <v>[155] = {wayshrines={191,191,191,}, dlcId=DLC_BASE_GAME</v>
      </c>
      <c r="AZ130" s="21" t="str">
        <f>IF(F130&lt;&gt;"Not in the game (anymore)",IF(A130&lt;&gt;"",IF(P130&lt;&gt;"",CONCATENATE(", zoneIds={",P130),"")&amp;IF(Y130&lt;&gt;"",CONCATENATE(",",Y130),"")&amp;IF(AD130&lt;&gt;"",CONCATENATE(",",AD130),"")&amp;IF(AI130&lt;&gt;"",CONCATENATE(",",AI130),"")&amp;IF(AN130&lt;&gt;"",CONCATENATE(",",AN130),"")&amp;IF(AS130&lt;&gt;"",CONCATENATE(",",AS130),"")&amp;IF(P130&lt;&gt;"",CONCATENATE("}",""),"")&amp;IF(OR(I130="true",I130="false",I130&lt;&gt;""), CONCATENATE(", veteran=", I130), ""),""),"")</f>
        <v>, zoneIds={126,931}, veteran=false</v>
      </c>
      <c r="BA130" s="21" t="str">
        <f>IF(F130&lt;&gt;"Not in the game (anymore)",IF(A130&lt;&gt;"",", setType="&amp;G130,"")&amp;IF(J130="true",", multiTrialSet=true",""),"")</f>
        <v>, setType=LIBSETS_SETTYPE_DUNGEON</v>
      </c>
      <c r="BB130" s="21" t="str">
        <f>IF(AX130&lt;&gt;"",", isProcSetAllowedInPvP="&amp; AX130,"") &amp; IF(F130&lt;&gt;"Not in the game (anymore)",IF(U130&lt;&gt;"",", dropMechanic={"&amp;U130&amp;IF(AA130&lt;&gt;"",","&amp;AA130,"")&amp;IF(AF130&lt;&gt;"",","&amp;AF130,"")&amp;IF(AK130&lt;&gt;"",","&amp;AK130,"")&amp;IF(AP130&lt;&gt;"",","&amp;AP130,"")&amp;IF(AU130&lt;&gt;"",","&amp;AU130,"")&amp;"}"&amp;IF(U130="LIBSETS_DROP_MECHANIC_MONSTER_NAME",", dropMechanicNames={" &amp; IF(V130&lt;&gt;"","['en']='"&amp;V130&amp;"'","") &amp; IF(W130&lt;&gt;"",", ['de']='" &amp; W130&amp;"'","") &amp; "}",""),"")&amp;"},","")</f>
        <v>},</v>
      </c>
      <c r="BC130" s="21" t="str">
        <f>IF(F130&lt;&gt;"Not in the game (anymore)",IF(C130&lt;&gt;"",CONCATENATE(" --",C130," / ",B130,"   [",IF(Q130&lt;&gt;"",Q130,""),IF(Z130&lt;&gt;"",", "&amp;Z130,""),IF(AE130&lt;&gt;"",", "&amp;AE130,""),IF(AJ130&lt;&gt;"",", "&amp;AJ130,""),IF(AO130&lt;&gt;"",", "&amp;AO130,""),IF(AT130&lt;&gt;"",", "&amp;AT130,""),"]")),"")</f>
        <v xml:space="preserve"> --Undaunted Bastion / Unerschrockenen-Bastion   [Elden Hollow I]</v>
      </c>
    </row>
    <row r="131" spans="1:55" x14ac:dyDescent="0.25">
      <c r="A131" s="12">
        <v>156</v>
      </c>
      <c r="B131" t="s">
        <v>937</v>
      </c>
      <c r="C131" t="s">
        <v>938</v>
      </c>
      <c r="D131" s="3">
        <f t="shared" ref="D131:D194" si="2">A131</f>
        <v>156</v>
      </c>
      <c r="G131" s="8" t="s">
        <v>1496</v>
      </c>
      <c r="I131" t="s">
        <v>97</v>
      </c>
      <c r="J131" t="s">
        <v>97</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43" t="str">
        <f>IF(U131&lt;&gt;"",IF(U131&lt;&gt;"LIBSETS_DROP_MECHANIC_MONSTER_NAME",VLOOKUP(U131,'LibSets constants'!$I$4:$L$1003,3,FALSE),""),"")</f>
        <v/>
      </c>
      <c r="W131" s="43" t="str">
        <f>IF(U131&lt;&gt;"",IF(U131&lt;&gt;"LIBSETS_DROP_MECHANIC_MONSTER_NAME",VLOOKUP(U131,'LibSets constants'!$I$4:$L$1003,4,FALSE),""),"")</f>
        <v/>
      </c>
      <c r="Y131" s="3" t="str">
        <f>IF(G131&lt;&gt;"LIBSETS_SETTYPE_BATTLEGROUND",IF(G131&lt;&gt;"LIBSETS_SETTYPE_SPECIAL",IF(X131&lt;&gt;"",X131,IF(Z131&lt;&gt;"",VLOOKUP(Z131,'ESO zone constants'!$D$3:$H$4953,5,FALSE),"")),""),"")</f>
        <v/>
      </c>
      <c r="Z131" t="str">
        <f>IF(AND(O131&lt;&gt;"",NOT(ISERROR(O131))),"",IF(AND(L131&lt;&gt;"",L131&gt;0,NOT(ISERROR(L131))),VLOOKUP(L131,'ESO dumped WayshrineInfo'!$K$3:$N$9999,4,FALSE),""))</f>
        <v/>
      </c>
      <c r="AA131" s="44"/>
      <c r="AB131" s="43" t="str">
        <f>IF(AA131&lt;&gt;"",IF(AA131&lt;&gt;"LIBSETS_DROP_MECHANIC_MONSTER_NAME",VLOOKUP(AA131,'LibSets constants'!$I$4:$L$1003,3,FALSE),""),"")</f>
        <v/>
      </c>
      <c r="AC131" s="43" t="str">
        <f>IF(AA131&lt;&gt;"",IF(AA131&lt;&gt;"LIBSETS_DROP_MECHANIC_MONSTER_NAME",VLOOKUP(AA131,'LibSets constants'!$I$4:$L$1003,4,FALSE),""),"")</f>
        <v/>
      </c>
      <c r="AD131" s="3" t="str">
        <f>IF(G131&lt;&gt;"LIBSETS_SETTYPE_BATTLEGROUND",IF(G131&lt;&gt;"LIBSETS_SETTYPE_SPECIAL",IF(AE131&lt;&gt;"",VLOOKUP(AE131,'ESO zone constants'!$D$3:$H$4953,5,FALSE),""),""),"")</f>
        <v/>
      </c>
      <c r="AE131" t="str">
        <f>IF(AND(O131&lt;&gt;"",NOT(ISERROR(O131))),"",IF(AND(M131&lt;&gt;"",M131&gt;0,NOT(ISERROR(M131))),VLOOKUP(M131,'ESO dumped WayshrineInfo'!$K$3:$N$9999,4,FALSE),""))</f>
        <v/>
      </c>
      <c r="AF131" s="44"/>
      <c r="AG131" s="43" t="str">
        <f>IF(AF131&lt;&gt;"",IF(AF131&lt;&gt;"LIBSETS_DROP_MECHANIC_MONSTER_NAME",VLOOKUP(AF131,'LibSets constants'!$I$4:$L$1003,3,FALSE),""),"")</f>
        <v/>
      </c>
      <c r="AH131" s="43" t="str">
        <f>IF(AF131&lt;&gt;"",IF(AF131&lt;&gt;"LIBSETS_DROP_MECHANIC_MONSTER_NAME",VLOOKUP(AF131,'LibSets constants'!$I$4:$L$1003,4,FALSE),""),"")</f>
        <v/>
      </c>
      <c r="AI131" s="3" t="str">
        <f>IF(G131&lt;&gt;"LIBSETS_SETTYPE_BATTLEGROUND",IF(G131&lt;&gt;"LIBSETS_SETTYPE_SPECIAL",IF(AJ131&lt;&gt;"",VLOOKUP(AJ131,'ESO zone constants'!$D$3:$H$4953,5,FALSE),""),""),"")</f>
        <v/>
      </c>
      <c r="AK131" s="44"/>
      <c r="AL131" s="43" t="str">
        <f>IF(AK131&lt;&gt;"",IF(AK131&lt;&gt;"LIBSETS_DROP_MECHANIC_MONSTER_NAME",VLOOKUP(AK131,'LibSets constants'!$I$4:$L$1003,3,FALSE),""),"")</f>
        <v/>
      </c>
      <c r="AM131" s="43" t="str">
        <f>IF(AK131&lt;&gt;"",IF(AK131&lt;&gt;"LIBSETS_DROP_MECHANIC_MONSTER_NAME",VLOOKUP(AK131,'LibSets constants'!$I$4:$L$1003,4,FALSE),""),"")</f>
        <v/>
      </c>
      <c r="AN131" s="3" t="str">
        <f>IF(G131&lt;&gt;"LIBSETS_SETTYPE_BATTLEGROUND",IF(G131&lt;&gt;"LIBSETS_SETTYPE_SPECIAL",IF(AO131&lt;&gt;"",VLOOKUP(AO131,'ESO zone constants'!$D$3:$H$4953,5,FALSE),""),""),"")</f>
        <v/>
      </c>
      <c r="AP131" s="44"/>
      <c r="AQ131" s="43" t="str">
        <f>IF(AP131&lt;&gt;"",IF(AP131&lt;&gt;"LIBSETS_DROP_MECHANIC_MONSTER_NAME",VLOOKUP(AP131,'LibSets constants'!$I$4:$L$1003,3,FALSE),""),"")</f>
        <v/>
      </c>
      <c r="AR131" s="43" t="str">
        <f>IF(AP131&lt;&gt;"",IF(AP131&lt;&gt;"LIBSETS_DROP_MECHANIC_MONSTER_NAME",VLOOKUP(AP131,'LibSets constants'!$I$4:$L$1003,4,FALSE),""),"")</f>
        <v/>
      </c>
      <c r="AS131" s="3" t="str">
        <f>IF(G131&lt;&gt;"LIBSETS_SETTYPE_BATTLEGROUND",IF(G131&lt;&gt;"LIBSETS_SETTYPE_SPECIAL",IF(AT131&lt;&gt;"",VLOOKUP(AT131,'ESO zone constants'!$D$3:$H$4953,5,FALSE),""),""),"")</f>
        <v/>
      </c>
      <c r="AU131" s="44"/>
      <c r="AV131" s="43" t="str">
        <f>IF(AU131&lt;&gt;"",IF(AU131&lt;&gt;"LIBSETS_DROP_MECHANIC_MONSTER_NAME",VLOOKUP(AU131,'LibSets constants'!$I$4:$L$1003,3,FALSE),""),"")</f>
        <v/>
      </c>
      <c r="AW131" s="43" t="str">
        <f>IF(AU131&lt;&gt;"",IF(AU131&lt;&gt;"LIBSETS_DROP_MECHANIC_MONSTER_NAME",VLOOKUP(AU131,'LibSets constants'!$I$4:$L$1003,4,FALSE),""),"")</f>
        <v/>
      </c>
      <c r="AX131" s="90" t="s">
        <v>2707</v>
      </c>
      <c r="AY131" s="21" t="str">
        <f>IF(A131="???","--","")&amp;IF(F131&lt;&gt;"Not in the game (anymore)",IF(A131&lt;&gt;"",CONCATENATE("[",A131,"] = {wayshrines={")&amp;IF(K131&lt;&gt;"",CONCATENATE(K131,","),"")&amp;IF(L131&lt;&gt;"",CONCATENATE(L131,","),"")&amp;IF(M131&lt;&gt;"",CONCATENATE(M131,","),"")&amp;CONCATENATE("}")&amp;IF(VALUE(N131)&gt;0,CONCATENATE(", traitsNeeded=",N131),"")&amp;CONCATENATE(", dlcId=",IF(S131&lt;&gt;"",S131,"DLC_BASE_GAME")),""),"")</f>
        <v>[156] = {wayshrines={192,192,192,}, dlcId=DLC_BASE_GAME</v>
      </c>
      <c r="AZ131" s="21" t="str">
        <f>IF(F131&lt;&gt;"Not in the game (anymore)",IF(A131&lt;&gt;"",IF(P131&lt;&gt;"",CONCATENATE(", zoneIds={",P131),"")&amp;IF(Y131&lt;&gt;"",CONCATENATE(",",Y131),"")&amp;IF(AD131&lt;&gt;"",CONCATENATE(",",AD131),"")&amp;IF(AI131&lt;&gt;"",CONCATENATE(",",AI131),"")&amp;IF(AN131&lt;&gt;"",CONCATENATE(",",AN131),"")&amp;IF(AS131&lt;&gt;"",CONCATENATE(",",AS131),"")&amp;IF(P131&lt;&gt;"",CONCATENATE("}",""),"")&amp;IF(OR(I131="true",I131="false",I131&lt;&gt;""), CONCATENATE(", veteran=", I131), ""),""),"")</f>
        <v>, zoneIds={148}, veteran=false</v>
      </c>
      <c r="BA131" s="21" t="str">
        <f>IF(F131&lt;&gt;"Not in the game (anymore)",IF(A131&lt;&gt;"",", setType="&amp;G131,"")&amp;IF(J131="true",", multiTrialSet=true",""),"")</f>
        <v>, setType=LIBSETS_SETTYPE_DUNGEON</v>
      </c>
      <c r="BB131" s="21" t="str">
        <f>IF(AX131&lt;&gt;"",", isProcSetAllowedInPvP="&amp; AX131,"") &amp; IF(F131&lt;&gt;"Not in the game (anymore)",IF(U131&lt;&gt;"",", dropMechanic={"&amp;U131&amp;IF(AA131&lt;&gt;"",","&amp;AA131,"")&amp;IF(AF131&lt;&gt;"",","&amp;AF131,"")&amp;IF(AK131&lt;&gt;"",","&amp;AK131,"")&amp;IF(AP131&lt;&gt;"",","&amp;AP131,"")&amp;IF(AU131&lt;&gt;"",","&amp;AU131,"")&amp;"}"&amp;IF(U131="LIBSETS_DROP_MECHANIC_MONSTER_NAME",", dropMechanicNames={" &amp; IF(V131&lt;&gt;"","['en']='"&amp;V131&amp;"'","") &amp; IF(W131&lt;&gt;"",", ['de']='" &amp; W131&amp;"'","") &amp; "}",""),"")&amp;"},","")</f>
        <v>},</v>
      </c>
      <c r="BC131" s="21" t="str">
        <f>IF(F131&lt;&gt;"Not in the game (anymore)",IF(C131&lt;&gt;"",CONCATENATE(" --",C131," / ",B131,"   [",IF(Q131&lt;&gt;"",Q131,""),IF(Z131&lt;&gt;"",", "&amp;Z131,""),IF(AE131&lt;&gt;"",", "&amp;AE131,""),IF(AJ131&lt;&gt;"",", "&amp;AJ131,""),IF(AO131&lt;&gt;"",", "&amp;AO131,""),IF(AT131&lt;&gt;"",", "&amp;AT131,""),"]")),"")</f>
        <v xml:space="preserve"> --Undaunted Infiltrator / Unerschrockener Infiltrator   [Arx Corinium]</v>
      </c>
    </row>
    <row r="132" spans="1:55" x14ac:dyDescent="0.25">
      <c r="A132" s="12">
        <v>157</v>
      </c>
      <c r="B132" t="s">
        <v>939</v>
      </c>
      <c r="C132" t="s">
        <v>940</v>
      </c>
      <c r="D132" s="3">
        <f t="shared" si="2"/>
        <v>157</v>
      </c>
      <c r="E132" s="42"/>
      <c r="G132" s="8" t="s">
        <v>1496</v>
      </c>
      <c r="I132" t="s">
        <v>97</v>
      </c>
      <c r="J132" t="s">
        <v>97</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43" t="str">
        <f>IF(U132&lt;&gt;"",IF(U132&lt;&gt;"LIBSETS_DROP_MECHANIC_MONSTER_NAME",VLOOKUP(U132,'LibSets constants'!$I$4:$L$1003,3,FALSE),""),"")</f>
        <v/>
      </c>
      <c r="W132" s="43" t="str">
        <f>IF(U132&lt;&gt;"",IF(U132&lt;&gt;"LIBSETS_DROP_MECHANIC_MONSTER_NAME",VLOOKUP(U132,'LibSets constants'!$I$4:$L$1003,4,FALSE),""),"")</f>
        <v/>
      </c>
      <c r="Y132" s="3" t="str">
        <f>IF(G132&lt;&gt;"LIBSETS_SETTYPE_BATTLEGROUND",IF(G132&lt;&gt;"LIBSETS_SETTYPE_SPECIAL",IF(X132&lt;&gt;"",X132,IF(Z132&lt;&gt;"",VLOOKUP(Z132,'ESO zone constants'!$D$3:$H$4953,5,FALSE),"")),""),"")</f>
        <v/>
      </c>
      <c r="Z132" t="str">
        <f>IF(AND(O132&lt;&gt;"",NOT(ISERROR(O132))),"",IF(AND(L132&lt;&gt;"",L132&gt;0,NOT(ISERROR(L132))),VLOOKUP(L132,'ESO dumped WayshrineInfo'!$K$3:$N$9999,4,FALSE),""))</f>
        <v/>
      </c>
      <c r="AA132" s="44"/>
      <c r="AB132" s="43" t="str">
        <f>IF(AA132&lt;&gt;"",IF(AA132&lt;&gt;"LIBSETS_DROP_MECHANIC_MONSTER_NAME",VLOOKUP(AA132,'LibSets constants'!$I$4:$L$1003,3,FALSE),""),"")</f>
        <v/>
      </c>
      <c r="AC132" s="43" t="str">
        <f>IF(AA132&lt;&gt;"",IF(AA132&lt;&gt;"LIBSETS_DROP_MECHANIC_MONSTER_NAME",VLOOKUP(AA132,'LibSets constants'!$I$4:$L$1003,4,FALSE),""),"")</f>
        <v/>
      </c>
      <c r="AD132" s="3" t="str">
        <f>IF(G132&lt;&gt;"LIBSETS_SETTYPE_BATTLEGROUND",IF(G132&lt;&gt;"LIBSETS_SETTYPE_SPECIAL",IF(AE132&lt;&gt;"",VLOOKUP(AE132,'ESO zone constants'!$D$3:$H$4953,5,FALSE),""),""),"")</f>
        <v/>
      </c>
      <c r="AE132" t="str">
        <f>IF(AND(O132&lt;&gt;"",NOT(ISERROR(O132))),"",IF(AND(M132&lt;&gt;"",M132&gt;0,NOT(ISERROR(M132))),VLOOKUP(M132,'ESO dumped WayshrineInfo'!$K$3:$N$9999,4,FALSE),""))</f>
        <v/>
      </c>
      <c r="AF132" s="44"/>
      <c r="AG132" s="43" t="str">
        <f>IF(AF132&lt;&gt;"",IF(AF132&lt;&gt;"LIBSETS_DROP_MECHANIC_MONSTER_NAME",VLOOKUP(AF132,'LibSets constants'!$I$4:$L$1003,3,FALSE),""),"")</f>
        <v/>
      </c>
      <c r="AH132" s="43" t="str">
        <f>IF(AF132&lt;&gt;"",IF(AF132&lt;&gt;"LIBSETS_DROP_MECHANIC_MONSTER_NAME",VLOOKUP(AF132,'LibSets constants'!$I$4:$L$1003,4,FALSE),""),"")</f>
        <v/>
      </c>
      <c r="AI132" s="3" t="str">
        <f>IF(G132&lt;&gt;"LIBSETS_SETTYPE_BATTLEGROUND",IF(G132&lt;&gt;"LIBSETS_SETTYPE_SPECIAL",IF(AJ132&lt;&gt;"",VLOOKUP(AJ132,'ESO zone constants'!$D$3:$H$4953,5,FALSE),""),""),"")</f>
        <v/>
      </c>
      <c r="AK132" s="44"/>
      <c r="AL132" s="43" t="str">
        <f>IF(AK132&lt;&gt;"",IF(AK132&lt;&gt;"LIBSETS_DROP_MECHANIC_MONSTER_NAME",VLOOKUP(AK132,'LibSets constants'!$I$4:$L$1003,3,FALSE),""),"")</f>
        <v/>
      </c>
      <c r="AM132" s="43" t="str">
        <f>IF(AK132&lt;&gt;"",IF(AK132&lt;&gt;"LIBSETS_DROP_MECHANIC_MONSTER_NAME",VLOOKUP(AK132,'LibSets constants'!$I$4:$L$1003,4,FALSE),""),"")</f>
        <v/>
      </c>
      <c r="AN132" s="3" t="str">
        <f>IF(G132&lt;&gt;"LIBSETS_SETTYPE_BATTLEGROUND",IF(G132&lt;&gt;"LIBSETS_SETTYPE_SPECIAL",IF(AO132&lt;&gt;"",VLOOKUP(AO132,'ESO zone constants'!$D$3:$H$4953,5,FALSE),""),""),"")</f>
        <v/>
      </c>
      <c r="AP132" s="44"/>
      <c r="AQ132" s="43" t="str">
        <f>IF(AP132&lt;&gt;"",IF(AP132&lt;&gt;"LIBSETS_DROP_MECHANIC_MONSTER_NAME",VLOOKUP(AP132,'LibSets constants'!$I$4:$L$1003,3,FALSE),""),"")</f>
        <v/>
      </c>
      <c r="AR132" s="43" t="str">
        <f>IF(AP132&lt;&gt;"",IF(AP132&lt;&gt;"LIBSETS_DROP_MECHANIC_MONSTER_NAME",VLOOKUP(AP132,'LibSets constants'!$I$4:$L$1003,4,FALSE),""),"")</f>
        <v/>
      </c>
      <c r="AS132" s="3" t="str">
        <f>IF(G132&lt;&gt;"LIBSETS_SETTYPE_BATTLEGROUND",IF(G132&lt;&gt;"LIBSETS_SETTYPE_SPECIAL",IF(AT132&lt;&gt;"",VLOOKUP(AT132,'ESO zone constants'!$D$3:$H$4953,5,FALSE),""),""),"")</f>
        <v/>
      </c>
      <c r="AU132" s="44"/>
      <c r="AV132" s="43" t="str">
        <f>IF(AU132&lt;&gt;"",IF(AU132&lt;&gt;"LIBSETS_DROP_MECHANIC_MONSTER_NAME",VLOOKUP(AU132,'LibSets constants'!$I$4:$L$1003,3,FALSE),""),"")</f>
        <v/>
      </c>
      <c r="AW132" s="43" t="str">
        <f>IF(AU132&lt;&gt;"",IF(AU132&lt;&gt;"LIBSETS_DROP_MECHANIC_MONSTER_NAME",VLOOKUP(AU132,'LibSets constants'!$I$4:$L$1003,4,FALSE),""),"")</f>
        <v/>
      </c>
      <c r="AX132" s="90" t="s">
        <v>2707</v>
      </c>
      <c r="AY132" s="21" t="str">
        <f>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Z132" s="21" t="str">
        <f>IF(F132&lt;&gt;"Not in the game (anymore)",IF(A132&lt;&gt;"",IF(P132&lt;&gt;"",CONCATENATE(", zoneIds={",P132),"")&amp;IF(Y132&lt;&gt;"",CONCATENATE(",",Y132),"")&amp;IF(AD132&lt;&gt;"",CONCATENATE(",",AD132),"")&amp;IF(AI132&lt;&gt;"",CONCATENATE(",",AI132),"")&amp;IF(AN132&lt;&gt;"",CONCATENATE(",",AN132),"")&amp;IF(AS132&lt;&gt;"",CONCATENATE(",",AS132),"")&amp;IF(P132&lt;&gt;"",CONCATENATE("}",""),"")&amp;IF(OR(I132="true",I132="false",I132&lt;&gt;""), CONCATENATE(", veteran=", I132), ""),""),"")</f>
        <v>, zoneIds={38}, veteran=false</v>
      </c>
      <c r="BA132" s="21" t="str">
        <f>IF(F132&lt;&gt;"Not in the game (anymore)",IF(A132&lt;&gt;"",", setType="&amp;G132,"")&amp;IF(J132="true",", multiTrialSet=true",""),"")</f>
        <v>, setType=LIBSETS_SETTYPE_DUNGEON</v>
      </c>
      <c r="BB132" s="21" t="str">
        <f>IF(AX132&lt;&gt;"",", isProcSetAllowedInPvP="&amp; AX132,"") &amp; IF(F132&lt;&gt;"Not in the game (anymore)",IF(U132&lt;&gt;"",", dropMechanic={"&amp;U132&amp;IF(AA132&lt;&gt;"",","&amp;AA132,"")&amp;IF(AF132&lt;&gt;"",","&amp;AF132,"")&amp;IF(AK132&lt;&gt;"",","&amp;AK132,"")&amp;IF(AP132&lt;&gt;"",","&amp;AP132,"")&amp;IF(AU132&lt;&gt;"",","&amp;AU132,"")&amp;"}"&amp;IF(U132="LIBSETS_DROP_MECHANIC_MONSTER_NAME",", dropMechanicNames={" &amp; IF(V132&lt;&gt;"","['en']='"&amp;V132&amp;"'","") &amp; IF(W132&lt;&gt;"",", ['de']='" &amp; W132&amp;"'","") &amp; "}",""),"")&amp;"},","")</f>
        <v>},</v>
      </c>
      <c r="BC132" s="21" t="str">
        <f>IF(F132&lt;&gt;"Not in the game (anymore)",IF(C132&lt;&gt;"",CONCATENATE(" --",C132," / ",B132,"   [",IF(Q132&lt;&gt;"",Q132,""),IF(Z132&lt;&gt;"",", "&amp;Z132,""),IF(AE132&lt;&gt;"",", "&amp;AE132,""),IF(AJ132&lt;&gt;"",", "&amp;AJ132,""),IF(AO132&lt;&gt;"",", "&amp;AO132,""),IF(AT132&lt;&gt;"",", "&amp;AT132,""),"]")),"")</f>
        <v xml:space="preserve"> --Undaunted Unweaver / Unerschrockener Entflechter   [Blackheart Haven]</v>
      </c>
    </row>
    <row r="133" spans="1:55" x14ac:dyDescent="0.25">
      <c r="A133" s="12">
        <v>158</v>
      </c>
      <c r="B133" t="s">
        <v>941</v>
      </c>
      <c r="C133" t="s">
        <v>942</v>
      </c>
      <c r="D133" s="3">
        <f t="shared" si="2"/>
        <v>158</v>
      </c>
      <c r="G133" s="8" t="s">
        <v>1496</v>
      </c>
      <c r="I133" t="s">
        <v>97</v>
      </c>
      <c r="J133" t="s">
        <v>97</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43" t="str">
        <f>IF(U133&lt;&gt;"",IF(U133&lt;&gt;"LIBSETS_DROP_MECHANIC_MONSTER_NAME",VLOOKUP(U133,'LibSets constants'!$I$4:$L$1003,3,FALSE),""),"")</f>
        <v/>
      </c>
      <c r="W133" s="3" t="str">
        <f>IF(U133&lt;&gt;"",IF(U133&lt;&gt;"LIBSETS_DROP_MECHANIC_MONSTER_NAME",VLOOKUP(U133,'LibSets constants'!$I$4:$L$1003,4,FALSE),""),"")</f>
        <v/>
      </c>
      <c r="X133" s="65">
        <v>681</v>
      </c>
      <c r="Y133" s="3">
        <f>IF(G133&lt;&gt;"LIBSETS_SETTYPE_BATTLEGROUND",IF(G133&lt;&gt;"LIBSETS_SETTYPE_SPECIAL",IF(X133&lt;&gt;"",X133,IF(Z133&lt;&gt;"",VLOOKUP(Z133,'ESO zone constants'!$D$3:$H$4953,5,FALSE),"")),""),"")</f>
        <v>681</v>
      </c>
      <c r="Z133" t="str">
        <f>IF(AND(O133&lt;&gt;"",NOT(ISERROR(O133))),"",IF(AND(L133&lt;&gt;"",L133&gt;0,NOT(ISERROR(L133))),VLOOKUP(L133,'ESO dumped WayshrineInfo'!$K$3:$N$9999,4,FALSE),""))</f>
        <v/>
      </c>
      <c r="AA133" s="44"/>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WayshrineInfo'!$K$3:$N$9999,4,FALSE),""))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90" t="s">
        <v>2707</v>
      </c>
      <c r="AY133" s="21" t="str">
        <f>IF(A133="???","--","")&amp;IF(F133&lt;&gt;"Not in the game (anymore)",IF(A133&lt;&gt;"",CONCATENATE("[",A133,"] = {wayshrines={")&amp;IF(K133&lt;&gt;"",CONCATENATE(K133,","),"")&amp;IF(L133&lt;&gt;"",CONCATENATE(L133,","),"")&amp;IF(M133&lt;&gt;"",CONCATENATE(M133,","),"")&amp;CONCATENATE("}")&amp;IF(VALUE(N133)&gt;0,CONCATENATE(", traitsNeeded=",N133),"")&amp;CONCATENATE(", dlcId=",IF(S133&lt;&gt;"",S133,"DLC_BASE_GAME")),""),"")</f>
        <v>[158] = {wayshrines={197,197,197,}, dlcId=DLC_BASE_GAME</v>
      </c>
      <c r="AZ133" s="21" t="str">
        <f>IF(F133&lt;&gt;"Not in the game (anymore)",IF(A133&lt;&gt;"",IF(P133&lt;&gt;"",CONCATENATE(", zoneIds={",P133),"")&amp;IF(Y133&lt;&gt;"",CONCATENATE(",",Y133),"")&amp;IF(AD133&lt;&gt;"",CONCATENATE(",",AD133),"")&amp;IF(AI133&lt;&gt;"",CONCATENATE(",",AI133),"")&amp;IF(AN133&lt;&gt;"",CONCATENATE(",",AN133),"")&amp;IF(AS133&lt;&gt;"",CONCATENATE(",",AS133),"")&amp;IF(P133&lt;&gt;"",CONCATENATE("}",""),"")&amp;IF(OR(I133="true",I133="false",I133&lt;&gt;""), CONCATENATE(", veteran=", I133), ""),""),"")</f>
        <v>, zoneIds={176,681}, veteran=false</v>
      </c>
      <c r="BA133" s="21" t="str">
        <f>IF(F133&lt;&gt;"Not in the game (anymore)",IF(A133&lt;&gt;"",", setType="&amp;G133,"")&amp;IF(J133="true",", multiTrialSet=true",""),"")</f>
        <v>, setType=LIBSETS_SETTYPE_DUNGEON</v>
      </c>
      <c r="BB133" s="21" t="str">
        <f>IF(AX133&lt;&gt;"",", isProcSetAllowedInPvP="&amp; AX133,"") &amp; IF(F133&lt;&gt;"Not in the game (anymore)",IF(U133&lt;&gt;"",", dropMechanic={"&amp;U133&amp;IF(AA133&lt;&gt;"",","&amp;AA133,"")&amp;IF(AF133&lt;&gt;"",","&amp;AF133,"")&amp;IF(AK133&lt;&gt;"",","&amp;AK133,"")&amp;IF(AP133&lt;&gt;"",","&amp;AP133,"")&amp;IF(AU133&lt;&gt;"",","&amp;AU133,"")&amp;"}"&amp;IF(U133="LIBSETS_DROP_MECHANIC_MONSTER_NAME",", dropMechanicNames={" &amp; IF(V133&lt;&gt;"","['en']='"&amp;V133&amp;"'","") &amp; IF(W133&lt;&gt;"",", ['de']='" &amp; W133&amp;"'","") &amp; "}",""),"")&amp;"},","")</f>
        <v>},</v>
      </c>
      <c r="BC133" s="21" t="str">
        <f>IF(F133&lt;&gt;"Not in the game (anymore)",IF(C133&lt;&gt;"",CONCATENATE(" --",C133," / ",B133,"   [",IF(Q133&lt;&gt;"",Q133,""),IF(Z133&lt;&gt;"",", "&amp;Z133,""),IF(AE133&lt;&gt;"",", "&amp;AE133,""),IF(AJ133&lt;&gt;"",", "&amp;AJ133,""),IF(AO133&lt;&gt;"",", "&amp;AO133,""),IF(AT133&lt;&gt;"",", "&amp;AT133,""),"]")),"")</f>
        <v xml:space="preserve"> --Embershield / Glutschild   [City of Ash I]</v>
      </c>
    </row>
    <row r="134" spans="1:55" x14ac:dyDescent="0.25">
      <c r="A134" s="12">
        <v>159</v>
      </c>
      <c r="B134" t="s">
        <v>943</v>
      </c>
      <c r="C134" t="s">
        <v>944</v>
      </c>
      <c r="D134" s="3">
        <f t="shared" si="2"/>
        <v>159</v>
      </c>
      <c r="G134" s="8" t="s">
        <v>1496</v>
      </c>
      <c r="I134" t="s">
        <v>97</v>
      </c>
      <c r="J134" t="s">
        <v>97</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43" t="str">
        <f>IF(U134&lt;&gt;"",IF(U134&lt;&gt;"LIBSETS_DROP_MECHANIC_MONSTER_NAME",VLOOKUP(U134,'LibSets constants'!$I$4:$L$1003,3,FALSE),""),"")</f>
        <v/>
      </c>
      <c r="W134" s="3" t="str">
        <f>IF(U134&lt;&gt;"",IF(U134&lt;&gt;"LIBSETS_DROP_MECHANIC_MONSTER_NAME",VLOOKUP(U134,'LibSets constants'!$I$4:$L$1003,4,FALSE),""),"")</f>
        <v/>
      </c>
      <c r="X134" s="65">
        <v>681</v>
      </c>
      <c r="Y134" s="3">
        <f>IF(G134&lt;&gt;"LIBSETS_SETTYPE_BATTLEGROUND",IF(G134&lt;&gt;"LIBSETS_SETTYPE_SPECIAL",IF(X134&lt;&gt;"",X134,IF(Z134&lt;&gt;"",VLOOKUP(Z134,'ESO zone constants'!$D$3:$H$4953,5,FALSE),"")),""),"")</f>
        <v>681</v>
      </c>
      <c r="Z134" t="str">
        <f>IF(AND(O134&lt;&gt;"",NOT(ISERROR(O134))),"",IF(AND(L134&lt;&gt;"",L134&gt;0,NOT(ISERROR(L134))),VLOOKUP(L134,'ESO dumped WayshrineInfo'!$K$3:$N$9999,4,FALSE),""))</f>
        <v/>
      </c>
      <c r="AA134" s="44"/>
      <c r="AB134" s="43" t="str">
        <f>IF(AA134&lt;&gt;"",IF(AA134&lt;&gt;"LIBSETS_DROP_MECHANIC_MONSTER_NAME",VLOOKUP(AA134,'LibSets constants'!$I$4:$L$1003,3,FALSE),""),"")</f>
        <v/>
      </c>
      <c r="AC134" s="43" t="str">
        <f>IF(AA134&lt;&gt;"",IF(AA134&lt;&gt;"LIBSETS_DROP_MECHANIC_MONSTER_NAME",VLOOKUP(AA134,'LibSets constants'!$I$4:$L$1003,4,FALSE),""),"")</f>
        <v/>
      </c>
      <c r="AD134" s="3" t="str">
        <f>IF(G134&lt;&gt;"LIBSETS_SETTYPE_BATTLEGROUND",IF(G134&lt;&gt;"LIBSETS_SETTYPE_SPECIAL",IF(AE134&lt;&gt;"",VLOOKUP(AE134,'ESO zone constants'!$D$3:$H$4953,5,FALSE),""),""),"")</f>
        <v/>
      </c>
      <c r="AE134" t="str">
        <f>IF(AND(O134&lt;&gt;"",NOT(ISERROR(O134))),"",IF(AND(M134&lt;&gt;"",M134&gt;0,NOT(ISERROR(M134))),VLOOKUP(M134,'ESO dumped WayshrineInfo'!$K$3:$N$9999,4,FALSE),""))</f>
        <v/>
      </c>
      <c r="AF134" s="44"/>
      <c r="AG134" s="43" t="str">
        <f>IF(AF134&lt;&gt;"",IF(AF134&lt;&gt;"LIBSETS_DROP_MECHANIC_MONSTER_NAME",VLOOKUP(AF134,'LibSets constants'!$I$4:$L$1003,3,FALSE),""),"")</f>
        <v/>
      </c>
      <c r="AH134" s="43" t="str">
        <f>IF(AF134&lt;&gt;"",IF(AF134&lt;&gt;"LIBSETS_DROP_MECHANIC_MONSTER_NAME",VLOOKUP(AF134,'LibSets constants'!$I$4:$L$1003,4,FALSE),""),"")</f>
        <v/>
      </c>
      <c r="AI134" s="3" t="str">
        <f>IF(G134&lt;&gt;"LIBSETS_SETTYPE_BATTLEGROUND",IF(G134&lt;&gt;"LIBSETS_SETTYPE_SPECIAL",IF(AJ134&lt;&gt;"",VLOOKUP(AJ134,'ESO zone constants'!$D$3:$H$4953,5,FALSE),""),""),"")</f>
        <v/>
      </c>
      <c r="AK134" s="44"/>
      <c r="AL134" s="43" t="str">
        <f>IF(AK134&lt;&gt;"",IF(AK134&lt;&gt;"LIBSETS_DROP_MECHANIC_MONSTER_NAME",VLOOKUP(AK134,'LibSets constants'!$I$4:$L$1003,3,FALSE),""),"")</f>
        <v/>
      </c>
      <c r="AM134" s="43" t="str">
        <f>IF(AK134&lt;&gt;"",IF(AK134&lt;&gt;"LIBSETS_DROP_MECHANIC_MONSTER_NAME",VLOOKUP(AK134,'LibSets constants'!$I$4:$L$1003,4,FALSE),""),"")</f>
        <v/>
      </c>
      <c r="AN134" s="3" t="str">
        <f>IF(G134&lt;&gt;"LIBSETS_SETTYPE_BATTLEGROUND",IF(G134&lt;&gt;"LIBSETS_SETTYPE_SPECIAL",IF(AO134&lt;&gt;"",VLOOKUP(AO134,'ESO zone constants'!$D$3:$H$4953,5,FALSE),""),""),"")</f>
        <v/>
      </c>
      <c r="AP134" s="44"/>
      <c r="AQ134" s="43" t="str">
        <f>IF(AP134&lt;&gt;"",IF(AP134&lt;&gt;"LIBSETS_DROP_MECHANIC_MONSTER_NAME",VLOOKUP(AP134,'LibSets constants'!$I$4:$L$1003,3,FALSE),""),"")</f>
        <v/>
      </c>
      <c r="AR134" s="43" t="str">
        <f>IF(AP134&lt;&gt;"",IF(AP134&lt;&gt;"LIBSETS_DROP_MECHANIC_MONSTER_NAME",VLOOKUP(AP134,'LibSets constants'!$I$4:$L$1003,4,FALSE),""),"")</f>
        <v/>
      </c>
      <c r="AS134" s="3" t="str">
        <f>IF(G134&lt;&gt;"LIBSETS_SETTYPE_BATTLEGROUND",IF(G134&lt;&gt;"LIBSETS_SETTYPE_SPECIAL",IF(AT134&lt;&gt;"",VLOOKUP(AT134,'ESO zone constants'!$D$3:$H$4953,5,FALSE),""),""),"")</f>
        <v/>
      </c>
      <c r="AU134" s="44"/>
      <c r="AV134" s="43" t="str">
        <f>IF(AU134&lt;&gt;"",IF(AU134&lt;&gt;"LIBSETS_DROP_MECHANIC_MONSTER_NAME",VLOOKUP(AU134,'LibSets constants'!$I$4:$L$1003,3,FALSE),""),"")</f>
        <v/>
      </c>
      <c r="AW134" s="43" t="str">
        <f>IF(AU134&lt;&gt;"",IF(AU134&lt;&gt;"LIBSETS_DROP_MECHANIC_MONSTER_NAME",VLOOKUP(AU134,'LibSets constants'!$I$4:$L$1003,4,FALSE),""),"")</f>
        <v/>
      </c>
      <c r="AX134" s="90" t="s">
        <v>2707</v>
      </c>
      <c r="AY134" s="21" t="str">
        <f>IF(A134="???","--","")&amp;IF(F134&lt;&gt;"Not in the game (anymore)",IF(A134&lt;&gt;"",CONCATENATE("[",A134,"] = {wayshrines={")&amp;IF(K134&lt;&gt;"",CONCATENATE(K134,","),"")&amp;IF(L134&lt;&gt;"",CONCATENATE(L134,","),"")&amp;IF(M134&lt;&gt;"",CONCATENATE(M134,","),"")&amp;CONCATENATE("}")&amp;IF(VALUE(N134)&gt;0,CONCATENATE(", traitsNeeded=",N134),"")&amp;CONCATENATE(", dlcId=",IF(S134&lt;&gt;"",S134,"DLC_BASE_GAME")),""),"")</f>
        <v>[159] = {wayshrines={197,197,197,}, dlcId=DLC_BASE_GAME</v>
      </c>
      <c r="AZ134" s="21" t="str">
        <f>IF(F134&lt;&gt;"Not in the game (anymore)",IF(A134&lt;&gt;"",IF(P134&lt;&gt;"",CONCATENATE(", zoneIds={",P134),"")&amp;IF(Y134&lt;&gt;"",CONCATENATE(",",Y134),"")&amp;IF(AD134&lt;&gt;"",CONCATENATE(",",AD134),"")&amp;IF(AI134&lt;&gt;"",CONCATENATE(",",AI134),"")&amp;IF(AN134&lt;&gt;"",CONCATENATE(",",AN134),"")&amp;IF(AS134&lt;&gt;"",CONCATENATE(",",AS134),"")&amp;IF(P134&lt;&gt;"",CONCATENATE("}",""),"")&amp;IF(OR(I134="true",I134="false",I134&lt;&gt;""), CONCATENATE(", veteran=", I134), ""),""),"")</f>
        <v>, zoneIds={176,681}, veteran=false</v>
      </c>
      <c r="BA134" s="21" t="str">
        <f>IF(F134&lt;&gt;"Not in the game (anymore)",IF(A134&lt;&gt;"",", setType="&amp;G134,"")&amp;IF(J134="true",", multiTrialSet=true",""),"")</f>
        <v>, setType=LIBSETS_SETTYPE_DUNGEON</v>
      </c>
      <c r="BB134" s="21" t="str">
        <f>IF(AX134&lt;&gt;"",", isProcSetAllowedInPvP="&amp; AX134,"") &amp; IF(F134&lt;&gt;"Not in the game (anymore)",IF(U134&lt;&gt;"",", dropMechanic={"&amp;U134&amp;IF(AA134&lt;&gt;"",","&amp;AA134,"")&amp;IF(AF134&lt;&gt;"",","&amp;AF134,"")&amp;IF(AK134&lt;&gt;"",","&amp;AK134,"")&amp;IF(AP134&lt;&gt;"",","&amp;AP134,"")&amp;IF(AU134&lt;&gt;"",","&amp;AU134,"")&amp;"}"&amp;IF(U134="LIBSETS_DROP_MECHANIC_MONSTER_NAME",", dropMechanicNames={" &amp; IF(V134&lt;&gt;"","['en']='"&amp;V134&amp;"'","") &amp; IF(W134&lt;&gt;"",", ['de']='" &amp; W134&amp;"'","") &amp; "}",""),"")&amp;"},","")</f>
        <v>},</v>
      </c>
      <c r="BC134" s="21" t="str">
        <f>IF(F134&lt;&gt;"Not in the game (anymore)",IF(C134&lt;&gt;"",CONCATENATE(" --",C134," / ",B134,"   [",IF(Q134&lt;&gt;"",Q134,""),IF(Z134&lt;&gt;"",", "&amp;Z134,""),IF(AE134&lt;&gt;"",", "&amp;AE134,""),IF(AJ134&lt;&gt;"",", "&amp;AJ134,""),IF(AO134&lt;&gt;"",", "&amp;AO134,""),IF(AT134&lt;&gt;"",", "&amp;AT134,""),"]")),"")</f>
        <v xml:space="preserve"> --Sunderflame / Trennflamme   [City of Ash I]</v>
      </c>
    </row>
    <row r="135" spans="1:55" x14ac:dyDescent="0.25">
      <c r="A135" s="12">
        <v>160</v>
      </c>
      <c r="B135" t="s">
        <v>945</v>
      </c>
      <c r="C135" t="s">
        <v>946</v>
      </c>
      <c r="D135" s="3">
        <f t="shared" si="2"/>
        <v>160</v>
      </c>
      <c r="E135" s="42"/>
      <c r="G135" s="8" t="s">
        <v>1496</v>
      </c>
      <c r="I135" t="s">
        <v>97</v>
      </c>
      <c r="J135" t="s">
        <v>97</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43" t="str">
        <f>IF(U135&lt;&gt;"",IF(U135&lt;&gt;"LIBSETS_DROP_MECHANIC_MONSTER_NAME",VLOOKUP(U135,'LibSets constants'!$I$4:$L$1003,3,FALSE),""),"")</f>
        <v/>
      </c>
      <c r="W135" s="3" t="str">
        <f>IF(U135&lt;&gt;"",IF(U135&lt;&gt;"LIBSETS_DROP_MECHANIC_MONSTER_NAME",VLOOKUP(U135,'LibSets constants'!$I$4:$L$1003,4,FALSE),""),"")</f>
        <v/>
      </c>
      <c r="X135" s="65">
        <v>681</v>
      </c>
      <c r="Y135" s="3">
        <f>IF(G135&lt;&gt;"LIBSETS_SETTYPE_BATTLEGROUND",IF(G135&lt;&gt;"LIBSETS_SETTYPE_SPECIAL",IF(X135&lt;&gt;"",X135,IF(Z135&lt;&gt;"",VLOOKUP(Z135,'ESO zone constants'!$D$3:$H$4953,5,FALSE),"")),""),"")</f>
        <v>681</v>
      </c>
      <c r="Z135" t="str">
        <f>IF(AND(O135&lt;&gt;"",NOT(ISERROR(O135))),"",IF(AND(L135&lt;&gt;"",L135&gt;0,NOT(ISERROR(L135))),VLOOKUP(L135,'ESO dumped WayshrineInfo'!$K$3:$N$9999,4,FALSE),""))</f>
        <v/>
      </c>
      <c r="AA135" s="44"/>
      <c r="AB135" s="43" t="str">
        <f>IF(AA135&lt;&gt;"",IF(AA135&lt;&gt;"LIBSETS_DROP_MECHANIC_MONSTER_NAME",VLOOKUP(AA135,'LibSets constants'!$I$4:$L$1003,3,FALSE),""),"")</f>
        <v/>
      </c>
      <c r="AC135" s="43" t="str">
        <f>IF(AA135&lt;&gt;"",IF(AA135&lt;&gt;"LIBSETS_DROP_MECHANIC_MONSTER_NAME",VLOOKUP(AA135,'LibSets constants'!$I$4:$L$1003,4,FALSE),""),"")</f>
        <v/>
      </c>
      <c r="AD135" s="3" t="str">
        <f>IF(G135&lt;&gt;"LIBSETS_SETTYPE_BATTLEGROUND",IF(G135&lt;&gt;"LIBSETS_SETTYPE_SPECIAL",IF(AE135&lt;&gt;"",VLOOKUP(AE135,'ESO zone constants'!$D$3:$H$4953,5,FALSE),""),""),"")</f>
        <v/>
      </c>
      <c r="AE135" t="str">
        <f>IF(AND(O135&lt;&gt;"",NOT(ISERROR(O135))),"",IF(AND(M135&lt;&gt;"",M135&gt;0,NOT(ISERROR(M135))),VLOOKUP(M135,'ESO dumped WayshrineInfo'!$K$3:$N$9999,4,FALSE),""))</f>
        <v/>
      </c>
      <c r="AF135" s="44"/>
      <c r="AG135" s="43" t="str">
        <f>IF(AF135&lt;&gt;"",IF(AF135&lt;&gt;"LIBSETS_DROP_MECHANIC_MONSTER_NAME",VLOOKUP(AF135,'LibSets constants'!$I$4:$L$1003,3,FALSE),""),"")</f>
        <v/>
      </c>
      <c r="AH135" s="43" t="str">
        <f>IF(AF135&lt;&gt;"",IF(AF135&lt;&gt;"LIBSETS_DROP_MECHANIC_MONSTER_NAME",VLOOKUP(AF135,'LibSets constants'!$I$4:$L$1003,4,FALSE),""),"")</f>
        <v/>
      </c>
      <c r="AI135" s="3" t="str">
        <f>IF(G135&lt;&gt;"LIBSETS_SETTYPE_BATTLEGROUND",IF(G135&lt;&gt;"LIBSETS_SETTYPE_SPECIAL",IF(AJ135&lt;&gt;"",VLOOKUP(AJ135,'ESO zone constants'!$D$3:$H$4953,5,FALSE),""),""),"")</f>
        <v/>
      </c>
      <c r="AK135" s="44"/>
      <c r="AL135" s="43" t="str">
        <f>IF(AK135&lt;&gt;"",IF(AK135&lt;&gt;"LIBSETS_DROP_MECHANIC_MONSTER_NAME",VLOOKUP(AK135,'LibSets constants'!$I$4:$L$1003,3,FALSE),""),"")</f>
        <v/>
      </c>
      <c r="AM135" s="43" t="str">
        <f>IF(AK135&lt;&gt;"",IF(AK135&lt;&gt;"LIBSETS_DROP_MECHANIC_MONSTER_NAME",VLOOKUP(AK135,'LibSets constants'!$I$4:$L$1003,4,FALSE),""),"")</f>
        <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90" t="s">
        <v>2707</v>
      </c>
      <c r="AY135" s="21" t="str">
        <f>IF(A135="???","--","")&amp;IF(F135&lt;&gt;"Not in the game (anymore)",IF(A135&lt;&gt;"",CONCATENATE("[",A135,"] = {wayshrines={")&amp;IF(K135&lt;&gt;"",CONCATENATE(K135,","),"")&amp;IF(L135&lt;&gt;"",CONCATENATE(L135,","),"")&amp;IF(M135&lt;&gt;"",CONCATENATE(M135,","),"")&amp;CONCATENATE("}")&amp;IF(VALUE(N135)&gt;0,CONCATENATE(", traitsNeeded=",N135),"")&amp;CONCATENATE(", dlcId=",IF(S135&lt;&gt;"",S135,"DLC_BASE_GAME")),""),"")</f>
        <v>[160] = {wayshrines={197,197,197,}, dlcId=DLC_BASE_GAME</v>
      </c>
      <c r="AZ135" s="21" t="str">
        <f>IF(F135&lt;&gt;"Not in the game (anymore)",IF(A135&lt;&gt;"",IF(P135&lt;&gt;"",CONCATENATE(", zoneIds={",P135),"")&amp;IF(Y135&lt;&gt;"",CONCATENATE(",",Y135),"")&amp;IF(AD135&lt;&gt;"",CONCATENATE(",",AD135),"")&amp;IF(AI135&lt;&gt;"",CONCATENATE(",",AI135),"")&amp;IF(AN135&lt;&gt;"",CONCATENATE(",",AN135),"")&amp;IF(AS135&lt;&gt;"",CONCATENATE(",",AS135),"")&amp;IF(P135&lt;&gt;"",CONCATENATE("}",""),"")&amp;IF(OR(I135="true",I135="false",I135&lt;&gt;""), CONCATENATE(", veteran=", I135), ""),""),"")</f>
        <v>, zoneIds={176,681}, veteran=false</v>
      </c>
      <c r="BA135" s="21" t="str">
        <f>IF(F135&lt;&gt;"Not in the game (anymore)",IF(A135&lt;&gt;"",", setType="&amp;G135,"")&amp;IF(J135="true",", multiTrialSet=true",""),"")</f>
        <v>, setType=LIBSETS_SETTYPE_DUNGEON</v>
      </c>
      <c r="BB135" s="21" t="str">
        <f>IF(AX135&lt;&gt;"",", isProcSetAllowedInPvP="&amp; AX135,"") &amp; IF(F135&lt;&gt;"Not in the game (anymore)",IF(U135&lt;&gt;"",", dropMechanic={"&amp;U135&amp;IF(AA135&lt;&gt;"",","&amp;AA135,"")&amp;IF(AF135&lt;&gt;"",","&amp;AF135,"")&amp;IF(AK135&lt;&gt;"",","&amp;AK135,"")&amp;IF(AP135&lt;&gt;"",","&amp;AP135,"")&amp;IF(AU135&lt;&gt;"",","&amp;AU135,"")&amp;"}"&amp;IF(U135="LIBSETS_DROP_MECHANIC_MONSTER_NAME",", dropMechanicNames={" &amp; IF(V135&lt;&gt;"","['en']='"&amp;V135&amp;"'","") &amp; IF(W135&lt;&gt;"",", ['de']='" &amp; W135&amp;"'","") &amp; "}",""),"")&amp;"},","")</f>
        <v>},</v>
      </c>
      <c r="BC135" s="21" t="str">
        <f>IF(F135&lt;&gt;"Not in the game (anymore)",IF(C135&lt;&gt;"",CONCATENATE(" --",C135," / ",B135,"   [",IF(Q135&lt;&gt;"",Q135,""),IF(Z135&lt;&gt;"",", "&amp;Z135,""),IF(AE135&lt;&gt;"",", "&amp;AE135,""),IF(AJ135&lt;&gt;"",", "&amp;AJ135,""),IF(AO135&lt;&gt;"",", "&amp;AO135,""),IF(AT135&lt;&gt;"",", "&amp;AT135,""),"]")),"")</f>
        <v xml:space="preserve"> --Burning Spellweave / Branntzauberweber   [City of Ash I]</v>
      </c>
    </row>
    <row r="136" spans="1:55" x14ac:dyDescent="0.25">
      <c r="A136" s="5">
        <v>161</v>
      </c>
      <c r="B136" t="s">
        <v>947</v>
      </c>
      <c r="C136" t="s">
        <v>948</v>
      </c>
      <c r="D136" s="3">
        <f t="shared" si="2"/>
        <v>161</v>
      </c>
      <c r="G136" s="8" t="s">
        <v>1493</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V136" s="43" t="str">
        <f>IF(U136&lt;&gt;"",IF(U136&lt;&gt;"LIBSETS_DROP_MECHANIC_MONSTER_NAME",VLOOKUP(U136,'LibSets constants'!$I$4:$L$1003,3,FALSE),""),"")</f>
        <v/>
      </c>
      <c r="W136" s="43" t="str">
        <f>IF(U136&lt;&gt;"",IF(U136&lt;&gt;"LIBSETS_DROP_MECHANIC_MONSTER_NAME",VLOOKUP(U136,'LibSets constants'!$I$4:$L$1003,4,FALSE),""),"")</f>
        <v/>
      </c>
      <c r="Y136" s="3">
        <f>IF(G136&lt;&gt;"LIBSETS_SETTYPE_BATTLEGROUND",IF(G136&lt;&gt;"LIBSETS_SETTYPE_SPECIAL",IF(X136&lt;&gt;"",X136,IF(Z136&lt;&gt;"",VLOOKUP(Z136,'ESO zone constants'!$D$3:$H$4953,5,FALSE),"")),""),"")</f>
        <v>888</v>
      </c>
      <c r="Z136" t="str">
        <f>IF(AND(O136&lt;&gt;"",NOT(ISERROR(O136))),"",IF(AND(L136&lt;&gt;"",L136&gt;0,NOT(ISERROR(L136))),VLOOKUP(L136,'ESO dumped WayshrineInfo'!$K$3:$N$9999,4,FALSE),""))</f>
        <v>Craglorn</v>
      </c>
      <c r="AA136" s="44"/>
      <c r="AB136" s="43" t="str">
        <f>IF(AA136&lt;&gt;"",IF(AA136&lt;&gt;"LIBSETS_DROP_MECHANIC_MONSTER_NAME",VLOOKUP(AA136,'LibSets constants'!$I$4:$L$1003,3,FALSE),""),"")</f>
        <v/>
      </c>
      <c r="AC136" s="43" t="str">
        <f>IF(AA136&lt;&gt;"",IF(AA136&lt;&gt;"LIBSETS_DROP_MECHANIC_MONSTER_NAME",VLOOKUP(AA136,'LibSets constants'!$I$4:$L$1003,4,FALSE),""),"")</f>
        <v/>
      </c>
      <c r="AD136" s="3">
        <f>IF(G136&lt;&gt;"LIBSETS_SETTYPE_BATTLEGROUND",IF(G136&lt;&gt;"LIBSETS_SETTYPE_SPECIAL",IF(AE136&lt;&gt;"",VLOOKUP(AE136,'ESO zone constants'!$D$3:$H$4953,5,FALSE),""),""),"")</f>
        <v>888</v>
      </c>
      <c r="AE136" t="str">
        <f>IF(AND(O136&lt;&gt;"",NOT(ISERROR(O136))),"",IF(AND(M136&lt;&gt;"",M136&gt;0,NOT(ISERROR(M136))),VLOOKUP(M136,'ESO dumped WayshrineInfo'!$K$3:$N$9999,4,FALSE),""))</f>
        <v>Craglorn</v>
      </c>
      <c r="AF136" s="44"/>
      <c r="AG136" s="43" t="str">
        <f>IF(AF136&lt;&gt;"",IF(AF136&lt;&gt;"LIBSETS_DROP_MECHANIC_MONSTER_NAME",VLOOKUP(AF136,'LibSets constants'!$I$4:$L$1003,3,FALSE),""),"")</f>
        <v/>
      </c>
      <c r="AH136" s="43" t="str">
        <f>IF(AF136&lt;&gt;"",IF(AF136&lt;&gt;"LIBSETS_DROP_MECHANIC_MONSTER_NAME",VLOOKUP(AF136,'LibSets constants'!$I$4:$L$1003,4,FALSE),""),"")</f>
        <v/>
      </c>
      <c r="AI136" s="3" t="str">
        <f>IF(G136&lt;&gt;"LIBSETS_SETTYPE_BATTLEGROUND",IF(G136&lt;&gt;"LIBSETS_SETTYPE_SPECIAL",IF(AJ136&lt;&gt;"",VLOOKUP(AJ136,'ESO zone constants'!$D$3:$H$4953,5,FALSE),""),""),"")</f>
        <v/>
      </c>
      <c r="AK136" s="44"/>
      <c r="AL136" s="43" t="str">
        <f>IF(AK136&lt;&gt;"",IF(AK136&lt;&gt;"LIBSETS_DROP_MECHANIC_MONSTER_NAME",VLOOKUP(AK136,'LibSets constants'!$I$4:$L$1003,3,FALSE),""),"")</f>
        <v/>
      </c>
      <c r="AM136" s="43" t="str">
        <f>IF(AK136&lt;&gt;"",IF(AK136&lt;&gt;"LIBSETS_DROP_MECHANIC_MONSTER_NAME",VLOOKUP(AK136,'LibSets constants'!$I$4:$L$1003,4,FALSE),""),"")</f>
        <v/>
      </c>
      <c r="AN136" s="3" t="str">
        <f>IF(G136&lt;&gt;"LIBSETS_SETTYPE_BATTLEGROUND",IF(G136&lt;&gt;"LIBSETS_SETTYPE_SPECIAL",IF(AO136&lt;&gt;"",VLOOKUP(AO136,'ESO zone constants'!$D$3:$H$4953,5,FALSE),""),""),"")</f>
        <v/>
      </c>
      <c r="AP136" s="44"/>
      <c r="AQ136" s="43" t="str">
        <f>IF(AP136&lt;&gt;"",IF(AP136&lt;&gt;"LIBSETS_DROP_MECHANIC_MONSTER_NAME",VLOOKUP(AP136,'LibSets constants'!$I$4:$L$1003,3,FALSE),""),"")</f>
        <v/>
      </c>
      <c r="AR136" s="43" t="str">
        <f>IF(AP136&lt;&gt;"",IF(AP136&lt;&gt;"LIBSETS_DROP_MECHANIC_MONSTER_NAME",VLOOKUP(AP136,'LibSets constants'!$I$4:$L$1003,4,FALSE),""),"")</f>
        <v/>
      </c>
      <c r="AS136" s="3" t="str">
        <f>IF(G136&lt;&gt;"LIBSETS_SETTYPE_BATTLEGROUND",IF(G136&lt;&gt;"LIBSETS_SETTYPE_SPECIAL",IF(AT136&lt;&gt;"",VLOOKUP(AT136,'ESO zone constants'!$D$3:$H$4953,5,FALSE),""),""),"")</f>
        <v/>
      </c>
      <c r="AU136" s="44"/>
      <c r="AV136" s="43" t="str">
        <f>IF(AU136&lt;&gt;"",IF(AU136&lt;&gt;"LIBSETS_DROP_MECHANIC_MONSTER_NAME",VLOOKUP(AU136,'LibSets constants'!$I$4:$L$1003,3,FALSE),""),"")</f>
        <v/>
      </c>
      <c r="AW136" s="43" t="str">
        <f>IF(AU136&lt;&gt;"",IF(AU136&lt;&gt;"LIBSETS_DROP_MECHANIC_MONSTER_NAME",VLOOKUP(AU136,'LibSets constants'!$I$4:$L$1003,4,FALSE),""),"")</f>
        <v/>
      </c>
      <c r="AX136" s="90" t="s">
        <v>2707</v>
      </c>
      <c r="AY136" s="21" t="str">
        <f>IF(A136="???","--","")&amp;IF(F136&lt;&gt;"Not in the game (anymore)",IF(A136&lt;&gt;"",CONCATENATE("[",A136,"] = {wayshrines={")&amp;IF(K136&lt;&gt;"",CONCATENATE(K136,","),"")&amp;IF(L136&lt;&gt;"",CONCATENATE(L136,","),"")&amp;IF(M136&lt;&gt;"",CONCATENATE(M136,","),"")&amp;CONCATENATE("}")&amp;IF(VALUE(N136)&gt;0,CONCATENATE(", traitsNeeded=",N136),"")&amp;CONCATENATE(", dlcId=",IF(S136&lt;&gt;"",S136,"DLC_BASE_GAME")),""),"")</f>
        <v>[161] = {wayshrines={234,234,234,}, traitsNeeded=9, dlcId=DLC_BASE_GAME</v>
      </c>
      <c r="AZ136" s="21" t="str">
        <f>IF(F136&lt;&gt;"Not in the game (anymore)",IF(A136&lt;&gt;"",IF(P136&lt;&gt;"",CONCATENATE(", zoneIds={",P136),"")&amp;IF(Y136&lt;&gt;"",CONCATENATE(",",Y136),"")&amp;IF(AD136&lt;&gt;"",CONCATENATE(",",AD136),"")&amp;IF(AI136&lt;&gt;"",CONCATENATE(",",AI136),"")&amp;IF(AN136&lt;&gt;"",CONCATENATE(",",AN136),"")&amp;IF(AS136&lt;&gt;"",CONCATENATE(",",AS136),"")&amp;IF(P136&lt;&gt;"",CONCATENATE("}",""),"")&amp;IF(OR(I136="true",I136="false",I136&lt;&gt;""), CONCATENATE(", veteran=", I136), ""),""),"")</f>
        <v>, zoneIds={888,888,888}, veteran=false</v>
      </c>
      <c r="BA136" s="21" t="str">
        <f>IF(F136&lt;&gt;"Not in the game (anymore)",IF(A136&lt;&gt;"",", setType="&amp;G136,"")&amp;IF(J136="true",", multiTrialSet=true",""),"")</f>
        <v>, setType=LIBSETS_SETTYPE_CRAFTED</v>
      </c>
      <c r="BB136" s="21" t="str">
        <f>IF(AX136&lt;&gt;"",", isProcSetAllowedInPvP="&amp; AX136,"") &amp; IF(F136&lt;&gt;"Not in the game (anymore)",IF(U136&lt;&gt;"",", dropMechanic={"&amp;U136&amp;IF(AA136&lt;&gt;"",","&amp;AA136,"")&amp;IF(AF136&lt;&gt;"",","&amp;AF136,"")&amp;IF(AK136&lt;&gt;"",","&amp;AK136,"")&amp;IF(AP136&lt;&gt;"",","&amp;AP136,"")&amp;IF(AU136&lt;&gt;"",","&amp;AU136,"")&amp;"}"&amp;IF(U136="LIBSETS_DROP_MECHANIC_MONSTER_NAME",", dropMechanicNames={" &amp; IF(V136&lt;&gt;"","['en']='"&amp;V136&amp;"'","") &amp; IF(W136&lt;&gt;"",", ['de']='" &amp; W136&amp;"'","") &amp; "}",""),"")&amp;"},","")</f>
        <v>},</v>
      </c>
      <c r="BC136" s="21" t="str">
        <f>IF(F136&lt;&gt;"Not in the game (anymore)",IF(C136&lt;&gt;"",CONCATENATE(" --",C136," / ",B136,"   [",IF(Q136&lt;&gt;"",Q136,""),IF(Z136&lt;&gt;"",", "&amp;Z136,""),IF(AE136&lt;&gt;"",", "&amp;AE136,""),IF(AJ136&lt;&gt;"",", "&amp;AJ136,""),IF(AO136&lt;&gt;"",", "&amp;AO136,""),IF(AT136&lt;&gt;"",", "&amp;AT136,""),"]")),"")</f>
        <v xml:space="preserve"> --Twice-Born Star / Doppelstern   [Craglorn, Craglorn, Craglorn]</v>
      </c>
    </row>
    <row r="137" spans="1:55" x14ac:dyDescent="0.25">
      <c r="A137" s="5">
        <v>162</v>
      </c>
      <c r="B137" t="s">
        <v>949</v>
      </c>
      <c r="C137" t="s">
        <v>24</v>
      </c>
      <c r="D137" s="3">
        <f t="shared" si="2"/>
        <v>162</v>
      </c>
      <c r="G137" s="8" t="s">
        <v>1498</v>
      </c>
      <c r="H137">
        <v>2</v>
      </c>
      <c r="I137" t="s">
        <v>1485</v>
      </c>
      <c r="J137" t="s">
        <v>97</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1565</v>
      </c>
      <c r="V137" s="39" t="s">
        <v>1657</v>
      </c>
      <c r="W137" s="39" t="s">
        <v>1657</v>
      </c>
      <c r="Y137" s="3" t="str">
        <f>IF(G137&lt;&gt;"LIBSETS_SETTYPE_BATTLEGROUND",IF(G137&lt;&gt;"LIBSETS_SETTYPE_SPECIAL",IF(X137&lt;&gt;"",X137,IF(Z137&lt;&gt;"",VLOOKUP(Z137,'ESO zone constants'!$D$3:$H$4953,5,FALSE),"")),""),"")</f>
        <v/>
      </c>
      <c r="Z137" t="str">
        <f>IF(AND(O137&lt;&gt;"",NOT(ISERROR(O137))),"",IF(AND(L137&lt;&gt;"",L137&gt;0,NOT(ISERROR(L137))),VLOOKUP(L137,'ESO dumped WayshrineInfo'!$K$3:$N$9999,4,FALSE),""))</f>
        <v/>
      </c>
      <c r="AA137" s="39"/>
      <c r="AB137" s="39"/>
      <c r="AC137" s="39"/>
      <c r="AD137" s="3" t="str">
        <f>IF(G137&lt;&gt;"LIBSETS_SETTYPE_BATTLEGROUND",IF(G137&lt;&gt;"LIBSETS_SETTYPE_SPECIAL",IF(AE137&lt;&gt;"",VLOOKUP(AE137,'ESO zone constants'!$D$3:$H$4953,5,FALSE),""),""),"")</f>
        <v/>
      </c>
      <c r="AE137" t="str">
        <f>IF(AND(O137&lt;&gt;"",NOT(ISERROR(O137))),"",IF(AND(M137&lt;&gt;"",M137&gt;0,NOT(ISERROR(M137))),VLOOKUP(M137,'ESO dumped WayshrineInfo'!$K$3:$N$9999,4,FALSE),""))</f>
        <v/>
      </c>
      <c r="AF137" s="39"/>
      <c r="AG137" s="39"/>
      <c r="AH137" s="39"/>
      <c r="AI137" s="3" t="str">
        <f>IF(G137&lt;&gt;"LIBSETS_SETTYPE_BATTLEGROUND",IF(G137&lt;&gt;"LIBSETS_SETTYPE_SPECIAL",IF(AJ137&lt;&gt;"",VLOOKUP(AJ137,'ESO zone constants'!$D$3:$H$4953,5,FALSE),""),""),"")</f>
        <v/>
      </c>
      <c r="AK137" s="39"/>
      <c r="AL137" s="39"/>
      <c r="AM137" s="39"/>
      <c r="AN137" s="3" t="str">
        <f>IF(G137&lt;&gt;"LIBSETS_SETTYPE_BATTLEGROUND",IF(G137&lt;&gt;"LIBSETS_SETTYPE_SPECIAL",IF(AO137&lt;&gt;"",VLOOKUP(AO137,'ESO zone constants'!$D$3:$H$4953,5,FALSE),""),""),"")</f>
        <v/>
      </c>
      <c r="AP137" s="39"/>
      <c r="AQ137" s="39"/>
      <c r="AR137" s="39"/>
      <c r="AS137" s="3" t="str">
        <f>IF(G137&lt;&gt;"LIBSETS_SETTYPE_BATTLEGROUND",IF(G137&lt;&gt;"LIBSETS_SETTYPE_SPECIAL",IF(AT137&lt;&gt;"",VLOOKUP(AT137,'ESO zone constants'!$D$3:$H$4953,5,FALSE),""),""),"")</f>
        <v/>
      </c>
      <c r="AU137" s="39"/>
      <c r="AV137" s="39"/>
      <c r="AW137" s="39"/>
      <c r="AX137" s="90" t="s">
        <v>2707</v>
      </c>
      <c r="AY137" s="21" t="str">
        <f>IF(A137="???","--","")&amp;IF(F137&lt;&gt;"Not in the game (anymore)",IF(A137&lt;&gt;"",CONCATENATE("[",A137,"] = {wayshrines={")&amp;IF(K137&lt;&gt;"",CONCATENATE(K137,","),"")&amp;IF(L137&lt;&gt;"",CONCATENATE(L137,","),"")&amp;IF(M137&lt;&gt;"",CONCATENATE(M137,","),"")&amp;CONCATENATE("}")&amp;IF(VALUE(N137)&gt;0,CONCATENATE(", traitsNeeded=",N137),"")&amp;CONCATENATE(", dlcId=",IF(S137&lt;&gt;"",S137,"DLC_BASE_GAME")),""),"")</f>
        <v>[162] = {wayshrines={266,266,266,}, dlcId=DLC_BASE_GAME</v>
      </c>
      <c r="AZ137" s="21" t="str">
        <f>IF(F137&lt;&gt;"Not in the game (anymore)",IF(A137&lt;&gt;"",IF(P137&lt;&gt;"",CONCATENATE(", zoneIds={",P137),"")&amp;IF(Y137&lt;&gt;"",CONCATENATE(",",Y137),"")&amp;IF(AD137&lt;&gt;"",CONCATENATE(",",AD137),"")&amp;IF(AI137&lt;&gt;"",CONCATENATE(",",AI137),"")&amp;IF(AN137&lt;&gt;"",CONCATENATE(",",AN137),"")&amp;IF(AS137&lt;&gt;"",CONCATENATE(",",AS137),"")&amp;IF(P137&lt;&gt;"",CONCATENATE("}",""),"")&amp;IF(OR(I137="true",I137="false",I137&lt;&gt;""), CONCATENATE(", veteran=", I137), ""),""),"")</f>
        <v>, zoneIds={934}, veteran={[EQUIP_TYPE_HEAD]=true, [EQUIP_TYPE_SHOULDERS]=false}</v>
      </c>
      <c r="BA137" s="21" t="str">
        <f>IF(F137&lt;&gt;"Not in the game (anymore)",IF(A137&lt;&gt;"",", setType="&amp;G137,"")&amp;IF(J137="true",", multiTrialSet=true",""),"")</f>
        <v>, setType=LIBSETS_SETTYPE_MONSTER</v>
      </c>
      <c r="BB137" s="21" t="str">
        <f>IF(AX137&lt;&gt;"",", isProcSetAllowedInPvP="&amp; AX137,"") &amp; IF(F137&lt;&gt;"Not in the game (anymore)",IF(U137&lt;&gt;"",", dropMechanic={"&amp;U137&amp;IF(AA137&lt;&gt;"",","&amp;AA137,"")&amp;IF(AF137&lt;&gt;"",","&amp;AF137,"")&amp;IF(AK137&lt;&gt;"",","&amp;AK137,"")&amp;IF(AP137&lt;&gt;"",","&amp;AP137,"")&amp;IF(AU137&lt;&gt;"",","&amp;AU137,"")&amp;"}"&amp;IF(U137="LIBSETS_DROP_MECHANIC_MONSTER_NAME",", dropMechanicNames={" &amp; IF(V137&lt;&gt;"","['en']='"&amp;V137&amp;"'","") &amp; IF(W137&lt;&gt;"",", ['de']='" &amp; W137&amp;"'","") &amp; "}",""),"")&amp;"},","")</f>
        <v>, dropMechanic={LIBSETS_DROP_MECHANIC_MONSTER_NAME}, dropMechanicNames={['en']='Vila Theran', ['de']='Vila Theran'}},</v>
      </c>
      <c r="BC137" s="21" t="str">
        <f>IF(F137&lt;&gt;"Not in the game (anymore)",IF(C137&lt;&gt;"",CONCATENATE(" --",C137," / ",B137,"   [",IF(Q137&lt;&gt;"",Q137,""),IF(Z137&lt;&gt;"",", "&amp;Z137,""),IF(AE137&lt;&gt;"",", "&amp;AE137,""),IF(AJ137&lt;&gt;"",", "&amp;AJ137,""),IF(AO137&lt;&gt;"",", "&amp;AO137,""),IF(AT137&lt;&gt;"",", "&amp;AT137,""),"]")),"")</f>
        <v xml:space="preserve"> --Spawn of Mephala / Mephalas Brut   [Fungal Grotto II]</v>
      </c>
    </row>
    <row r="138" spans="1:55" x14ac:dyDescent="0.25">
      <c r="A138" s="5">
        <v>163</v>
      </c>
      <c r="B138" t="s">
        <v>950</v>
      </c>
      <c r="C138" t="s">
        <v>1</v>
      </c>
      <c r="D138" s="3">
        <f t="shared" si="2"/>
        <v>163</v>
      </c>
      <c r="E138" s="42"/>
      <c r="G138" s="8" t="s">
        <v>1498</v>
      </c>
      <c r="H138">
        <v>2</v>
      </c>
      <c r="I138" t="s">
        <v>1485</v>
      </c>
      <c r="J138" t="s">
        <v>97</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1565</v>
      </c>
      <c r="V138" s="39" t="s">
        <v>1372</v>
      </c>
      <c r="W138" s="39" t="s">
        <v>1661</v>
      </c>
      <c r="Y138" s="3" t="str">
        <f>IF(G138&lt;&gt;"LIBSETS_SETTYPE_BATTLEGROUND",IF(G138&lt;&gt;"LIBSETS_SETTYPE_SPECIAL",IF(X138&lt;&gt;"",X138,IF(Z138&lt;&gt;"",VLOOKUP(Z138,'ESO zone constants'!$D$3:$H$4953,5,FALSE),"")),""),"")</f>
        <v/>
      </c>
      <c r="Z138" t="str">
        <f>IF(AND(O138&lt;&gt;"",NOT(ISERROR(O138))),"",IF(AND(L138&lt;&gt;"",L138&gt;0,NOT(ISERROR(L138))),VLOOKUP(L138,'ESO dumped WayshrineInfo'!$K$3:$N$9999,4,FALSE),""))</f>
        <v/>
      </c>
      <c r="AA138" s="39"/>
      <c r="AB138" s="39"/>
      <c r="AC138" s="39"/>
      <c r="AD138" s="3" t="str">
        <f>IF(G138&lt;&gt;"LIBSETS_SETTYPE_BATTLEGROUND",IF(G138&lt;&gt;"LIBSETS_SETTYPE_SPECIAL",IF(AE138&lt;&gt;"",VLOOKUP(AE138,'ESO zone constants'!$D$3:$H$4953,5,FALSE),""),""),"")</f>
        <v/>
      </c>
      <c r="AE138" t="str">
        <f>IF(AND(O138&lt;&gt;"",NOT(ISERROR(O138))),"",IF(AND(M138&lt;&gt;"",M138&gt;0,NOT(ISERROR(M138))),VLOOKUP(M138,'ESO dumped WayshrineInfo'!$K$3:$N$9999,4,FALSE),""))</f>
        <v/>
      </c>
      <c r="AF138" s="39"/>
      <c r="AG138" s="39"/>
      <c r="AH138" s="39"/>
      <c r="AI138" s="3" t="str">
        <f>IF(G138&lt;&gt;"LIBSETS_SETTYPE_BATTLEGROUND",IF(G138&lt;&gt;"LIBSETS_SETTYPE_SPECIAL",IF(AJ138&lt;&gt;"",VLOOKUP(AJ138,'ESO zone constants'!$D$3:$H$4953,5,FALSE),""),""),"")</f>
        <v/>
      </c>
      <c r="AK138" s="39"/>
      <c r="AL138" s="39"/>
      <c r="AM138" s="39"/>
      <c r="AN138" s="3" t="str">
        <f>IF(G138&lt;&gt;"LIBSETS_SETTYPE_BATTLEGROUND",IF(G138&lt;&gt;"LIBSETS_SETTYPE_SPECIAL",IF(AO138&lt;&gt;"",VLOOKUP(AO138,'ESO zone constants'!$D$3:$H$4953,5,FALSE),""),""),"")</f>
        <v/>
      </c>
      <c r="AP138" s="39"/>
      <c r="AQ138" s="39"/>
      <c r="AR138" s="39"/>
      <c r="AS138" s="3" t="str">
        <f>IF(G138&lt;&gt;"LIBSETS_SETTYPE_BATTLEGROUND",IF(G138&lt;&gt;"LIBSETS_SETTYPE_SPECIAL",IF(AT138&lt;&gt;"",VLOOKUP(AT138,'ESO zone constants'!$D$3:$H$4953,5,FALSE),""),""),"")</f>
        <v/>
      </c>
      <c r="AU138" s="39"/>
      <c r="AV138" s="39"/>
      <c r="AW138" s="39"/>
      <c r="AX138" s="90" t="s">
        <v>2707</v>
      </c>
      <c r="AY138" s="21" t="str">
        <f>IF(A138="???","--","")&amp;IF(F138&lt;&gt;"Not in the game (anymore)",IF(A138&lt;&gt;"",CONCATENATE("[",A138,"] = {wayshrines={")&amp;IF(K138&lt;&gt;"",CONCATENATE(K138,","),"")&amp;IF(L138&lt;&gt;"",CONCATENATE(L138,","),"")&amp;IF(M138&lt;&gt;"",CONCATENATE(M138,","),"")&amp;CONCATENATE("}")&amp;IF(VALUE(N138)&gt;0,CONCATENATE(", traitsNeeded=",N138),"")&amp;CONCATENATE(", dlcId=",IF(S138&lt;&gt;"",S138,"DLC_BASE_GAME")),""),"")</f>
        <v>[163] = {wayshrines={267,267,267,}, dlcId=DLC_BASE_GAME</v>
      </c>
      <c r="AZ138" s="21" t="str">
        <f>IF(F138&lt;&gt;"Not in the game (anymore)",IF(A138&lt;&gt;"",IF(P138&lt;&gt;"",CONCATENATE(", zoneIds={",P138),"")&amp;IF(Y138&lt;&gt;"",CONCATENATE(",",Y138),"")&amp;IF(AD138&lt;&gt;"",CONCATENATE(",",AD138),"")&amp;IF(AI138&lt;&gt;"",CONCATENATE(",",AI138),"")&amp;IF(AN138&lt;&gt;"",CONCATENATE(",",AN138),"")&amp;IF(AS138&lt;&gt;"",CONCATENATE(",",AS138),"")&amp;IF(P138&lt;&gt;"",CONCATENATE("}",""),"")&amp;IF(OR(I138="true",I138="false",I138&lt;&gt;""), CONCATENATE(", veteran=", I138), ""),""),"")</f>
        <v>, zoneIds={936}, veteran={[EQUIP_TYPE_HEAD]=true, [EQUIP_TYPE_SHOULDERS]=false}</v>
      </c>
      <c r="BA138" s="21" t="str">
        <f>IF(F138&lt;&gt;"Not in the game (anymore)",IF(A138&lt;&gt;"",", setType="&amp;G138,"")&amp;IF(J138="true",", multiTrialSet=true",""),"")</f>
        <v>, setType=LIBSETS_SETTYPE_MONSTER</v>
      </c>
      <c r="BB138" s="21" t="str">
        <f>IF(AX138&lt;&gt;"",", isProcSetAllowedInPvP="&amp; AX138,"") &amp; IF(F138&lt;&gt;"Not in the game (anymore)",IF(U138&lt;&gt;"",", dropMechanic={"&amp;U138&amp;IF(AA138&lt;&gt;"",","&amp;AA138,"")&amp;IF(AF138&lt;&gt;"",","&amp;AF138,"")&amp;IF(AK138&lt;&gt;"",","&amp;AK138,"")&amp;IF(AP138&lt;&gt;"",","&amp;AP138,"")&amp;IF(AU138&lt;&gt;"",","&amp;AU138,"")&amp;"}"&amp;IF(U138="LIBSETS_DROP_MECHANIC_MONSTER_NAME",", dropMechanicNames={" &amp; IF(V138&lt;&gt;"","['en']='"&amp;V138&amp;"'","") &amp; IF(W138&lt;&gt;"",", ['de']='" &amp; W138&amp;"'","") &amp; "}",""),"")&amp;"},","")</f>
        <v>, dropMechanic={LIBSETS_DROP_MECHANIC_MONSTER_NAME}, dropMechanicNames={['en']='Vorenor Winterbourne', ['de']='Vorenor Winterkind'}},</v>
      </c>
      <c r="BC138" s="21" t="str">
        <f>IF(F138&lt;&gt;"Not in the game (anymore)",IF(C138&lt;&gt;"",CONCATENATE(" --",C138," / ",B138,"   [",IF(Q138&lt;&gt;"",Q138,""),IF(Z138&lt;&gt;"",", "&amp;Z138,""),IF(AE138&lt;&gt;"",", "&amp;AE138,""),IF(AJ138&lt;&gt;"",", "&amp;AJ138,""),IF(AO138&lt;&gt;"",", "&amp;AO138,""),IF(AT138&lt;&gt;"",", "&amp;AT138,""),"]")),"")</f>
        <v xml:space="preserve"> --Blood Spawn / Blutbrut   [Spindleclutch II]</v>
      </c>
    </row>
    <row r="139" spans="1:55" x14ac:dyDescent="0.25">
      <c r="A139" s="5">
        <v>164</v>
      </c>
      <c r="B139" t="s">
        <v>951</v>
      </c>
      <c r="C139" t="s">
        <v>11</v>
      </c>
      <c r="D139" s="3">
        <f t="shared" si="2"/>
        <v>164</v>
      </c>
      <c r="G139" s="8" t="s">
        <v>1498</v>
      </c>
      <c r="H139">
        <v>3</v>
      </c>
      <c r="I139" t="s">
        <v>1485</v>
      </c>
      <c r="J139" t="s">
        <v>97</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1565</v>
      </c>
      <c r="V139" s="39" t="s">
        <v>1566</v>
      </c>
      <c r="W139" s="39" t="s">
        <v>1645</v>
      </c>
      <c r="Y139" s="3" t="str">
        <f>IF(G139&lt;&gt;"LIBSETS_SETTYPE_BATTLEGROUND",IF(G139&lt;&gt;"LIBSETS_SETTYPE_SPECIAL",IF(X139&lt;&gt;"",X139,IF(Z139&lt;&gt;"",VLOOKUP(Z139,'ESO zone constants'!$D$3:$H$4953,5,FALSE),"")),""),"")</f>
        <v/>
      </c>
      <c r="Z139" t="str">
        <f>IF(AND(O139&lt;&gt;"",NOT(ISERROR(O139))),"",IF(AND(L139&lt;&gt;"",L139&gt;0,NOT(ISERROR(L139))),VLOOKUP(L139,'ESO dumped WayshrineInfo'!$K$3:$N$9999,4,FALSE),""))</f>
        <v/>
      </c>
      <c r="AA139" s="39"/>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WayshrineInfo'!$K$3:$N$9999,4,FALSE),""))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90" t="s">
        <v>2707</v>
      </c>
      <c r="AY139" s="21" t="str">
        <f>IF(A139="???","--","")&amp;IF(F139&lt;&gt;"Not in the game (anymore)",IF(A139&lt;&gt;"",CONCATENATE("[",A139,"] = {wayshrines={")&amp;IF(K139&lt;&gt;"",CONCATENATE(K139,","),"")&amp;IF(L139&lt;&gt;"",CONCATENATE(L139,","),"")&amp;IF(M139&lt;&gt;"",CONCATENATE(M139,","),"")&amp;CONCATENATE("}")&amp;IF(VALUE(N139)&gt;0,CONCATENATE(", traitsNeeded=",N139),"")&amp;CONCATENATE(", dlcId=",IF(S139&lt;&gt;"",S139,"DLC_BASE_GAME")),""),"")</f>
        <v>[164] = {wayshrines={236,236,236,}, dlcId=DLC_IMPERIAL_CITY</v>
      </c>
      <c r="AZ139" s="21" t="str">
        <f>IF(F139&lt;&gt;"Not in the game (anymore)",IF(A139&lt;&gt;"",IF(P139&lt;&gt;"",CONCATENATE(", zoneIds={",P139),"")&amp;IF(Y139&lt;&gt;"",CONCATENATE(",",Y139),"")&amp;IF(AD139&lt;&gt;"",CONCATENATE(",",AD139),"")&amp;IF(AI139&lt;&gt;"",CONCATENATE(",",AI139),"")&amp;IF(AN139&lt;&gt;"",CONCATENATE(",",AN139),"")&amp;IF(AS139&lt;&gt;"",CONCATENATE(",",AS139),"")&amp;IF(P139&lt;&gt;"",CONCATENATE("}",""),"")&amp;IF(OR(I139="true",I139="false",I139&lt;&gt;""), CONCATENATE(", veteran=", I139), ""),""),"")</f>
        <v>, zoneIds={678}, veteran={[EQUIP_TYPE_HEAD]=true, [EQUIP_TYPE_SHOULDERS]=false}</v>
      </c>
      <c r="BA139" s="21" t="str">
        <f>IF(F139&lt;&gt;"Not in the game (anymore)",IF(A139&lt;&gt;"",", setType="&amp;G139,"")&amp;IF(J139="true",", multiTrialSet=true",""),"")</f>
        <v>, setType=LIBSETS_SETTYPE_MONSTER</v>
      </c>
      <c r="BB139" s="21" t="str">
        <f>IF(AX139&lt;&gt;"",", isProcSetAllowedInPvP="&amp; AX139,"") &amp; IF(F139&lt;&gt;"Not in the game (anymore)",IF(U139&lt;&gt;"",", dropMechanic={"&amp;U139&amp;IF(AA139&lt;&gt;"",","&amp;AA139,"")&amp;IF(AF139&lt;&gt;"",","&amp;AF139,"")&amp;IF(AK139&lt;&gt;"",","&amp;AK139,"")&amp;IF(AP139&lt;&gt;"",","&amp;AP139,"")&amp;IF(AU139&lt;&gt;"",","&amp;AU139,"")&amp;"}"&amp;IF(U139="LIBSETS_DROP_MECHANIC_MONSTER_NAME",", dropMechanicNames={" &amp; IF(V139&lt;&gt;"","['en']='"&amp;V139&amp;"'","") &amp; IF(W139&lt;&gt;"",", ['de']='" &amp; W139&amp;"'","") &amp; "}",""),"")&amp;"},","")</f>
        <v>, dropMechanic={LIBSETS_DROP_MECHANIC_MONSTER_NAME}, dropMechanicNames={['en']='Lord Warden Dusk', ['de']='Hochwärter Dämmer'}},</v>
      </c>
      <c r="BC139" s="21" t="str">
        <f>IF(F139&lt;&gt;"Not in the game (anymore)",IF(C139&lt;&gt;"",CONCATENATE(" --",C139," / ",B139,"   [",IF(Q139&lt;&gt;"",Q139,""),IF(Z139&lt;&gt;"",", "&amp;Z139,""),IF(AE139&lt;&gt;"",", "&amp;AE139,""),IF(AJ139&lt;&gt;"",", "&amp;AJ139,""),IF(AO139&lt;&gt;"",", "&amp;AO139,""),IF(AT139&lt;&gt;"",", "&amp;AT139,""),"]")),"")</f>
        <v xml:space="preserve"> --Lord Warden / Hochwärter   [Imperial City Prison]</v>
      </c>
    </row>
    <row r="140" spans="1:55" x14ac:dyDescent="0.25">
      <c r="A140" s="5">
        <v>165</v>
      </c>
      <c r="B140" t="s">
        <v>952</v>
      </c>
      <c r="C140" t="s">
        <v>18</v>
      </c>
      <c r="D140" s="3">
        <f t="shared" si="2"/>
        <v>165</v>
      </c>
      <c r="G140" s="8" t="s">
        <v>1498</v>
      </c>
      <c r="H140">
        <v>2</v>
      </c>
      <c r="I140" t="s">
        <v>1485</v>
      </c>
      <c r="J140" t="s">
        <v>97</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1565</v>
      </c>
      <c r="V140" s="39" t="s">
        <v>1669</v>
      </c>
      <c r="W140" s="82" t="s">
        <v>1670</v>
      </c>
      <c r="Y140" s="3" t="str">
        <f>IF(G140&lt;&gt;"LIBSETS_SETTYPE_BATTLEGROUND",IF(G140&lt;&gt;"LIBSETS_SETTYPE_SPECIAL",IF(X140&lt;&gt;"",X140,IF(Z140&lt;&gt;"",VLOOKUP(Z140,'ESO zone constants'!$D$3:$H$4953,5,FALSE),"")),""),"")</f>
        <v/>
      </c>
      <c r="Z140" t="str">
        <f>IF(AND(O140&lt;&gt;"",NOT(ISERROR(O140))),"",IF(AND(L140&lt;&gt;"",L140&gt;0,NOT(ISERROR(L140))),VLOOKUP(L140,'ESO dumped WayshrineInfo'!$K$3:$N$9999,4,FALSE),""))</f>
        <v/>
      </c>
      <c r="AA140" s="39"/>
      <c r="AB140" s="39"/>
      <c r="AC140" s="39"/>
      <c r="AD140" s="3" t="str">
        <f>IF(G140&lt;&gt;"LIBSETS_SETTYPE_BATTLEGROUND",IF(G140&lt;&gt;"LIBSETS_SETTYPE_SPECIAL",IF(AE140&lt;&gt;"",VLOOKUP(AE140,'ESO zone constants'!$D$3:$H$4953,5,FALSE),""),""),"")</f>
        <v/>
      </c>
      <c r="AE140" t="str">
        <f>IF(AND(O140&lt;&gt;"",NOT(ISERROR(O140))),"",IF(AND(M140&lt;&gt;"",M140&gt;0,NOT(ISERROR(M140))),VLOOKUP(M140,'ESO dumped WayshrineInfo'!$K$3:$N$9999,4,FALSE),""))</f>
        <v/>
      </c>
      <c r="AF140" s="39"/>
      <c r="AG140" s="39"/>
      <c r="AH140" s="39"/>
      <c r="AI140" s="3" t="str">
        <f>IF(G140&lt;&gt;"LIBSETS_SETTYPE_BATTLEGROUND",IF(G140&lt;&gt;"LIBSETS_SETTYPE_SPECIAL",IF(AJ140&lt;&gt;"",VLOOKUP(AJ140,'ESO zone constants'!$D$3:$H$4953,5,FALSE),""),""),"")</f>
        <v/>
      </c>
      <c r="AK140" s="39"/>
      <c r="AL140" s="39"/>
      <c r="AM140" s="39"/>
      <c r="AN140" s="3" t="str">
        <f>IF(G140&lt;&gt;"LIBSETS_SETTYPE_BATTLEGROUND",IF(G140&lt;&gt;"LIBSETS_SETTYPE_SPECIAL",IF(AO140&lt;&gt;"",VLOOKUP(AO140,'ESO zone constants'!$D$3:$H$4953,5,FALSE),""),""),"")</f>
        <v/>
      </c>
      <c r="AP140" s="39"/>
      <c r="AQ140" s="39"/>
      <c r="AR140" s="39"/>
      <c r="AS140" s="3" t="str">
        <f>IF(G140&lt;&gt;"LIBSETS_SETTYPE_BATTLEGROUND",IF(G140&lt;&gt;"LIBSETS_SETTYPE_SPECIAL",IF(AT140&lt;&gt;"",VLOOKUP(AT140,'ESO zone constants'!$D$3:$H$4953,5,FALSE),""),""),"")</f>
        <v/>
      </c>
      <c r="AU140" s="39"/>
      <c r="AV140" s="39"/>
      <c r="AW140" s="39"/>
      <c r="AX140" s="90" t="s">
        <v>2707</v>
      </c>
      <c r="AY140" s="21" t="str">
        <f>IF(A140="???","--","")&amp;IF(F140&lt;&gt;"Not in the game (anymore)",IF(A140&lt;&gt;"",CONCATENATE("[",A140,"] = {wayshrines={")&amp;IF(K140&lt;&gt;"",CONCATENATE(K140,","),"")&amp;IF(L140&lt;&gt;"",CONCATENATE(L140,","),"")&amp;IF(M140&lt;&gt;"",CONCATENATE(M140,","),"")&amp;CONCATENATE("}")&amp;IF(VALUE(N140)&gt;0,CONCATENATE(", traitsNeeded=",N140),"")&amp;CONCATENATE(", dlcId=",IF(S140&lt;&gt;"",S140,"DLC_BASE_GAME")),""),"")</f>
        <v>[165] = {wayshrines={263,263,263,}, dlcId=DLC_BASE_GAME</v>
      </c>
      <c r="AZ140" s="21" t="str">
        <f>IF(F140&lt;&gt;"Not in the game (anymore)",IF(A140&lt;&gt;"",IF(P140&lt;&gt;"",CONCATENATE(", zoneIds={",P140),"")&amp;IF(Y140&lt;&gt;"",CONCATENATE(",",Y140),"")&amp;IF(AD140&lt;&gt;"",CONCATENATE(",",AD140),"")&amp;IF(AI140&lt;&gt;"",CONCATENATE(",",AI140),"")&amp;IF(AN140&lt;&gt;"",CONCATENATE(",",AN140),"")&amp;IF(AS140&lt;&gt;"",CONCATENATE(",",AS140),"")&amp;IF(P140&lt;&gt;"",CONCATENATE("}",""),"")&amp;IF(OR(I140="true",I140="false",I140&lt;&gt;""), CONCATENATE(", veteran=", I140), ""),""),"")</f>
        <v>, zoneIds={933}, veteran={[EQUIP_TYPE_HEAD]=true, [EQUIP_TYPE_SHOULDERS]=false}</v>
      </c>
      <c r="BA140" s="21" t="str">
        <f>IF(F140&lt;&gt;"Not in the game (anymore)",IF(A140&lt;&gt;"",", setType="&amp;G140,"")&amp;IF(J140="true",", multiTrialSet=true",""),"")</f>
        <v>, setType=LIBSETS_SETTYPE_MONSTER</v>
      </c>
      <c r="BB140" s="21" t="str">
        <f>IF(AX140&lt;&gt;"",", isProcSetAllowedInPvP="&amp; AX140,"") &amp; IF(F140&lt;&gt;"Not in the game (anymore)",IF(U140&lt;&gt;"",", dropMechanic={"&amp;U140&amp;IF(AA140&lt;&gt;"",","&amp;AA140,"")&amp;IF(AF140&lt;&gt;"",","&amp;AF140,"")&amp;IF(AK140&lt;&gt;"",","&amp;AK140,"")&amp;IF(AP140&lt;&gt;"",","&amp;AP140,"")&amp;IF(AU140&lt;&gt;"",","&amp;AU140,"")&amp;"}"&amp;IF(U140="LIBSETS_DROP_MECHANIC_MONSTER_NAME",", dropMechanicNames={" &amp; IF(V140&lt;&gt;"","['en']='"&amp;V140&amp;"'","") &amp; IF(W140&lt;&gt;"",", ['de']='" &amp; W140&amp;"'","") &amp; "}",""),"")&amp;"},","")</f>
        <v>, dropMechanic={LIBSETS_DROP_MECHANIC_MONSTER_NAME}, dropMechanicNames={['en']='Varaine and Allene Pellingare', ['de']='Varaine und Allene Pellingare'}},</v>
      </c>
      <c r="BC140" s="21" t="str">
        <f>IF(F140&lt;&gt;"Not in the game (anymore)",IF(C140&lt;&gt;"",CONCATENATE(" --",C140," / ",B140,"   [",IF(Q140&lt;&gt;"",Q140,""),IF(Z140&lt;&gt;"",", "&amp;Z140,""),IF(AE140&lt;&gt;"",", "&amp;AE140,""),IF(AJ140&lt;&gt;"",", "&amp;AJ140,""),IF(AO140&lt;&gt;"",", "&amp;AO140,""),IF(AT140&lt;&gt;"",", "&amp;AT140,""),"]")),"")</f>
        <v xml:space="preserve"> --Scourge Harvester / Geißelernter   [Wayrest Sewers II]</v>
      </c>
    </row>
    <row r="141" spans="1:55" x14ac:dyDescent="0.25">
      <c r="A141" s="5">
        <v>166</v>
      </c>
      <c r="B141" t="s">
        <v>953</v>
      </c>
      <c r="C141" t="s">
        <v>5</v>
      </c>
      <c r="D141" s="3">
        <f t="shared" si="2"/>
        <v>166</v>
      </c>
      <c r="G141" s="8" t="s">
        <v>1498</v>
      </c>
      <c r="H141">
        <v>2</v>
      </c>
      <c r="I141" t="s">
        <v>1485</v>
      </c>
      <c r="J141" t="s">
        <v>97</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1565</v>
      </c>
      <c r="V141" s="39" t="s">
        <v>1374</v>
      </c>
      <c r="W141" s="39" t="s">
        <v>1650</v>
      </c>
      <c r="Y141" s="3" t="str">
        <f>IF(G141&lt;&gt;"LIBSETS_SETTYPE_BATTLEGROUND",IF(G141&lt;&gt;"LIBSETS_SETTYPE_SPECIAL",IF(X141&lt;&gt;"",X141,IF(Z141&lt;&gt;"",VLOOKUP(Z141,'ESO zone constants'!$D$3:$H$4953,5,FALSE),"")),""),"")</f>
        <v/>
      </c>
      <c r="Z141" t="str">
        <f>IF(AND(O141&lt;&gt;"",NOT(ISERROR(O141))),"",IF(AND(L141&lt;&gt;"",L141&gt;0,NOT(ISERROR(L141))),VLOOKUP(L141,'ESO dumped WayshrineInfo'!$K$3:$N$9999,4,FALSE),""))</f>
        <v/>
      </c>
      <c r="AA141" s="39"/>
      <c r="AB141" s="39"/>
      <c r="AC141" s="39"/>
      <c r="AD141" s="3" t="str">
        <f>IF(G141&lt;&gt;"LIBSETS_SETTYPE_BATTLEGROUND",IF(G141&lt;&gt;"LIBSETS_SETTYPE_SPECIAL",IF(AE141&lt;&gt;"",VLOOKUP(AE141,'ESO zone constants'!$D$3:$H$4953,5,FALSE),""),""),"")</f>
        <v/>
      </c>
      <c r="AE141" t="str">
        <f>IF(AND(O141&lt;&gt;"",NOT(ISERROR(O141))),"",IF(AND(M141&lt;&gt;"",M141&gt;0,NOT(ISERROR(M141))),VLOOKUP(M141,'ESO dumped WayshrineInfo'!$K$3:$N$9999,4,FALSE),""))</f>
        <v/>
      </c>
      <c r="AF141" s="39"/>
      <c r="AG141" s="39"/>
      <c r="AH141" s="39"/>
      <c r="AI141" s="3" t="str">
        <f>IF(G141&lt;&gt;"LIBSETS_SETTYPE_BATTLEGROUND",IF(G141&lt;&gt;"LIBSETS_SETTYPE_SPECIAL",IF(AJ141&lt;&gt;"",VLOOKUP(AJ141,'ESO zone constants'!$D$3:$H$4953,5,FALSE),""),""),"")</f>
        <v/>
      </c>
      <c r="AK141" s="39"/>
      <c r="AL141" s="39"/>
      <c r="AM141" s="39"/>
      <c r="AN141" s="3" t="str">
        <f>IF(G141&lt;&gt;"LIBSETS_SETTYPE_BATTLEGROUND",IF(G141&lt;&gt;"LIBSETS_SETTYPE_SPECIAL",IF(AO141&lt;&gt;"",VLOOKUP(AO141,'ESO zone constants'!$D$3:$H$4953,5,FALSE),""),""),"")</f>
        <v/>
      </c>
      <c r="AP141" s="39"/>
      <c r="AQ141" s="39"/>
      <c r="AR141" s="39"/>
      <c r="AS141" s="3" t="str">
        <f>IF(G141&lt;&gt;"LIBSETS_SETTYPE_BATTLEGROUND",IF(G141&lt;&gt;"LIBSETS_SETTYPE_SPECIAL",IF(AT141&lt;&gt;"",VLOOKUP(AT141,'ESO zone constants'!$D$3:$H$4953,5,FALSE),""),""),"")</f>
        <v/>
      </c>
      <c r="AU141" s="39"/>
      <c r="AV141" s="39"/>
      <c r="AW141" s="39"/>
      <c r="AX141" s="90" t="s">
        <v>2707</v>
      </c>
      <c r="AY141" s="21" t="str">
        <f>IF(A141="???","--","")&amp;IF(F141&lt;&gt;"Not in the game (anymore)",IF(A141&lt;&gt;"",CONCATENATE("[",A141,"] = {wayshrines={")&amp;IF(K141&lt;&gt;"",CONCATENATE(K141,","),"")&amp;IF(L141&lt;&gt;"",CONCATENATE(L141,","),"")&amp;IF(M141&lt;&gt;"",CONCATENATE(M141,","),"")&amp;CONCATENATE("}")&amp;IF(VALUE(N141)&gt;0,CONCATENATE(", traitsNeeded=",N141),"")&amp;CONCATENATE(", dlcId=",IF(S141&lt;&gt;"",S141,"DLC_BASE_GAME")),""),"")</f>
        <v>[166] = {wayshrines={264,264,264,}, dlcId=DLC_BASE_GAME</v>
      </c>
      <c r="AZ141" s="21" t="str">
        <f>IF(F141&lt;&gt;"Not in the game (anymore)",IF(A141&lt;&gt;"",IF(P141&lt;&gt;"",CONCATENATE(", zoneIds={",P141),"")&amp;IF(Y141&lt;&gt;"",CONCATENATE(",",Y141),"")&amp;IF(AD141&lt;&gt;"",CONCATENATE(",",AD141),"")&amp;IF(AI141&lt;&gt;"",CONCATENATE(",",AI141),"")&amp;IF(AN141&lt;&gt;"",CONCATENATE(",",AN141),"")&amp;IF(AS141&lt;&gt;"",CONCATENATE(",",AS141),"")&amp;IF(P141&lt;&gt;"",CONCATENATE("}",""),"")&amp;IF(OR(I141="true",I141="false",I141&lt;&gt;""), CONCATENATE(", veteran=", I141), ""),""),"")</f>
        <v>, zoneIds={930}, veteran={[EQUIP_TYPE_HEAD]=true, [EQUIP_TYPE_SHOULDERS]=false}</v>
      </c>
      <c r="BA141" s="21" t="str">
        <f>IF(F141&lt;&gt;"Not in the game (anymore)",IF(A141&lt;&gt;"",", setType="&amp;G141,"")&amp;IF(J141="true",", multiTrialSet=true",""),"")</f>
        <v>, setType=LIBSETS_SETTYPE_MONSTER</v>
      </c>
      <c r="BB141" s="21" t="str">
        <f>IF(AX141&lt;&gt;"",", isProcSetAllowedInPvP="&amp; AX141,"") &amp; IF(F141&lt;&gt;"Not in the game (anymore)",IF(U141&lt;&gt;"",", dropMechanic={"&amp;U141&amp;IF(AA141&lt;&gt;"",","&amp;AA141,"")&amp;IF(AF141&lt;&gt;"",","&amp;AF141,"")&amp;IF(AK141&lt;&gt;"",","&amp;AK141,"")&amp;IF(AP141&lt;&gt;"",","&amp;AP141,"")&amp;IF(AU141&lt;&gt;"",","&amp;AU141,"")&amp;"}"&amp;IF(U141="LIBSETS_DROP_MECHANIC_MONSTER_NAME",", dropMechanicNames={" &amp; IF(V141&lt;&gt;"","['en']='"&amp;V141&amp;"'","") &amp; IF(W141&lt;&gt;"",", ['de']='" &amp; W141&amp;"'","") &amp; "}",""),"")&amp;"},","")</f>
        <v>, dropMechanic={LIBSETS_DROP_MECHANIC_MONSTER_NAME}, dropMechanicNames={['en']='The Engine Guardian', ['de']='Der Maschinenwächter'}},</v>
      </c>
      <c r="BC141" s="21" t="str">
        <f>IF(F141&lt;&gt;"Not in the game (anymore)",IF(C141&lt;&gt;"",CONCATENATE(" --",C141," / ",B141,"   [",IF(Q141&lt;&gt;"",Q141,""),IF(Z141&lt;&gt;"",", "&amp;Z141,""),IF(AE141&lt;&gt;"",", "&amp;AE141,""),IF(AJ141&lt;&gt;"",", "&amp;AJ141,""),IF(AO141&lt;&gt;"",", "&amp;AO141,""),IF(AT141&lt;&gt;"",", "&amp;AT141,""),"]")),"")</f>
        <v xml:space="preserve"> --Engine Guardian / Maschinenwächter   [Darkshade Caverns II]</v>
      </c>
    </row>
    <row r="142" spans="1:55" x14ac:dyDescent="0.25">
      <c r="A142" s="5">
        <v>167</v>
      </c>
      <c r="B142" t="s">
        <v>954</v>
      </c>
      <c r="C142" t="s">
        <v>16</v>
      </c>
      <c r="D142" s="3">
        <f t="shared" si="2"/>
        <v>167</v>
      </c>
      <c r="G142" s="8" t="s">
        <v>1498</v>
      </c>
      <c r="H142">
        <v>2</v>
      </c>
      <c r="I142" t="s">
        <v>1485</v>
      </c>
      <c r="J142" t="s">
        <v>97</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1565</v>
      </c>
      <c r="V142" s="39" t="s">
        <v>1567</v>
      </c>
      <c r="W142" s="39" t="s">
        <v>1651</v>
      </c>
      <c r="Y142" s="3" t="str">
        <f>IF(G142&lt;&gt;"LIBSETS_SETTYPE_BATTLEGROUND",IF(G142&lt;&gt;"LIBSETS_SETTYPE_SPECIAL",IF(X142&lt;&gt;"",X142,IF(Z142&lt;&gt;"",VLOOKUP(Z142,'ESO zone constants'!$D$3:$H$4953,5,FALSE),"")),""),"")</f>
        <v/>
      </c>
      <c r="Z142" t="str">
        <f>IF(AND(O142&lt;&gt;"",NOT(ISERROR(O142))),"",IF(AND(L142&lt;&gt;"",L142&gt;0,NOT(ISERROR(L142))),VLOOKUP(L142,'ESO dumped WayshrineInfo'!$K$3:$N$9999,4,FALSE),""))</f>
        <v/>
      </c>
      <c r="AA142" s="39"/>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WayshrineInfo'!$K$3:$N$9999,4,FALSE),""))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90" t="s">
        <v>2707</v>
      </c>
      <c r="AY142" s="21" t="str">
        <f>IF(A142="???","--","")&amp;IF(F142&lt;&gt;"Not in the game (anymore)",IF(A142&lt;&gt;"",CONCATENATE("[",A142,"] = {wayshrines={")&amp;IF(K142&lt;&gt;"",CONCATENATE(K142,","),"")&amp;IF(L142&lt;&gt;"",CONCATENATE(L142,","),"")&amp;IF(M142&lt;&gt;"",CONCATENATE(M142,","),"")&amp;CONCATENATE("}")&amp;IF(VALUE(N142)&gt;0,CONCATENATE(", traitsNeeded=",N142),"")&amp;CONCATENATE(", dlcId=",IF(S142&lt;&gt;"",S142,"DLC_BASE_GAME")),""),"")</f>
        <v>[167] = {wayshrines={265,265,265,}, dlcId=DLC_BASE_GAME</v>
      </c>
      <c r="AZ142" s="21" t="str">
        <f>IF(F142&lt;&gt;"Not in the game (anymore)",IF(A142&lt;&gt;"",IF(P142&lt;&gt;"",CONCATENATE(", zoneIds={",P142),"")&amp;IF(Y142&lt;&gt;"",CONCATENATE(",",Y142),"")&amp;IF(AD142&lt;&gt;"",CONCATENATE(",",AD142),"")&amp;IF(AI142&lt;&gt;"",CONCATENATE(",",AI142),"")&amp;IF(AN142&lt;&gt;"",CONCATENATE(",",AN142),"")&amp;IF(AS142&lt;&gt;"",CONCATENATE(",",AS142),"")&amp;IF(P142&lt;&gt;"",CONCATENATE("}",""),"")&amp;IF(OR(I142="true",I142="false",I142&lt;&gt;""), CONCATENATE(", veteran=", I142), ""),""),"")</f>
        <v>, zoneIds={931}, veteran={[EQUIP_TYPE_HEAD]=true, [EQUIP_TYPE_SHOULDERS]=false}</v>
      </c>
      <c r="BA142" s="21" t="str">
        <f>IF(F142&lt;&gt;"Not in the game (anymore)",IF(A142&lt;&gt;"",", setType="&amp;G142,"")&amp;IF(J142="true",", multiTrialSet=true",""),"")</f>
        <v>, setType=LIBSETS_SETTYPE_MONSTER</v>
      </c>
      <c r="BB142" s="21" t="str">
        <f>IF(AX142&lt;&gt;"",", isProcSetAllowedInPvP="&amp; AX142,"") &amp; IF(F142&lt;&gt;"Not in the game (anymore)",IF(U142&lt;&gt;"",", dropMechanic={"&amp;U142&amp;IF(AA142&lt;&gt;"",","&amp;AA142,"")&amp;IF(AF142&lt;&gt;"",","&amp;AF142,"")&amp;IF(AK142&lt;&gt;"",","&amp;AK142,"")&amp;IF(AP142&lt;&gt;"",","&amp;AP142,"")&amp;IF(AU142&lt;&gt;"",","&amp;AU142,"")&amp;"}"&amp;IF(U142="LIBSETS_DROP_MECHANIC_MONSTER_NAME",", dropMechanicNames={" &amp; IF(V142&lt;&gt;"","['en']='"&amp;V142&amp;"'","") &amp; IF(W142&lt;&gt;"",", ['de']='" &amp; W142&amp;"'","") &amp; "}",""),"")&amp;"},","")</f>
        <v>, dropMechanic={LIBSETS_DROP_MECHANIC_MONSTER_NAME}, dropMechanicNames={['en']='Bogdan the Nightflame', ['de']='Bogdan die Nachtflamme'}},</v>
      </c>
      <c r="BC142" s="21" t="str">
        <f>IF(F142&lt;&gt;"Not in the game (anymore)",IF(C142&lt;&gt;"",CONCATENATE(" --",C142," / ",B142,"   [",IF(Q142&lt;&gt;"",Q142,""),IF(Z142&lt;&gt;"",", "&amp;Z142,""),IF(AE142&lt;&gt;"",", "&amp;AE142,""),IF(AJ142&lt;&gt;"",", "&amp;AJ142,""),IF(AO142&lt;&gt;"",", "&amp;AO142,""),IF(AT142&lt;&gt;"",", "&amp;AT142,""),"]")),"")</f>
        <v xml:space="preserve"> --Nightflame / Nachtflamme   [Elden Hollow II]</v>
      </c>
    </row>
    <row r="143" spans="1:55" x14ac:dyDescent="0.25">
      <c r="A143" s="5">
        <v>168</v>
      </c>
      <c r="B143" t="s">
        <v>15</v>
      </c>
      <c r="C143" t="s">
        <v>1580</v>
      </c>
      <c r="D143" s="3">
        <f t="shared" si="2"/>
        <v>168</v>
      </c>
      <c r="G143" s="8" t="s">
        <v>1498</v>
      </c>
      <c r="H143">
        <v>1</v>
      </c>
      <c r="I143" t="s">
        <v>1485</v>
      </c>
      <c r="J143" t="s">
        <v>97</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1565</v>
      </c>
      <c r="V143" s="39" t="s">
        <v>1580</v>
      </c>
      <c r="W143" s="39" t="s">
        <v>1655</v>
      </c>
      <c r="Y143" s="3" t="str">
        <f>IF(G143&lt;&gt;"LIBSETS_SETTYPE_BATTLEGROUND",IF(G143&lt;&gt;"LIBSETS_SETTYPE_SPECIAL",IF(X143&lt;&gt;"",X143,IF(Z143&lt;&gt;"",VLOOKUP(Z143,'ESO zone constants'!$D$3:$H$4953,5,FALSE),"")),""),"")</f>
        <v/>
      </c>
      <c r="Z143" t="str">
        <f>IF(AND(O143&lt;&gt;"",NOT(ISERROR(O143))),"",IF(AND(L143&lt;&gt;"",L143&gt;0,NOT(ISERROR(L143))),VLOOKUP(L143,'ESO dumped WayshrineInfo'!$K$3:$N$9999,4,FALSE),""))</f>
        <v/>
      </c>
      <c r="AA143" s="39"/>
      <c r="AB143" s="39"/>
      <c r="AC143" s="39"/>
      <c r="AD143" s="3" t="str">
        <f>IF(G143&lt;&gt;"LIBSETS_SETTYPE_BATTLEGROUND",IF(G143&lt;&gt;"LIBSETS_SETTYPE_SPECIAL",IF(AE143&lt;&gt;"",VLOOKUP(AE143,'ESO zone constants'!$D$3:$H$4953,5,FALSE),""),""),"")</f>
        <v/>
      </c>
      <c r="AE143" t="str">
        <f>IF(AND(O143&lt;&gt;"",NOT(ISERROR(O143))),"",IF(AND(M143&lt;&gt;"",M143&gt;0,NOT(ISERROR(M143))),VLOOKUP(M143,'ESO dumped WayshrineInfo'!$K$3:$N$9999,4,FALSE),""))</f>
        <v/>
      </c>
      <c r="AF143" s="39"/>
      <c r="AG143" s="39"/>
      <c r="AH143" s="39"/>
      <c r="AI143" s="3" t="str">
        <f>IF(G143&lt;&gt;"LIBSETS_SETTYPE_BATTLEGROUND",IF(G143&lt;&gt;"LIBSETS_SETTYPE_SPECIAL",IF(AJ143&lt;&gt;"",VLOOKUP(AJ143,'ESO zone constants'!$D$3:$H$4953,5,FALSE),""),""),"")</f>
        <v/>
      </c>
      <c r="AK143" s="39"/>
      <c r="AL143" s="39"/>
      <c r="AM143" s="39"/>
      <c r="AN143" s="3" t="str">
        <f>IF(G143&lt;&gt;"LIBSETS_SETTYPE_BATTLEGROUND",IF(G143&lt;&gt;"LIBSETS_SETTYPE_SPECIAL",IF(AO143&lt;&gt;"",VLOOKUP(AO143,'ESO zone constants'!$D$3:$H$4953,5,FALSE),""),""),"")</f>
        <v/>
      </c>
      <c r="AP143" s="39"/>
      <c r="AQ143" s="39"/>
      <c r="AR143" s="39"/>
      <c r="AS143" s="3" t="str">
        <f>IF(G143&lt;&gt;"LIBSETS_SETTYPE_BATTLEGROUND",IF(G143&lt;&gt;"LIBSETS_SETTYPE_SPECIAL",IF(AT143&lt;&gt;"",VLOOKUP(AT143,'ESO zone constants'!$D$3:$H$4953,5,FALSE),""),""),"")</f>
        <v/>
      </c>
      <c r="AU143" s="39"/>
      <c r="AV143" s="39"/>
      <c r="AW143" s="39"/>
      <c r="AX143" s="90" t="s">
        <v>2707</v>
      </c>
      <c r="AY143" s="21" t="str">
        <f>IF(A143="???","--","")&amp;IF(F143&lt;&gt;"Not in the game (anymore)",IF(A143&lt;&gt;"",CONCATENATE("[",A143,"] = {wayshrines={")&amp;IF(K143&lt;&gt;"",CONCATENATE(K143,","),"")&amp;IF(L143&lt;&gt;"",CONCATENATE(L143,","),"")&amp;IF(M143&lt;&gt;"",CONCATENATE(M143,","),"")&amp;CONCATENATE("}")&amp;IF(VALUE(N143)&gt;0,CONCATENATE(", traitsNeeded=",N143),"")&amp;CONCATENATE(", dlcId=",IF(S143&lt;&gt;"",S143,"DLC_BASE_GAME")),""),"")</f>
        <v>[168] = {wayshrines={269,269,269,}, dlcId=DLC_BASE_GAME</v>
      </c>
      <c r="AZ143" s="21" t="str">
        <f>IF(F143&lt;&gt;"Not in the game (anymore)",IF(A143&lt;&gt;"",IF(P143&lt;&gt;"",CONCATENATE(", zoneIds={",P143),"")&amp;IF(Y143&lt;&gt;"",CONCATENATE(",",Y143),"")&amp;IF(AD143&lt;&gt;"",CONCATENATE(",",AD143),"")&amp;IF(AI143&lt;&gt;"",CONCATENATE(",",AI143),"")&amp;IF(AN143&lt;&gt;"",CONCATENATE(",",AN143),"")&amp;IF(AS143&lt;&gt;"",CONCATENATE(",",AS143),"")&amp;IF(P143&lt;&gt;"",CONCATENATE("}",""),"")&amp;IF(OR(I143="true",I143="false",I143&lt;&gt;""), CONCATENATE(", veteran=", I143), ""),""),"")</f>
        <v>, zoneIds={932}, veteran={[EQUIP_TYPE_HEAD]=true, [EQUIP_TYPE_SHOULDERS]=false}</v>
      </c>
      <c r="BA143" s="21" t="str">
        <f>IF(F143&lt;&gt;"Not in the game (anymore)",IF(A143&lt;&gt;"",", setType="&amp;G143,"")&amp;IF(J143="true",", multiTrialSet=true",""),"")</f>
        <v>, setType=LIBSETS_SETTYPE_MONSTER</v>
      </c>
      <c r="BB143" s="21" t="str">
        <f>IF(AX143&lt;&gt;"",", isProcSetAllowedInPvP="&amp; AX143,"") &amp; IF(F143&lt;&gt;"Not in the game (anymore)",IF(U143&lt;&gt;"",", dropMechanic={"&amp;U143&amp;IF(AA143&lt;&gt;"",","&amp;AA143,"")&amp;IF(AF143&lt;&gt;"",","&amp;AF143,"")&amp;IF(AK143&lt;&gt;"",","&amp;AK143,"")&amp;IF(AP143&lt;&gt;"",","&amp;AP143,"")&amp;IF(AU143&lt;&gt;"",","&amp;AU143,"")&amp;"}"&amp;IF(U143="LIBSETS_DROP_MECHANIC_MONSTER_NAME",", dropMechanicNames={" &amp; IF(V143&lt;&gt;"","['en']='"&amp;V143&amp;"'","") &amp; IF(W143&lt;&gt;"",", ['de']='" &amp; W143&amp;"'","") &amp; "}",""),"")&amp;"},","")</f>
        <v>, dropMechanic={LIBSETS_DROP_MECHANIC_MONSTER_NAME}, dropMechanicNames={['en']='Nerien\'eth', ['de']='Nerien\’eth'}},</v>
      </c>
      <c r="BC143" s="21" t="str">
        <f>IF(F143&lt;&gt;"Not in the game (anymore)",IF(C143&lt;&gt;"",CONCATENATE(" --",C143," / ",B143,"   [",IF(Q143&lt;&gt;"",Q143,""),IF(Z143&lt;&gt;"",", "&amp;Z143,""),IF(AE143&lt;&gt;"",", "&amp;AE143,""),IF(AJ143&lt;&gt;"",", "&amp;AJ143,""),IF(AO143&lt;&gt;"",", "&amp;AO143,""),IF(AT143&lt;&gt;"",", "&amp;AT143,""),"]")),"")</f>
        <v xml:space="preserve"> --Nerien\'eth / Nerien'eth   [Crypt of Hearts II]</v>
      </c>
    </row>
    <row r="144" spans="1:55" x14ac:dyDescent="0.25">
      <c r="A144" s="5">
        <v>169</v>
      </c>
      <c r="B144" t="s">
        <v>31</v>
      </c>
      <c r="C144" t="s">
        <v>31</v>
      </c>
      <c r="D144" s="3">
        <f t="shared" si="2"/>
        <v>169</v>
      </c>
      <c r="G144" s="8" t="s">
        <v>1498</v>
      </c>
      <c r="H144">
        <v>1</v>
      </c>
      <c r="I144" t="s">
        <v>1485</v>
      </c>
      <c r="J144" t="s">
        <v>97</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1565</v>
      </c>
      <c r="V144" s="39" t="s">
        <v>31</v>
      </c>
      <c r="W144" s="39" t="s">
        <v>31</v>
      </c>
      <c r="Y144" s="3" t="str">
        <f>IF(G144&lt;&gt;"LIBSETS_SETTYPE_BATTLEGROUND",IF(G144&lt;&gt;"LIBSETS_SETTYPE_SPECIAL",IF(X144&lt;&gt;"",X144,IF(Z144&lt;&gt;"",VLOOKUP(Z144,'ESO zone constants'!$D$3:$H$4953,5,FALSE),"")),""),"")</f>
        <v/>
      </c>
      <c r="Z144" t="str">
        <f>IF(AND(O144&lt;&gt;"",NOT(ISERROR(O144))),"",IF(AND(L144&lt;&gt;"",L144&gt;0,NOT(ISERROR(L144))),VLOOKUP(L144,'ESO dumped WayshrineInfo'!$K$3:$N$9999,4,FALSE),""))</f>
        <v/>
      </c>
      <c r="AA144" s="39"/>
      <c r="AB144" s="39"/>
      <c r="AC144" s="39"/>
      <c r="AD144" s="3" t="str">
        <f>IF(G144&lt;&gt;"LIBSETS_SETTYPE_BATTLEGROUND",IF(G144&lt;&gt;"LIBSETS_SETTYPE_SPECIAL",IF(AE144&lt;&gt;"",VLOOKUP(AE144,'ESO zone constants'!$D$3:$H$4953,5,FALSE),""),""),"")</f>
        <v/>
      </c>
      <c r="AE144" t="str">
        <f>IF(AND(O144&lt;&gt;"",NOT(ISERROR(O144))),"",IF(AND(M144&lt;&gt;"",M144&gt;0,NOT(ISERROR(M144))),VLOOKUP(M144,'ESO dumped WayshrineInfo'!$K$3:$N$9999,4,FALSE),""))</f>
        <v/>
      </c>
      <c r="AF144" s="39"/>
      <c r="AG144" s="39"/>
      <c r="AH144" s="39"/>
      <c r="AI144" s="3" t="str">
        <f>IF(G144&lt;&gt;"LIBSETS_SETTYPE_BATTLEGROUND",IF(G144&lt;&gt;"LIBSETS_SETTYPE_SPECIAL",IF(AJ144&lt;&gt;"",VLOOKUP(AJ144,'ESO zone constants'!$D$3:$H$4953,5,FALSE),""),""),"")</f>
        <v/>
      </c>
      <c r="AK144" s="39"/>
      <c r="AL144" s="39"/>
      <c r="AM144" s="39"/>
      <c r="AN144" s="3" t="str">
        <f>IF(G144&lt;&gt;"LIBSETS_SETTYPE_BATTLEGROUND",IF(G144&lt;&gt;"LIBSETS_SETTYPE_SPECIAL",IF(AO144&lt;&gt;"",VLOOKUP(AO144,'ESO zone constants'!$D$3:$H$4953,5,FALSE),""),""),"")</f>
        <v/>
      </c>
      <c r="AP144" s="39"/>
      <c r="AQ144" s="39"/>
      <c r="AR144" s="39"/>
      <c r="AS144" s="3" t="str">
        <f>IF(G144&lt;&gt;"LIBSETS_SETTYPE_BATTLEGROUND",IF(G144&lt;&gt;"LIBSETS_SETTYPE_SPECIAL",IF(AT144&lt;&gt;"",VLOOKUP(AT144,'ESO zone constants'!$D$3:$H$4953,5,FALSE),""),""),"")</f>
        <v/>
      </c>
      <c r="AU144" s="39"/>
      <c r="AV144" s="39"/>
      <c r="AW144" s="39"/>
      <c r="AX144" s="90" t="s">
        <v>2707</v>
      </c>
      <c r="AY144" s="21" t="str">
        <f>IF(A144="???","--","")&amp;IF(F144&lt;&gt;"Not in the game (anymore)",IF(A144&lt;&gt;"",CONCATENATE("[",A144,"] = {wayshrines={")&amp;IF(K144&lt;&gt;"",CONCATENATE(K144,","),"")&amp;IF(L144&lt;&gt;"",CONCATENATE(L144,","),"")&amp;IF(M144&lt;&gt;"",CONCATENATE(M144,","),"")&amp;CONCATENATE("}")&amp;IF(VALUE(N144)&gt;0,CONCATENATE(", traitsNeeded=",N144),"")&amp;CONCATENATE(", dlcId=",IF(S144&lt;&gt;"",S144,"DLC_BASE_GAME")),""),"")</f>
        <v>[169] = {wayshrines={268,268,268,}, dlcId=DLC_BASE_GAME</v>
      </c>
      <c r="AZ144" s="21" t="str">
        <f>IF(F144&lt;&gt;"Not in the game (anymore)",IF(A144&lt;&gt;"",IF(P144&lt;&gt;"",CONCATENATE(", zoneIds={",P144),"")&amp;IF(Y144&lt;&gt;"",CONCATENATE(",",Y144),"")&amp;IF(AD144&lt;&gt;"",CONCATENATE(",",AD144),"")&amp;IF(AI144&lt;&gt;"",CONCATENATE(",",AI144),"")&amp;IF(AN144&lt;&gt;"",CONCATENATE(",",AN144),"")&amp;IF(AS144&lt;&gt;"",CONCATENATE(",",AS144),"")&amp;IF(P144&lt;&gt;"",CONCATENATE("}",""),"")&amp;IF(OR(I144="true",I144="false",I144&lt;&gt;""), CONCATENATE(", veteran=", I144), ""),""),"")</f>
        <v>, zoneIds={681}, veteran={[EQUIP_TYPE_HEAD]=true, [EQUIP_TYPE_SHOULDERS]=false}</v>
      </c>
      <c r="BA144" s="21" t="str">
        <f>IF(F144&lt;&gt;"Not in the game (anymore)",IF(A144&lt;&gt;"",", setType="&amp;G144,"")&amp;IF(J144="true",", multiTrialSet=true",""),"")</f>
        <v>, setType=LIBSETS_SETTYPE_MONSTER</v>
      </c>
      <c r="BB144" s="21" t="str">
        <f>IF(AX144&lt;&gt;"",", isProcSetAllowedInPvP="&amp; AX144,"") &amp; IF(F144&lt;&gt;"Not in the game (anymore)",IF(U144&lt;&gt;"",", dropMechanic={"&amp;U144&amp;IF(AA144&lt;&gt;"",","&amp;AA144,"")&amp;IF(AF144&lt;&gt;"",","&amp;AF144,"")&amp;IF(AK144&lt;&gt;"",","&amp;AK144,"")&amp;IF(AP144&lt;&gt;"",","&amp;AP144,"")&amp;IF(AU144&lt;&gt;"",","&amp;AU144,"")&amp;"}"&amp;IF(U144="LIBSETS_DROP_MECHANIC_MONSTER_NAME",", dropMechanicNames={" &amp; IF(V144&lt;&gt;"","['en']='"&amp;V144&amp;"'","") &amp; IF(W144&lt;&gt;"",", ['de']='" &amp; W144&amp;"'","") &amp; "}",""),"")&amp;"},","")</f>
        <v>, dropMechanic={LIBSETS_DROP_MECHANIC_MONSTER_NAME}, dropMechanicNames={['en']='Valkyn Skoria', ['de']='Valkyn Skoria'}},</v>
      </c>
      <c r="BC144" s="21" t="str">
        <f>IF(F144&lt;&gt;"Not in the game (anymore)",IF(C144&lt;&gt;"",CONCATENATE(" --",C144," / ",B144,"   [",IF(Q144&lt;&gt;"",Q144,""),IF(Z144&lt;&gt;"",", "&amp;Z144,""),IF(AE144&lt;&gt;"",", "&amp;AE144,""),IF(AJ144&lt;&gt;"",", "&amp;AJ144,""),IF(AO144&lt;&gt;"",", "&amp;AO144,""),IF(AT144&lt;&gt;"",", "&amp;AT144,""),"]")),"")</f>
        <v xml:space="preserve"> --Valkyn Skoria / Valkyn Skoria   [City of Ash II]</v>
      </c>
    </row>
    <row r="145" spans="1:55" x14ac:dyDescent="0.25">
      <c r="A145" s="5">
        <v>170</v>
      </c>
      <c r="B145" t="s">
        <v>955</v>
      </c>
      <c r="C145" t="s">
        <v>12</v>
      </c>
      <c r="D145" s="3">
        <f t="shared" si="2"/>
        <v>170</v>
      </c>
      <c r="G145" s="8" t="s">
        <v>1498</v>
      </c>
      <c r="H145">
        <v>2</v>
      </c>
      <c r="I145" t="s">
        <v>1485</v>
      </c>
      <c r="J145" t="s">
        <v>97</v>
      </c>
      <c r="K145">
        <v>262</v>
      </c>
      <c r="L145">
        <v>262</v>
      </c>
      <c r="M145">
        <v>262</v>
      </c>
      <c r="N145">
        <v>0</v>
      </c>
      <c r="O145" s="66"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1565</v>
      </c>
      <c r="V145" s="39" t="s">
        <v>1376</v>
      </c>
      <c r="W145" s="39" t="s">
        <v>1663</v>
      </c>
      <c r="Y145" s="3" t="str">
        <f>IF(G145&lt;&gt;"LIBSETS_SETTYPE_BATTLEGROUND",IF(G145&lt;&gt;"LIBSETS_SETTYPE_SPECIAL",IF(X145&lt;&gt;"",X145,IF(Z145&lt;&gt;"",VLOOKUP(Z145,'ESO zone constants'!$D$3:$H$4953,5,FALSE),"")),""),"")</f>
        <v/>
      </c>
      <c r="Z145" t="str">
        <f>IF(AND(O145&lt;&gt;"",NOT(ISERROR(O145))),"",IF(AND(L145&lt;&gt;"",L145&gt;0,NOT(ISERROR(L145))),VLOOKUP(L145,'ESO dumped WayshrineInfo'!$K$3:$N$9999,4,FALSE),""))</f>
        <v/>
      </c>
      <c r="AA145" s="39"/>
      <c r="AB145" s="39"/>
      <c r="AC145" s="39"/>
      <c r="AD145" s="3" t="str">
        <f>IF(G145&lt;&gt;"LIBSETS_SETTYPE_BATTLEGROUND",IF(G145&lt;&gt;"LIBSETS_SETTYPE_SPECIAL",IF(AE145&lt;&gt;"",VLOOKUP(AE145,'ESO zone constants'!$D$3:$H$4953,5,FALSE),""),""),"")</f>
        <v/>
      </c>
      <c r="AE145" t="str">
        <f>IF(AND(O145&lt;&gt;"",NOT(ISERROR(O145))),"",IF(AND(M145&lt;&gt;"",M145&gt;0,NOT(ISERROR(M145))),VLOOKUP(M145,'ESO dumped WayshrineInfo'!$K$3:$N$9999,4,FALSE),""))</f>
        <v/>
      </c>
      <c r="AF145" s="39"/>
      <c r="AG145" s="39"/>
      <c r="AH145" s="39"/>
      <c r="AI145" s="3" t="str">
        <f>IF(G145&lt;&gt;"LIBSETS_SETTYPE_BATTLEGROUND",IF(G145&lt;&gt;"LIBSETS_SETTYPE_SPECIAL",IF(AJ145&lt;&gt;"",VLOOKUP(AJ145,'ESO zone constants'!$D$3:$H$4953,5,FALSE),""),""),"")</f>
        <v/>
      </c>
      <c r="AK145" s="39"/>
      <c r="AL145" s="39"/>
      <c r="AM145" s="39"/>
      <c r="AN145" s="3" t="str">
        <f>IF(G145&lt;&gt;"LIBSETS_SETTYPE_BATTLEGROUND",IF(G145&lt;&gt;"LIBSETS_SETTYPE_SPECIAL",IF(AO145&lt;&gt;"",VLOOKUP(AO145,'ESO zone constants'!$D$3:$H$4953,5,FALSE),""),""),"")</f>
        <v/>
      </c>
      <c r="AP145" s="39"/>
      <c r="AQ145" s="39"/>
      <c r="AR145" s="39"/>
      <c r="AS145" s="3" t="str">
        <f>IF(G145&lt;&gt;"LIBSETS_SETTYPE_BATTLEGROUND",IF(G145&lt;&gt;"LIBSETS_SETTYPE_SPECIAL",IF(AT145&lt;&gt;"",VLOOKUP(AT145,'ESO zone constants'!$D$3:$H$4953,5,FALSE),""),""),"")</f>
        <v/>
      </c>
      <c r="AU145" s="39"/>
      <c r="AV145" s="39"/>
      <c r="AW145" s="39"/>
      <c r="AX145" s="90" t="s">
        <v>2707</v>
      </c>
      <c r="AY145" s="21" t="str">
        <f>IF(A145="???","--","")&amp;IF(F145&lt;&gt;"Not in the game (anymore)",IF(A145&lt;&gt;"",CONCATENATE("[",A145,"] = {wayshrines={")&amp;IF(K145&lt;&gt;"",CONCATENATE(K145,","),"")&amp;IF(L145&lt;&gt;"",CONCATENATE(L145,","),"")&amp;IF(M145&lt;&gt;"",CONCATENATE(M145,","),"")&amp;CONCATENATE("}")&amp;IF(VALUE(N145)&gt;0,CONCATENATE(", traitsNeeded=",N145),"")&amp;CONCATENATE(", dlcId=",IF(S145&lt;&gt;"",S145,"DLC_BASE_GAME")),""),"")</f>
        <v>[170] = {wayshrines={262,262,262,}, dlcId=DLC_BASE_GAME</v>
      </c>
      <c r="AZ145" s="21" t="str">
        <f>IF(F145&lt;&gt;"Not in the game (anymore)",IF(A145&lt;&gt;"",IF(P145&lt;&gt;"",CONCATENATE(", zoneIds={",P145),"")&amp;IF(Y145&lt;&gt;"",CONCATENATE(",",Y145),"")&amp;IF(AD145&lt;&gt;"",CONCATENATE(",",AD145),"")&amp;IF(AI145&lt;&gt;"",CONCATENATE(",",AI145),"")&amp;IF(AN145&lt;&gt;"",CONCATENATE(",",AN145),"")&amp;IF(AS145&lt;&gt;"",CONCATENATE(",",AS145),"")&amp;IF(P145&lt;&gt;"",CONCATENATE("}",""),"")&amp;IF(OR(I145="true",I145="false",I145&lt;&gt;""), CONCATENATE(", veteran=", I145), ""),""),"")</f>
        <v>, zoneIds={935}, veteran={[EQUIP_TYPE_HEAD]=true, [EQUIP_TYPE_SHOULDERS]=false}</v>
      </c>
      <c r="BA145" s="21" t="str">
        <f>IF(F145&lt;&gt;"Not in the game (anymore)",IF(A145&lt;&gt;"",", setType="&amp;G145,"")&amp;IF(J145="true",", multiTrialSet=true",""),"")</f>
        <v>, setType=LIBSETS_SETTYPE_MONSTER</v>
      </c>
      <c r="BB145" s="21" t="str">
        <f>IF(AX145&lt;&gt;"",", isProcSetAllowedInPvP="&amp; AX145,"") &amp; IF(F145&lt;&gt;"Not in the game (anymore)",IF(U145&lt;&gt;"",", dropMechanic={"&amp;U145&amp;IF(AA145&lt;&gt;"",","&amp;AA145,"")&amp;IF(AF145&lt;&gt;"",","&amp;AF145,"")&amp;IF(AK145&lt;&gt;"",","&amp;AK145,"")&amp;IF(AP145&lt;&gt;"",","&amp;AP145,"")&amp;IF(AU145&lt;&gt;"",","&amp;AU145,"")&amp;"}"&amp;IF(U145="LIBSETS_DROP_MECHANIC_MONSTER_NAME",", dropMechanicNames={" &amp; IF(V145&lt;&gt;"","['en']='"&amp;V145&amp;"'","") &amp; IF(W145&lt;&gt;"",", ['de']='" &amp; W145&amp;"'","") &amp; "}",""),"")&amp;"},","")</f>
        <v>, dropMechanic={LIBSETS_DROP_MECHANIC_MONSTER_NAME}, dropMechanicNames={['en']='High Kinlord Rilis', ['de']='Sippenhochfürst Rilis'}},</v>
      </c>
      <c r="BC145" s="21" t="str">
        <f>IF(F145&lt;&gt;"Not in the game (anymore)",IF(C145&lt;&gt;"",CONCATENATE(" --",C145," / ",B145,"   [",IF(Q145&lt;&gt;"",Q145,""),IF(Z145&lt;&gt;"",", "&amp;Z145,""),IF(AE145&lt;&gt;"",", "&amp;AE145,""),IF(AJ145&lt;&gt;"",", "&amp;AJ145,""),IF(AO145&lt;&gt;"",", "&amp;AO145,""),IF(AT145&lt;&gt;"",", "&amp;AT145,""),"]")),"")</f>
        <v xml:space="preserve"> --Maw of the Infernal / Schlund des Infernalen   [The Banished Cells II]</v>
      </c>
    </row>
    <row r="146" spans="1:55" x14ac:dyDescent="0.25">
      <c r="A146" s="12">
        <v>171</v>
      </c>
      <c r="B146" t="s">
        <v>956</v>
      </c>
      <c r="C146" t="s">
        <v>957</v>
      </c>
      <c r="D146" s="3">
        <f t="shared" si="2"/>
        <v>171</v>
      </c>
      <c r="F146" t="s">
        <v>1447</v>
      </c>
      <c r="G146" s="8" t="s">
        <v>1500</v>
      </c>
      <c r="I146" t="s">
        <v>97</v>
      </c>
      <c r="J146" t="s">
        <v>98</v>
      </c>
      <c r="K146">
        <v>230</v>
      </c>
      <c r="L146">
        <v>230</v>
      </c>
      <c r="M146">
        <v>230</v>
      </c>
      <c r="N146">
        <v>0</v>
      </c>
      <c r="O146" s="66"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1565</v>
      </c>
      <c r="V146" s="39"/>
      <c r="W146" s="39"/>
      <c r="Y146" s="3" t="str">
        <f>IF(G146&lt;&gt;"LIBSETS_SETTYPE_BATTLEGROUND",IF(G146&lt;&gt;"LIBSETS_SETTYPE_SPECIAL",IF(X146&lt;&gt;"",X146,IF(Z146&lt;&gt;"",VLOOKUP(Z146,'ESO zone constants'!$D$3:$H$4953,5,FALSE),"")),""),"")</f>
        <v/>
      </c>
      <c r="Z146" t="str">
        <f>IF(AND(O146&lt;&gt;"",NOT(ISERROR(O146))),"",IF(AND(L146&lt;&gt;"",L146&gt;0,NOT(ISERROR(L146))),VLOOKUP(L146,'ESO dumped WayshrineInfo'!$K$3:$N$9999,4,FALSE),""))</f>
        <v/>
      </c>
      <c r="AA146" s="39"/>
      <c r="AB146" s="39"/>
      <c r="AC146" s="39"/>
      <c r="AD146" s="3" t="str">
        <f>IF(G146&lt;&gt;"LIBSETS_SETTYPE_BATTLEGROUND",IF(G146&lt;&gt;"LIBSETS_SETTYPE_SPECIAL",IF(AE146&lt;&gt;"",VLOOKUP(AE146,'ESO zone constants'!$D$3:$H$4953,5,FALSE),""),""),"")</f>
        <v/>
      </c>
      <c r="AE146" t="str">
        <f>IF(AND(O146&lt;&gt;"",NOT(ISERROR(O146))),"",IF(AND(M146&lt;&gt;"",M146&gt;0,NOT(ISERROR(M146))),VLOOKUP(M146,'ESO dumped WayshrineInfo'!$K$3:$N$9999,4,FALSE),""))</f>
        <v/>
      </c>
      <c r="AF146" s="39"/>
      <c r="AG146" s="39"/>
      <c r="AH146" s="39"/>
      <c r="AI146" s="3" t="str">
        <f>IF(G146&lt;&gt;"LIBSETS_SETTYPE_BATTLEGROUND",IF(G146&lt;&gt;"LIBSETS_SETTYPE_SPECIAL",IF(AJ146&lt;&gt;"",VLOOKUP(AJ146,'ESO zone constants'!$D$3:$H$4953,5,FALSE),""),""),"")</f>
        <v/>
      </c>
      <c r="AK146" s="39"/>
      <c r="AL146" s="39"/>
      <c r="AM146" s="39"/>
      <c r="AN146" s="3" t="str">
        <f>IF(G146&lt;&gt;"LIBSETS_SETTYPE_BATTLEGROUND",IF(G146&lt;&gt;"LIBSETS_SETTYPE_SPECIAL",IF(AO146&lt;&gt;"",VLOOKUP(AO146,'ESO zone constants'!$D$3:$H$4953,5,FALSE),""),""),"")</f>
        <v/>
      </c>
      <c r="AP146" s="39"/>
      <c r="AQ146" s="39"/>
      <c r="AR146" s="39"/>
      <c r="AS146" s="3" t="str">
        <f>IF(G146&lt;&gt;"LIBSETS_SETTYPE_BATTLEGROUND",IF(G146&lt;&gt;"LIBSETS_SETTYPE_SPECIAL",IF(AT146&lt;&gt;"",VLOOKUP(AT146,'ESO zone constants'!$D$3:$H$4953,5,FALSE),""),""),"")</f>
        <v/>
      </c>
      <c r="AU146" s="39"/>
      <c r="AV146" s="39"/>
      <c r="AW146" s="39"/>
      <c r="AX146" s="90" t="s">
        <v>2707</v>
      </c>
      <c r="AY146" s="21" t="str">
        <f>IF(A146="???","--","")&amp;IF(F146&lt;&gt;"Not in the game (anymore)",IF(A146&lt;&gt;"",CONCATENATE("[",A146,"] = {wayshrines={")&amp;IF(K146&lt;&gt;"",CONCATENATE(K146,","),"")&amp;IF(L146&lt;&gt;"",CONCATENATE(L146,","),"")&amp;IF(M146&lt;&gt;"",CONCATENATE(M146,","),"")&amp;CONCATENATE("}")&amp;IF(VALUE(N146)&gt;0,CONCATENATE(", traitsNeeded=",N146),"")&amp;CONCATENATE(", dlcId=",IF(S146&lt;&gt;"",S146,"DLC_BASE_GAME")),""),"")</f>
        <v>[171] = {wayshrines={230,230,230,}, dlcId=DLC_BASE_GAME</v>
      </c>
      <c r="AZ146" s="21" t="str">
        <f>IF(F146&lt;&gt;"Not in the game (anymore)",IF(A146&lt;&gt;"",IF(P146&lt;&gt;"",CONCATENATE(", zoneIds={",P146),"")&amp;IF(Y146&lt;&gt;"",CONCATENATE(",",Y146),"")&amp;IF(AD146&lt;&gt;"",CONCATENATE(",",AD146),"")&amp;IF(AI146&lt;&gt;"",CONCATENATE(",",AI146),"")&amp;IF(AN146&lt;&gt;"",CONCATENATE(",",AN146),"")&amp;IF(AS146&lt;&gt;"",CONCATENATE(",",AS146),"")&amp;IF(P146&lt;&gt;"",CONCATENATE("}",""),"")&amp;IF(OR(I146="true",I146="false",I146&lt;&gt;""), CONCATENATE(", veteran=", I146), ""),""),"")</f>
        <v>, zoneIds={636}, veteran=false</v>
      </c>
      <c r="BA146" s="21" t="str">
        <f>IF(F146&lt;&gt;"Not in the game (anymore)",IF(A146&lt;&gt;"",", setType="&amp;G146,"")&amp;IF(J146="true",", multiTrialSet=true",""),"")</f>
        <v>, setType=LIBSETS_SETTYPE_TRIAL, multiTrialSet=true</v>
      </c>
      <c r="BB146" s="21" t="str">
        <f>IF(AX146&lt;&gt;"",", isProcSetAllowedInPvP="&amp; AX146,"") &amp; IF(F146&lt;&gt;"Not in the game (anymore)",IF(U146&lt;&gt;"",", dropMechanic={"&amp;U146&amp;IF(AA146&lt;&gt;"",","&amp;AA146,"")&amp;IF(AF146&lt;&gt;"",","&amp;AF146,"")&amp;IF(AK146&lt;&gt;"",","&amp;AK146,"")&amp;IF(AP146&lt;&gt;"",","&amp;AP146,"")&amp;IF(AU146&lt;&gt;"",","&amp;AU146,"")&amp;"}"&amp;IF(U146="LIBSETS_DROP_MECHANIC_MONSTER_NAME",", dropMechanicNames={" &amp; IF(V146&lt;&gt;"","['en']='"&amp;V146&amp;"'","") &amp; IF(W146&lt;&gt;"",", ['de']='" &amp; W146&amp;"'","") &amp; "}",""),"")&amp;"},","")</f>
        <v>, dropMechanic={LIBSETS_DROP_MECHANIC_MONSTER_NAME}, dropMechanicNames={}},</v>
      </c>
      <c r="BC146" s="21" t="str">
        <f>IF(F146&lt;&gt;"Not in the game (anymore)",IF(C146&lt;&gt;"",CONCATENATE(" --",C146," / ",B146,"   [",IF(Q146&lt;&gt;"",Q146,""),IF(Z146&lt;&gt;"",", "&amp;Z146,""),IF(AE146&lt;&gt;"",", "&amp;AE146,""),IF(AJ146&lt;&gt;"",", "&amp;AJ146,""),IF(AO146&lt;&gt;"",", "&amp;AO146,""),IF(AT146&lt;&gt;"",", "&amp;AT146,""),"]")),"")</f>
        <v xml:space="preserve"> --Eternal Warrior / Ewiger Krieger   [Hel Ra Citadel]</v>
      </c>
    </row>
    <row r="147" spans="1:55" x14ac:dyDescent="0.25">
      <c r="A147" s="12">
        <v>172</v>
      </c>
      <c r="B147" t="s">
        <v>958</v>
      </c>
      <c r="C147" t="s">
        <v>959</v>
      </c>
      <c r="D147" s="3">
        <f t="shared" si="2"/>
        <v>172</v>
      </c>
      <c r="F147" t="s">
        <v>1447</v>
      </c>
      <c r="G147" s="8" t="s">
        <v>1500</v>
      </c>
      <c r="I147" t="s">
        <v>97</v>
      </c>
      <c r="J147" t="s">
        <v>98</v>
      </c>
      <c r="K147">
        <v>230</v>
      </c>
      <c r="L147">
        <v>230</v>
      </c>
      <c r="M147">
        <v>230</v>
      </c>
      <c r="N147">
        <v>0</v>
      </c>
      <c r="O147" s="66"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1565</v>
      </c>
      <c r="V147" s="39"/>
      <c r="W147" s="39"/>
      <c r="Y147" s="3" t="str">
        <f>IF(G147&lt;&gt;"LIBSETS_SETTYPE_BATTLEGROUND",IF(G147&lt;&gt;"LIBSETS_SETTYPE_SPECIAL",IF(X147&lt;&gt;"",X147,IF(Z147&lt;&gt;"",VLOOKUP(Z147,'ESO zone constants'!$D$3:$H$4953,5,FALSE),"")),""),"")</f>
        <v/>
      </c>
      <c r="Z147" t="str">
        <f>IF(AND(O147&lt;&gt;"",NOT(ISERROR(O147))),"",IF(AND(L147&lt;&gt;"",L147&gt;0,NOT(ISERROR(L147))),VLOOKUP(L147,'ESO dumped WayshrineInfo'!$K$3:$N$9999,4,FALSE),""))</f>
        <v/>
      </c>
      <c r="AA147" s="39"/>
      <c r="AB147" s="39"/>
      <c r="AC147" s="39"/>
      <c r="AD147" s="3" t="str">
        <f>IF(G147&lt;&gt;"LIBSETS_SETTYPE_BATTLEGROUND",IF(G147&lt;&gt;"LIBSETS_SETTYPE_SPECIAL",IF(AE147&lt;&gt;"",VLOOKUP(AE147,'ESO zone constants'!$D$3:$H$4953,5,FALSE),""),""),"")</f>
        <v/>
      </c>
      <c r="AE147" t="str">
        <f>IF(AND(O147&lt;&gt;"",NOT(ISERROR(O147))),"",IF(AND(M147&lt;&gt;"",M147&gt;0,NOT(ISERROR(M147))),VLOOKUP(M147,'ESO dumped WayshrineInfo'!$K$3:$N$9999,4,FALSE),""))</f>
        <v/>
      </c>
      <c r="AF147" s="39"/>
      <c r="AG147" s="39"/>
      <c r="AH147" s="39"/>
      <c r="AI147" s="3" t="str">
        <f>IF(G147&lt;&gt;"LIBSETS_SETTYPE_BATTLEGROUND",IF(G147&lt;&gt;"LIBSETS_SETTYPE_SPECIAL",IF(AJ147&lt;&gt;"",VLOOKUP(AJ147,'ESO zone constants'!$D$3:$H$4953,5,FALSE),""),""),"")</f>
        <v/>
      </c>
      <c r="AK147" s="39"/>
      <c r="AL147" s="39"/>
      <c r="AM147" s="39"/>
      <c r="AN147" s="3" t="str">
        <f>IF(G147&lt;&gt;"LIBSETS_SETTYPE_BATTLEGROUND",IF(G147&lt;&gt;"LIBSETS_SETTYPE_SPECIAL",IF(AO147&lt;&gt;"",VLOOKUP(AO147,'ESO zone constants'!$D$3:$H$4953,5,FALSE),""),""),"")</f>
        <v/>
      </c>
      <c r="AP147" s="39"/>
      <c r="AQ147" s="39"/>
      <c r="AR147" s="39"/>
      <c r="AS147" s="3" t="str">
        <f>IF(G147&lt;&gt;"LIBSETS_SETTYPE_BATTLEGROUND",IF(G147&lt;&gt;"LIBSETS_SETTYPE_SPECIAL",IF(AT147&lt;&gt;"",VLOOKUP(AT147,'ESO zone constants'!$D$3:$H$4953,5,FALSE),""),""),"")</f>
        <v/>
      </c>
      <c r="AU147" s="39"/>
      <c r="AV147" s="39"/>
      <c r="AW147" s="39"/>
      <c r="AX147" s="90" t="s">
        <v>2707</v>
      </c>
      <c r="AY147" s="21" t="str">
        <f>IF(A147="???","--","")&amp;IF(F147&lt;&gt;"Not in the game (anymore)",IF(A147&lt;&gt;"",CONCATENATE("[",A147,"] = {wayshrines={")&amp;IF(K147&lt;&gt;"",CONCATENATE(K147,","),"")&amp;IF(L147&lt;&gt;"",CONCATENATE(L147,","),"")&amp;IF(M147&lt;&gt;"",CONCATENATE(M147,","),"")&amp;CONCATENATE("}")&amp;IF(VALUE(N147)&gt;0,CONCATENATE(", traitsNeeded=",N147),"")&amp;CONCATENATE(", dlcId=",IF(S147&lt;&gt;"",S147,"DLC_BASE_GAME")),""),"")</f>
        <v>[172] = {wayshrines={230,230,230,}, dlcId=DLC_BASE_GAME</v>
      </c>
      <c r="AZ147" s="21" t="str">
        <f>IF(F147&lt;&gt;"Not in the game (anymore)",IF(A147&lt;&gt;"",IF(P147&lt;&gt;"",CONCATENATE(", zoneIds={",P147),"")&amp;IF(Y147&lt;&gt;"",CONCATENATE(",",Y147),"")&amp;IF(AD147&lt;&gt;"",CONCATENATE(",",AD147),"")&amp;IF(AI147&lt;&gt;"",CONCATENATE(",",AI147),"")&amp;IF(AN147&lt;&gt;"",CONCATENATE(",",AN147),"")&amp;IF(AS147&lt;&gt;"",CONCATENATE(",",AS147),"")&amp;IF(P147&lt;&gt;"",CONCATENATE("}",""),"")&amp;IF(OR(I147="true",I147="false",I147&lt;&gt;""), CONCATENATE(", veteran=", I147), ""),""),"")</f>
        <v>, zoneIds={636}, veteran=false</v>
      </c>
      <c r="BA147" s="21" t="str">
        <f>IF(F147&lt;&gt;"Not in the game (anymore)",IF(A147&lt;&gt;"",", setType="&amp;G147,"")&amp;IF(J147="true",", multiTrialSet=true",""),"")</f>
        <v>, setType=LIBSETS_SETTYPE_TRIAL, multiTrialSet=true</v>
      </c>
      <c r="BB147" s="21" t="str">
        <f>IF(AX147&lt;&gt;"",", isProcSetAllowedInPvP="&amp; AX147,"") &amp; IF(F147&lt;&gt;"Not in the game (anymore)",IF(U147&lt;&gt;"",", dropMechanic={"&amp;U147&amp;IF(AA147&lt;&gt;"",","&amp;AA147,"")&amp;IF(AF147&lt;&gt;"",","&amp;AF147,"")&amp;IF(AK147&lt;&gt;"",","&amp;AK147,"")&amp;IF(AP147&lt;&gt;"",","&amp;AP147,"")&amp;IF(AU147&lt;&gt;"",","&amp;AU147,"")&amp;"}"&amp;IF(U147="LIBSETS_DROP_MECHANIC_MONSTER_NAME",", dropMechanicNames={" &amp; IF(V147&lt;&gt;"","['en']='"&amp;V147&amp;"'","") &amp; IF(W147&lt;&gt;"",", ['de']='" &amp; W147&amp;"'","") &amp; "}",""),"")&amp;"},","")</f>
        <v>, dropMechanic={LIBSETS_DROP_MECHANIC_MONSTER_NAME}, dropMechanicNames={}},</v>
      </c>
      <c r="BC147" s="21" t="str">
        <f>IF(F147&lt;&gt;"Not in the game (anymore)",IF(C147&lt;&gt;"",CONCATENATE(" --",C147," / ",B147,"   [",IF(Q147&lt;&gt;"",Q147,""),IF(Z147&lt;&gt;"",", "&amp;Z147,""),IF(AE147&lt;&gt;"",", "&amp;AE147,""),IF(AJ147&lt;&gt;"",", "&amp;AJ147,""),IF(AO147&lt;&gt;"",", "&amp;AO147,""),IF(AT147&lt;&gt;"",", "&amp;AT147,""),"]")),"")</f>
        <v xml:space="preserve"> --Infallible Mage / Unfehlbare Magierin   [Hel Ra Citadel]</v>
      </c>
    </row>
    <row r="148" spans="1:55" x14ac:dyDescent="0.25">
      <c r="A148" s="12">
        <v>173</v>
      </c>
      <c r="B148" t="s">
        <v>960</v>
      </c>
      <c r="C148" t="s">
        <v>961</v>
      </c>
      <c r="D148" s="3">
        <f t="shared" si="2"/>
        <v>173</v>
      </c>
      <c r="F148" t="s">
        <v>1447</v>
      </c>
      <c r="G148" s="8" t="s">
        <v>1500</v>
      </c>
      <c r="I148" t="s">
        <v>97</v>
      </c>
      <c r="J148" t="s">
        <v>98</v>
      </c>
      <c r="K148">
        <v>230</v>
      </c>
      <c r="L148">
        <v>230</v>
      </c>
      <c r="M148">
        <v>230</v>
      </c>
      <c r="N148">
        <v>0</v>
      </c>
      <c r="O148" s="66"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1565</v>
      </c>
      <c r="V148" s="39"/>
      <c r="W148" s="39"/>
      <c r="Y148" s="3" t="str">
        <f>IF(G148&lt;&gt;"LIBSETS_SETTYPE_BATTLEGROUND",IF(G148&lt;&gt;"LIBSETS_SETTYPE_SPECIAL",IF(X148&lt;&gt;"",X148,IF(Z148&lt;&gt;"",VLOOKUP(Z148,'ESO zone constants'!$D$3:$H$4953,5,FALSE),"")),""),"")</f>
        <v/>
      </c>
      <c r="Z148" t="str">
        <f>IF(AND(O148&lt;&gt;"",NOT(ISERROR(O148))),"",IF(AND(L148&lt;&gt;"",L148&gt;0,NOT(ISERROR(L148))),VLOOKUP(L148,'ESO dumped WayshrineInfo'!$K$3:$N$9999,4,FALSE),""))</f>
        <v/>
      </c>
      <c r="AA148" s="39"/>
      <c r="AB148" s="39"/>
      <c r="AC148" s="39"/>
      <c r="AD148" s="3" t="str">
        <f>IF(G148&lt;&gt;"LIBSETS_SETTYPE_BATTLEGROUND",IF(G148&lt;&gt;"LIBSETS_SETTYPE_SPECIAL",IF(AE148&lt;&gt;"",VLOOKUP(AE148,'ESO zone constants'!$D$3:$H$4953,5,FALSE),""),""),"")</f>
        <v/>
      </c>
      <c r="AE148" t="str">
        <f>IF(AND(O148&lt;&gt;"",NOT(ISERROR(O148))),"",IF(AND(M148&lt;&gt;"",M148&gt;0,NOT(ISERROR(M148))),VLOOKUP(M148,'ESO dumped WayshrineInfo'!$K$3:$N$9999,4,FALSE),""))</f>
        <v/>
      </c>
      <c r="AF148" s="39"/>
      <c r="AG148" s="39"/>
      <c r="AH148" s="39"/>
      <c r="AI148" s="3" t="str">
        <f>IF(G148&lt;&gt;"LIBSETS_SETTYPE_BATTLEGROUND",IF(G148&lt;&gt;"LIBSETS_SETTYPE_SPECIAL",IF(AJ148&lt;&gt;"",VLOOKUP(AJ148,'ESO zone constants'!$D$3:$H$4953,5,FALSE),""),""),"")</f>
        <v/>
      </c>
      <c r="AK148" s="39"/>
      <c r="AL148" s="39"/>
      <c r="AM148" s="39"/>
      <c r="AN148" s="3" t="str">
        <f>IF(G148&lt;&gt;"LIBSETS_SETTYPE_BATTLEGROUND",IF(G148&lt;&gt;"LIBSETS_SETTYPE_SPECIAL",IF(AO148&lt;&gt;"",VLOOKUP(AO148,'ESO zone constants'!$D$3:$H$4953,5,FALSE),""),""),"")</f>
        <v/>
      </c>
      <c r="AP148" s="39"/>
      <c r="AQ148" s="39"/>
      <c r="AR148" s="39"/>
      <c r="AS148" s="3" t="str">
        <f>IF(G148&lt;&gt;"LIBSETS_SETTYPE_BATTLEGROUND",IF(G148&lt;&gt;"LIBSETS_SETTYPE_SPECIAL",IF(AT148&lt;&gt;"",VLOOKUP(AT148,'ESO zone constants'!$D$3:$H$4953,5,FALSE),""),""),"")</f>
        <v/>
      </c>
      <c r="AU148" s="39"/>
      <c r="AV148" s="39"/>
      <c r="AW148" s="39"/>
      <c r="AX148" s="90" t="s">
        <v>2707</v>
      </c>
      <c r="AY148" s="21" t="str">
        <f>IF(A148="???","--","")&amp;IF(F148&lt;&gt;"Not in the game (anymore)",IF(A148&lt;&gt;"",CONCATENATE("[",A148,"] = {wayshrines={")&amp;IF(K148&lt;&gt;"",CONCATENATE(K148,","),"")&amp;IF(L148&lt;&gt;"",CONCATENATE(L148,","),"")&amp;IF(M148&lt;&gt;"",CONCATENATE(M148,","),"")&amp;CONCATENATE("}")&amp;IF(VALUE(N148)&gt;0,CONCATENATE(", traitsNeeded=",N148),"")&amp;CONCATENATE(", dlcId=",IF(S148&lt;&gt;"",S148,"DLC_BASE_GAME")),""),"")</f>
        <v>[173] = {wayshrines={230,230,230,}, dlcId=DLC_BASE_GAME</v>
      </c>
      <c r="AZ148" s="21" t="str">
        <f>IF(F148&lt;&gt;"Not in the game (anymore)",IF(A148&lt;&gt;"",IF(P148&lt;&gt;"",CONCATENATE(", zoneIds={",P148),"")&amp;IF(Y148&lt;&gt;"",CONCATENATE(",",Y148),"")&amp;IF(AD148&lt;&gt;"",CONCATENATE(",",AD148),"")&amp;IF(AI148&lt;&gt;"",CONCATENATE(",",AI148),"")&amp;IF(AN148&lt;&gt;"",CONCATENATE(",",AN148),"")&amp;IF(AS148&lt;&gt;"",CONCATENATE(",",AS148),"")&amp;IF(P148&lt;&gt;"",CONCATENATE("}",""),"")&amp;IF(OR(I148="true",I148="false",I148&lt;&gt;""), CONCATENATE(", veteran=", I148), ""),""),"")</f>
        <v>, zoneIds={636}, veteran=false</v>
      </c>
      <c r="BA148" s="21" t="str">
        <f>IF(F148&lt;&gt;"Not in the game (anymore)",IF(A148&lt;&gt;"",", setType="&amp;G148,"")&amp;IF(J148="true",", multiTrialSet=true",""),"")</f>
        <v>, setType=LIBSETS_SETTYPE_TRIAL, multiTrialSet=true</v>
      </c>
      <c r="BB148" s="21" t="str">
        <f>IF(AX148&lt;&gt;"",", isProcSetAllowedInPvP="&amp; AX148,"") &amp; IF(F148&lt;&gt;"Not in the game (anymore)",IF(U148&lt;&gt;"",", dropMechanic={"&amp;U148&amp;IF(AA148&lt;&gt;"",","&amp;AA148,"")&amp;IF(AF148&lt;&gt;"",","&amp;AF148,"")&amp;IF(AK148&lt;&gt;"",","&amp;AK148,"")&amp;IF(AP148&lt;&gt;"",","&amp;AP148,"")&amp;IF(AU148&lt;&gt;"",","&amp;AU148,"")&amp;"}"&amp;IF(U148="LIBSETS_DROP_MECHANIC_MONSTER_NAME",", dropMechanicNames={" &amp; IF(V148&lt;&gt;"","['en']='"&amp;V148&amp;"'","") &amp; IF(W148&lt;&gt;"",", ['de']='" &amp; W148&amp;"'","") &amp; "}",""),"")&amp;"},","")</f>
        <v>, dropMechanic={LIBSETS_DROP_MECHANIC_MONSTER_NAME}, dropMechanicNames={}},</v>
      </c>
      <c r="BC148" s="21" t="str">
        <f>IF(F148&lt;&gt;"Not in the game (anymore)",IF(C148&lt;&gt;"",CONCATENATE(" --",C148," / ",B148,"   [",IF(Q148&lt;&gt;"",Q148,""),IF(Z148&lt;&gt;"",", "&amp;Z148,""),IF(AE148&lt;&gt;"",", "&amp;AE148,""),IF(AJ148&lt;&gt;"",", "&amp;AJ148,""),IF(AO148&lt;&gt;"",", "&amp;AO148,""),IF(AT148&lt;&gt;"",", "&amp;AT148,""),"]")),"")</f>
        <v xml:space="preserve"> --Vicious Serpent / Boshafte Schlange   [Hel Ra Citadel]</v>
      </c>
    </row>
    <row r="149" spans="1:55" x14ac:dyDescent="0.25">
      <c r="A149" s="5">
        <v>176</v>
      </c>
      <c r="B149" t="s">
        <v>962</v>
      </c>
      <c r="C149" t="s">
        <v>2635</v>
      </c>
      <c r="D149" s="3">
        <f t="shared" si="2"/>
        <v>176</v>
      </c>
      <c r="G149" s="8" t="s">
        <v>1493</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43" t="str">
        <f>IF(U149&lt;&gt;"",IF(U149&lt;&gt;"LIBSETS_DROP_MECHANIC_MONSTER_NAME",VLOOKUP(U149,'LibSets constants'!$I$4:$L$1003,3,FALSE),""),"")</f>
        <v/>
      </c>
      <c r="W149" s="39" t="str">
        <f>IF(U149&lt;&gt;"",IF(U149&lt;&gt;"LIBSETS_DROP_MECHANIC_MONSTER_NAME",VLOOKUP(U149,'LibSets constants'!$I$4:$L$1003,4,FALSE),""),"")</f>
        <v/>
      </c>
      <c r="Y149" s="3">
        <f>IF(G149&lt;&gt;"LIBSETS_SETTYPE_BATTLEGROUND",IF(G149&lt;&gt;"LIBSETS_SETTYPE_SPECIAL",IF(X149&lt;&gt;"",X149,IF(Z149&lt;&gt;"",VLOOKUP(Z149,'ESO zone constants'!$D$3:$H$4953,5,FALSE),"")),""),"")</f>
        <v>584</v>
      </c>
      <c r="Z149" t="str">
        <f>IF(AND(O149&lt;&gt;"",NOT(ISERROR(O149))),"",IF(AND(L149&lt;&gt;"",L149&gt;0,NOT(ISERROR(L149))),VLOOKUP(L149,'ESO dumped WayshrineInfo'!$K$3:$N$9999,4,FALSE),""))</f>
        <v>Imperial City</v>
      </c>
      <c r="AA149" s="44"/>
      <c r="AB149" s="43" t="str">
        <f>IF(AA149&lt;&gt;"",IF(AA149&lt;&gt;"LIBSETS_DROP_MECHANIC_MONSTER_NAME",VLOOKUP(AA149,'LibSets constants'!$I$4:$L$1003,3,FALSE),""),"")</f>
        <v/>
      </c>
      <c r="AC149" s="43" t="str">
        <f>IF(AA149&lt;&gt;"",IF(AA149&lt;&gt;"LIBSETS_DROP_MECHANIC_MONSTER_NAME",VLOOKUP(AA149,'LibSets constants'!$I$4:$L$1003,4,FALSE),""),"")</f>
        <v/>
      </c>
      <c r="AD149" s="3">
        <f>IF(G149&lt;&gt;"LIBSETS_SETTYPE_BATTLEGROUND",IF(G149&lt;&gt;"LIBSETS_SETTYPE_SPECIAL",IF(AE149&lt;&gt;"",VLOOKUP(AE149,'ESO zone constants'!$D$3:$H$4953,5,FALSE),""),""),"")</f>
        <v>584</v>
      </c>
      <c r="AE149" t="str">
        <f>IF(AND(O149&lt;&gt;"",NOT(ISERROR(O149))),"",IF(AND(M149&lt;&gt;"",M149&gt;0,NOT(ISERROR(M149))),VLOOKUP(M149,'ESO dumped WayshrineInfo'!$K$3:$N$9999,4,FALSE),""))</f>
        <v>Imperial City</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90" t="s">
        <v>2707</v>
      </c>
      <c r="AY149" s="21" t="str">
        <f>IF(A149="???","--","")&amp;IF(F149&lt;&gt;"Not in the game (anymore)",IF(A149&lt;&gt;"",CONCATENATE("[",A149,"] = {wayshrines={")&amp;IF(K149&lt;&gt;"",CONCATENATE(K149,","),"")&amp;IF(L149&lt;&gt;"",CONCATENATE(L149,","),"")&amp;IF(M149&lt;&gt;"",CONCATENATE(M149,","),"")&amp;CONCATENATE("}")&amp;IF(VALUE(N149)&gt;0,CONCATENATE(", traitsNeeded=",N149),"")&amp;CONCATENATE(", dlcId=",IF(S149&lt;&gt;"",S149,"DLC_BASE_GAME")),""),"")</f>
        <v>[176] = {wayshrines={199,201,203,}, traitsNeeded=5, dlcId=DLC_BASE_GAME</v>
      </c>
      <c r="AZ149" s="21" t="str">
        <f>IF(F149&lt;&gt;"Not in the game (anymore)",IF(A149&lt;&gt;"",IF(P149&lt;&gt;"",CONCATENATE(", zoneIds={",P149),"")&amp;IF(Y149&lt;&gt;"",CONCATENATE(",",Y149),"")&amp;IF(AD149&lt;&gt;"",CONCATENATE(",",AD149),"")&amp;IF(AI149&lt;&gt;"",CONCATENATE(",",AI149),"")&amp;IF(AN149&lt;&gt;"",CONCATENATE(",",AN149),"")&amp;IF(AS149&lt;&gt;"",CONCATENATE(",",AS149),"")&amp;IF(P149&lt;&gt;"",CONCATENATE("}",""),"")&amp;IF(OR(I149="true",I149="false",I149&lt;&gt;""), CONCATENATE(", veteran=", I149), ""),""),"")</f>
        <v>, zoneIds={584,584,584}, veteran=false</v>
      </c>
      <c r="BA149" s="21" t="str">
        <f>IF(F149&lt;&gt;"Not in the game (anymore)",IF(A149&lt;&gt;"",", setType="&amp;G149,"")&amp;IF(J149="true",", multiTrialSet=true",""),"")</f>
        <v>, setType=LIBSETS_SETTYPE_CRAFTED</v>
      </c>
      <c r="BB149" s="21" t="str">
        <f>IF(AX149&lt;&gt;"",", isProcSetAllowedInPvP="&amp; AX149,"") &amp; IF(F149&lt;&gt;"Not in the game (anymore)",IF(U149&lt;&gt;"",", dropMechanic={"&amp;U149&amp;IF(AA149&lt;&gt;"",","&amp;AA149,"")&amp;IF(AF149&lt;&gt;"",","&amp;AF149,"")&amp;IF(AK149&lt;&gt;"",","&amp;AK149,"")&amp;IF(AP149&lt;&gt;"",","&amp;AP149,"")&amp;IF(AU149&lt;&gt;"",","&amp;AU149,"")&amp;"}"&amp;IF(U149="LIBSETS_DROP_MECHANIC_MONSTER_NAME",", dropMechanicNames={" &amp; IF(V149&lt;&gt;"","['en']='"&amp;V149&amp;"'","") &amp; IF(W149&lt;&gt;"",", ['de']='" &amp; W149&amp;"'","") &amp; "}",""),"")&amp;"},","")</f>
        <v>},</v>
      </c>
      <c r="BC149" s="21" t="str">
        <f>IF(F149&lt;&gt;"Not in the game (anymore)",IF(C149&lt;&gt;"",CONCATENATE(" --",C149," / ",B149,"   [",IF(Q149&lt;&gt;"",Q149,""),IF(Z149&lt;&gt;"",", "&amp;Z149,""),IF(AE149&lt;&gt;"",", "&amp;AE149,""),IF(AJ149&lt;&gt;"",", "&amp;AJ149,""),IF(AO149&lt;&gt;"",", "&amp;AO149,""),IF(AT149&lt;&gt;"",", "&amp;AT149,""),"]")),"")</f>
        <v xml:space="preserve"> --Noble\'s Conquest / Adelssieg   [Imperial City, Imperial City, Imperial City]</v>
      </c>
    </row>
    <row r="150" spans="1:55" x14ac:dyDescent="0.25">
      <c r="A150" s="5">
        <v>177</v>
      </c>
      <c r="B150" t="s">
        <v>963</v>
      </c>
      <c r="C150" t="s">
        <v>964</v>
      </c>
      <c r="D150" s="3">
        <f t="shared" si="2"/>
        <v>177</v>
      </c>
      <c r="G150" s="8" t="s">
        <v>1493</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9" t="str">
        <f>IF(U150&lt;&gt;"",IF(U150&lt;&gt;"LIBSETS_DROP_MECHANIC_MONSTER_NAME",VLOOKUP(U150,'LibSets constants'!$I$4:$L$1003,4,FALSE),""),"")</f>
        <v/>
      </c>
      <c r="Y150" s="3">
        <f>IF(G150&lt;&gt;"LIBSETS_SETTYPE_BATTLEGROUND",IF(G150&lt;&gt;"LIBSETS_SETTYPE_SPECIAL",IF(X150&lt;&gt;"",X150,IF(Z150&lt;&gt;"",VLOOKUP(Z150,'ESO zone constants'!$D$3:$H$4953,5,FALSE),"")),""),"")</f>
        <v>584</v>
      </c>
      <c r="Z150" t="str">
        <f>IF(AND(O150&lt;&gt;"",NOT(ISERROR(O150))),"",IF(AND(L150&lt;&gt;"",L150&gt;0,NOT(ISERROR(L150))),VLOOKUP(L150,'ESO dumped WayshrineInfo'!$K$3:$N$9999,4,FALSE),""))</f>
        <v>Imperial City</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584</v>
      </c>
      <c r="AE150" t="str">
        <f>IF(AND(O150&lt;&gt;"",NOT(ISERROR(O150))),"",IF(AND(M150&lt;&gt;"",M150&gt;0,NOT(ISERROR(M150))),VLOOKUP(M150,'ESO dumped WayshrineInfo'!$K$3:$N$9999,4,FALSE),""))</f>
        <v>Imperial City</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90" t="s">
        <v>2707</v>
      </c>
      <c r="AY150" s="21" t="str">
        <f>IF(A150="???","--","")&amp;IF(F150&lt;&gt;"Not in the game (anymore)",IF(A150&lt;&gt;"",CONCATENATE("[",A150,"] = {wayshrines={")&amp;IF(K150&lt;&gt;"",CONCATENATE(K150,","),"")&amp;IF(L150&lt;&gt;"",CONCATENATE(L150,","),"")&amp;IF(M150&lt;&gt;"",CONCATENATE(M150,","),"")&amp;CONCATENATE("}")&amp;IF(VALUE(N150)&gt;0,CONCATENATE(", traitsNeeded=",N150),"")&amp;CONCATENATE(", dlcId=",IF(S150&lt;&gt;"",S150,"DLC_BASE_GAME")),""),"")</f>
        <v>[177] = {wayshrines={199,201,203,}, traitsNeeded=7, dlcId=DLC_BASE_GAME</v>
      </c>
      <c r="AZ150" s="21" t="str">
        <f>IF(F150&lt;&gt;"Not in the game (anymore)",IF(A150&lt;&gt;"",IF(P150&lt;&gt;"",CONCATENATE(", zoneIds={",P150),"")&amp;IF(Y150&lt;&gt;"",CONCATENATE(",",Y150),"")&amp;IF(AD150&lt;&gt;"",CONCATENATE(",",AD150),"")&amp;IF(AI150&lt;&gt;"",CONCATENATE(",",AI150),"")&amp;IF(AN150&lt;&gt;"",CONCATENATE(",",AN150),"")&amp;IF(AS150&lt;&gt;"",CONCATENATE(",",AS150),"")&amp;IF(P150&lt;&gt;"",CONCATENATE("}",""),"")&amp;IF(OR(I150="true",I150="false",I150&lt;&gt;""), CONCATENATE(", veteran=", I150), ""),""),"")</f>
        <v>, zoneIds={584,584,584}, veteran=false</v>
      </c>
      <c r="BA150" s="21" t="str">
        <f>IF(F150&lt;&gt;"Not in the game (anymore)",IF(A150&lt;&gt;"",", setType="&amp;G150,"")&amp;IF(J150="true",", multiTrialSet=true",""),"")</f>
        <v>, setType=LIBSETS_SETTYPE_CRAFTED</v>
      </c>
      <c r="BB150" s="21" t="str">
        <f>IF(AX150&lt;&gt;"",", isProcSetAllowedInPvP="&amp; AX150,"") &amp; IF(F150&lt;&gt;"Not in the game (anymore)",IF(U150&lt;&gt;"",", dropMechanic={"&amp;U150&amp;IF(AA150&lt;&gt;"",","&amp;AA150,"")&amp;IF(AF150&lt;&gt;"",","&amp;AF150,"")&amp;IF(AK150&lt;&gt;"",","&amp;AK150,"")&amp;IF(AP150&lt;&gt;"",","&amp;AP150,"")&amp;IF(AU150&lt;&gt;"",","&amp;AU150,"")&amp;"}"&amp;IF(U150="LIBSETS_DROP_MECHANIC_MONSTER_NAME",", dropMechanicNames={" &amp; IF(V150&lt;&gt;"","['en']='"&amp;V150&amp;"'","") &amp; IF(W150&lt;&gt;"",", ['de']='" &amp; W150&amp;"'","") &amp; "}",""),"")&amp;"},","")</f>
        <v>},</v>
      </c>
      <c r="BC150" s="21" t="str">
        <f>IF(F150&lt;&gt;"Not in the game (anymore)",IF(C150&lt;&gt;"",CONCATENATE(" --",C150," / ",B150,"   [",IF(Q150&lt;&gt;"",Q150,""),IF(Z150&lt;&gt;"",", "&amp;Z150,""),IF(AE150&lt;&gt;"",", "&amp;AE150,""),IF(AJ150&lt;&gt;"",", "&amp;AJ150,""),IF(AO150&lt;&gt;"",", "&amp;AO150,""),IF(AT150&lt;&gt;"",", "&amp;AT150,""),"]")),"")</f>
        <v xml:space="preserve"> --Redistributor / Umverteilung   [Imperial City, Imperial City, Imperial City]</v>
      </c>
    </row>
    <row r="151" spans="1:55" x14ac:dyDescent="0.25">
      <c r="A151" s="5">
        <v>178</v>
      </c>
      <c r="B151" t="s">
        <v>965</v>
      </c>
      <c r="C151" t="s">
        <v>966</v>
      </c>
      <c r="D151" s="3">
        <f t="shared" si="2"/>
        <v>178</v>
      </c>
      <c r="G151" s="8" t="s">
        <v>1493</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9" t="str">
        <f>IF(U151&lt;&gt;"",IF(U151&lt;&gt;"LIBSETS_DROP_MECHANIC_MONSTER_NAME",VLOOKUP(U151,'LibSets constants'!$I$4:$L$1003,4,FALSE),""),"")</f>
        <v/>
      </c>
      <c r="Y151" s="3">
        <f>IF(G151&lt;&gt;"LIBSETS_SETTYPE_BATTLEGROUND",IF(G151&lt;&gt;"LIBSETS_SETTYPE_SPECIAL",IF(X151&lt;&gt;"",X151,IF(Z151&lt;&gt;"",VLOOKUP(Z151,'ESO zone constants'!$D$3:$H$4953,5,FALSE),"")),""),"")</f>
        <v>584</v>
      </c>
      <c r="Z151" t="str">
        <f>IF(AND(O151&lt;&gt;"",NOT(ISERROR(O151))),"",IF(AND(L151&lt;&gt;"",L151&gt;0,NOT(ISERROR(L151))),VLOOKUP(L151,'ESO dumped WayshrineInfo'!$K$3:$N$9999,4,FALSE),""))</f>
        <v>Imperial City</v>
      </c>
      <c r="AB151" s="3" t="str">
        <f>IF(AA151&lt;&gt;"",IF(AA151&lt;&gt;"LIBSETS_DROP_MECHANIC_MONSTER_NAME",VLOOKUP(AA151,'LibSets constants'!$I$4:$L$1003,3,FALSE),""),"")</f>
        <v/>
      </c>
      <c r="AC151" s="3" t="str">
        <f>IF(AA151&lt;&gt;"",IF(AA151&lt;&gt;"LIBSETS_DROP_MECHANIC_MONSTER_NAME",VLOOKUP(AA151,'LibSets constants'!$I$4:$L$1003,4,FALSE),""),"")</f>
        <v/>
      </c>
      <c r="AD151" s="3">
        <f>IF(G151&lt;&gt;"LIBSETS_SETTYPE_BATTLEGROUND",IF(G151&lt;&gt;"LIBSETS_SETTYPE_SPECIAL",IF(AE151&lt;&gt;"",VLOOKUP(AE151,'ESO zone constants'!$D$3:$H$4953,5,FALSE),""),""),"")</f>
        <v>584</v>
      </c>
      <c r="AE151" t="str">
        <f>IF(AND(O151&lt;&gt;"",NOT(ISERROR(O151))),"",IF(AND(M151&lt;&gt;"",M151&gt;0,NOT(ISERROR(M151))),VLOOKUP(M151,'ESO dumped WayshrineInfo'!$K$3:$N$9999,4,FALSE),""))</f>
        <v>Imperial City</v>
      </c>
      <c r="AG151" s="3" t="str">
        <f>IF(AF151&lt;&gt;"",IF(AF151&lt;&gt;"LIBSETS_DROP_MECHANIC_MONSTER_NAME",VLOOKUP(AF151,'LibSets constants'!$I$4:$L$1003,3,FALSE),""),"")</f>
        <v/>
      </c>
      <c r="AH151" s="3" t="str">
        <f>IF(AF151&lt;&gt;"",IF(AF151&lt;&gt;"LIBSETS_DROP_MECHANIC_MONSTER_NAME",VLOOKUP(AF151,'LibSets constants'!$I$4:$L$1003,4,FALSE),""),"")</f>
        <v/>
      </c>
      <c r="AI151" s="3" t="str">
        <f>IF(G151&lt;&gt;"LIBSETS_SETTYPE_BATTLEGROUND",IF(G151&lt;&gt;"LIBSETS_SETTYPE_SPECIAL",IF(AJ151&lt;&gt;"",VLOOKUP(AJ151,'ESO zone constants'!$D$3:$H$4953,5,FALSE),""),""),"")</f>
        <v/>
      </c>
      <c r="AL151" s="3" t="str">
        <f>IF(AK151&lt;&gt;"",IF(AK151&lt;&gt;"LIBSETS_DROP_MECHANIC_MONSTER_NAME",VLOOKUP(AK151,'LibSets constants'!$I$4:$L$1003,3,FALSE),""),"")</f>
        <v/>
      </c>
      <c r="AM151" s="3" t="str">
        <f>IF(AK151&lt;&gt;"",IF(AK151&lt;&gt;"LIBSETS_DROP_MECHANIC_MONSTER_NAME",VLOOKUP(AK151,'LibSets constants'!$I$4:$L$1003,4,FALSE),""),"")</f>
        <v/>
      </c>
      <c r="AN151" s="3" t="str">
        <f>IF(G151&lt;&gt;"LIBSETS_SETTYPE_BATTLEGROUND",IF(G151&lt;&gt;"LIBSETS_SETTYPE_SPECIAL",IF(AO151&lt;&gt;"",VLOOKUP(AO151,'ESO zone constants'!$D$3:$H$4953,5,FALSE),""),""),"")</f>
        <v/>
      </c>
      <c r="AQ151" s="3" t="str">
        <f>IF(AP151&lt;&gt;"",IF(AP151&lt;&gt;"LIBSETS_DROP_MECHANIC_MONSTER_NAME",VLOOKUP(AP151,'LibSets constants'!$I$4:$L$1003,3,FALSE),""),"")</f>
        <v/>
      </c>
      <c r="AR151" s="3" t="str">
        <f>IF(AP151&lt;&gt;"",IF(AP151&lt;&gt;"LIBSETS_DROP_MECHANIC_MONSTER_NAME",VLOOKUP(AP151,'LibSets constants'!$I$4:$L$1003,4,FALSE),""),"")</f>
        <v/>
      </c>
      <c r="AS151" s="3" t="str">
        <f>IF(G151&lt;&gt;"LIBSETS_SETTYPE_BATTLEGROUND",IF(G151&lt;&gt;"LIBSETS_SETTYPE_SPECIAL",IF(AT151&lt;&gt;"",VLOOKUP(AT151,'ESO zone constants'!$D$3:$H$4953,5,FALSE),""),""),"")</f>
        <v/>
      </c>
      <c r="AV151" s="3" t="str">
        <f>IF(AU151&lt;&gt;"",IF(AU151&lt;&gt;"LIBSETS_DROP_MECHANIC_MONSTER_NAME",VLOOKUP(AU151,'LibSets constants'!$I$4:$L$1003,3,FALSE),""),"")</f>
        <v/>
      </c>
      <c r="AW151" s="3" t="str">
        <f>IF(AU151&lt;&gt;"",IF(AU151&lt;&gt;"LIBSETS_DROP_MECHANIC_MONSTER_NAME",VLOOKUP(AU151,'LibSets constants'!$I$4:$L$1003,4,FALSE),""),"")</f>
        <v/>
      </c>
      <c r="AX151" s="90" t="s">
        <v>2707</v>
      </c>
      <c r="AY151" s="21" t="str">
        <f>IF(A151="???","--","")&amp;IF(F151&lt;&gt;"Not in the game (anymore)",IF(A151&lt;&gt;"",CONCATENATE("[",A151,"] = {wayshrines={")&amp;IF(K151&lt;&gt;"",CONCATENATE(K151,","),"")&amp;IF(L151&lt;&gt;"",CONCATENATE(L151,","),"")&amp;IF(M151&lt;&gt;"",CONCATENATE(M151,","),"")&amp;CONCATENATE("}")&amp;IF(VALUE(N151)&gt;0,CONCATENATE(", traitsNeeded=",N151),"")&amp;CONCATENATE(", dlcId=",IF(S151&lt;&gt;"",S151,"DLC_BASE_GAME")),""),"")</f>
        <v>[178] = {wayshrines={199,201,203,}, traitsNeeded=9, dlcId=DLC_BASE_GAME</v>
      </c>
      <c r="AZ151" s="21" t="str">
        <f>IF(F151&lt;&gt;"Not in the game (anymore)",IF(A151&lt;&gt;"",IF(P151&lt;&gt;"",CONCATENATE(", zoneIds={",P151),"")&amp;IF(Y151&lt;&gt;"",CONCATENATE(",",Y151),"")&amp;IF(AD151&lt;&gt;"",CONCATENATE(",",AD151),"")&amp;IF(AI151&lt;&gt;"",CONCATENATE(",",AI151),"")&amp;IF(AN151&lt;&gt;"",CONCATENATE(",",AN151),"")&amp;IF(AS151&lt;&gt;"",CONCATENATE(",",AS151),"")&amp;IF(P151&lt;&gt;"",CONCATENATE("}",""),"")&amp;IF(OR(I151="true",I151="false",I151&lt;&gt;""), CONCATENATE(", veteran=", I151), ""),""),"")</f>
        <v>, zoneIds={584,584,584}, veteran=false</v>
      </c>
      <c r="BA151" s="21" t="str">
        <f>IF(F151&lt;&gt;"Not in the game (anymore)",IF(A151&lt;&gt;"",", setType="&amp;G151,"")&amp;IF(J151="true",", multiTrialSet=true",""),"")</f>
        <v>, setType=LIBSETS_SETTYPE_CRAFTED</v>
      </c>
      <c r="BB151" s="21" t="str">
        <f>IF(AX151&lt;&gt;"",", isProcSetAllowedInPvP="&amp; AX151,"") &amp; IF(F151&lt;&gt;"Not in the game (anymore)",IF(U151&lt;&gt;"",", dropMechanic={"&amp;U151&amp;IF(AA151&lt;&gt;"",","&amp;AA151,"")&amp;IF(AF151&lt;&gt;"",","&amp;AF151,"")&amp;IF(AK151&lt;&gt;"",","&amp;AK151,"")&amp;IF(AP151&lt;&gt;"",","&amp;AP151,"")&amp;IF(AU151&lt;&gt;"",","&amp;AU151,"")&amp;"}"&amp;IF(U151="LIBSETS_DROP_MECHANIC_MONSTER_NAME",", dropMechanicNames={" &amp; IF(V151&lt;&gt;"","['en']='"&amp;V151&amp;"'","") &amp; IF(W151&lt;&gt;"",", ['de']='" &amp; W151&amp;"'","") &amp; "}",""),"")&amp;"},","")</f>
        <v>},</v>
      </c>
      <c r="BC151" s="21" t="str">
        <f>IF(F151&lt;&gt;"Not in the game (anymore)",IF(C151&lt;&gt;"",CONCATENATE(" --",C151," / ",B151,"   [",IF(Q151&lt;&gt;"",Q151,""),IF(Z151&lt;&gt;"",", "&amp;Z151,""),IF(AE151&lt;&gt;"",", "&amp;AE151,""),IF(AJ151&lt;&gt;"",", "&amp;AJ151,""),IF(AO151&lt;&gt;"",", "&amp;AO151,""),IF(AT151&lt;&gt;"",", "&amp;AT151,""),"]")),"")</f>
        <v xml:space="preserve"> --Armor Master / Rüstungsmeister   [Imperial City, Imperial City, Imperial City]</v>
      </c>
    </row>
    <row r="152" spans="1:55" x14ac:dyDescent="0.25">
      <c r="A152" s="12">
        <v>179</v>
      </c>
      <c r="B152" t="s">
        <v>967</v>
      </c>
      <c r="C152" t="s">
        <v>968</v>
      </c>
      <c r="D152" s="3">
        <f t="shared" si="2"/>
        <v>179</v>
      </c>
      <c r="E152" s="42"/>
      <c r="F152" t="s">
        <v>39</v>
      </c>
      <c r="G152" s="8" t="s">
        <v>1497</v>
      </c>
      <c r="I152" t="s">
        <v>97</v>
      </c>
      <c r="J152" t="s">
        <v>97</v>
      </c>
      <c r="K152">
        <v>-1</v>
      </c>
      <c r="L152">
        <v>-1</v>
      </c>
      <c r="M152">
        <v>-1</v>
      </c>
      <c r="N152">
        <v>0</v>
      </c>
      <c r="O152" s="66"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V152" s="3" t="str">
        <f>IF(U152&lt;&gt;"",IF(U152&lt;&gt;"LIBSETS_DROP_MECHANIC_MONSTER_NAME",VLOOKUP(U152,'LibSets constants'!$I$4:$L$1003,3,FALSE),""),"")</f>
        <v/>
      </c>
      <c r="W152" s="39" t="str">
        <f>IF(U152&lt;&gt;"",IF(U152&lt;&gt;"LIBSETS_DROP_MECHANIC_MONSTER_NAME",VLOOKUP(U152,'LibSets constants'!$I$4:$L$1003,4,FALSE),""),"")</f>
        <v/>
      </c>
      <c r="Y152" s="3" t="str">
        <f>IF(G152&lt;&gt;"LIBSETS_SETTYPE_BATTLEGROUND",IF(G152&lt;&gt;"LIBSETS_SETTYPE_SPECIAL",IF(X152&lt;&gt;"",X152,IF(Z152&lt;&gt;"",VLOOKUP(Z152,'ESO zone constants'!$D$3:$H$4953,5,FALSE),"")),""),"")</f>
        <v/>
      </c>
      <c r="Z152" t="str">
        <f>IF(AND(O152&lt;&gt;"",NOT(ISERROR(O152))),"",IF(AND(L152&lt;&gt;"",L152&gt;0,NOT(ISERROR(L152))),VLOOKUP(L152,'ESO dumped WayshrineInfo'!$K$3:$N$9999,4,FALSE),""))</f>
        <v/>
      </c>
      <c r="AB152" s="3" t="str">
        <f>IF(AA152&lt;&gt;"",IF(AA152&lt;&gt;"LIBSETS_DROP_MECHANIC_MONSTER_NAME",VLOOKUP(AA152,'LibSets constants'!$I$4:$L$1003,3,FALSE),""),"")</f>
        <v/>
      </c>
      <c r="AC152" s="3" t="str">
        <f>IF(AA152&lt;&gt;"",IF(AA152&lt;&gt;"LIBSETS_DROP_MECHANIC_MONSTER_NAME",VLOOKUP(AA152,'LibSets constants'!$I$4:$L$1003,4,FALSE),""),"")</f>
        <v/>
      </c>
      <c r="AD152" s="3" t="str">
        <f>IF(G152&lt;&gt;"LIBSETS_SETTYPE_BATTLEGROUND",IF(G152&lt;&gt;"LIBSETS_SETTYPE_SPECIAL",IF(AE152&lt;&gt;"",VLOOKUP(AE152,'ESO zone constants'!$D$3:$H$4953,5,FALSE),""),""),"")</f>
        <v/>
      </c>
      <c r="AE152" t="str">
        <f>IF(AND(O152&lt;&gt;"",NOT(ISERROR(O152))),"",IF(AND(M152&lt;&gt;"",M152&gt;0,NOT(ISERROR(M152))),VLOOKUP(M152,'ESO dumped WayshrineInfo'!$K$3:$N$9999,4,FALSE),""))</f>
        <v/>
      </c>
      <c r="AG152" s="3" t="str">
        <f>IF(AF152&lt;&gt;"",IF(AF152&lt;&gt;"LIBSETS_DROP_MECHANIC_MONSTER_NAME",VLOOKUP(AF152,'LibSets constants'!$I$4:$L$1003,3,FALSE),""),"")</f>
        <v/>
      </c>
      <c r="AH152" s="3" t="str">
        <f>IF(AF152&lt;&gt;"",IF(AF152&lt;&gt;"LIBSETS_DROP_MECHANIC_MONSTER_NAME",VLOOKUP(AF152,'LibSets constants'!$I$4:$L$1003,4,FALSE),""),"")</f>
        <v/>
      </c>
      <c r="AI152" s="3" t="str">
        <f>IF(G152&lt;&gt;"LIBSETS_SETTYPE_BATTLEGROUND",IF(G152&lt;&gt;"LIBSETS_SETTYPE_SPECIAL",IF(AJ152&lt;&gt;"",VLOOKUP(AJ152,'ESO zone constants'!$D$3:$H$4953,5,FALSE),""),""),"")</f>
        <v/>
      </c>
      <c r="AL152" s="3" t="str">
        <f>IF(AK152&lt;&gt;"",IF(AK152&lt;&gt;"LIBSETS_DROP_MECHANIC_MONSTER_NAME",VLOOKUP(AK152,'LibSets constants'!$I$4:$L$1003,3,FALSE),""),"")</f>
        <v/>
      </c>
      <c r="AM152" s="3" t="str">
        <f>IF(AK152&lt;&gt;"",IF(AK152&lt;&gt;"LIBSETS_DROP_MECHANIC_MONSTER_NAME",VLOOKUP(AK152,'LibSets constants'!$I$4:$L$1003,4,FALSE),""),"")</f>
        <v/>
      </c>
      <c r="AN152" s="3" t="str">
        <f>IF(G152&lt;&gt;"LIBSETS_SETTYPE_BATTLEGROUND",IF(G152&lt;&gt;"LIBSETS_SETTYPE_SPECIAL",IF(AO152&lt;&gt;"",VLOOKUP(AO152,'ESO zone constants'!$D$3:$H$4953,5,FALSE),""),""),"")</f>
        <v/>
      </c>
      <c r="AQ152" s="3" t="str">
        <f>IF(AP152&lt;&gt;"",IF(AP152&lt;&gt;"LIBSETS_DROP_MECHANIC_MONSTER_NAME",VLOOKUP(AP152,'LibSets constants'!$I$4:$L$1003,3,FALSE),""),"")</f>
        <v/>
      </c>
      <c r="AR152" s="3" t="str">
        <f>IF(AP152&lt;&gt;"",IF(AP152&lt;&gt;"LIBSETS_DROP_MECHANIC_MONSTER_NAME",VLOOKUP(AP152,'LibSets constants'!$I$4:$L$1003,4,FALSE),""),"")</f>
        <v/>
      </c>
      <c r="AS152" s="3" t="str">
        <f>IF(G152&lt;&gt;"LIBSETS_SETTYPE_BATTLEGROUND",IF(G152&lt;&gt;"LIBSETS_SETTYPE_SPECIAL",IF(AT152&lt;&gt;"",VLOOKUP(AT152,'ESO zone constants'!$D$3:$H$4953,5,FALSE),""),""),"")</f>
        <v/>
      </c>
      <c r="AV152" s="3" t="str">
        <f>IF(AU152&lt;&gt;"",IF(AU152&lt;&gt;"LIBSETS_DROP_MECHANIC_MONSTER_NAME",VLOOKUP(AU152,'LibSets constants'!$I$4:$L$1003,3,FALSE),""),"")</f>
        <v/>
      </c>
      <c r="AW152" s="3" t="str">
        <f>IF(AU152&lt;&gt;"",IF(AU152&lt;&gt;"LIBSETS_DROP_MECHANIC_MONSTER_NAME",VLOOKUP(AU152,'LibSets constants'!$I$4:$L$1003,4,FALSE),""),"")</f>
        <v/>
      </c>
      <c r="AX152" s="90" t="s">
        <v>2708</v>
      </c>
      <c r="AY152" s="21" t="str">
        <f>IF(A152="???","--","")&amp;IF(F152&lt;&gt;"Not in the game (anymore)",IF(A152&lt;&gt;"",CONCATENATE("[",A152,"] = {wayshrines={")&amp;IF(K152&lt;&gt;"",CONCATENATE(K152,","),"")&amp;IF(L152&lt;&gt;"",CONCATENATE(L152,","),"")&amp;IF(M152&lt;&gt;"",CONCATENATE(M152,","),"")&amp;CONCATENATE("}")&amp;IF(VALUE(N152)&gt;0,CONCATENATE(", traitsNeeded=",N152),"")&amp;CONCATENATE(", dlcId=",IF(S152&lt;&gt;"",S152,"DLC_BASE_GAME")),""),"")</f>
        <v>[179] = {wayshrines={-1,-1,-1,}, dlcId=DLC_IMPERIAL_CITY</v>
      </c>
      <c r="AZ152" s="21" t="str">
        <f>IF(F152&lt;&gt;"Not in the game (anymore)",IF(A152&lt;&gt;"",IF(P152&lt;&gt;"",CONCATENATE(", zoneIds={",P152),"")&amp;IF(Y152&lt;&gt;"",CONCATENATE(",",Y152),"")&amp;IF(AD152&lt;&gt;"",CONCATENATE(",",AD152),"")&amp;IF(AI152&lt;&gt;"",CONCATENATE(",",AI152),"")&amp;IF(AN152&lt;&gt;"",CONCATENATE(",",AN152),"")&amp;IF(AS152&lt;&gt;"",CONCATENATE(",",AS152),"")&amp;IF(P152&lt;&gt;"",CONCATENATE("}",""),"")&amp;IF(OR(I152="true",I152="false",I152&lt;&gt;""), CONCATENATE(", veteran=", I152), ""),""),"")</f>
        <v>, zoneIds={643}, veteran=false</v>
      </c>
      <c r="BA152" s="21" t="str">
        <f>IF(F152&lt;&gt;"Not in the game (anymore)",IF(A152&lt;&gt;"",", setType="&amp;G152,"")&amp;IF(J152="true",", multiTrialSet=true",""),"")</f>
        <v>, setType=LIBSETS_SETTYPE_IMPERIALCITY</v>
      </c>
      <c r="BB152" s="21" t="str">
        <f>IF(AX152&lt;&gt;"",", isProcSetAllowedInPvP="&amp; AX152,"") &amp; IF(F152&lt;&gt;"Not in the game (anymore)",IF(U152&lt;&gt;"",", dropMechanic={"&amp;U152&amp;IF(AA152&lt;&gt;"",","&amp;AA152,"")&amp;IF(AF152&lt;&gt;"",","&amp;AF152,"")&amp;IF(AK152&lt;&gt;"",","&amp;AK152,"")&amp;IF(AP152&lt;&gt;"",","&amp;AP152,"")&amp;IF(AU152&lt;&gt;"",","&amp;AU152,"")&amp;"}"&amp;IF(U152="LIBSETS_DROP_MECHANIC_MONSTER_NAME",", dropMechanicNames={" &amp; IF(V152&lt;&gt;"","['en']='"&amp;V152&amp;"'","") &amp; IF(W152&lt;&gt;"",", ['de']='" &amp; W152&amp;"'","") &amp; "}",""),"")&amp;"},","")</f>
        <v>, isProcSetAllowedInPvP=1},</v>
      </c>
      <c r="BC152" s="21" t="str">
        <f>IF(F152&lt;&gt;"Not in the game (anymore)",IF(C152&lt;&gt;"",CONCATENATE(" --",C152," / ",B152,"   [",IF(Q152&lt;&gt;"",Q152,""),IF(Z152&lt;&gt;"",", "&amp;Z152,""),IF(AE152&lt;&gt;"",", "&amp;AE152,""),IF(AJ152&lt;&gt;"",", "&amp;AJ152,""),IF(AO152&lt;&gt;"",", "&amp;AO152,""),IF(AT152&lt;&gt;"",", "&amp;AT152,""),"]")),"")</f>
        <v xml:space="preserve"> --Black Rose / Schwarze Rose   [Imperial Sewers]</v>
      </c>
    </row>
    <row r="153" spans="1:55" x14ac:dyDescent="0.25">
      <c r="A153" s="12">
        <v>180</v>
      </c>
      <c r="B153" t="s">
        <v>969</v>
      </c>
      <c r="C153" t="s">
        <v>970</v>
      </c>
      <c r="D153" s="3">
        <f t="shared" si="2"/>
        <v>180</v>
      </c>
      <c r="F153" t="s">
        <v>39</v>
      </c>
      <c r="G153" s="8" t="s">
        <v>1497</v>
      </c>
      <c r="I153" t="s">
        <v>97</v>
      </c>
      <c r="J153" t="s">
        <v>97</v>
      </c>
      <c r="K153">
        <v>-1</v>
      </c>
      <c r="L153">
        <v>-1</v>
      </c>
      <c r="M153">
        <v>-1</v>
      </c>
      <c r="N153">
        <v>0</v>
      </c>
      <c r="O153" s="66"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V153" s="43" t="str">
        <f>IF(U153&lt;&gt;"",IF(U153&lt;&gt;"LIBSETS_DROP_MECHANIC_MONSTER_NAME",VLOOKUP(U153,'LibSets constants'!$I$4:$L$1003,3,FALSE),""),"")</f>
        <v/>
      </c>
      <c r="W153" s="39" t="str">
        <f>IF(U153&lt;&gt;"",IF(U153&lt;&gt;"LIBSETS_DROP_MECHANIC_MONSTER_NAME",VLOOKUP(U153,'LibSets constants'!$I$4:$L$1003,4,FALSE),""),"")</f>
        <v/>
      </c>
      <c r="Y153" s="3" t="str">
        <f>IF(G153&lt;&gt;"LIBSETS_SETTYPE_BATTLEGROUND",IF(G153&lt;&gt;"LIBSETS_SETTYPE_SPECIAL",IF(X153&lt;&gt;"",X153,IF(Z153&lt;&gt;"",VLOOKUP(Z153,'ESO zone constants'!$D$3:$H$4953,5,FALSE),"")),""),"")</f>
        <v/>
      </c>
      <c r="Z153" t="str">
        <f>IF(AND(O153&lt;&gt;"",NOT(ISERROR(O153))),"",IF(AND(L153&lt;&gt;"",L153&gt;0,NOT(ISERROR(L153))),VLOOKUP(L153,'ESO dumped WayshrineInfo'!$K$3:$N$9999,4,FALSE),""))</f>
        <v/>
      </c>
      <c r="AB153" s="3" t="str">
        <f>IF(AA153&lt;&gt;"",IF(AA153&lt;&gt;"LIBSETS_DROP_MECHANIC_MONSTER_NAME",VLOOKUP(AA153,'LibSets constants'!$I$4:$L$1003,3,FALSE),""),"")</f>
        <v/>
      </c>
      <c r="AC153" s="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WayshrineInfo'!$K$3:$N$9999,4,FALSE),""))</f>
        <v/>
      </c>
      <c r="AG153" s="3" t="str">
        <f>IF(AF153&lt;&gt;"",IF(AF153&lt;&gt;"LIBSETS_DROP_MECHANIC_MONSTER_NAME",VLOOKUP(AF153,'LibSets constants'!$I$4:$L$1003,3,FALSE),""),"")</f>
        <v/>
      </c>
      <c r="AH153" s="3" t="str">
        <f>IF(AF153&lt;&gt;"",IF(AF153&lt;&gt;"LIBSETS_DROP_MECHANIC_MONSTER_NAME",VLOOKUP(AF153,'LibSets constants'!$I$4:$L$1003,4,FALSE),""),"")</f>
        <v/>
      </c>
      <c r="AI153" s="3" t="str">
        <f>IF(G153&lt;&gt;"LIBSETS_SETTYPE_BATTLEGROUND",IF(G153&lt;&gt;"LIBSETS_SETTYPE_SPECIAL",IF(AJ153&lt;&gt;"",VLOOKUP(AJ153,'ESO zone constants'!$D$3:$H$4953,5,FALSE),""),""),"")</f>
        <v/>
      </c>
      <c r="AL153" s="3" t="str">
        <f>IF(AK153&lt;&gt;"",IF(AK153&lt;&gt;"LIBSETS_DROP_MECHANIC_MONSTER_NAME",VLOOKUP(AK153,'LibSets constants'!$I$4:$L$1003,3,FALSE),""),"")</f>
        <v/>
      </c>
      <c r="AM153" s="3" t="str">
        <f>IF(AK153&lt;&gt;"",IF(AK153&lt;&gt;"LIBSETS_DROP_MECHANIC_MONSTER_NAME",VLOOKUP(AK153,'LibSets constants'!$I$4:$L$1003,4,FALSE),""),"")</f>
        <v/>
      </c>
      <c r="AN153" s="3" t="str">
        <f>IF(G153&lt;&gt;"LIBSETS_SETTYPE_BATTLEGROUND",IF(G153&lt;&gt;"LIBSETS_SETTYPE_SPECIAL",IF(AO153&lt;&gt;"",VLOOKUP(AO153,'ESO zone constants'!$D$3:$H$4953,5,FALSE),""),""),"")</f>
        <v/>
      </c>
      <c r="AQ153" s="3" t="str">
        <f>IF(AP153&lt;&gt;"",IF(AP153&lt;&gt;"LIBSETS_DROP_MECHANIC_MONSTER_NAME",VLOOKUP(AP153,'LibSets constants'!$I$4:$L$1003,3,FALSE),""),"")</f>
        <v/>
      </c>
      <c r="AR153" s="3" t="str">
        <f>IF(AP153&lt;&gt;"",IF(AP153&lt;&gt;"LIBSETS_DROP_MECHANIC_MONSTER_NAME",VLOOKUP(AP153,'LibSets constants'!$I$4:$L$1003,4,FALSE),""),"")</f>
        <v/>
      </c>
      <c r="AS153" s="3" t="str">
        <f>IF(G153&lt;&gt;"LIBSETS_SETTYPE_BATTLEGROUND",IF(G153&lt;&gt;"LIBSETS_SETTYPE_SPECIAL",IF(AT153&lt;&gt;"",VLOOKUP(AT153,'ESO zone constants'!$D$3:$H$4953,5,FALSE),""),""),"")</f>
        <v/>
      </c>
      <c r="AV153" s="3" t="str">
        <f>IF(AU153&lt;&gt;"",IF(AU153&lt;&gt;"LIBSETS_DROP_MECHANIC_MONSTER_NAME",VLOOKUP(AU153,'LibSets constants'!$I$4:$L$1003,3,FALSE),""),"")</f>
        <v/>
      </c>
      <c r="AW153" s="3" t="str">
        <f>IF(AU153&lt;&gt;"",IF(AU153&lt;&gt;"LIBSETS_DROP_MECHANIC_MONSTER_NAME",VLOOKUP(AU153,'LibSets constants'!$I$4:$L$1003,4,FALSE),""),"")</f>
        <v/>
      </c>
      <c r="AX153" s="90" t="s">
        <v>2707</v>
      </c>
      <c r="AY153" s="21" t="str">
        <f>IF(A153="???","--","")&amp;IF(F153&lt;&gt;"Not in the game (anymore)",IF(A153&lt;&gt;"",CONCATENATE("[",A153,"] = {wayshrines={")&amp;IF(K153&lt;&gt;"",CONCATENATE(K153,","),"")&amp;IF(L153&lt;&gt;"",CONCATENATE(L153,","),"")&amp;IF(M153&lt;&gt;"",CONCATENATE(M153,","),"")&amp;CONCATENATE("}")&amp;IF(VALUE(N153)&gt;0,CONCATENATE(", traitsNeeded=",N153),"")&amp;CONCATENATE(", dlcId=",IF(S153&lt;&gt;"",S153,"DLC_BASE_GAME")),""),"")</f>
        <v>[180] = {wayshrines={-1,-1,-1,}, dlcId=DLC_IMPERIAL_CITY</v>
      </c>
      <c r="AZ153" s="21" t="str">
        <f>IF(F153&lt;&gt;"Not in the game (anymore)",IF(A153&lt;&gt;"",IF(P153&lt;&gt;"",CONCATENATE(", zoneIds={",P153),"")&amp;IF(Y153&lt;&gt;"",CONCATENATE(",",Y153),"")&amp;IF(AD153&lt;&gt;"",CONCATENATE(",",AD153),"")&amp;IF(AI153&lt;&gt;"",CONCATENATE(",",AI153),"")&amp;IF(AN153&lt;&gt;"",CONCATENATE(",",AN153),"")&amp;IF(AS153&lt;&gt;"",CONCATENATE(",",AS153),"")&amp;IF(P153&lt;&gt;"",CONCATENATE("}",""),"")&amp;IF(OR(I153="true",I153="false",I153&lt;&gt;""), CONCATENATE(", veteran=", I153), ""),""),"")</f>
        <v>, zoneIds={643}, veteran=false</v>
      </c>
      <c r="BA153" s="21" t="str">
        <f>IF(F153&lt;&gt;"Not in the game (anymore)",IF(A153&lt;&gt;"",", setType="&amp;G153,"")&amp;IF(J153="true",", multiTrialSet=true",""),"")</f>
        <v>, setType=LIBSETS_SETTYPE_IMPERIALCITY</v>
      </c>
      <c r="BB153" s="21" t="str">
        <f>IF(AX153&lt;&gt;"",", isProcSetAllowedInPvP="&amp; AX153,"") &amp; IF(F153&lt;&gt;"Not in the game (anymore)",IF(U153&lt;&gt;"",", dropMechanic={"&amp;U153&amp;IF(AA153&lt;&gt;"",","&amp;AA153,"")&amp;IF(AF153&lt;&gt;"",","&amp;AF153,"")&amp;IF(AK153&lt;&gt;"",","&amp;AK153,"")&amp;IF(AP153&lt;&gt;"",","&amp;AP153,"")&amp;IF(AU153&lt;&gt;"",","&amp;AU153,"")&amp;"}"&amp;IF(U153="LIBSETS_DROP_MECHANIC_MONSTER_NAME",", dropMechanicNames={" &amp; IF(V153&lt;&gt;"","['en']='"&amp;V153&amp;"'","") &amp; IF(W153&lt;&gt;"",", ['de']='" &amp; W153&amp;"'","") &amp; "}",""),"")&amp;"},","")</f>
        <v>},</v>
      </c>
      <c r="BC153" s="21" t="str">
        <f>IF(F153&lt;&gt;"Not in the game (anymore)",IF(C153&lt;&gt;"",CONCATENATE(" --",C153," / ",B153,"   [",IF(Q153&lt;&gt;"",Q153,""),IF(Z153&lt;&gt;"",", "&amp;Z153,""),IF(AE153&lt;&gt;"",", "&amp;AE153,""),IF(AJ153&lt;&gt;"",", "&amp;AJ153,""),IF(AO153&lt;&gt;"",", "&amp;AO153,""),IF(AT153&lt;&gt;"",", "&amp;AT153,""),"]")),"")</f>
        <v xml:space="preserve"> --Powerful Assault / Kraftvoller Ansturm   [Imperial Sewers]</v>
      </c>
    </row>
    <row r="154" spans="1:55" x14ac:dyDescent="0.25">
      <c r="A154" s="12">
        <v>181</v>
      </c>
      <c r="B154" t="s">
        <v>971</v>
      </c>
      <c r="C154" t="s">
        <v>972</v>
      </c>
      <c r="D154" s="3">
        <f t="shared" si="2"/>
        <v>181</v>
      </c>
      <c r="F154" t="s">
        <v>39</v>
      </c>
      <c r="G154" s="8" t="s">
        <v>1497</v>
      </c>
      <c r="I154" t="s">
        <v>97</v>
      </c>
      <c r="J154" t="s">
        <v>97</v>
      </c>
      <c r="K154">
        <v>-1</v>
      </c>
      <c r="L154">
        <v>-1</v>
      </c>
      <c r="M154">
        <v>-1</v>
      </c>
      <c r="N154">
        <v>0</v>
      </c>
      <c r="O154" s="66"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V154" s="43" t="str">
        <f>IF(U154&lt;&gt;"",IF(U154&lt;&gt;"LIBSETS_DROP_MECHANIC_MONSTER_NAME",VLOOKUP(U154,'LibSets constants'!$I$4:$L$1003,3,FALSE),""),"")</f>
        <v/>
      </c>
      <c r="W154" s="39" t="str">
        <f>IF(U154&lt;&gt;"",IF(U154&lt;&gt;"LIBSETS_DROP_MECHANIC_MONSTER_NAME",VLOOKUP(U154,'LibSets constants'!$I$4:$L$1003,4,FALSE),""),"")</f>
        <v/>
      </c>
      <c r="Y154" s="3" t="str">
        <f>IF(G154&lt;&gt;"LIBSETS_SETTYPE_BATTLEGROUND",IF(G154&lt;&gt;"LIBSETS_SETTYPE_SPECIAL",IF(X154&lt;&gt;"",X154,IF(Z154&lt;&gt;"",VLOOKUP(Z154,'ESO zone constants'!$D$3:$H$4953,5,FALSE),"")),""),"")</f>
        <v/>
      </c>
      <c r="Z154" t="str">
        <f>IF(AND(O154&lt;&gt;"",NOT(ISERROR(O154))),"",IF(AND(L154&lt;&gt;"",L154&gt;0,NOT(ISERROR(L154))),VLOOKUP(L154,'ESO dumped WayshrineInfo'!$K$3:$N$9999,4,FALSE),""))</f>
        <v/>
      </c>
      <c r="AA154" s="44"/>
      <c r="AB154" s="43" t="str">
        <f>IF(AA154&lt;&gt;"",IF(AA154&lt;&gt;"LIBSETS_DROP_MECHANIC_MONSTER_NAME",VLOOKUP(AA154,'LibSets constants'!$I$4:$L$1003,3,FALSE),""),"")</f>
        <v/>
      </c>
      <c r="AC154" s="43" t="str">
        <f>IF(AA154&lt;&gt;"",IF(AA154&lt;&gt;"LIBSETS_DROP_MECHANIC_MONSTER_NAME",VLOOKUP(AA154,'LibSets constants'!$I$4:$L$1003,4,FALSE),""),"")</f>
        <v/>
      </c>
      <c r="AD154" s="3" t="str">
        <f>IF(G154&lt;&gt;"LIBSETS_SETTYPE_BATTLEGROUND",IF(G154&lt;&gt;"LIBSETS_SETTYPE_SPECIAL",IF(AE154&lt;&gt;"",VLOOKUP(AE154,'ESO zone constants'!$D$3:$H$4953,5,FALSE),""),""),"")</f>
        <v/>
      </c>
      <c r="AE154" t="str">
        <f>IF(AND(O154&lt;&gt;"",NOT(ISERROR(O154))),"",IF(AND(M154&lt;&gt;"",M154&gt;0,NOT(ISERROR(M154))),VLOOKUP(M154,'ESO dumped WayshrineInfo'!$K$3:$N$9999,4,FALSE),""))</f>
        <v/>
      </c>
      <c r="AF154" s="44"/>
      <c r="AG154" s="43" t="str">
        <f>IF(AF154&lt;&gt;"",IF(AF154&lt;&gt;"LIBSETS_DROP_MECHANIC_MONSTER_NAME",VLOOKUP(AF154,'LibSets constants'!$I$4:$L$1003,3,FALSE),""),"")</f>
        <v/>
      </c>
      <c r="AH154" s="43" t="str">
        <f>IF(AF154&lt;&gt;"",IF(AF154&lt;&gt;"LIBSETS_DROP_MECHANIC_MONSTER_NAME",VLOOKUP(AF154,'LibSets constants'!$I$4:$L$1003,4,FALSE),""),"")</f>
        <v/>
      </c>
      <c r="AI154" s="3" t="str">
        <f>IF(G154&lt;&gt;"LIBSETS_SETTYPE_BATTLEGROUND",IF(G154&lt;&gt;"LIBSETS_SETTYPE_SPECIAL",IF(AJ154&lt;&gt;"",VLOOKUP(AJ154,'ESO zone constants'!$D$3:$H$4953,5,FALSE),""),""),"")</f>
        <v/>
      </c>
      <c r="AK154" s="44"/>
      <c r="AL154" s="43" t="str">
        <f>IF(AK154&lt;&gt;"",IF(AK154&lt;&gt;"LIBSETS_DROP_MECHANIC_MONSTER_NAME",VLOOKUP(AK154,'LibSets constants'!$I$4:$L$1003,3,FALSE),""),"")</f>
        <v/>
      </c>
      <c r="AM154" s="43" t="str">
        <f>IF(AK154&lt;&gt;"",IF(AK154&lt;&gt;"LIBSETS_DROP_MECHANIC_MONSTER_NAME",VLOOKUP(AK154,'LibSets constants'!$I$4:$L$1003,4,FALSE),""),"")</f>
        <v/>
      </c>
      <c r="AN154" s="3" t="str">
        <f>IF(G154&lt;&gt;"LIBSETS_SETTYPE_BATTLEGROUND",IF(G154&lt;&gt;"LIBSETS_SETTYPE_SPECIAL",IF(AO154&lt;&gt;"",VLOOKUP(AO154,'ESO zone constants'!$D$3:$H$4953,5,FALSE),""),""),"")</f>
        <v/>
      </c>
      <c r="AP154" s="44"/>
      <c r="AQ154" s="43" t="str">
        <f>IF(AP154&lt;&gt;"",IF(AP154&lt;&gt;"LIBSETS_DROP_MECHANIC_MONSTER_NAME",VLOOKUP(AP154,'LibSets constants'!$I$4:$L$1003,3,FALSE),""),"")</f>
        <v/>
      </c>
      <c r="AR154" s="43" t="str">
        <f>IF(AP154&lt;&gt;"",IF(AP154&lt;&gt;"LIBSETS_DROP_MECHANIC_MONSTER_NAME",VLOOKUP(AP154,'LibSets constants'!$I$4:$L$1003,4,FALSE),""),"")</f>
        <v/>
      </c>
      <c r="AS154" s="3" t="str">
        <f>IF(G154&lt;&gt;"LIBSETS_SETTYPE_BATTLEGROUND",IF(G154&lt;&gt;"LIBSETS_SETTYPE_SPECIAL",IF(AT154&lt;&gt;"",VLOOKUP(AT154,'ESO zone constants'!$D$3:$H$4953,5,FALSE),""),""),"")</f>
        <v/>
      </c>
      <c r="AU154" s="44"/>
      <c r="AV154" s="43" t="str">
        <f>IF(AU154&lt;&gt;"",IF(AU154&lt;&gt;"LIBSETS_DROP_MECHANIC_MONSTER_NAME",VLOOKUP(AU154,'LibSets constants'!$I$4:$L$1003,3,FALSE),""),"")</f>
        <v/>
      </c>
      <c r="AW154" s="43" t="str">
        <f>IF(AU154&lt;&gt;"",IF(AU154&lt;&gt;"LIBSETS_DROP_MECHANIC_MONSTER_NAME",VLOOKUP(AU154,'LibSets constants'!$I$4:$L$1003,4,FALSE),""),"")</f>
        <v/>
      </c>
      <c r="AX154" s="90" t="s">
        <v>2707</v>
      </c>
      <c r="AY154" s="21" t="str">
        <f>IF(A154="???","--","")&amp;IF(F154&lt;&gt;"Not in the game (anymore)",IF(A154&lt;&gt;"",CONCATENATE("[",A154,"] = {wayshrines={")&amp;IF(K154&lt;&gt;"",CONCATENATE(K154,","),"")&amp;IF(L154&lt;&gt;"",CONCATENATE(L154,","),"")&amp;IF(M154&lt;&gt;"",CONCATENATE(M154,","),"")&amp;CONCATENATE("}")&amp;IF(VALUE(N154)&gt;0,CONCATENATE(", traitsNeeded=",N154),"")&amp;CONCATENATE(", dlcId=",IF(S154&lt;&gt;"",S154,"DLC_BASE_GAME")),""),"")</f>
        <v>[181] = {wayshrines={-1,-1,-1,}, dlcId=DLC_IMPERIAL_CITY</v>
      </c>
      <c r="AZ154" s="21" t="str">
        <f>IF(F154&lt;&gt;"Not in the game (anymore)",IF(A154&lt;&gt;"",IF(P154&lt;&gt;"",CONCATENATE(", zoneIds={",P154),"")&amp;IF(Y154&lt;&gt;"",CONCATENATE(",",Y154),"")&amp;IF(AD154&lt;&gt;"",CONCATENATE(",",AD154),"")&amp;IF(AI154&lt;&gt;"",CONCATENATE(",",AI154),"")&amp;IF(AN154&lt;&gt;"",CONCATENATE(",",AN154),"")&amp;IF(AS154&lt;&gt;"",CONCATENATE(",",AS154),"")&amp;IF(P154&lt;&gt;"",CONCATENATE("}",""),"")&amp;IF(OR(I154="true",I154="false",I154&lt;&gt;""), CONCATENATE(", veteran=", I154), ""),""),"")</f>
        <v>, zoneIds={643}, veteran=false</v>
      </c>
      <c r="BA154" s="21" t="str">
        <f>IF(F154&lt;&gt;"Not in the game (anymore)",IF(A154&lt;&gt;"",", setType="&amp;G154,"")&amp;IF(J154="true",", multiTrialSet=true",""),"")</f>
        <v>, setType=LIBSETS_SETTYPE_IMPERIALCITY</v>
      </c>
      <c r="BB154" s="21" t="str">
        <f>IF(AX154&lt;&gt;"",", isProcSetAllowedInPvP="&amp; AX154,"") &amp; IF(F154&lt;&gt;"Not in the game (anymore)",IF(U154&lt;&gt;"",", dropMechanic={"&amp;U154&amp;IF(AA154&lt;&gt;"",","&amp;AA154,"")&amp;IF(AF154&lt;&gt;"",","&amp;AF154,"")&amp;IF(AK154&lt;&gt;"",","&amp;AK154,"")&amp;IF(AP154&lt;&gt;"",","&amp;AP154,"")&amp;IF(AU154&lt;&gt;"",","&amp;AU154,"")&amp;"}"&amp;IF(U154="LIBSETS_DROP_MECHANIC_MONSTER_NAME",", dropMechanicNames={" &amp; IF(V154&lt;&gt;"","['en']='"&amp;V154&amp;"'","") &amp; IF(W154&lt;&gt;"",", ['de']='" &amp; W154&amp;"'","") &amp; "}",""),"")&amp;"},","")</f>
        <v>},</v>
      </c>
      <c r="BC154" s="21" t="str">
        <f>IF(F154&lt;&gt;"Not in the game (anymore)",IF(C154&lt;&gt;"",CONCATENATE(" --",C154," / ",B154,"   [",IF(Q154&lt;&gt;"",Q154,""),IF(Z154&lt;&gt;"",", "&amp;Z154,""),IF(AE154&lt;&gt;"",", "&amp;AE154,""),IF(AJ154&lt;&gt;"",", "&amp;AJ154,""),IF(AO154&lt;&gt;"",", "&amp;AO154,""),IF(AT154&lt;&gt;"",", "&amp;AT154,""),"]")),"")</f>
        <v xml:space="preserve"> --Meritorious Service / Meritorischer Dienst   [Imperial Sewers]</v>
      </c>
    </row>
    <row r="155" spans="1:55" x14ac:dyDescent="0.25">
      <c r="A155" s="5">
        <v>183</v>
      </c>
      <c r="B155" t="s">
        <v>14</v>
      </c>
      <c r="C155" t="s">
        <v>14</v>
      </c>
      <c r="D155" s="3">
        <f t="shared" si="2"/>
        <v>183</v>
      </c>
      <c r="G155" s="8" t="s">
        <v>1498</v>
      </c>
      <c r="H155">
        <v>3</v>
      </c>
      <c r="I155" t="s">
        <v>1485</v>
      </c>
      <c r="J155" t="s">
        <v>97</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1565</v>
      </c>
      <c r="V155" s="39" t="s">
        <v>14</v>
      </c>
      <c r="W155" s="39" t="s">
        <v>14</v>
      </c>
      <c r="Y155" s="3" t="str">
        <f>IF(G155&lt;&gt;"LIBSETS_SETTYPE_BATTLEGROUND",IF(G155&lt;&gt;"LIBSETS_SETTYPE_SPECIAL",IF(X155&lt;&gt;"",X155,IF(Z155&lt;&gt;"",VLOOKUP(Z155,'ESO zone constants'!$D$3:$H$4953,5,FALSE),"")),""),"")</f>
        <v/>
      </c>
      <c r="Z155" t="str">
        <f>IF(AND(O155&lt;&gt;"",NOT(ISERROR(O155))),"",IF(AND(L155&lt;&gt;"",L155&gt;0,NOT(ISERROR(L155))),VLOOKUP(L155,'ESO dumped WayshrineInfo'!$K$3:$N$9999,4,FALSE),""))</f>
        <v/>
      </c>
      <c r="AA155" s="39"/>
      <c r="AB155" s="39"/>
      <c r="AC155" s="39"/>
      <c r="AD155" s="3" t="str">
        <f>IF(G155&lt;&gt;"LIBSETS_SETTYPE_BATTLEGROUND",IF(G155&lt;&gt;"LIBSETS_SETTYPE_SPECIAL",IF(AE155&lt;&gt;"",VLOOKUP(AE155,'ESO zone constants'!$D$3:$H$4953,5,FALSE),""),""),"")</f>
        <v/>
      </c>
      <c r="AE155" t="str">
        <f>IF(AND(O155&lt;&gt;"",NOT(ISERROR(O155))),"",IF(AND(M155&lt;&gt;"",M155&gt;0,NOT(ISERROR(M155))),VLOOKUP(M155,'ESO dumped WayshrineInfo'!$K$3:$N$9999,4,FALSE),""))</f>
        <v/>
      </c>
      <c r="AF155" s="39"/>
      <c r="AG155" s="39"/>
      <c r="AH155" s="39"/>
      <c r="AI155" s="3" t="str">
        <f>IF(G155&lt;&gt;"LIBSETS_SETTYPE_BATTLEGROUND",IF(G155&lt;&gt;"LIBSETS_SETTYPE_SPECIAL",IF(AJ155&lt;&gt;"",VLOOKUP(AJ155,'ESO zone constants'!$D$3:$H$4953,5,FALSE),""),""),"")</f>
        <v/>
      </c>
      <c r="AK155" s="39"/>
      <c r="AL155" s="39"/>
      <c r="AM155" s="39"/>
      <c r="AN155" s="3" t="str">
        <f>IF(G155&lt;&gt;"LIBSETS_SETTYPE_BATTLEGROUND",IF(G155&lt;&gt;"LIBSETS_SETTYPE_SPECIAL",IF(AO155&lt;&gt;"",VLOOKUP(AO155,'ESO zone constants'!$D$3:$H$4953,5,FALSE),""),""),"")</f>
        <v/>
      </c>
      <c r="AP155" s="39"/>
      <c r="AQ155" s="39"/>
      <c r="AR155" s="39"/>
      <c r="AS155" s="3" t="str">
        <f>IF(G155&lt;&gt;"LIBSETS_SETTYPE_BATTLEGROUND",IF(G155&lt;&gt;"LIBSETS_SETTYPE_SPECIAL",IF(AT155&lt;&gt;"",VLOOKUP(AT155,'ESO zone constants'!$D$3:$H$4953,5,FALSE),""),""),"")</f>
        <v/>
      </c>
      <c r="AU155" s="39"/>
      <c r="AV155" s="39"/>
      <c r="AW155" s="39"/>
      <c r="AX155" s="90" t="s">
        <v>2707</v>
      </c>
      <c r="AY155" s="21" t="str">
        <f>IF(A155="???","--","")&amp;IF(F155&lt;&gt;"Not in the game (anymore)",IF(A155&lt;&gt;"",CONCATENATE("[",A155,"] = {wayshrines={")&amp;IF(K155&lt;&gt;"",CONCATENATE(K155,","),"")&amp;IF(L155&lt;&gt;"",CONCATENATE(L155,","),"")&amp;IF(M155&lt;&gt;"",CONCATENATE(M155,","),"")&amp;CONCATENATE("}")&amp;IF(VALUE(N155)&gt;0,CONCATENATE(", traitsNeeded=",N155),"")&amp;CONCATENATE(", dlcId=",IF(S155&lt;&gt;"",S155,"DLC_BASE_GAME")),""),"")</f>
        <v>[183] = {wayshrines={247,247,247,}, dlcId=DLC_IMPERIAL_CITY</v>
      </c>
      <c r="AZ155" s="21" t="str">
        <f>IF(F155&lt;&gt;"Not in the game (anymore)",IF(A155&lt;&gt;"",IF(P155&lt;&gt;"",CONCATENATE(", zoneIds={",P155),"")&amp;IF(Y155&lt;&gt;"",CONCATENATE(",",Y155),"")&amp;IF(AD155&lt;&gt;"",CONCATENATE(",",AD155),"")&amp;IF(AI155&lt;&gt;"",CONCATENATE(",",AI155),"")&amp;IF(AN155&lt;&gt;"",CONCATENATE(",",AN155),"")&amp;IF(AS155&lt;&gt;"",CONCATENATE(",",AS155),"")&amp;IF(P155&lt;&gt;"",CONCATENATE("}",""),"")&amp;IF(OR(I155="true",I155="false",I155&lt;&gt;""), CONCATENATE(", veteran=", I155), ""),""),"")</f>
        <v>, zoneIds={688}, veteran={[EQUIP_TYPE_HEAD]=true, [EQUIP_TYPE_SHOULDERS]=false}</v>
      </c>
      <c r="BA155" s="21" t="str">
        <f>IF(F155&lt;&gt;"Not in the game (anymore)",IF(A155&lt;&gt;"",", setType="&amp;G155,"")&amp;IF(J155="true",", multiTrialSet=true",""),"")</f>
        <v>, setType=LIBSETS_SETTYPE_MONSTER</v>
      </c>
      <c r="BB155" s="21" t="str">
        <f>IF(AX155&lt;&gt;"",", isProcSetAllowedInPvP="&amp; AX155,"") &amp; IF(F155&lt;&gt;"Not in the game (anymore)",IF(U155&lt;&gt;"",", dropMechanic={"&amp;U155&amp;IF(AA155&lt;&gt;"",","&amp;AA155,"")&amp;IF(AF155&lt;&gt;"",","&amp;AF155,"")&amp;IF(AK155&lt;&gt;"",","&amp;AK155,"")&amp;IF(AP155&lt;&gt;"",","&amp;AP155,"")&amp;IF(AU155&lt;&gt;"",","&amp;AU155,"")&amp;"}"&amp;IF(U155="LIBSETS_DROP_MECHANIC_MONSTER_NAME",", dropMechanicNames={" &amp; IF(V155&lt;&gt;"","['en']='"&amp;V155&amp;"'","") &amp; IF(W155&lt;&gt;"",", ['de']='" &amp; W155&amp;"'","") &amp; "}",""),"")&amp;"},","")</f>
        <v>, dropMechanic={LIBSETS_DROP_MECHANIC_MONSTER_NAME}, dropMechanicNames={['en']='Molag Kena', ['de']='Molag Kena'}},</v>
      </c>
      <c r="BC155" s="21" t="str">
        <f>IF(F155&lt;&gt;"Not in the game (anymore)",IF(C155&lt;&gt;"",CONCATENATE(" --",C155," / ",B155,"   [",IF(Q155&lt;&gt;"",Q155,""),IF(Z155&lt;&gt;"",", "&amp;Z155,""),IF(AE155&lt;&gt;"",", "&amp;AE155,""),IF(AJ155&lt;&gt;"",", "&amp;AJ155,""),IF(AO155&lt;&gt;"",", "&amp;AO155,""),IF(AT155&lt;&gt;"",", "&amp;AT155,""),"]")),"")</f>
        <v xml:space="preserve"> --Molag Kena / Molag Kena   [White-Gold Tower]</v>
      </c>
    </row>
    <row r="156" spans="1:55" x14ac:dyDescent="0.25">
      <c r="A156" s="12">
        <v>184</v>
      </c>
      <c r="B156" t="s">
        <v>973</v>
      </c>
      <c r="C156" t="s">
        <v>974</v>
      </c>
      <c r="D156" s="3">
        <f t="shared" si="2"/>
        <v>184</v>
      </c>
      <c r="E156" s="42"/>
      <c r="G156" s="8" t="s">
        <v>1496</v>
      </c>
      <c r="I156" t="s">
        <v>97</v>
      </c>
      <c r="J156" t="s">
        <v>97</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43" t="str">
        <f>IF(U156&lt;&gt;"",IF(U156&lt;&gt;"LIBSETS_DROP_MECHANIC_MONSTER_NAME",VLOOKUP(U156,'LibSets constants'!$I$4:$L$1003,3,FALSE),""),"")</f>
        <v/>
      </c>
      <c r="W156" s="39" t="str">
        <f>IF(U156&lt;&gt;"",IF(U156&lt;&gt;"LIBSETS_DROP_MECHANIC_MONSTER_NAME",VLOOKUP(U156,'LibSets constants'!$I$4:$L$1003,4,FALSE),""),"")</f>
        <v/>
      </c>
      <c r="Y156" s="3" t="str">
        <f>IF(G156&lt;&gt;"LIBSETS_SETTYPE_BATTLEGROUND",IF(G156&lt;&gt;"LIBSETS_SETTYPE_SPECIAL",IF(X156&lt;&gt;"",X156,IF(Z156&lt;&gt;"",VLOOKUP(Z156,'ESO zone constants'!$D$3:$H$4953,5,FALSE),"")),""),"")</f>
        <v/>
      </c>
      <c r="Z156" t="str">
        <f>IF(AND(O156&lt;&gt;"",NOT(ISERROR(O156))),"",IF(AND(L156&lt;&gt;"",L156&gt;0,NOT(ISERROR(L156))),VLOOKUP(L156,'ESO dumped WayshrineInfo'!$K$3:$N$9999,4,FALSE),""))</f>
        <v/>
      </c>
      <c r="AB156" s="3" t="str">
        <f>IF(AA156&lt;&gt;"",IF(AA156&lt;&gt;"LIBSETS_DROP_MECHANIC_MONSTER_NAME",VLOOKUP(AA156,'LibSets constants'!$I$4:$L$1003,3,FALSE),""),"")</f>
        <v/>
      </c>
      <c r="AC156" s="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WayshrineInfo'!$K$3:$N$9999,4,FALSE),""))</f>
        <v/>
      </c>
      <c r="AG156" s="3" t="str">
        <f>IF(AF156&lt;&gt;"",IF(AF156&lt;&gt;"LIBSETS_DROP_MECHANIC_MONSTER_NAME",VLOOKUP(AF156,'LibSets constants'!$I$4:$L$1003,3,FALSE),""),"")</f>
        <v/>
      </c>
      <c r="AH156" s="3" t="str">
        <f>IF(AF156&lt;&gt;"",IF(AF156&lt;&gt;"LIBSETS_DROP_MECHANIC_MONSTER_NAME",VLOOKUP(AF156,'LibSets constants'!$I$4:$L$1003,4,FALSE),""),"")</f>
        <v/>
      </c>
      <c r="AI156" s="3" t="str">
        <f>IF(G156&lt;&gt;"LIBSETS_SETTYPE_BATTLEGROUND",IF(G156&lt;&gt;"LIBSETS_SETTYPE_SPECIAL",IF(AJ156&lt;&gt;"",VLOOKUP(AJ156,'ESO zone constants'!$D$3:$H$4953,5,FALSE),""),""),"")</f>
        <v/>
      </c>
      <c r="AL156" s="3" t="str">
        <f>IF(AK156&lt;&gt;"",IF(AK156&lt;&gt;"LIBSETS_DROP_MECHANIC_MONSTER_NAME",VLOOKUP(AK156,'LibSets constants'!$I$4:$L$1003,3,FALSE),""),"")</f>
        <v/>
      </c>
      <c r="AM156" s="3" t="str">
        <f>IF(AK156&lt;&gt;"",IF(AK156&lt;&gt;"LIBSETS_DROP_MECHANIC_MONSTER_NAME",VLOOKUP(AK156,'LibSets constants'!$I$4:$L$1003,4,FALSE),""),"")</f>
        <v/>
      </c>
      <c r="AN156" s="3" t="str">
        <f>IF(G156&lt;&gt;"LIBSETS_SETTYPE_BATTLEGROUND",IF(G156&lt;&gt;"LIBSETS_SETTYPE_SPECIAL",IF(AO156&lt;&gt;"",VLOOKUP(AO156,'ESO zone constants'!$D$3:$H$4953,5,FALSE),""),""),"")</f>
        <v/>
      </c>
      <c r="AQ156" s="3" t="str">
        <f>IF(AP156&lt;&gt;"",IF(AP156&lt;&gt;"LIBSETS_DROP_MECHANIC_MONSTER_NAME",VLOOKUP(AP156,'LibSets constants'!$I$4:$L$1003,3,FALSE),""),"")</f>
        <v/>
      </c>
      <c r="AR156" s="3" t="str">
        <f>IF(AP156&lt;&gt;"",IF(AP156&lt;&gt;"LIBSETS_DROP_MECHANIC_MONSTER_NAME",VLOOKUP(AP156,'LibSets constants'!$I$4:$L$1003,4,FALSE),""),"")</f>
        <v/>
      </c>
      <c r="AS156" s="3" t="str">
        <f>IF(G156&lt;&gt;"LIBSETS_SETTYPE_BATTLEGROUND",IF(G156&lt;&gt;"LIBSETS_SETTYPE_SPECIAL",IF(AT156&lt;&gt;"",VLOOKUP(AT156,'ESO zone constants'!$D$3:$H$4953,5,FALSE),""),""),"")</f>
        <v/>
      </c>
      <c r="AV156" s="3" t="str">
        <f>IF(AU156&lt;&gt;"",IF(AU156&lt;&gt;"LIBSETS_DROP_MECHANIC_MONSTER_NAME",VLOOKUP(AU156,'LibSets constants'!$I$4:$L$1003,3,FALSE),""),"")</f>
        <v/>
      </c>
      <c r="AW156" s="3" t="str">
        <f>IF(AU156&lt;&gt;"",IF(AU156&lt;&gt;"LIBSETS_DROP_MECHANIC_MONSTER_NAME",VLOOKUP(AU156,'LibSets constants'!$I$4:$L$1003,4,FALSE),""),"")</f>
        <v/>
      </c>
      <c r="AX156" s="90" t="s">
        <v>2707</v>
      </c>
      <c r="AY156" s="21" t="str">
        <f>IF(A156="???","--","")&amp;IF(F156&lt;&gt;"Not in the game (anymore)",IF(A156&lt;&gt;"",CONCATENATE("[",A156,"] = {wayshrines={")&amp;IF(K156&lt;&gt;"",CONCATENATE(K156,","),"")&amp;IF(L156&lt;&gt;"",CONCATENATE(L156,","),"")&amp;IF(M156&lt;&gt;"",CONCATENATE(M156,","),"")&amp;CONCATENATE("}")&amp;IF(VALUE(N156)&gt;0,CONCATENATE(", traitsNeeded=",N156),"")&amp;CONCATENATE(", dlcId=",IF(S156&lt;&gt;"",S156,"DLC_BASE_GAME")),""),"")</f>
        <v>[184] = {wayshrines={247,247,247,}, dlcId=DLC_IMPERIAL_CITY</v>
      </c>
      <c r="AZ156" s="21" t="str">
        <f>IF(F156&lt;&gt;"Not in the game (anymore)",IF(A156&lt;&gt;"",IF(P156&lt;&gt;"",CONCATENATE(", zoneIds={",P156),"")&amp;IF(Y156&lt;&gt;"",CONCATENATE(",",Y156),"")&amp;IF(AD156&lt;&gt;"",CONCATENATE(",",AD156),"")&amp;IF(AI156&lt;&gt;"",CONCATENATE(",",AI156),"")&amp;IF(AN156&lt;&gt;"",CONCATENATE(",",AN156),"")&amp;IF(AS156&lt;&gt;"",CONCATENATE(",",AS156),"")&amp;IF(P156&lt;&gt;"",CONCATENATE("}",""),"")&amp;IF(OR(I156="true",I156="false",I156&lt;&gt;""), CONCATENATE(", veteran=", I156), ""),""),"")</f>
        <v>, zoneIds={688}, veteran=false</v>
      </c>
      <c r="BA156" s="21" t="str">
        <f>IF(F156&lt;&gt;"Not in the game (anymore)",IF(A156&lt;&gt;"",", setType="&amp;G156,"")&amp;IF(J156="true",", multiTrialSet=true",""),"")</f>
        <v>, setType=LIBSETS_SETTYPE_DUNGEON</v>
      </c>
      <c r="BB156" s="21" t="str">
        <f>IF(AX156&lt;&gt;"",", isProcSetAllowedInPvP="&amp; AX156,"") &amp; IF(F156&lt;&gt;"Not in the game (anymore)",IF(U156&lt;&gt;"",", dropMechanic={"&amp;U156&amp;IF(AA156&lt;&gt;"",","&amp;AA156,"")&amp;IF(AF156&lt;&gt;"",","&amp;AF156,"")&amp;IF(AK156&lt;&gt;"",","&amp;AK156,"")&amp;IF(AP156&lt;&gt;"",","&amp;AP156,"")&amp;IF(AU156&lt;&gt;"",","&amp;AU156,"")&amp;"}"&amp;IF(U156="LIBSETS_DROP_MECHANIC_MONSTER_NAME",", dropMechanicNames={" &amp; IF(V156&lt;&gt;"","['en']='"&amp;V156&amp;"'","") &amp; IF(W156&lt;&gt;"",", ['de']='" &amp; W156&amp;"'","") &amp; "}",""),"")&amp;"},","")</f>
        <v>},</v>
      </c>
      <c r="BC156" s="21" t="str">
        <f>IF(F156&lt;&gt;"Not in the game (anymore)",IF(C156&lt;&gt;"",CONCATENATE(" --",C156," / ",B156,"   [",IF(Q156&lt;&gt;"",Q156,""),IF(Z156&lt;&gt;"",", "&amp;Z156,""),IF(AE156&lt;&gt;"",", "&amp;AE156,""),IF(AJ156&lt;&gt;"",", "&amp;AJ156,""),IF(AO156&lt;&gt;"",", "&amp;AO156,""),IF(AT156&lt;&gt;"",", "&amp;AT156,""),"]")),"")</f>
        <v xml:space="preserve"> --Brands of Imperium / Male des Kaiserreichs   [White-Gold Tower]</v>
      </c>
    </row>
    <row r="157" spans="1:55" x14ac:dyDescent="0.25">
      <c r="A157" s="12">
        <v>185</v>
      </c>
      <c r="B157" t="s">
        <v>975</v>
      </c>
      <c r="C157" t="s">
        <v>976</v>
      </c>
      <c r="D157" s="3">
        <f t="shared" si="2"/>
        <v>185</v>
      </c>
      <c r="G157" s="8" t="s">
        <v>1496</v>
      </c>
      <c r="I157" t="s">
        <v>97</v>
      </c>
      <c r="J157" t="s">
        <v>97</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43" t="str">
        <f>IF(U157&lt;&gt;"",IF(U157&lt;&gt;"LIBSETS_DROP_MECHANIC_MONSTER_NAME",VLOOKUP(U157,'LibSets constants'!$I$4:$L$1003,3,FALSE),""),"")</f>
        <v/>
      </c>
      <c r="W157" s="39" t="str">
        <f>IF(U157&lt;&gt;"",IF(U157&lt;&gt;"LIBSETS_DROP_MECHANIC_MONSTER_NAME",VLOOKUP(U157,'LibSets constants'!$I$4:$L$1003,4,FALSE),""),"")</f>
        <v/>
      </c>
      <c r="Y157" s="3" t="str">
        <f>IF(G157&lt;&gt;"LIBSETS_SETTYPE_BATTLEGROUND",IF(G157&lt;&gt;"LIBSETS_SETTYPE_SPECIAL",IF(X157&lt;&gt;"",X157,IF(Z157&lt;&gt;"",VLOOKUP(Z157,'ESO zone constants'!$D$3:$H$4953,5,FALSE),"")),""),"")</f>
        <v/>
      </c>
      <c r="Z157" t="str">
        <f>IF(AND(O157&lt;&gt;"",NOT(ISERROR(O157))),"",IF(AND(L157&lt;&gt;"",L157&gt;0,NOT(ISERROR(L157))),VLOOKUP(L157,'ESO dumped WayshrineInfo'!$K$3:$N$9999,4,FALSE),""))</f>
        <v/>
      </c>
      <c r="AB157" s="3" t="str">
        <f>IF(AA157&lt;&gt;"",IF(AA157&lt;&gt;"LIBSETS_DROP_MECHANIC_MONSTER_NAME",VLOOKUP(AA157,'LibSets constants'!$I$4:$L$1003,3,FALSE),""),"")</f>
        <v/>
      </c>
      <c r="AC157" s="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WayshrineInfo'!$K$3:$N$9999,4,FALSE),""))</f>
        <v/>
      </c>
      <c r="AG157" s="3" t="str">
        <f>IF(AF157&lt;&gt;"",IF(AF157&lt;&gt;"LIBSETS_DROP_MECHANIC_MONSTER_NAME",VLOOKUP(AF157,'LibSets constants'!$I$4:$L$1003,3,FALSE),""),"")</f>
        <v/>
      </c>
      <c r="AH157" s="3" t="str">
        <f>IF(AF157&lt;&gt;"",IF(AF157&lt;&gt;"LIBSETS_DROP_MECHANIC_MONSTER_NAME",VLOOKUP(AF157,'LibSets constants'!$I$4:$L$1003,4,FALSE),""),"")</f>
        <v/>
      </c>
      <c r="AI157" s="3" t="str">
        <f>IF(G157&lt;&gt;"LIBSETS_SETTYPE_BATTLEGROUND",IF(G157&lt;&gt;"LIBSETS_SETTYPE_SPECIAL",IF(AJ157&lt;&gt;"",VLOOKUP(AJ157,'ESO zone constants'!$D$3:$H$4953,5,FALSE),""),""),"")</f>
        <v/>
      </c>
      <c r="AL157" s="3" t="str">
        <f>IF(AK157&lt;&gt;"",IF(AK157&lt;&gt;"LIBSETS_DROP_MECHANIC_MONSTER_NAME",VLOOKUP(AK157,'LibSets constants'!$I$4:$L$1003,3,FALSE),""),"")</f>
        <v/>
      </c>
      <c r="AM157" s="3" t="str">
        <f>IF(AK157&lt;&gt;"",IF(AK157&lt;&gt;"LIBSETS_DROP_MECHANIC_MONSTER_NAME",VLOOKUP(AK157,'LibSets constants'!$I$4:$L$1003,4,FALSE),""),"")</f>
        <v/>
      </c>
      <c r="AN157" s="3" t="str">
        <f>IF(G157&lt;&gt;"LIBSETS_SETTYPE_BATTLEGROUND",IF(G157&lt;&gt;"LIBSETS_SETTYPE_SPECIAL",IF(AO157&lt;&gt;"",VLOOKUP(AO157,'ESO zone constants'!$D$3:$H$4953,5,FALSE),""),""),"")</f>
        <v/>
      </c>
      <c r="AQ157" s="3" t="str">
        <f>IF(AP157&lt;&gt;"",IF(AP157&lt;&gt;"LIBSETS_DROP_MECHANIC_MONSTER_NAME",VLOOKUP(AP157,'LibSets constants'!$I$4:$L$1003,3,FALSE),""),"")</f>
        <v/>
      </c>
      <c r="AR157" s="3" t="str">
        <f>IF(AP157&lt;&gt;"",IF(AP157&lt;&gt;"LIBSETS_DROP_MECHANIC_MONSTER_NAME",VLOOKUP(AP157,'LibSets constants'!$I$4:$L$1003,4,FALSE),""),"")</f>
        <v/>
      </c>
      <c r="AS157" s="3" t="str">
        <f>IF(G157&lt;&gt;"LIBSETS_SETTYPE_BATTLEGROUND",IF(G157&lt;&gt;"LIBSETS_SETTYPE_SPECIAL",IF(AT157&lt;&gt;"",VLOOKUP(AT157,'ESO zone constants'!$D$3:$H$4953,5,FALSE),""),""),"")</f>
        <v/>
      </c>
      <c r="AV157" s="3" t="str">
        <f>IF(AU157&lt;&gt;"",IF(AU157&lt;&gt;"LIBSETS_DROP_MECHANIC_MONSTER_NAME",VLOOKUP(AU157,'LibSets constants'!$I$4:$L$1003,3,FALSE),""),"")</f>
        <v/>
      </c>
      <c r="AW157" s="3" t="str">
        <f>IF(AU157&lt;&gt;"",IF(AU157&lt;&gt;"LIBSETS_DROP_MECHANIC_MONSTER_NAME",VLOOKUP(AU157,'LibSets constants'!$I$4:$L$1003,4,FALSE),""),"")</f>
        <v/>
      </c>
      <c r="AX157" s="90" t="s">
        <v>2707</v>
      </c>
      <c r="AY157" s="21" t="str">
        <f>IF(A157="???","--","")&amp;IF(F157&lt;&gt;"Not in the game (anymore)",IF(A157&lt;&gt;"",CONCATENATE("[",A157,"] = {wayshrines={")&amp;IF(K157&lt;&gt;"",CONCATENATE(K157,","),"")&amp;IF(L157&lt;&gt;"",CONCATENATE(L157,","),"")&amp;IF(M157&lt;&gt;"",CONCATENATE(M157,","),"")&amp;CONCATENATE("}")&amp;IF(VALUE(N157)&gt;0,CONCATENATE(", traitsNeeded=",N157),"")&amp;CONCATENATE(", dlcId=",IF(S157&lt;&gt;"",S157,"DLC_BASE_GAME")),""),"")</f>
        <v>[185] = {wayshrines={247,247,247,}, dlcId=DLC_IMPERIAL_CITY</v>
      </c>
      <c r="AZ157" s="21" t="str">
        <f>IF(F157&lt;&gt;"Not in the game (anymore)",IF(A157&lt;&gt;"",IF(P157&lt;&gt;"",CONCATENATE(", zoneIds={",P157),"")&amp;IF(Y157&lt;&gt;"",CONCATENATE(",",Y157),"")&amp;IF(AD157&lt;&gt;"",CONCATENATE(",",AD157),"")&amp;IF(AI157&lt;&gt;"",CONCATENATE(",",AI157),"")&amp;IF(AN157&lt;&gt;"",CONCATENATE(",",AN157),"")&amp;IF(AS157&lt;&gt;"",CONCATENATE(",",AS157),"")&amp;IF(P157&lt;&gt;"",CONCATENATE("}",""),"")&amp;IF(OR(I157="true",I157="false",I157&lt;&gt;""), CONCATENATE(", veteran=", I157), ""),""),"")</f>
        <v>, zoneIds={688}, veteran=false</v>
      </c>
      <c r="BA157" s="21" t="str">
        <f>IF(F157&lt;&gt;"Not in the game (anymore)",IF(A157&lt;&gt;"",", setType="&amp;G157,"")&amp;IF(J157="true",", multiTrialSet=true",""),"")</f>
        <v>, setType=LIBSETS_SETTYPE_DUNGEON</v>
      </c>
      <c r="BB157" s="21" t="str">
        <f>IF(AX157&lt;&gt;"",", isProcSetAllowedInPvP="&amp; AX157,"") &amp; IF(F157&lt;&gt;"Not in the game (anymore)",IF(U157&lt;&gt;"",", dropMechanic={"&amp;U157&amp;IF(AA157&lt;&gt;"",","&amp;AA157,"")&amp;IF(AF157&lt;&gt;"",","&amp;AF157,"")&amp;IF(AK157&lt;&gt;"",","&amp;AK157,"")&amp;IF(AP157&lt;&gt;"",","&amp;AP157,"")&amp;IF(AU157&lt;&gt;"",","&amp;AU157,"")&amp;"}"&amp;IF(U157="LIBSETS_DROP_MECHANIC_MONSTER_NAME",", dropMechanicNames={" &amp; IF(V157&lt;&gt;"","['en']='"&amp;V157&amp;"'","") &amp; IF(W157&lt;&gt;"",", ['de']='" &amp; W157&amp;"'","") &amp; "}",""),"")&amp;"},","")</f>
        <v>},</v>
      </c>
      <c r="BC157" s="21" t="str">
        <f>IF(F157&lt;&gt;"Not in the game (anymore)",IF(C157&lt;&gt;"",CONCATENATE(" --",C157," / ",B157,"   [",IF(Q157&lt;&gt;"",Q157,""),IF(Z157&lt;&gt;"",", "&amp;Z157,""),IF(AE157&lt;&gt;"",", "&amp;AE157,""),IF(AJ157&lt;&gt;"",", "&amp;AJ157,""),IF(AO157&lt;&gt;"",", "&amp;AO157,""),IF(AT157&lt;&gt;"",", "&amp;AT157,""),"]")),"")</f>
        <v xml:space="preserve"> --Spell Power Cure / Magiekraftheilung   [White-Gold Tower]</v>
      </c>
    </row>
    <row r="158" spans="1:55" x14ac:dyDescent="0.25">
      <c r="A158" s="12">
        <v>186</v>
      </c>
      <c r="B158" t="s">
        <v>977</v>
      </c>
      <c r="C158" t="s">
        <v>978</v>
      </c>
      <c r="D158" s="3">
        <f t="shared" si="2"/>
        <v>186</v>
      </c>
      <c r="G158" s="8" t="s">
        <v>1496</v>
      </c>
      <c r="I158" t="s">
        <v>97</v>
      </c>
      <c r="J158" t="s">
        <v>97</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43" t="str">
        <f>IF(U158&lt;&gt;"",IF(U158&lt;&gt;"LIBSETS_DROP_MECHANIC_MONSTER_NAME",VLOOKUP(U158,'LibSets constants'!$I$4:$L$1003,3,FALSE),""),"")</f>
        <v/>
      </c>
      <c r="W158" s="39" t="str">
        <f>IF(U158&lt;&gt;"",IF(U158&lt;&gt;"LIBSETS_DROP_MECHANIC_MONSTER_NAME",VLOOKUP(U158,'LibSets constants'!$I$4:$L$1003,4,FALSE),""),"")</f>
        <v/>
      </c>
      <c r="Y158" s="3" t="str">
        <f>IF(G158&lt;&gt;"LIBSETS_SETTYPE_BATTLEGROUND",IF(G158&lt;&gt;"LIBSETS_SETTYPE_SPECIAL",IF(X158&lt;&gt;"",X158,IF(Z158&lt;&gt;"",VLOOKUP(Z158,'ESO zone constants'!$D$3:$H$4953,5,FALSE),"")),""),"")</f>
        <v/>
      </c>
      <c r="Z158" t="str">
        <f>IF(AND(O158&lt;&gt;"",NOT(ISERROR(O158))),"",IF(AND(L158&lt;&gt;"",L158&gt;0,NOT(ISERROR(L158))),VLOOKUP(L158,'ESO dumped WayshrineInfo'!$K$3:$N$9999,4,FALSE),""))</f>
        <v/>
      </c>
      <c r="AA158" s="44"/>
      <c r="AB158" s="43" t="str">
        <f>IF(AA158&lt;&gt;"",IF(AA158&lt;&gt;"LIBSETS_DROP_MECHANIC_MONSTER_NAME",VLOOKUP(AA158,'LibSets constants'!$I$4:$L$1003,3,FALSE),""),"")</f>
        <v/>
      </c>
      <c r="AC158" s="43" t="str">
        <f>IF(AA158&lt;&gt;"",IF(AA158&lt;&gt;"LIBSETS_DROP_MECHANIC_MONSTER_NAME",VLOOKUP(AA158,'LibSets constants'!$I$4:$L$1003,4,FALSE),""),"")</f>
        <v/>
      </c>
      <c r="AD158" s="3" t="str">
        <f>IF(G158&lt;&gt;"LIBSETS_SETTYPE_BATTLEGROUND",IF(G158&lt;&gt;"LIBSETS_SETTYPE_SPECIAL",IF(AE158&lt;&gt;"",VLOOKUP(AE158,'ESO zone constants'!$D$3:$H$4953,5,FALSE),""),""),"")</f>
        <v/>
      </c>
      <c r="AE158" t="str">
        <f>IF(AND(O158&lt;&gt;"",NOT(ISERROR(O158))),"",IF(AND(M158&lt;&gt;"",M158&gt;0,NOT(ISERROR(M158))),VLOOKUP(M158,'ESO dumped WayshrineInfo'!$K$3:$N$9999,4,FALSE),""))</f>
        <v/>
      </c>
      <c r="AF158" s="44"/>
      <c r="AG158" s="43" t="str">
        <f>IF(AF158&lt;&gt;"",IF(AF158&lt;&gt;"LIBSETS_DROP_MECHANIC_MONSTER_NAME",VLOOKUP(AF158,'LibSets constants'!$I$4:$L$1003,3,FALSE),""),"")</f>
        <v/>
      </c>
      <c r="AH158" s="43" t="str">
        <f>IF(AF158&lt;&gt;"",IF(AF158&lt;&gt;"LIBSETS_DROP_MECHANIC_MONSTER_NAME",VLOOKUP(AF158,'LibSets constants'!$I$4:$L$1003,4,FALSE),""),"")</f>
        <v/>
      </c>
      <c r="AI158" s="3" t="str">
        <f>IF(G158&lt;&gt;"LIBSETS_SETTYPE_BATTLEGROUND",IF(G158&lt;&gt;"LIBSETS_SETTYPE_SPECIAL",IF(AJ158&lt;&gt;"",VLOOKUP(AJ158,'ESO zone constants'!$D$3:$H$4953,5,FALSE),""),""),"")</f>
        <v/>
      </c>
      <c r="AK158" s="44"/>
      <c r="AL158" s="43" t="str">
        <f>IF(AK158&lt;&gt;"",IF(AK158&lt;&gt;"LIBSETS_DROP_MECHANIC_MONSTER_NAME",VLOOKUP(AK158,'LibSets constants'!$I$4:$L$1003,3,FALSE),""),"")</f>
        <v/>
      </c>
      <c r="AM158" s="43" t="str">
        <f>IF(AK158&lt;&gt;"",IF(AK158&lt;&gt;"LIBSETS_DROP_MECHANIC_MONSTER_NAME",VLOOKUP(AK158,'LibSets constants'!$I$4:$L$1003,4,FALSE),""),"")</f>
        <v/>
      </c>
      <c r="AN158" s="3" t="str">
        <f>IF(G158&lt;&gt;"LIBSETS_SETTYPE_BATTLEGROUND",IF(G158&lt;&gt;"LIBSETS_SETTYPE_SPECIAL",IF(AO158&lt;&gt;"",VLOOKUP(AO158,'ESO zone constants'!$D$3:$H$4953,5,FALSE),""),""),"")</f>
        <v/>
      </c>
      <c r="AP158" s="44"/>
      <c r="AQ158" s="43" t="str">
        <f>IF(AP158&lt;&gt;"",IF(AP158&lt;&gt;"LIBSETS_DROP_MECHANIC_MONSTER_NAME",VLOOKUP(AP158,'LibSets constants'!$I$4:$L$1003,3,FALSE),""),"")</f>
        <v/>
      </c>
      <c r="AR158" s="43" t="str">
        <f>IF(AP158&lt;&gt;"",IF(AP158&lt;&gt;"LIBSETS_DROP_MECHANIC_MONSTER_NAME",VLOOKUP(AP158,'LibSets constants'!$I$4:$L$1003,4,FALSE),""),"")</f>
        <v/>
      </c>
      <c r="AS158" s="3" t="str">
        <f>IF(G158&lt;&gt;"LIBSETS_SETTYPE_BATTLEGROUND",IF(G158&lt;&gt;"LIBSETS_SETTYPE_SPECIAL",IF(AT158&lt;&gt;"",VLOOKUP(AT158,'ESO zone constants'!$D$3:$H$4953,5,FALSE),""),""),"")</f>
        <v/>
      </c>
      <c r="AU158" s="44"/>
      <c r="AV158" s="43" t="str">
        <f>IF(AU158&lt;&gt;"",IF(AU158&lt;&gt;"LIBSETS_DROP_MECHANIC_MONSTER_NAME",VLOOKUP(AU158,'LibSets constants'!$I$4:$L$1003,3,FALSE),""),"")</f>
        <v/>
      </c>
      <c r="AW158" s="43" t="str">
        <f>IF(AU158&lt;&gt;"",IF(AU158&lt;&gt;"LIBSETS_DROP_MECHANIC_MONSTER_NAME",VLOOKUP(AU158,'LibSets constants'!$I$4:$L$1003,4,FALSE),""),"")</f>
        <v/>
      </c>
      <c r="AX158" s="90" t="s">
        <v>2707</v>
      </c>
      <c r="AY158" s="21" t="str">
        <f>IF(A158="???","--","")&amp;IF(F158&lt;&gt;"Not in the game (anymore)",IF(A158&lt;&gt;"",CONCATENATE("[",A158,"] = {wayshrines={")&amp;IF(K158&lt;&gt;"",CONCATENATE(K158,","),"")&amp;IF(L158&lt;&gt;"",CONCATENATE(L158,","),"")&amp;IF(M158&lt;&gt;"",CONCATENATE(M158,","),"")&amp;CONCATENATE("}")&amp;IF(VALUE(N158)&gt;0,CONCATENATE(", traitsNeeded=",N158),"")&amp;CONCATENATE(", dlcId=",IF(S158&lt;&gt;"",S158,"DLC_BASE_GAME")),""),"")</f>
        <v>[186] = {wayshrines={188,188,188,}, dlcId=DLC_BASE_GAME</v>
      </c>
      <c r="AZ158" s="21" t="str">
        <f>IF(F158&lt;&gt;"Not in the game (anymore)",IF(A158&lt;&gt;"",IF(P158&lt;&gt;"",CONCATENATE(", zoneIds={",P158),"")&amp;IF(Y158&lt;&gt;"",CONCATENATE(",",Y158),"")&amp;IF(AD158&lt;&gt;"",CONCATENATE(",",AD158),"")&amp;IF(AI158&lt;&gt;"",CONCATENATE(",",AI158),"")&amp;IF(AN158&lt;&gt;"",CONCATENATE(",",AN158),"")&amp;IF(AS158&lt;&gt;"",CONCATENATE(",",AS158),"")&amp;IF(P158&lt;&gt;"",CONCATENATE("}",""),"")&amp;IF(OR(I158="true",I158="false",I158&lt;&gt;""), CONCATENATE(", veteran=", I158), ""),""),"")</f>
        <v>, zoneIds={131}, veteran=false</v>
      </c>
      <c r="BA158" s="21" t="str">
        <f>IF(F158&lt;&gt;"Not in the game (anymore)",IF(A158&lt;&gt;"",", setType="&amp;G158,"")&amp;IF(J158="true",", multiTrialSet=true",""),"")</f>
        <v>, setType=LIBSETS_SETTYPE_DUNGEON</v>
      </c>
      <c r="BB158" s="21" t="str">
        <f>IF(AX158&lt;&gt;"",", isProcSetAllowedInPvP="&amp; AX158,"") &amp; IF(F158&lt;&gt;"Not in the game (anymore)",IF(U158&lt;&gt;"",", dropMechanic={"&amp;U158&amp;IF(AA158&lt;&gt;"",","&amp;AA158,"")&amp;IF(AF158&lt;&gt;"",","&amp;AF158,"")&amp;IF(AK158&lt;&gt;"",","&amp;AK158,"")&amp;IF(AP158&lt;&gt;"",","&amp;AP158,"")&amp;IF(AU158&lt;&gt;"",","&amp;AU158,"")&amp;"}"&amp;IF(U158="LIBSETS_DROP_MECHANIC_MONSTER_NAME",", dropMechanicNames={" &amp; IF(V158&lt;&gt;"","['en']='"&amp;V158&amp;"'","") &amp; IF(W158&lt;&gt;"",", ['de']='" &amp; W158&amp;"'","") &amp; "}",""),"")&amp;"},","")</f>
        <v>},</v>
      </c>
      <c r="BC158" s="21" t="str">
        <f>IF(F158&lt;&gt;"Not in the game (anymore)",IF(C158&lt;&gt;"",CONCATENATE(" --",C158," / ",B158,"   [",IF(Q158&lt;&gt;"",Q158,""),IF(Z158&lt;&gt;"",", "&amp;Z158,""),IF(AE158&lt;&gt;"",", "&amp;AE158,""),IF(AJ158&lt;&gt;"",", "&amp;AJ158,""),IF(AO158&lt;&gt;"",", "&amp;AO158,""),IF(AT158&lt;&gt;"",", "&amp;AT158,""),"]")),"")</f>
        <v xml:space="preserve"> --Jolting Arms / Rüttelnde Rüstung   [Tempest Island]</v>
      </c>
    </row>
    <row r="159" spans="1:55" x14ac:dyDescent="0.25">
      <c r="A159" s="12">
        <v>187</v>
      </c>
      <c r="B159" t="s">
        <v>979</v>
      </c>
      <c r="C159" t="s">
        <v>980</v>
      </c>
      <c r="D159" s="3">
        <f t="shared" si="2"/>
        <v>187</v>
      </c>
      <c r="G159" s="8" t="s">
        <v>1499</v>
      </c>
      <c r="I159" t="s">
        <v>97</v>
      </c>
      <c r="J159" t="s">
        <v>97</v>
      </c>
      <c r="K159">
        <v>-1</v>
      </c>
      <c r="L159">
        <v>-1</v>
      </c>
      <c r="M159">
        <v>-1</v>
      </c>
      <c r="N159">
        <v>0</v>
      </c>
      <c r="O159" s="66"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1581</v>
      </c>
      <c r="V159" s="43" t="str">
        <f>IF(U159&lt;&gt;"",IF(U159&lt;&gt;"LIBSETS_DROP_MECHANIC_MONSTER_NAME",VLOOKUP(U159,'LibSets constants'!$I$4:$L$1003,3,FALSE),""),"")</f>
        <v>Delve bosses have a chance to drop a waist or feet.</v>
      </c>
      <c r="W159" s="43" t="str">
        <f>IF(U159&lt;&gt;"",IF(U159&lt;&gt;"LIBSETS_DROP_MECHANIC_MONSTER_NAME",VLOOKUP(U159,'LibSets constants'!$I$4:$L$1003,4,FALSE),""),"")</f>
        <v>Bosse in Gewölben haben die Chance, eine Taille oder Füße fallen zu lassen.</v>
      </c>
      <c r="Y159" s="3" t="str">
        <f>IF(G159&lt;&gt;"LIBSETS_SETTYPE_BATTLEGROUND",IF(G159&lt;&gt;"LIBSETS_SETTYPE_SPECIAL",IF(X159&lt;&gt;"",X159,IF(Z159&lt;&gt;"",VLOOKUP(Z159,'ESO zone constants'!$D$3:$H$4953,5,FALSE),"")),""),"")</f>
        <v/>
      </c>
      <c r="Z159" t="str">
        <f>IF(AND(O159&lt;&gt;"",NOT(ISERROR(O159))),"",IF(AND(L159&lt;&gt;"",L159&gt;0,NOT(ISERROR(L159))),VLOOKUP(L159,'ESO dumped WayshrineInfo'!$K$3:$N$9999,4,FALSE),""))</f>
        <v/>
      </c>
      <c r="AA159" s="44" t="s">
        <v>1582</v>
      </c>
      <c r="AB159" s="43" t="str">
        <f>IF(AA159&lt;&gt;"",IF(AA159&lt;&gt;"LIBSETS_DROP_MECHANIC_MONSTER_NAME",VLOOKUP(AA159,'LibSets constants'!$I$4:$L$1003,3,FALSE),""),"")</f>
        <v>Overland group bosses have a 100% chance to drop head, chest, legs, or weapon.</v>
      </c>
      <c r="AC159" s="43" t="str">
        <f>IF(AA159&lt;&gt;"",IF(AA159&lt;&gt;"LIBSETS_DROP_MECHANIC_MONSTER_NAME",VLOOKUP(AA159,'LibSets constants'!$I$4:$L$1003,4,FALSE),""),"")</f>
        <v>Überland Gruppenbosse haben eine Chance von 100%, Kopf, Brust, Beine oder Waffen fallen zu lassen.</v>
      </c>
      <c r="AD159" s="3" t="str">
        <f>IF(G159&lt;&gt;"LIBSETS_SETTYPE_BATTLEGROUND",IF(G159&lt;&gt;"LIBSETS_SETTYPE_SPECIAL",IF(AE159&lt;&gt;"",VLOOKUP(AE159,'ESO zone constants'!$D$3:$H$4953,5,FALSE),""),""),"")</f>
        <v/>
      </c>
      <c r="AE159" t="str">
        <f>IF(AND(O159&lt;&gt;"",NOT(ISERROR(O159))),"",IF(AND(M159&lt;&gt;"",M159&gt;0,NOT(ISERROR(M159))),VLOOKUP(M159,'ESO dumped WayshrineInfo'!$K$3:$N$9999,4,FALSE),""))</f>
        <v/>
      </c>
      <c r="AF159" s="44" t="s">
        <v>1583</v>
      </c>
      <c r="AG159" s="43" t="str">
        <f>IF(AF159&lt;&gt;"",IF(AF159&lt;&gt;"LIBSETS_DROP_MECHANIC_MONSTER_NAME",VLOOKUP(AF159,'LibSets constants'!$I$4:$L$1003,3,FALSE),""),"")</f>
        <v>Public dungeon bosses have a chance to drop a shoulder, hand, or weapon.</v>
      </c>
      <c r="AH159" s="43" t="str">
        <f>IF(AF159&lt;&gt;"",IF(AF159&lt;&gt;"LIBSETS_DROP_MECHANIC_MONSTER_NAME",VLOOKUP(AF159,'LibSets constants'!$I$4:$L$1003,4,FALSE),""),"")</f>
        <v>Öffentliche Dungeon-Bosse haben die Möglichkeit, eine Schulter, Handschuhe oder eine Waffe fallen zu lassen.</v>
      </c>
      <c r="AI159" s="3" t="str">
        <f>IF(G159&lt;&gt;"LIBSETS_SETTYPE_BATTLEGROUND",IF(G159&lt;&gt;"LIBSETS_SETTYPE_SPECIAL",IF(AJ159&lt;&gt;"",VLOOKUP(AJ159,'ESO zone constants'!$D$3:$H$4953,5,FALSE),""),""),"")</f>
        <v/>
      </c>
      <c r="AK159" s="44" t="s">
        <v>1584</v>
      </c>
      <c r="AL159" s="43" t="str">
        <f>IF(AK159&lt;&gt;"",IF(AK159&lt;&gt;"LIBSETS_DROP_MECHANIC_MONSTER_NAME",VLOOKUP(AK159,'LibSets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9" s="43" t="str">
        <f>IF(AK159&lt;&gt;"",IF(AK159&lt;&gt;"LIBSETS_DROP_MECHANIC_MONSTER_NAME",VLOOKUP(AK159,'LibSets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9" s="3" t="str">
        <f>IF(G159&lt;&gt;"LIBSETS_SETTYPE_BATTLEGROUND",IF(G159&lt;&gt;"LIBSETS_SETTYPE_SPECIAL",IF(AO159&lt;&gt;"",VLOOKUP(AO159,'ESO zone constants'!$D$3:$H$4953,5,FALSE),""),""),"")</f>
        <v/>
      </c>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90" t="s">
        <v>2708</v>
      </c>
      <c r="AY159" s="21" t="str">
        <f>IF(A159="???","--","")&amp;IF(F159&lt;&gt;"Not in the game (anymore)",IF(A159&lt;&gt;"",CONCATENATE("[",A159,"] = {wayshrines={")&amp;IF(K159&lt;&gt;"",CONCATENATE(K159,","),"")&amp;IF(L159&lt;&gt;"",CONCATENATE(L159,","),"")&amp;IF(M159&lt;&gt;"",CONCATENATE(M159,","),"")&amp;CONCATENATE("}")&amp;IF(VALUE(N159)&gt;0,CONCATENATE(", traitsNeeded=",N159),"")&amp;CONCATENATE(", dlcId=",IF(S159&lt;&gt;"",S159,"DLC_BASE_GAME")),""),"")</f>
        <v>[187] = {wayshrines={-1,-1,-1,}, dlcId=DLC_BASE_GAME</v>
      </c>
      <c r="AZ159" s="21" t="str">
        <f>IF(F159&lt;&gt;"Not in the game (anymore)",IF(A159&lt;&gt;"",IF(P159&lt;&gt;"",CONCATENATE(", zoneIds={",P159),"")&amp;IF(Y159&lt;&gt;"",CONCATENATE(",",Y159),"")&amp;IF(AD159&lt;&gt;"",CONCATENATE(",",AD159),"")&amp;IF(AI159&lt;&gt;"",CONCATENATE(",",AI159),"")&amp;IF(AN159&lt;&gt;"",CONCATENATE(",",AN159),"")&amp;IF(AS159&lt;&gt;"",CONCATENATE(",",AS159),"")&amp;IF(P159&lt;&gt;"",CONCATENATE("}",""),"")&amp;IF(OR(I159="true",I159="false",I159&lt;&gt;""), CONCATENATE(", veteran=", I159), ""),""),"")</f>
        <v>, zoneIds={117}, veteran=false</v>
      </c>
      <c r="BA159" s="21" t="str">
        <f>IF(F159&lt;&gt;"Not in the game (anymore)",IF(A159&lt;&gt;"",", setType="&amp;G159,"")&amp;IF(J159="true",", multiTrialSet=true",""),"")</f>
        <v>, setType=LIBSETS_SETTYPE_OVERLAND</v>
      </c>
      <c r="BB159" s="21" t="str">
        <f>IF(AX159&lt;&gt;"",", isProcSetAllowedInPvP="&amp; AX159,"") &amp; IF(F159&lt;&gt;"Not in the game (anymore)",IF(U159&lt;&gt;"",", dropMechanic={"&amp;U159&amp;IF(AA159&lt;&gt;"",","&amp;AA159,"")&amp;IF(AF159&lt;&gt;"",","&amp;AF159,"")&amp;IF(AK159&lt;&gt;"",","&amp;AK159,"")&amp;IF(AP159&lt;&gt;"",","&amp;AP159,"")&amp;IF(AU159&lt;&gt;"",","&amp;AU159,"")&amp;"}"&amp;IF(U159="LIBSETS_DROP_MECHANIC_MONSTER_NAME",", dropMechanicNames={" &amp; IF(V159&lt;&gt;"","['en']='"&amp;V159&amp;"'","") &amp; IF(W159&lt;&gt;"",", ['de']='" &amp; W159&amp;"'","") &amp; "}",""),"")&amp;"},","")</f>
        <v>, isProcSetAllowedInPvP=1, dropMechanic={LIBSETS_DROP_MECHANIC_OVERLAND_BOSS_DELVE,LIBSETS_DROP_MECHANIC_OVERLAND_WORLDBOSS,LIBSETS_DROP_MECHANIC_OVERLAND_BOSS_PUBLIC_DUNGEON,LIBSETS_DROP_MECHANIC_OVERLAND_CHEST}},</v>
      </c>
      <c r="BC159" s="21" t="str">
        <f>IF(F159&lt;&gt;"Not in the game (anymore)",IF(C159&lt;&gt;"",CONCATENATE(" --",C159," / ",B159,"   [",IF(Q159&lt;&gt;"",Q159,""),IF(Z159&lt;&gt;"",", "&amp;Z159,""),IF(AE159&lt;&gt;"",", "&amp;AE159,""),IF(AJ159&lt;&gt;"",", "&amp;AJ159,""),IF(AO159&lt;&gt;"",", "&amp;AO159,""),IF(AT159&lt;&gt;"",", "&amp;AT159,""),"]")),"")</f>
        <v xml:space="preserve"> --Swamp Raider / Sumpfräuber   [Shadowfen]</v>
      </c>
    </row>
    <row r="160" spans="1:55" x14ac:dyDescent="0.25">
      <c r="A160" s="12">
        <v>188</v>
      </c>
      <c r="B160" t="s">
        <v>981</v>
      </c>
      <c r="C160" t="s">
        <v>982</v>
      </c>
      <c r="D160" s="3">
        <f t="shared" si="2"/>
        <v>188</v>
      </c>
      <c r="G160" s="8" t="s">
        <v>1496</v>
      </c>
      <c r="I160" t="s">
        <v>97</v>
      </c>
      <c r="J160" t="s">
        <v>97</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43" t="str">
        <f>IF(U160&lt;&gt;"",IF(U160&lt;&gt;"LIBSETS_DROP_MECHANIC_MONSTER_NAME",VLOOKUP(U160,'LibSets constants'!$I$4:$L$1003,3,FALSE),""),"")</f>
        <v/>
      </c>
      <c r="W160" s="39" t="str">
        <f>IF(U160&lt;&gt;"",IF(U160&lt;&gt;"LIBSETS_DROP_MECHANIC_MONSTER_NAME",VLOOKUP(U160,'LibSets constants'!$I$4:$L$1003,4,FALSE),""),"")</f>
        <v/>
      </c>
      <c r="Y160" s="3" t="str">
        <f>IF(G160&lt;&gt;"LIBSETS_SETTYPE_BATTLEGROUND",IF(G160&lt;&gt;"LIBSETS_SETTYPE_SPECIAL",IF(X160&lt;&gt;"",X160,IF(Z160&lt;&gt;"",VLOOKUP(Z160,'ESO zone constants'!$D$3:$H$4953,5,FALSE),"")),""),"")</f>
        <v/>
      </c>
      <c r="Z160" t="str">
        <f>IF(AND(O160&lt;&gt;"",NOT(ISERROR(O160))),"",IF(AND(L160&lt;&gt;"",L160&gt;0,NOT(ISERROR(L160))),VLOOKUP(L160,'ESO dumped WayshrineInfo'!$K$3:$N$9999,4,FALSE),""))</f>
        <v/>
      </c>
      <c r="AA160" s="44"/>
      <c r="AB160" s="43" t="str">
        <f>IF(AA160&lt;&gt;"",IF(AA160&lt;&gt;"LIBSETS_DROP_MECHANIC_MONSTER_NAME",VLOOKUP(AA160,'LibSets constants'!$I$4:$L$1003,3,FALSE),""),"")</f>
        <v/>
      </c>
      <c r="AC160" s="4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WayshrineInfo'!$K$3:$N$9999,4,FALSE),""))</f>
        <v/>
      </c>
      <c r="AF160" s="44"/>
      <c r="AG160" s="43" t="str">
        <f>IF(AF160&lt;&gt;"",IF(AF160&lt;&gt;"LIBSETS_DROP_MECHANIC_MONSTER_NAME",VLOOKUP(AF160,'LibSets constants'!$I$4:$L$1003,3,FALSE),""),"")</f>
        <v/>
      </c>
      <c r="AH160" s="43" t="str">
        <f>IF(AF160&lt;&gt;"",IF(AF160&lt;&gt;"LIBSETS_DROP_MECHANIC_MONSTER_NAME",VLOOKUP(AF160,'LibSets constants'!$I$4:$L$1003,4,FALSE),""),"")</f>
        <v/>
      </c>
      <c r="AI160" s="3" t="str">
        <f>IF(G160&lt;&gt;"LIBSETS_SETTYPE_BATTLEGROUND",IF(G160&lt;&gt;"LIBSETS_SETTYPE_SPECIAL",IF(AJ160&lt;&gt;"",VLOOKUP(AJ160,'ESO zone constants'!$D$3:$H$4953,5,FALSE),""),""),"")</f>
        <v/>
      </c>
      <c r="AK160" s="44"/>
      <c r="AL160" s="43" t="str">
        <f>IF(AK160&lt;&gt;"",IF(AK160&lt;&gt;"LIBSETS_DROP_MECHANIC_MONSTER_NAME",VLOOKUP(AK160,'LibSets constants'!$I$4:$L$1003,3,FALSE),""),"")</f>
        <v/>
      </c>
      <c r="AM160" s="43" t="str">
        <f>IF(AK160&lt;&gt;"",IF(AK160&lt;&gt;"LIBSETS_DROP_MECHANIC_MONSTER_NAME",VLOOKUP(AK160,'LibSets constants'!$I$4:$L$1003,4,FALSE),""),"")</f>
        <v/>
      </c>
      <c r="AN160" s="3" t="str">
        <f>IF(G160&lt;&gt;"LIBSETS_SETTYPE_BATTLEGROUND",IF(G160&lt;&gt;"LIBSETS_SETTYPE_SPECIAL",IF(AO160&lt;&gt;"",VLOOKUP(AO160,'ESO zone constants'!$D$3:$H$4953,5,FALSE),""),""),"")</f>
        <v/>
      </c>
      <c r="AP160" s="44"/>
      <c r="AQ160" s="43" t="str">
        <f>IF(AP160&lt;&gt;"",IF(AP160&lt;&gt;"LIBSETS_DROP_MECHANIC_MONSTER_NAME",VLOOKUP(AP160,'LibSets constants'!$I$4:$L$1003,3,FALSE),""),"")</f>
        <v/>
      </c>
      <c r="AR160" s="43" t="str">
        <f>IF(AP160&lt;&gt;"",IF(AP160&lt;&gt;"LIBSETS_DROP_MECHANIC_MONSTER_NAME",VLOOKUP(AP160,'LibSets constants'!$I$4:$L$1003,4,FALSE),""),"")</f>
        <v/>
      </c>
      <c r="AS160" s="3" t="str">
        <f>IF(G160&lt;&gt;"LIBSETS_SETTYPE_BATTLEGROUND",IF(G160&lt;&gt;"LIBSETS_SETTYPE_SPECIAL",IF(AT160&lt;&gt;"",VLOOKUP(AT160,'ESO zone constants'!$D$3:$H$4953,5,FALSE),""),""),"")</f>
        <v/>
      </c>
      <c r="AU160" s="44"/>
      <c r="AV160" s="43" t="str">
        <f>IF(AU160&lt;&gt;"",IF(AU160&lt;&gt;"LIBSETS_DROP_MECHANIC_MONSTER_NAME",VLOOKUP(AU160,'LibSets constants'!$I$4:$L$1003,3,FALSE),""),"")</f>
        <v/>
      </c>
      <c r="AW160" s="43" t="str">
        <f>IF(AU160&lt;&gt;"",IF(AU160&lt;&gt;"LIBSETS_DROP_MECHANIC_MONSTER_NAME",VLOOKUP(AU160,'LibSets constants'!$I$4:$L$1003,4,FALSE),""),"")</f>
        <v/>
      </c>
      <c r="AX160" s="90" t="s">
        <v>2707</v>
      </c>
      <c r="AY160" s="21" t="str">
        <f>IF(A160="???","--","")&amp;IF(F160&lt;&gt;"Not in the game (anymore)",IF(A160&lt;&gt;"",CONCATENATE("[",A160,"] = {wayshrines={")&amp;IF(K160&lt;&gt;"",CONCATENATE(K160,","),"")&amp;IF(L160&lt;&gt;"",CONCATENATE(L160,","),"")&amp;IF(M160&lt;&gt;"",CONCATENATE(M160,","),"")&amp;CONCATENATE("}")&amp;IF(VALUE(N160)&gt;0,CONCATENATE(", traitsNeeded=",N160),"")&amp;CONCATENATE(", dlcId=",IF(S160&lt;&gt;"",S160,"DLC_BASE_GAME")),""),"")</f>
        <v>[188] = {wayshrines={188,188,188,}, dlcId=DLC_BASE_GAME</v>
      </c>
      <c r="AZ160" s="21" t="str">
        <f>IF(F160&lt;&gt;"Not in the game (anymore)",IF(A160&lt;&gt;"",IF(P160&lt;&gt;"",CONCATENATE(", zoneIds={",P160),"")&amp;IF(Y160&lt;&gt;"",CONCATENATE(",",Y160),"")&amp;IF(AD160&lt;&gt;"",CONCATENATE(",",AD160),"")&amp;IF(AI160&lt;&gt;"",CONCATENATE(",",AI160),"")&amp;IF(AN160&lt;&gt;"",CONCATENATE(",",AN160),"")&amp;IF(AS160&lt;&gt;"",CONCATENATE(",",AS160),"")&amp;IF(P160&lt;&gt;"",CONCATENATE("}",""),"")&amp;IF(OR(I160="true",I160="false",I160&lt;&gt;""), CONCATENATE(", veteran=", I160), ""),""),"")</f>
        <v>, zoneIds={131}, veteran=false</v>
      </c>
      <c r="BA160" s="21" t="str">
        <f>IF(F160&lt;&gt;"Not in the game (anymore)",IF(A160&lt;&gt;"",", setType="&amp;G160,"")&amp;IF(J160="true",", multiTrialSet=true",""),"")</f>
        <v>, setType=LIBSETS_SETTYPE_DUNGEON</v>
      </c>
      <c r="BB160" s="21" t="str">
        <f>IF(AX160&lt;&gt;"",", isProcSetAllowedInPvP="&amp; AX160,"") &amp; IF(F160&lt;&gt;"Not in the game (anymore)",IF(U160&lt;&gt;"",", dropMechanic={"&amp;U160&amp;IF(AA160&lt;&gt;"",","&amp;AA160,"")&amp;IF(AF160&lt;&gt;"",","&amp;AF160,"")&amp;IF(AK160&lt;&gt;"",","&amp;AK160,"")&amp;IF(AP160&lt;&gt;"",","&amp;AP160,"")&amp;IF(AU160&lt;&gt;"",","&amp;AU160,"")&amp;"}"&amp;IF(U160="LIBSETS_DROP_MECHANIC_MONSTER_NAME",", dropMechanicNames={" &amp; IF(V160&lt;&gt;"","['en']='"&amp;V160&amp;"'","") &amp; IF(W160&lt;&gt;"",", ['de']='" &amp; W160&amp;"'","") &amp; "}",""),"")&amp;"},","")</f>
        <v>},</v>
      </c>
      <c r="BC160" s="21" t="str">
        <f>IF(F160&lt;&gt;"Not in the game (anymore)",IF(C160&lt;&gt;"",CONCATENATE(" --",C160," / ",B160,"   [",IF(Q160&lt;&gt;"",Q160,""),IF(Z160&lt;&gt;"",", "&amp;Z160,""),IF(AE160&lt;&gt;"",", "&amp;AE160,""),IF(AJ160&lt;&gt;"",", "&amp;AJ160,""),IF(AO160&lt;&gt;"",", "&amp;AO160,""),IF(AT160&lt;&gt;"",", "&amp;AT160,""),"]")),"")</f>
        <v xml:space="preserve"> --Storm Master / Sturmmeister   [Tempest Island]</v>
      </c>
    </row>
    <row r="161" spans="1:55" x14ac:dyDescent="0.25">
      <c r="A161" s="12">
        <v>190</v>
      </c>
      <c r="B161" t="s">
        <v>983</v>
      </c>
      <c r="C161" t="s">
        <v>984</v>
      </c>
      <c r="D161" s="3">
        <f t="shared" si="2"/>
        <v>190</v>
      </c>
      <c r="G161" s="8" t="s">
        <v>1496</v>
      </c>
      <c r="I161" t="s">
        <v>97</v>
      </c>
      <c r="J161" t="s">
        <v>97</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9" t="str">
        <f>IF(U161&lt;&gt;"",IF(U161&lt;&gt;"LIBSETS_DROP_MECHANIC_MONSTER_NAME",VLOOKUP(U161,'LibSets constants'!$I$4:$L$1003,4,FALSE),""),"")</f>
        <v/>
      </c>
      <c r="Y161" s="3" t="str">
        <f>IF(G161&lt;&gt;"LIBSETS_SETTYPE_BATTLEGROUND",IF(G161&lt;&gt;"LIBSETS_SETTYPE_SPECIAL",IF(X161&lt;&gt;"",X161,IF(Z161&lt;&gt;"",VLOOKUP(Z161,'ESO zone constants'!$D$3:$H$4953,5,FALSE),"")),""),"")</f>
        <v/>
      </c>
      <c r="Z161" t="str">
        <f>IF(AND(O161&lt;&gt;"",NOT(ISERROR(O161))),"",IF(AND(L161&lt;&gt;"",L161&gt;0,NOT(ISERROR(L161))),VLOOKUP(L161,'ESO dumped WayshrineInfo'!$K$3:$N$9999,4,FALSE),""))</f>
        <v/>
      </c>
      <c r="AB161" s="3" t="str">
        <f>IF(AA161&lt;&gt;"",IF(AA161&lt;&gt;"LIBSETS_DROP_MECHANIC_MONSTER_NAME",VLOOKUP(AA161,'LibSets constants'!$I$4:$L$1003,3,FALSE),""),"")</f>
        <v/>
      </c>
      <c r="AC161" s="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WayshrineInfo'!$K$3:$N$9999,4,FALSE),""))</f>
        <v/>
      </c>
      <c r="AG161" s="3" t="str">
        <f>IF(AF161&lt;&gt;"",IF(AF161&lt;&gt;"LIBSETS_DROP_MECHANIC_MONSTER_NAME",VLOOKUP(AF161,'LibSets constants'!$I$4:$L$1003,3,FALSE),""),"")</f>
        <v/>
      </c>
      <c r="AH161" s="3" t="str">
        <f>IF(AF161&lt;&gt;"",IF(AF161&lt;&gt;"LIBSETS_DROP_MECHANIC_MONSTER_NAME",VLOOKUP(AF161,'LibSets constants'!$I$4:$L$1003,4,FALSE),""),"")</f>
        <v/>
      </c>
      <c r="AI161" s="3" t="str">
        <f>IF(G161&lt;&gt;"LIBSETS_SETTYPE_BATTLEGROUND",IF(G161&lt;&gt;"LIBSETS_SETTYPE_SPECIAL",IF(AJ161&lt;&gt;"",VLOOKUP(AJ161,'ESO zone constants'!$D$3:$H$4953,5,FALSE),""),""),"")</f>
        <v/>
      </c>
      <c r="AL161" s="3" t="str">
        <f>IF(AK161&lt;&gt;"",IF(AK161&lt;&gt;"LIBSETS_DROP_MECHANIC_MONSTER_NAME",VLOOKUP(AK161,'LibSets constants'!$I$4:$L$1003,3,FALSE),""),"")</f>
        <v/>
      </c>
      <c r="AM161" s="3" t="str">
        <f>IF(AK161&lt;&gt;"",IF(AK161&lt;&gt;"LIBSETS_DROP_MECHANIC_MONSTER_NAME",VLOOKUP(AK161,'LibSets constants'!$I$4:$L$1003,4,FALSE),""),"")</f>
        <v/>
      </c>
      <c r="AN161" s="3" t="str">
        <f>IF(G161&lt;&gt;"LIBSETS_SETTYPE_BATTLEGROUND",IF(G161&lt;&gt;"LIBSETS_SETTYPE_SPECIAL",IF(AO161&lt;&gt;"",VLOOKUP(AO161,'ESO zone constants'!$D$3:$H$4953,5,FALSE),""),""),"")</f>
        <v/>
      </c>
      <c r="AQ161" s="3" t="str">
        <f>IF(AP161&lt;&gt;"",IF(AP161&lt;&gt;"LIBSETS_DROP_MECHANIC_MONSTER_NAME",VLOOKUP(AP161,'LibSets constants'!$I$4:$L$1003,3,FALSE),""),"")</f>
        <v/>
      </c>
      <c r="AR161" s="3" t="str">
        <f>IF(AP161&lt;&gt;"",IF(AP161&lt;&gt;"LIBSETS_DROP_MECHANIC_MONSTER_NAME",VLOOKUP(AP161,'LibSets constants'!$I$4:$L$1003,4,FALSE),""),"")</f>
        <v/>
      </c>
      <c r="AS161" s="3" t="str">
        <f>IF(G161&lt;&gt;"LIBSETS_SETTYPE_BATTLEGROUND",IF(G161&lt;&gt;"LIBSETS_SETTYPE_SPECIAL",IF(AT161&lt;&gt;"",VLOOKUP(AT161,'ESO zone constants'!$D$3:$H$4953,5,FALSE),""),""),"")</f>
        <v/>
      </c>
      <c r="AV161" s="3" t="str">
        <f>IF(AU161&lt;&gt;"",IF(AU161&lt;&gt;"LIBSETS_DROP_MECHANIC_MONSTER_NAME",VLOOKUP(AU161,'LibSets constants'!$I$4:$L$1003,3,FALSE),""),"")</f>
        <v/>
      </c>
      <c r="AW161" s="3" t="str">
        <f>IF(AU161&lt;&gt;"",IF(AU161&lt;&gt;"LIBSETS_DROP_MECHANIC_MONSTER_NAME",VLOOKUP(AU161,'LibSets constants'!$I$4:$L$1003,4,FALSE),""),"")</f>
        <v/>
      </c>
      <c r="AX161" s="90" t="s">
        <v>2707</v>
      </c>
      <c r="AY161" s="21" t="str">
        <f>IF(A161="???","--","")&amp;IF(F161&lt;&gt;"Not in the game (anymore)",IF(A161&lt;&gt;"",CONCATENATE("[",A161,"] = {wayshrines={")&amp;IF(K161&lt;&gt;"",CONCATENATE(K161,","),"")&amp;IF(L161&lt;&gt;"",CONCATENATE(L161,","),"")&amp;IF(M161&lt;&gt;"",CONCATENATE(M161,","),"")&amp;CONCATENATE("}")&amp;IF(VALUE(N161)&gt;0,CONCATENATE(", traitsNeeded=",N161),"")&amp;CONCATENATE(", dlcId=",IF(S161&lt;&gt;"",S161,"DLC_BASE_GAME")),""),"")</f>
        <v>[190] = {wayshrines={236,236,236,}, dlcId=DLC_IMPERIAL_CITY</v>
      </c>
      <c r="AZ161" s="21" t="str">
        <f>IF(F161&lt;&gt;"Not in the game (anymore)",IF(A161&lt;&gt;"",IF(P161&lt;&gt;"",CONCATENATE(", zoneIds={",P161),"")&amp;IF(Y161&lt;&gt;"",CONCATENATE(",",Y161),"")&amp;IF(AD161&lt;&gt;"",CONCATENATE(",",AD161),"")&amp;IF(AI161&lt;&gt;"",CONCATENATE(",",AI161),"")&amp;IF(AN161&lt;&gt;"",CONCATENATE(",",AN161),"")&amp;IF(AS161&lt;&gt;"",CONCATENATE(",",AS161),"")&amp;IF(P161&lt;&gt;"",CONCATENATE("}",""),"")&amp;IF(OR(I161="true",I161="false",I161&lt;&gt;""), CONCATENATE(", veteran=", I161), ""),""),"")</f>
        <v>, zoneIds={678}, veteran=false</v>
      </c>
      <c r="BA161" s="21" t="str">
        <f>IF(F161&lt;&gt;"Not in the game (anymore)",IF(A161&lt;&gt;"",", setType="&amp;G161,"")&amp;IF(J161="true",", multiTrialSet=true",""),"")</f>
        <v>, setType=LIBSETS_SETTYPE_DUNGEON</v>
      </c>
      <c r="BB161" s="21" t="str">
        <f>IF(AX161&lt;&gt;"",", isProcSetAllowedInPvP="&amp; AX161,"") &amp; IF(F161&lt;&gt;"Not in the game (anymore)",IF(U161&lt;&gt;"",", dropMechanic={"&amp;U161&amp;IF(AA161&lt;&gt;"",","&amp;AA161,"")&amp;IF(AF161&lt;&gt;"",","&amp;AF161,"")&amp;IF(AK161&lt;&gt;"",","&amp;AK161,"")&amp;IF(AP161&lt;&gt;"",","&amp;AP161,"")&amp;IF(AU161&lt;&gt;"",","&amp;AU161,"")&amp;"}"&amp;IF(U161="LIBSETS_DROP_MECHANIC_MONSTER_NAME",", dropMechanicNames={" &amp; IF(V161&lt;&gt;"","['en']='"&amp;V161&amp;"'","") &amp; IF(W161&lt;&gt;"",", ['de']='" &amp; W161&amp;"'","") &amp; "}",""),"")&amp;"},","")</f>
        <v>},</v>
      </c>
      <c r="BC161" s="21" t="str">
        <f>IF(F161&lt;&gt;"Not in the game (anymore)",IF(C161&lt;&gt;"",CONCATENATE(" --",C161," / ",B161,"   [",IF(Q161&lt;&gt;"",Q161,""),IF(Z161&lt;&gt;"",", "&amp;Z161,""),IF(AE161&lt;&gt;"",", "&amp;AE161,""),IF(AJ161&lt;&gt;"",", "&amp;AJ161,""),IF(AO161&lt;&gt;"",", "&amp;AO161,""),IF(AT161&lt;&gt;"",", "&amp;AT161,""),"]")),"")</f>
        <v xml:space="preserve"> --Scathing Mage / Verletzender Magier   [Imperial City Prison]</v>
      </c>
    </row>
    <row r="162" spans="1:55" x14ac:dyDescent="0.25">
      <c r="A162" s="12">
        <v>193</v>
      </c>
      <c r="B162" t="s">
        <v>985</v>
      </c>
      <c r="C162" t="s">
        <v>986</v>
      </c>
      <c r="D162" s="3">
        <f t="shared" si="2"/>
        <v>193</v>
      </c>
      <c r="G162" s="8" t="s">
        <v>1496</v>
      </c>
      <c r="I162" t="s">
        <v>97</v>
      </c>
      <c r="J162" t="s">
        <v>97</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43" t="str">
        <f>IF(U162&lt;&gt;"",IF(U162&lt;&gt;"LIBSETS_DROP_MECHANIC_MONSTER_NAME",VLOOKUP(U162,'LibSets constants'!$I$4:$L$1003,3,FALSE),""),"")</f>
        <v/>
      </c>
      <c r="W162" s="39" t="str">
        <f>IF(U162&lt;&gt;"",IF(U162&lt;&gt;"LIBSETS_DROP_MECHANIC_MONSTER_NAME",VLOOKUP(U162,'LibSets constants'!$I$4:$L$1003,4,FALSE),""),"")</f>
        <v/>
      </c>
      <c r="Y162" s="3" t="str">
        <f>IF(G162&lt;&gt;"LIBSETS_SETTYPE_BATTLEGROUND",IF(G162&lt;&gt;"LIBSETS_SETTYPE_SPECIAL",IF(X162&lt;&gt;"",X162,IF(Z162&lt;&gt;"",VLOOKUP(Z162,'ESO zone constants'!$D$3:$H$4953,5,FALSE),"")),""),"")</f>
        <v/>
      </c>
      <c r="Z162" t="str">
        <f>IF(AND(O162&lt;&gt;"",NOT(ISERROR(O162))),"",IF(AND(L162&lt;&gt;"",L162&gt;0,NOT(ISERROR(L162))),VLOOKUP(L162,'ESO dumped WayshrineInfo'!$K$3:$N$9999,4,FALSE),""))</f>
        <v/>
      </c>
      <c r="AA162" s="44"/>
      <c r="AB162" s="43" t="str">
        <f>IF(AA162&lt;&gt;"",IF(AA162&lt;&gt;"LIBSETS_DROP_MECHANIC_MONSTER_NAME",VLOOKUP(AA162,'LibSets constants'!$I$4:$L$1003,3,FALSE),""),"")</f>
        <v/>
      </c>
      <c r="AC162" s="43" t="str">
        <f>IF(AA162&lt;&gt;"",IF(AA162&lt;&gt;"LIBSETS_DROP_MECHANIC_MONSTER_NAME",VLOOKUP(AA162,'LibSets constants'!$I$4:$L$1003,4,FALSE),""),"")</f>
        <v/>
      </c>
      <c r="AD162" s="3" t="str">
        <f>IF(G162&lt;&gt;"LIBSETS_SETTYPE_BATTLEGROUND",IF(G162&lt;&gt;"LIBSETS_SETTYPE_SPECIAL",IF(AE162&lt;&gt;"",VLOOKUP(AE162,'ESO zone constants'!$D$3:$H$4953,5,FALSE),""),""),"")</f>
        <v/>
      </c>
      <c r="AE162" t="str">
        <f>IF(AND(O162&lt;&gt;"",NOT(ISERROR(O162))),"",IF(AND(M162&lt;&gt;"",M162&gt;0,NOT(ISERROR(M162))),VLOOKUP(M162,'ESO dumped WayshrineInfo'!$K$3:$N$9999,4,FALSE),""))</f>
        <v/>
      </c>
      <c r="AF162" s="44"/>
      <c r="AG162" s="43" t="str">
        <f>IF(AF162&lt;&gt;"",IF(AF162&lt;&gt;"LIBSETS_DROP_MECHANIC_MONSTER_NAME",VLOOKUP(AF162,'LibSets constants'!$I$4:$L$1003,3,FALSE),""),"")</f>
        <v/>
      </c>
      <c r="AH162" s="43" t="str">
        <f>IF(AF162&lt;&gt;"",IF(AF162&lt;&gt;"LIBSETS_DROP_MECHANIC_MONSTER_NAME",VLOOKUP(AF162,'LibSets constants'!$I$4:$L$1003,4,FALSE),""),"")</f>
        <v/>
      </c>
      <c r="AI162" s="3" t="str">
        <f>IF(G162&lt;&gt;"LIBSETS_SETTYPE_BATTLEGROUND",IF(G162&lt;&gt;"LIBSETS_SETTYPE_SPECIAL",IF(AJ162&lt;&gt;"",VLOOKUP(AJ162,'ESO zone constants'!$D$3:$H$4953,5,FALSE),""),""),"")</f>
        <v/>
      </c>
      <c r="AK162" s="44"/>
      <c r="AL162" s="43" t="str">
        <f>IF(AK162&lt;&gt;"",IF(AK162&lt;&gt;"LIBSETS_DROP_MECHANIC_MONSTER_NAME",VLOOKUP(AK162,'LibSets constants'!$I$4:$L$1003,3,FALSE),""),"")</f>
        <v/>
      </c>
      <c r="AM162" s="43" t="str">
        <f>IF(AK162&lt;&gt;"",IF(AK162&lt;&gt;"LIBSETS_DROP_MECHANIC_MONSTER_NAME",VLOOKUP(AK162,'LibSets constants'!$I$4:$L$1003,4,FALSE),""),"")</f>
        <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90" t="s">
        <v>2707</v>
      </c>
      <c r="AY162" s="21" t="str">
        <f>IF(A162="???","--","")&amp;IF(F162&lt;&gt;"Not in the game (anymore)",IF(A162&lt;&gt;"",CONCATENATE("[",A162,"] = {wayshrines={")&amp;IF(K162&lt;&gt;"",CONCATENATE(K162,","),"")&amp;IF(L162&lt;&gt;"",CONCATENATE(L162,","),"")&amp;IF(M162&lt;&gt;"",CONCATENATE(M162,","),"")&amp;CONCATENATE("}")&amp;IF(VALUE(N162)&gt;0,CONCATENATE(", traitsNeeded=",N162),"")&amp;CONCATENATE(", dlcId=",IF(S162&lt;&gt;"",S162,"DLC_BASE_GAME")),""),"")</f>
        <v>[193] = {wayshrines={188,188,188,}, dlcId=DLC_BASE_GAME</v>
      </c>
      <c r="AZ162" s="21" t="str">
        <f>IF(F162&lt;&gt;"Not in the game (anymore)",IF(A162&lt;&gt;"",IF(P162&lt;&gt;"",CONCATENATE(", zoneIds={",P162),"")&amp;IF(Y162&lt;&gt;"",CONCATENATE(",",Y162),"")&amp;IF(AD162&lt;&gt;"",CONCATENATE(",",AD162),"")&amp;IF(AI162&lt;&gt;"",CONCATENATE(",",AI162),"")&amp;IF(AN162&lt;&gt;"",CONCATENATE(",",AN162),"")&amp;IF(AS162&lt;&gt;"",CONCATENATE(",",AS162),"")&amp;IF(P162&lt;&gt;"",CONCATENATE("}",""),"")&amp;IF(OR(I162="true",I162="false",I162&lt;&gt;""), CONCATENATE(", veteran=", I162), ""),""),"")</f>
        <v>, zoneIds={131}, veteran=false</v>
      </c>
      <c r="BA162" s="21" t="str">
        <f>IF(F162&lt;&gt;"Not in the game (anymore)",IF(A162&lt;&gt;"",", setType="&amp;G162,"")&amp;IF(J162="true",", multiTrialSet=true",""),"")</f>
        <v>, setType=LIBSETS_SETTYPE_DUNGEON</v>
      </c>
      <c r="BB162" s="21" t="str">
        <f>IF(AX162&lt;&gt;"",", isProcSetAllowedInPvP="&amp; AX162,"") &amp; IF(F162&lt;&gt;"Not in the game (anymore)",IF(U162&lt;&gt;"",", dropMechanic={"&amp;U162&amp;IF(AA162&lt;&gt;"",","&amp;AA162,"")&amp;IF(AF162&lt;&gt;"",","&amp;AF162,"")&amp;IF(AK162&lt;&gt;"",","&amp;AK162,"")&amp;IF(AP162&lt;&gt;"",","&amp;AP162,"")&amp;IF(AU162&lt;&gt;"",","&amp;AU162,"")&amp;"}"&amp;IF(U162="LIBSETS_DROP_MECHANIC_MONSTER_NAME",", dropMechanicNames={" &amp; IF(V162&lt;&gt;"","['en']='"&amp;V162&amp;"'","") &amp; IF(W162&lt;&gt;"",", ['de']='" &amp; W162&amp;"'","") &amp; "}",""),"")&amp;"},","")</f>
        <v>},</v>
      </c>
      <c r="BC162" s="21" t="str">
        <f>IF(F162&lt;&gt;"Not in the game (anymore)",IF(C162&lt;&gt;"",CONCATENATE(" --",C162," / ",B162,"   [",IF(Q162&lt;&gt;"",Q162,""),IF(Z162&lt;&gt;"",", "&amp;Z162,""),IF(AE162&lt;&gt;"",", "&amp;AE162,""),IF(AJ162&lt;&gt;"",", "&amp;AJ162,""),IF(AO162&lt;&gt;"",", "&amp;AO162,""),IF(AT162&lt;&gt;"",", "&amp;AT162,""),"]")),"")</f>
        <v xml:space="preserve"> --Overwhelming Surge / Überwältigende Woge   [Tempest Island]</v>
      </c>
    </row>
    <row r="163" spans="1:55" x14ac:dyDescent="0.25">
      <c r="A163" s="12">
        <v>194</v>
      </c>
      <c r="B163" t="s">
        <v>987</v>
      </c>
      <c r="C163" t="s">
        <v>988</v>
      </c>
      <c r="D163" s="3">
        <f t="shared" si="2"/>
        <v>194</v>
      </c>
      <c r="G163" s="8" t="s">
        <v>1496</v>
      </c>
      <c r="I163" t="s">
        <v>97</v>
      </c>
      <c r="J163" t="s">
        <v>97</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43" t="str">
        <f>IF(U163&lt;&gt;"",IF(U163&lt;&gt;"LIBSETS_DROP_MECHANIC_MONSTER_NAME",VLOOKUP(U163,'LibSets constants'!$I$4:$L$1003,3,FALSE),""),"")</f>
        <v/>
      </c>
      <c r="W163" s="39" t="str">
        <f>IF(U163&lt;&gt;"",IF(U163&lt;&gt;"LIBSETS_DROP_MECHANIC_MONSTER_NAME",VLOOKUP(U163,'LibSets constants'!$I$4:$L$1003,4,FALSE),""),"")</f>
        <v/>
      </c>
      <c r="X163" s="65">
        <v>933</v>
      </c>
      <c r="Y163" s="3">
        <f>IF(G163&lt;&gt;"LIBSETS_SETTYPE_BATTLEGROUND",IF(G163&lt;&gt;"LIBSETS_SETTYPE_SPECIAL",IF(X163&lt;&gt;"",X163,IF(Z163&lt;&gt;"",VLOOKUP(Z163,'ESO zone constants'!$D$3:$H$4953,5,FALSE),"")),""),"")</f>
        <v>933</v>
      </c>
      <c r="Z163" t="str">
        <f>IF(AND(O163&lt;&gt;"",NOT(ISERROR(O163))),"",IF(AND(L163&lt;&gt;"",L163&gt;0,NOT(ISERROR(L163))),VLOOKUP(L163,'ESO dumped WayshrineInfo'!$K$3:$N$9999,4,FALSE),""))</f>
        <v/>
      </c>
      <c r="AA163" s="44"/>
      <c r="AB163" s="43" t="str">
        <f>IF(AA163&lt;&gt;"",IF(AA163&lt;&gt;"LIBSETS_DROP_MECHANIC_MONSTER_NAME",VLOOKUP(AA163,'LibSets constants'!$I$4:$L$1003,3,FALSE),""),"")</f>
        <v/>
      </c>
      <c r="AC163" s="4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WayshrineInfo'!$K$3:$N$9999,4,FALSE),""))</f>
        <v/>
      </c>
      <c r="AF163" s="44"/>
      <c r="AG163" s="43" t="str">
        <f>IF(AF163&lt;&gt;"",IF(AF163&lt;&gt;"LIBSETS_DROP_MECHANIC_MONSTER_NAME",VLOOKUP(AF163,'LibSets constants'!$I$4:$L$1003,3,FALSE),""),"")</f>
        <v/>
      </c>
      <c r="AH163" s="43" t="str">
        <f>IF(AF163&lt;&gt;"",IF(AF163&lt;&gt;"LIBSETS_DROP_MECHANIC_MONSTER_NAME",VLOOKUP(AF163,'LibSets constants'!$I$4:$L$1003,4,FALSE),""),"")</f>
        <v/>
      </c>
      <c r="AI163" s="3" t="str">
        <f>IF(G163&lt;&gt;"LIBSETS_SETTYPE_BATTLEGROUND",IF(G163&lt;&gt;"LIBSETS_SETTYPE_SPECIAL",IF(AJ163&lt;&gt;"",VLOOKUP(AJ163,'ESO zone constants'!$D$3:$H$4953,5,FALSE),""),""),"")</f>
        <v/>
      </c>
      <c r="AK163" s="44"/>
      <c r="AL163" s="43" t="str">
        <f>IF(AK163&lt;&gt;"",IF(AK163&lt;&gt;"LIBSETS_DROP_MECHANIC_MONSTER_NAME",VLOOKUP(AK163,'LibSets constants'!$I$4:$L$1003,3,FALSE),""),"")</f>
        <v/>
      </c>
      <c r="AM163" s="43" t="str">
        <f>IF(AK163&lt;&gt;"",IF(AK163&lt;&gt;"LIBSETS_DROP_MECHANIC_MONSTER_NAME",VLOOKUP(AK163,'LibSets constants'!$I$4:$L$1003,4,FALSE),""),"")</f>
        <v/>
      </c>
      <c r="AN163" s="3" t="str">
        <f>IF(G163&lt;&gt;"LIBSETS_SETTYPE_BATTLEGROUND",IF(G163&lt;&gt;"LIBSETS_SETTYPE_SPECIAL",IF(AO163&lt;&gt;"",VLOOKUP(AO163,'ESO zone constants'!$D$3:$H$4953,5,FALSE),""),""),"")</f>
        <v/>
      </c>
      <c r="AP163" s="44"/>
      <c r="AQ163" s="43" t="str">
        <f>IF(AP163&lt;&gt;"",IF(AP163&lt;&gt;"LIBSETS_DROP_MECHANIC_MONSTER_NAME",VLOOKUP(AP163,'LibSets constants'!$I$4:$L$1003,3,FALSE),""),"")</f>
        <v/>
      </c>
      <c r="AR163" s="43" t="str">
        <f>IF(AP163&lt;&gt;"",IF(AP163&lt;&gt;"LIBSETS_DROP_MECHANIC_MONSTER_NAME",VLOOKUP(AP163,'LibSets constants'!$I$4:$L$1003,4,FALSE),""),"")</f>
        <v/>
      </c>
      <c r="AS163" s="3" t="str">
        <f>IF(G163&lt;&gt;"LIBSETS_SETTYPE_BATTLEGROUND",IF(G163&lt;&gt;"LIBSETS_SETTYPE_SPECIAL",IF(AT163&lt;&gt;"",VLOOKUP(AT163,'ESO zone constants'!$D$3:$H$4953,5,FALSE),""),""),"")</f>
        <v/>
      </c>
      <c r="AU163" s="44"/>
      <c r="AV163" s="43" t="str">
        <f>IF(AU163&lt;&gt;"",IF(AU163&lt;&gt;"LIBSETS_DROP_MECHANIC_MONSTER_NAME",VLOOKUP(AU163,'LibSets constants'!$I$4:$L$1003,3,FALSE),""),"")</f>
        <v/>
      </c>
      <c r="AW163" s="43" t="str">
        <f>IF(AU163&lt;&gt;"",IF(AU163&lt;&gt;"LIBSETS_DROP_MECHANIC_MONSTER_NAME",VLOOKUP(AU163,'LibSets constants'!$I$4:$L$1003,4,FALSE),""),"")</f>
        <v/>
      </c>
      <c r="AX163" s="90" t="s">
        <v>2707</v>
      </c>
      <c r="AY163" s="21" t="str">
        <f>IF(A163="???","--","")&amp;IF(F163&lt;&gt;"Not in the game (anymore)",IF(A163&lt;&gt;"",CONCATENATE("[",A163,"] = {wayshrines={")&amp;IF(K163&lt;&gt;"",CONCATENATE(K163,","),"")&amp;IF(L163&lt;&gt;"",CONCATENATE(L163,","),"")&amp;IF(M163&lt;&gt;"",CONCATENATE(M163,","),"")&amp;CONCATENATE("}")&amp;IF(VALUE(N163)&gt;0,CONCATENATE(", traitsNeeded=",N163),"")&amp;CONCATENATE(", dlcId=",IF(S163&lt;&gt;"",S163,"DLC_BASE_GAME")),""),"")</f>
        <v>[194] = {wayshrines={189,189,189,}, dlcId=DLC_BASE_GAME</v>
      </c>
      <c r="AZ163" s="21" t="str">
        <f>IF(F163&lt;&gt;"Not in the game (anymore)",IF(A163&lt;&gt;"",IF(P163&lt;&gt;"",CONCATENATE(", zoneIds={",P163),"")&amp;IF(Y163&lt;&gt;"",CONCATENATE(",",Y163),"")&amp;IF(AD163&lt;&gt;"",CONCATENATE(",",AD163),"")&amp;IF(AI163&lt;&gt;"",CONCATENATE(",",AI163),"")&amp;IF(AN163&lt;&gt;"",CONCATENATE(",",AN163),"")&amp;IF(AS163&lt;&gt;"",CONCATENATE(",",AS163),"")&amp;IF(P163&lt;&gt;"",CONCATENATE("}",""),"")&amp;IF(OR(I163="true",I163="false",I163&lt;&gt;""), CONCATENATE(", veteran=", I163), ""),""),"")</f>
        <v>, zoneIds={146,933}, veteran=false</v>
      </c>
      <c r="BA163" s="21" t="str">
        <f>IF(F163&lt;&gt;"Not in the game (anymore)",IF(A163&lt;&gt;"",", setType="&amp;G163,"")&amp;IF(J163="true",", multiTrialSet=true",""),"")</f>
        <v>, setType=LIBSETS_SETTYPE_DUNGEON</v>
      </c>
      <c r="BB163" s="21" t="str">
        <f>IF(AX163&lt;&gt;"",", isProcSetAllowedInPvP="&amp; AX163,"") &amp; IF(F163&lt;&gt;"Not in the game (anymore)",IF(U163&lt;&gt;"",", dropMechanic={"&amp;U163&amp;IF(AA163&lt;&gt;"",","&amp;AA163,"")&amp;IF(AF163&lt;&gt;"",","&amp;AF163,"")&amp;IF(AK163&lt;&gt;"",","&amp;AK163,"")&amp;IF(AP163&lt;&gt;"",","&amp;AP163,"")&amp;IF(AU163&lt;&gt;"",","&amp;AU163,"")&amp;"}"&amp;IF(U163="LIBSETS_DROP_MECHANIC_MONSTER_NAME",", dropMechanicNames={" &amp; IF(V163&lt;&gt;"","['en']='"&amp;V163&amp;"'","") &amp; IF(W163&lt;&gt;"",", ['de']='" &amp; W163&amp;"'","") &amp; "}",""),"")&amp;"},","")</f>
        <v>},</v>
      </c>
      <c r="BC163" s="21" t="str">
        <f>IF(F163&lt;&gt;"Not in the game (anymore)",IF(C163&lt;&gt;"",CONCATENATE(" --",C163," / ",B163,"   [",IF(Q163&lt;&gt;"",Q163,""),IF(Z163&lt;&gt;"",", "&amp;Z163,""),IF(AE163&lt;&gt;"",", "&amp;AE163,""),IF(AJ163&lt;&gt;"",", "&amp;AJ163,""),IF(AO163&lt;&gt;"",", "&amp;AO163,""),IF(AT163&lt;&gt;"",", "&amp;AT163,""),"]")),"")</f>
        <v xml:space="preserve"> --Combat Physician / Feldarzt   [Wayrest Sewers I]</v>
      </c>
    </row>
    <row r="164" spans="1:55" x14ac:dyDescent="0.25">
      <c r="A164" s="12">
        <v>195</v>
      </c>
      <c r="B164" t="s">
        <v>989</v>
      </c>
      <c r="C164" t="s">
        <v>990</v>
      </c>
      <c r="D164" s="3">
        <f t="shared" si="2"/>
        <v>195</v>
      </c>
      <c r="G164" s="8" t="s">
        <v>1496</v>
      </c>
      <c r="I164" t="s">
        <v>97</v>
      </c>
      <c r="J164" t="s">
        <v>97</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43" t="str">
        <f>IF(U164&lt;&gt;"",IF(U164&lt;&gt;"LIBSETS_DROP_MECHANIC_MONSTER_NAME",VLOOKUP(U164,'LibSets constants'!$I$4:$L$1003,3,FALSE),""),"")</f>
        <v/>
      </c>
      <c r="W164" s="39" t="str">
        <f>IF(U164&lt;&gt;"",IF(U164&lt;&gt;"LIBSETS_DROP_MECHANIC_MONSTER_NAME",VLOOKUP(U164,'LibSets constants'!$I$4:$L$1003,4,FALSE),""),"")</f>
        <v/>
      </c>
      <c r="Y164" s="3" t="str">
        <f>IF(G164&lt;&gt;"LIBSETS_SETTYPE_BATTLEGROUND",IF(G164&lt;&gt;"LIBSETS_SETTYPE_SPECIAL",IF(X164&lt;&gt;"",X164,IF(Z164&lt;&gt;"",VLOOKUP(Z164,'ESO zone constants'!$D$3:$H$4953,5,FALSE),"")),""),"")</f>
        <v/>
      </c>
      <c r="Z164" t="str">
        <f>IF(AND(O164&lt;&gt;"",NOT(ISERROR(O164))),"",IF(AND(L164&lt;&gt;"",L164&gt;0,NOT(ISERROR(L164))),VLOOKUP(L164,'ESO dumped WayshrineInfo'!$K$3:$N$9999,4,FALSE),""))</f>
        <v/>
      </c>
      <c r="AA164" s="44"/>
      <c r="AB164" s="43" t="str">
        <f>IF(AA164&lt;&gt;"",IF(AA164&lt;&gt;"LIBSETS_DROP_MECHANIC_MONSTER_NAME",VLOOKUP(AA164,'LibSets constants'!$I$4:$L$1003,3,FALSE),""),"")</f>
        <v/>
      </c>
      <c r="AC164" s="4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WayshrineInfo'!$K$3:$N$9999,4,FALSE),""))</f>
        <v/>
      </c>
      <c r="AF164" s="44"/>
      <c r="AG164" s="43" t="str">
        <f>IF(AF164&lt;&gt;"",IF(AF164&lt;&gt;"LIBSETS_DROP_MECHANIC_MONSTER_NAME",VLOOKUP(AF164,'LibSets constants'!$I$4:$L$1003,3,FALSE),""),"")</f>
        <v/>
      </c>
      <c r="AH164" s="43" t="str">
        <f>IF(AF164&lt;&gt;"",IF(AF164&lt;&gt;"LIBSETS_DROP_MECHANIC_MONSTER_NAME",VLOOKUP(AF164,'LibSets constants'!$I$4:$L$1003,4,FALSE),""),"")</f>
        <v/>
      </c>
      <c r="AI164" s="3" t="str">
        <f>IF(G164&lt;&gt;"LIBSETS_SETTYPE_BATTLEGROUND",IF(G164&lt;&gt;"LIBSETS_SETTYPE_SPECIAL",IF(AJ164&lt;&gt;"",VLOOKUP(AJ164,'ESO zone constants'!$D$3:$H$4953,5,FALSE),""),""),"")</f>
        <v/>
      </c>
      <c r="AK164" s="44"/>
      <c r="AL164" s="43" t="str">
        <f>IF(AK164&lt;&gt;"",IF(AK164&lt;&gt;"LIBSETS_DROP_MECHANIC_MONSTER_NAME",VLOOKUP(AK164,'LibSets constants'!$I$4:$L$1003,3,FALSE),""),"")</f>
        <v/>
      </c>
      <c r="AM164" s="43" t="str">
        <f>IF(AK164&lt;&gt;"",IF(AK164&lt;&gt;"LIBSETS_DROP_MECHANIC_MONSTER_NAME",VLOOKUP(AK164,'LibSets constants'!$I$4:$L$1003,4,FALSE),""),"")</f>
        <v/>
      </c>
      <c r="AN164" s="3" t="str">
        <f>IF(G164&lt;&gt;"LIBSETS_SETTYPE_BATTLEGROUND",IF(G164&lt;&gt;"LIBSETS_SETTYPE_SPECIAL",IF(AO164&lt;&gt;"",VLOOKUP(AO164,'ESO zone constants'!$D$3:$H$4953,5,FALSE),""),""),"")</f>
        <v/>
      </c>
      <c r="AP164" s="44"/>
      <c r="AQ164" s="43" t="str">
        <f>IF(AP164&lt;&gt;"",IF(AP164&lt;&gt;"LIBSETS_DROP_MECHANIC_MONSTER_NAME",VLOOKUP(AP164,'LibSets constants'!$I$4:$L$1003,3,FALSE),""),"")</f>
        <v/>
      </c>
      <c r="AR164" s="43" t="str">
        <f>IF(AP164&lt;&gt;"",IF(AP164&lt;&gt;"LIBSETS_DROP_MECHANIC_MONSTER_NAME",VLOOKUP(AP164,'LibSets constants'!$I$4:$L$1003,4,FALSE),""),"")</f>
        <v/>
      </c>
      <c r="AS164" s="3" t="str">
        <f>IF(G164&lt;&gt;"LIBSETS_SETTYPE_BATTLEGROUND",IF(G164&lt;&gt;"LIBSETS_SETTYPE_SPECIAL",IF(AT164&lt;&gt;"",VLOOKUP(AT164,'ESO zone constants'!$D$3:$H$4953,5,FALSE),""),""),"")</f>
        <v/>
      </c>
      <c r="AU164" s="44"/>
      <c r="AV164" s="43" t="str">
        <f>IF(AU164&lt;&gt;"",IF(AU164&lt;&gt;"LIBSETS_DROP_MECHANIC_MONSTER_NAME",VLOOKUP(AU164,'LibSets constants'!$I$4:$L$1003,3,FALSE),""),"")</f>
        <v/>
      </c>
      <c r="AW164" s="43" t="str">
        <f>IF(AU164&lt;&gt;"",IF(AU164&lt;&gt;"LIBSETS_DROP_MECHANIC_MONSTER_NAME",VLOOKUP(AU164,'LibSets constants'!$I$4:$L$1003,4,FALSE),""),"")</f>
        <v/>
      </c>
      <c r="AX164" s="90" t="s">
        <v>2707</v>
      </c>
      <c r="AY164" s="21" t="str">
        <f>IF(A164="???","--","")&amp;IF(F164&lt;&gt;"Not in the game (anymore)",IF(A164&lt;&gt;"",CONCATENATE("[",A164,"] = {wayshrines={")&amp;IF(K164&lt;&gt;"",CONCATENATE(K164,","),"")&amp;IF(L164&lt;&gt;"",CONCATENATE(L164,","),"")&amp;IF(M164&lt;&gt;"",CONCATENATE(M164,","),"")&amp;CONCATENATE("}")&amp;IF(VALUE(N164)&gt;0,CONCATENATE(", traitsNeeded=",N164),"")&amp;CONCATENATE(", dlcId=",IF(S164&lt;&gt;"",S164,"DLC_BASE_GAME")),""),"")</f>
        <v>[195] = {wayshrines={236,236,236,}, dlcId=DLC_IMPERIAL_CITY</v>
      </c>
      <c r="AZ164" s="21" t="str">
        <f>IF(F164&lt;&gt;"Not in the game (anymore)",IF(A164&lt;&gt;"",IF(P164&lt;&gt;"",CONCATENATE(", zoneIds={",P164),"")&amp;IF(Y164&lt;&gt;"",CONCATENATE(",",Y164),"")&amp;IF(AD164&lt;&gt;"",CONCATENATE(",",AD164),"")&amp;IF(AI164&lt;&gt;"",CONCATENATE(",",AI164),"")&amp;IF(AN164&lt;&gt;"",CONCATENATE(",",AN164),"")&amp;IF(AS164&lt;&gt;"",CONCATENATE(",",AS164),"")&amp;IF(P164&lt;&gt;"",CONCATENATE("}",""),"")&amp;IF(OR(I164="true",I164="false",I164&lt;&gt;""), CONCATENATE(", veteran=", I164), ""),""),"")</f>
        <v>, zoneIds={678}, veteran=false</v>
      </c>
      <c r="BA164" s="21" t="str">
        <f>IF(F164&lt;&gt;"Not in the game (anymore)",IF(A164&lt;&gt;"",", setType="&amp;G164,"")&amp;IF(J164="true",", multiTrialSet=true",""),"")</f>
        <v>, setType=LIBSETS_SETTYPE_DUNGEON</v>
      </c>
      <c r="BB164" s="21" t="str">
        <f>IF(AX164&lt;&gt;"",", isProcSetAllowedInPvP="&amp; AX164,"") &amp; IF(F164&lt;&gt;"Not in the game (anymore)",IF(U164&lt;&gt;"",", dropMechanic={"&amp;U164&amp;IF(AA164&lt;&gt;"",","&amp;AA164,"")&amp;IF(AF164&lt;&gt;"",","&amp;AF164,"")&amp;IF(AK164&lt;&gt;"",","&amp;AK164,"")&amp;IF(AP164&lt;&gt;"",","&amp;AP164,"")&amp;IF(AU164&lt;&gt;"",","&amp;AU164,"")&amp;"}"&amp;IF(U164="LIBSETS_DROP_MECHANIC_MONSTER_NAME",", dropMechanicNames={" &amp; IF(V164&lt;&gt;"","['en']='"&amp;V164&amp;"'","") &amp; IF(W164&lt;&gt;"",", ['de']='" &amp; W164&amp;"'","") &amp; "}",""),"")&amp;"},","")</f>
        <v>},</v>
      </c>
      <c r="BC164" s="21" t="str">
        <f>IF(F164&lt;&gt;"Not in the game (anymore)",IF(C164&lt;&gt;"",CONCATENATE(" --",C164," / ",B164,"   [",IF(Q164&lt;&gt;"",Q164,""),IF(Z164&lt;&gt;"",", "&amp;Z164,""),IF(AE164&lt;&gt;"",", "&amp;AE164,""),IF(AJ164&lt;&gt;"",", "&amp;AJ164,""),IF(AO164&lt;&gt;"",", "&amp;AO164,""),IF(AT164&lt;&gt;"",", "&amp;AT164,""),"]")),"")</f>
        <v xml:space="preserve"> --Sheer Venom / Reingift   [Imperial City Prison]</v>
      </c>
    </row>
    <row r="165" spans="1:55" x14ac:dyDescent="0.25">
      <c r="A165" s="12">
        <v>196</v>
      </c>
      <c r="B165" t="s">
        <v>991</v>
      </c>
      <c r="C165" t="s">
        <v>992</v>
      </c>
      <c r="D165" s="3">
        <f t="shared" si="2"/>
        <v>196</v>
      </c>
      <c r="G165" s="8" t="s">
        <v>1496</v>
      </c>
      <c r="I165" t="s">
        <v>97</v>
      </c>
      <c r="J165" t="s">
        <v>97</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43" t="str">
        <f>IF(U165&lt;&gt;"",IF(U165&lt;&gt;"LIBSETS_DROP_MECHANIC_MONSTER_NAME",VLOOKUP(U165,'LibSets constants'!$I$4:$L$1003,3,FALSE),""),"")</f>
        <v/>
      </c>
      <c r="W165" s="39" t="str">
        <f>IF(U165&lt;&gt;"",IF(U165&lt;&gt;"LIBSETS_DROP_MECHANIC_MONSTER_NAME",VLOOKUP(U165,'LibSets constants'!$I$4:$L$1003,4,FALSE),""),"")</f>
        <v/>
      </c>
      <c r="Y165" s="3" t="str">
        <f>IF(G165&lt;&gt;"LIBSETS_SETTYPE_BATTLEGROUND",IF(G165&lt;&gt;"LIBSETS_SETTYPE_SPECIAL",IF(X165&lt;&gt;"",X165,IF(Z165&lt;&gt;"",VLOOKUP(Z165,'ESO zone constants'!$D$3:$H$4953,5,FALSE),"")),""),"")</f>
        <v/>
      </c>
      <c r="Z165" t="str">
        <f>IF(AND(O165&lt;&gt;"",NOT(ISERROR(O165))),"",IF(AND(L165&lt;&gt;"",L165&gt;0,NOT(ISERROR(L165))),VLOOKUP(L165,'ESO dumped WayshrineInfo'!$K$3:$N$9999,4,FALSE),""))</f>
        <v/>
      </c>
      <c r="AA165" s="44"/>
      <c r="AB165" s="43" t="str">
        <f>IF(AA165&lt;&gt;"",IF(AA165&lt;&gt;"LIBSETS_DROP_MECHANIC_MONSTER_NAME",VLOOKUP(AA165,'LibSets constants'!$I$4:$L$1003,3,FALSE),""),"")</f>
        <v/>
      </c>
      <c r="AC165" s="43" t="str">
        <f>IF(AA165&lt;&gt;"",IF(AA165&lt;&gt;"LIBSETS_DROP_MECHANIC_MONSTER_NAME",VLOOKUP(AA165,'LibSets constants'!$I$4:$L$1003,4,FALSE),""),"")</f>
        <v/>
      </c>
      <c r="AD165" s="3" t="str">
        <f>IF(G165&lt;&gt;"LIBSETS_SETTYPE_BATTLEGROUND",IF(G165&lt;&gt;"LIBSETS_SETTYPE_SPECIAL",IF(AE165&lt;&gt;"",VLOOKUP(AE165,'ESO zone constants'!$D$3:$H$4953,5,FALSE),""),""),"")</f>
        <v/>
      </c>
      <c r="AE165" t="str">
        <f>IF(AND(O165&lt;&gt;"",NOT(ISERROR(O165))),"",IF(AND(M165&lt;&gt;"",M165&gt;0,NOT(ISERROR(M165))),VLOOKUP(M165,'ESO dumped WayshrineInfo'!$K$3:$N$9999,4,FALSE),""))</f>
        <v/>
      </c>
      <c r="AF165" s="44"/>
      <c r="AG165" s="43" t="str">
        <f>IF(AF165&lt;&gt;"",IF(AF165&lt;&gt;"LIBSETS_DROP_MECHANIC_MONSTER_NAME",VLOOKUP(AF165,'LibSets constants'!$I$4:$L$1003,3,FALSE),""),"")</f>
        <v/>
      </c>
      <c r="AH165" s="43" t="str">
        <f>IF(AF165&lt;&gt;"",IF(AF165&lt;&gt;"LIBSETS_DROP_MECHANIC_MONSTER_NAME",VLOOKUP(AF165,'LibSets constants'!$I$4:$L$1003,4,FALSE),""),"")</f>
        <v/>
      </c>
      <c r="AI165" s="3" t="str">
        <f>IF(G165&lt;&gt;"LIBSETS_SETTYPE_BATTLEGROUND",IF(G165&lt;&gt;"LIBSETS_SETTYPE_SPECIAL",IF(AJ165&lt;&gt;"",VLOOKUP(AJ165,'ESO zone constants'!$D$3:$H$4953,5,FALSE),""),""),"")</f>
        <v/>
      </c>
      <c r="AK165" s="44"/>
      <c r="AL165" s="43" t="str">
        <f>IF(AK165&lt;&gt;"",IF(AK165&lt;&gt;"LIBSETS_DROP_MECHANIC_MONSTER_NAME",VLOOKUP(AK165,'LibSets constants'!$I$4:$L$1003,3,FALSE),""),"")</f>
        <v/>
      </c>
      <c r="AM165" s="43" t="str">
        <f>IF(AK165&lt;&gt;"",IF(AK165&lt;&gt;"LIBSETS_DROP_MECHANIC_MONSTER_NAME",VLOOKUP(AK165,'LibSets constants'!$I$4:$L$1003,4,FALSE),""),"")</f>
        <v/>
      </c>
      <c r="AN165" s="3" t="str">
        <f>IF(G165&lt;&gt;"LIBSETS_SETTYPE_BATTLEGROUND",IF(G165&lt;&gt;"LIBSETS_SETTYPE_SPECIAL",IF(AO165&lt;&gt;"",VLOOKUP(AO165,'ESO zone constants'!$D$3:$H$4953,5,FALSE),""),""),"")</f>
        <v/>
      </c>
      <c r="AP165" s="44"/>
      <c r="AQ165" s="43" t="str">
        <f>IF(AP165&lt;&gt;"",IF(AP165&lt;&gt;"LIBSETS_DROP_MECHANIC_MONSTER_NAME",VLOOKUP(AP165,'LibSets constants'!$I$4:$L$1003,3,FALSE),""),"")</f>
        <v/>
      </c>
      <c r="AR165" s="43" t="str">
        <f>IF(AP165&lt;&gt;"",IF(AP165&lt;&gt;"LIBSETS_DROP_MECHANIC_MONSTER_NAME",VLOOKUP(AP165,'LibSets constants'!$I$4:$L$1003,4,FALSE),""),"")</f>
        <v/>
      </c>
      <c r="AS165" s="3" t="str">
        <f>IF(G165&lt;&gt;"LIBSETS_SETTYPE_BATTLEGROUND",IF(G165&lt;&gt;"LIBSETS_SETTYPE_SPECIAL",IF(AT165&lt;&gt;"",VLOOKUP(AT165,'ESO zone constants'!$D$3:$H$4953,5,FALSE),""),""),"")</f>
        <v/>
      </c>
      <c r="AU165" s="44"/>
      <c r="AV165" s="43" t="str">
        <f>IF(AU165&lt;&gt;"",IF(AU165&lt;&gt;"LIBSETS_DROP_MECHANIC_MONSTER_NAME",VLOOKUP(AU165,'LibSets constants'!$I$4:$L$1003,3,FALSE),""),"")</f>
        <v/>
      </c>
      <c r="AW165" s="43" t="str">
        <f>IF(AU165&lt;&gt;"",IF(AU165&lt;&gt;"LIBSETS_DROP_MECHANIC_MONSTER_NAME",VLOOKUP(AU165,'LibSets constants'!$I$4:$L$1003,4,FALSE),""),"")</f>
        <v/>
      </c>
      <c r="AX165" s="90" t="s">
        <v>2707</v>
      </c>
      <c r="AY165" s="21" t="str">
        <f>IF(A165="???","--","")&amp;IF(F165&lt;&gt;"Not in the game (anymore)",IF(A165&lt;&gt;"",CONCATENATE("[",A165,"] = {wayshrines={")&amp;IF(K165&lt;&gt;"",CONCATENATE(K165,","),"")&amp;IF(L165&lt;&gt;"",CONCATENATE(L165,","),"")&amp;IF(M165&lt;&gt;"",CONCATENATE(M165,","),"")&amp;CONCATENATE("}")&amp;IF(VALUE(N165)&gt;0,CONCATENATE(", traitsNeeded=",N165),"")&amp;CONCATENATE(", dlcId=",IF(S165&lt;&gt;"",S165,"DLC_BASE_GAME")),""),"")</f>
        <v>[196] = {wayshrines={236,236,236,}, dlcId=DLC_IMPERIAL_CITY</v>
      </c>
      <c r="AZ165" s="21" t="str">
        <f>IF(F165&lt;&gt;"Not in the game (anymore)",IF(A165&lt;&gt;"",IF(P165&lt;&gt;"",CONCATENATE(", zoneIds={",P165),"")&amp;IF(Y165&lt;&gt;"",CONCATENATE(",",Y165),"")&amp;IF(AD165&lt;&gt;"",CONCATENATE(",",AD165),"")&amp;IF(AI165&lt;&gt;"",CONCATENATE(",",AI165),"")&amp;IF(AN165&lt;&gt;"",CONCATENATE(",",AN165),"")&amp;IF(AS165&lt;&gt;"",CONCATENATE(",",AS165),"")&amp;IF(P165&lt;&gt;"",CONCATENATE("}",""),"")&amp;IF(OR(I165="true",I165="false",I165&lt;&gt;""), CONCATENATE(", veteran=", I165), ""),""),"")</f>
        <v>, zoneIds={678}, veteran=false</v>
      </c>
      <c r="BA165" s="21" t="str">
        <f>IF(F165&lt;&gt;"Not in the game (anymore)",IF(A165&lt;&gt;"",", setType="&amp;G165,"")&amp;IF(J165="true",", multiTrialSet=true",""),"")</f>
        <v>, setType=LIBSETS_SETTYPE_DUNGEON</v>
      </c>
      <c r="BB165" s="21" t="str">
        <f>IF(AX165&lt;&gt;"",", isProcSetAllowedInPvP="&amp; AX165,"") &amp; IF(F165&lt;&gt;"Not in the game (anymore)",IF(U165&lt;&gt;"",", dropMechanic={"&amp;U165&amp;IF(AA165&lt;&gt;"",","&amp;AA165,"")&amp;IF(AF165&lt;&gt;"",","&amp;AF165,"")&amp;IF(AK165&lt;&gt;"",","&amp;AK165,"")&amp;IF(AP165&lt;&gt;"",","&amp;AP165,"")&amp;IF(AU165&lt;&gt;"",","&amp;AU165,"")&amp;"}"&amp;IF(U165="LIBSETS_DROP_MECHANIC_MONSTER_NAME",", dropMechanicNames={" &amp; IF(V165&lt;&gt;"","['en']='"&amp;V165&amp;"'","") &amp; IF(W165&lt;&gt;"",", ['de']='" &amp; W165&amp;"'","") &amp; "}",""),"")&amp;"},","")</f>
        <v>},</v>
      </c>
      <c r="BC165" s="21" t="str">
        <f>IF(F165&lt;&gt;"Not in the game (anymore)",IF(C165&lt;&gt;"",CONCATENATE(" --",C165," / ",B165,"   [",IF(Q165&lt;&gt;"",Q165,""),IF(Z165&lt;&gt;"",", "&amp;Z165,""),IF(AE165&lt;&gt;"",", "&amp;AE165,""),IF(AJ165&lt;&gt;"",", "&amp;AJ165,""),IF(AO165&lt;&gt;"",", "&amp;AO165,""),IF(AT165&lt;&gt;"",", "&amp;AT165,""),"]")),"")</f>
        <v xml:space="preserve"> --Leeching Plate / Auslaugende Rüstung   [Imperial City Prison]</v>
      </c>
    </row>
    <row r="166" spans="1:55" x14ac:dyDescent="0.25">
      <c r="A166" s="12">
        <v>197</v>
      </c>
      <c r="B166" t="s">
        <v>993</v>
      </c>
      <c r="C166" t="s">
        <v>994</v>
      </c>
      <c r="D166" s="3">
        <f t="shared" si="2"/>
        <v>197</v>
      </c>
      <c r="G166" s="8" t="s">
        <v>1496</v>
      </c>
      <c r="I166" t="s">
        <v>97</v>
      </c>
      <c r="J166" t="s">
        <v>97</v>
      </c>
      <c r="K166">
        <v>194</v>
      </c>
      <c r="L166">
        <v>194</v>
      </c>
      <c r="M166">
        <v>194</v>
      </c>
      <c r="N166">
        <v>0</v>
      </c>
      <c r="O166" s="66"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43" t="str">
        <f>IF(U166&lt;&gt;"",IF(U166&lt;&gt;"LIBSETS_DROP_MECHANIC_MONSTER_NAME",VLOOKUP(U166,'LibSets constants'!$I$4:$L$1003,3,FALSE),""),"")</f>
        <v/>
      </c>
      <c r="W166" s="39" t="str">
        <f>IF(U166&lt;&gt;"",IF(U166&lt;&gt;"LIBSETS_DROP_MECHANIC_MONSTER_NAME",VLOOKUP(U166,'LibSets constants'!$I$4:$L$1003,4,FALSE),""),"")</f>
        <v/>
      </c>
      <c r="X166" s="65">
        <v>935</v>
      </c>
      <c r="Y166" s="3">
        <f>IF(G166&lt;&gt;"LIBSETS_SETTYPE_BATTLEGROUND",IF(G166&lt;&gt;"LIBSETS_SETTYPE_SPECIAL",IF(X166&lt;&gt;"",X166,IF(Z166&lt;&gt;"",VLOOKUP(Z166,'ESO zone constants'!$D$3:$H$4953,5,FALSE),"")),""),"")</f>
        <v>935</v>
      </c>
      <c r="Z166" t="str">
        <f>IF(AND(O166&lt;&gt;"",NOT(ISERROR(O166))),"",IF(AND(L166&lt;&gt;"",L166&gt;0,NOT(ISERROR(L166))),VLOOKUP(L166,'ESO dumped WayshrineInfo'!$K$3:$N$9999,4,FALSE),""))</f>
        <v/>
      </c>
      <c r="AA166" s="44"/>
      <c r="AB166" s="43" t="str">
        <f>IF(AA166&lt;&gt;"",IF(AA166&lt;&gt;"LIBSETS_DROP_MECHANIC_MONSTER_NAME",VLOOKUP(AA166,'LibSets constants'!$I$4:$L$1003,3,FALSE),""),"")</f>
        <v/>
      </c>
      <c r="AC166" s="43" t="str">
        <f>IF(AA166&lt;&gt;"",IF(AA166&lt;&gt;"LIBSETS_DROP_MECHANIC_MONSTER_NAME",VLOOKUP(AA166,'LibSets constants'!$I$4:$L$1003,4,FALSE),""),"")</f>
        <v/>
      </c>
      <c r="AD166" s="3" t="str">
        <f>IF(G166&lt;&gt;"LIBSETS_SETTYPE_BATTLEGROUND",IF(G166&lt;&gt;"LIBSETS_SETTYPE_SPECIAL",IF(AE166&lt;&gt;"",VLOOKUP(AE166,'ESO zone constants'!$D$3:$H$4953,5,FALSE),""),""),"")</f>
        <v/>
      </c>
      <c r="AE166" t="str">
        <f>IF(AND(O166&lt;&gt;"",NOT(ISERROR(O166))),"",IF(AND(M166&lt;&gt;"",M166&gt;0,NOT(ISERROR(M166))),VLOOKUP(M166,'ESO dumped WayshrineInfo'!$K$3:$N$9999,4,FALSE),""))</f>
        <v/>
      </c>
      <c r="AF166" s="44"/>
      <c r="AG166" s="43" t="str">
        <f>IF(AF166&lt;&gt;"",IF(AF166&lt;&gt;"LIBSETS_DROP_MECHANIC_MONSTER_NAME",VLOOKUP(AF166,'LibSets constants'!$I$4:$L$1003,3,FALSE),""),"")</f>
        <v/>
      </c>
      <c r="AH166" s="43" t="str">
        <f>IF(AF166&lt;&gt;"",IF(AF166&lt;&gt;"LIBSETS_DROP_MECHANIC_MONSTER_NAME",VLOOKUP(AF166,'LibSets constants'!$I$4:$L$1003,4,FALSE),""),"")</f>
        <v/>
      </c>
      <c r="AI166" s="3" t="str">
        <f>IF(G166&lt;&gt;"LIBSETS_SETTYPE_BATTLEGROUND",IF(G166&lt;&gt;"LIBSETS_SETTYPE_SPECIAL",IF(AJ166&lt;&gt;"",VLOOKUP(AJ166,'ESO zone constants'!$D$3:$H$4953,5,FALSE),""),""),"")</f>
        <v/>
      </c>
      <c r="AK166" s="44"/>
      <c r="AL166" s="43" t="str">
        <f>IF(AK166&lt;&gt;"",IF(AK166&lt;&gt;"LIBSETS_DROP_MECHANIC_MONSTER_NAME",VLOOKUP(AK166,'LibSets constants'!$I$4:$L$1003,3,FALSE),""),"")</f>
        <v/>
      </c>
      <c r="AM166" s="43" t="str">
        <f>IF(AK166&lt;&gt;"",IF(AK166&lt;&gt;"LIBSETS_DROP_MECHANIC_MONSTER_NAME",VLOOKUP(AK166,'LibSets constants'!$I$4:$L$1003,4,FALSE),""),"")</f>
        <v/>
      </c>
      <c r="AN166" s="3" t="str">
        <f>IF(G166&lt;&gt;"LIBSETS_SETTYPE_BATTLEGROUND",IF(G166&lt;&gt;"LIBSETS_SETTYPE_SPECIAL",IF(AO166&lt;&gt;"",VLOOKUP(AO166,'ESO zone constants'!$D$3:$H$4953,5,FALSE),""),""),"")</f>
        <v/>
      </c>
      <c r="AP166" s="44"/>
      <c r="AQ166" s="43" t="str">
        <f>IF(AP166&lt;&gt;"",IF(AP166&lt;&gt;"LIBSETS_DROP_MECHANIC_MONSTER_NAME",VLOOKUP(AP166,'LibSets constants'!$I$4:$L$1003,3,FALSE),""),"")</f>
        <v/>
      </c>
      <c r="AR166" s="43" t="str">
        <f>IF(AP166&lt;&gt;"",IF(AP166&lt;&gt;"LIBSETS_DROP_MECHANIC_MONSTER_NAME",VLOOKUP(AP166,'LibSets constants'!$I$4:$L$1003,4,FALSE),""),"")</f>
        <v/>
      </c>
      <c r="AS166" s="3" t="str">
        <f>IF(G166&lt;&gt;"LIBSETS_SETTYPE_BATTLEGROUND",IF(G166&lt;&gt;"LIBSETS_SETTYPE_SPECIAL",IF(AT166&lt;&gt;"",VLOOKUP(AT166,'ESO zone constants'!$D$3:$H$4953,5,FALSE),""),""),"")</f>
        <v/>
      </c>
      <c r="AU166" s="44"/>
      <c r="AV166" s="43" t="str">
        <f>IF(AU166&lt;&gt;"",IF(AU166&lt;&gt;"LIBSETS_DROP_MECHANIC_MONSTER_NAME",VLOOKUP(AU166,'LibSets constants'!$I$4:$L$1003,3,FALSE),""),"")</f>
        <v/>
      </c>
      <c r="AW166" s="43" t="str">
        <f>IF(AU166&lt;&gt;"",IF(AU166&lt;&gt;"LIBSETS_DROP_MECHANIC_MONSTER_NAME",VLOOKUP(AU166,'LibSets constants'!$I$4:$L$1003,4,FALSE),""),"")</f>
        <v/>
      </c>
      <c r="AX166" s="90" t="s">
        <v>2707</v>
      </c>
      <c r="AY166" s="21" t="str">
        <f>IF(A166="???","--","")&amp;IF(F166&lt;&gt;"Not in the game (anymore)",IF(A166&lt;&gt;"",CONCATENATE("[",A166,"] = {wayshrines={")&amp;IF(K166&lt;&gt;"",CONCATENATE(K166,","),"")&amp;IF(L166&lt;&gt;"",CONCATENATE(L166,","),"")&amp;IF(M166&lt;&gt;"",CONCATENATE(M166,","),"")&amp;CONCATENATE("}")&amp;IF(VALUE(N166)&gt;0,CONCATENATE(", traitsNeeded=",N166),"")&amp;CONCATENATE(", dlcId=",IF(S166&lt;&gt;"",S166,"DLC_BASE_GAME")),""),"")</f>
        <v>[197] = {wayshrines={194,194,194,}, dlcId=DLC_BASE_GAME</v>
      </c>
      <c r="AZ166" s="21" t="str">
        <f>IF(F166&lt;&gt;"Not in the game (anymore)",IF(A166&lt;&gt;"",IF(P166&lt;&gt;"",CONCATENATE(", zoneIds={",P166),"")&amp;IF(Y166&lt;&gt;"",CONCATENATE(",",Y166),"")&amp;IF(AD166&lt;&gt;"",CONCATENATE(",",AD166),"")&amp;IF(AI166&lt;&gt;"",CONCATENATE(",",AI166),"")&amp;IF(AN166&lt;&gt;"",CONCATENATE(",",AN166),"")&amp;IF(AS166&lt;&gt;"",CONCATENATE(",",AS166),"")&amp;IF(P166&lt;&gt;"",CONCATENATE("}",""),"")&amp;IF(OR(I166="true",I166="false",I166&lt;&gt;""), CONCATENATE(", veteran=", I166), ""),""),"")</f>
        <v>, zoneIds={380,935}, veteran=false</v>
      </c>
      <c r="BA166" s="21" t="str">
        <f>IF(F166&lt;&gt;"Not in the game (anymore)",IF(A166&lt;&gt;"",", setType="&amp;G166,"")&amp;IF(J166="true",", multiTrialSet=true",""),"")</f>
        <v>, setType=LIBSETS_SETTYPE_DUNGEON</v>
      </c>
      <c r="BB166" s="21" t="str">
        <f>IF(AX166&lt;&gt;"",", isProcSetAllowedInPvP="&amp; AX166,"") &amp; IF(F166&lt;&gt;"Not in the game (anymore)",IF(U166&lt;&gt;"",", dropMechanic={"&amp;U166&amp;IF(AA166&lt;&gt;"",","&amp;AA166,"")&amp;IF(AF166&lt;&gt;"",","&amp;AF166,"")&amp;IF(AK166&lt;&gt;"",","&amp;AK166,"")&amp;IF(AP166&lt;&gt;"",","&amp;AP166,"")&amp;IF(AU166&lt;&gt;"",","&amp;AU166,"")&amp;"}"&amp;IF(U166="LIBSETS_DROP_MECHANIC_MONSTER_NAME",", dropMechanicNames={" &amp; IF(V166&lt;&gt;"","['en']='"&amp;V166&amp;"'","") &amp; IF(W166&lt;&gt;"",", ['de']='" &amp; W166&amp;"'","") &amp; "}",""),"")&amp;"},","")</f>
        <v>},</v>
      </c>
      <c r="BC166" s="21" t="str">
        <f>IF(F166&lt;&gt;"Not in the game (anymore)",IF(C166&lt;&gt;"",CONCATENATE(" --",C166," / ",B166,"   [",IF(Q166&lt;&gt;"",Q166,""),IF(Z166&lt;&gt;"",", "&amp;Z166,""),IF(AE166&lt;&gt;"",", "&amp;AE166,""),IF(AJ166&lt;&gt;"",", "&amp;AJ166,""),IF(AO166&lt;&gt;"",", "&amp;AO166,""),IF(AT166&lt;&gt;"",", "&amp;AT166,""),"]")),"")</f>
        <v xml:space="preserve"> --Tormentor / Quälender   [The Banished Cells I]</v>
      </c>
    </row>
    <row r="167" spans="1:55" x14ac:dyDescent="0.25">
      <c r="A167" s="12">
        <v>198</v>
      </c>
      <c r="B167" t="s">
        <v>995</v>
      </c>
      <c r="C167" t="s">
        <v>996</v>
      </c>
      <c r="D167" s="3">
        <f t="shared" si="2"/>
        <v>198</v>
      </c>
      <c r="G167" s="8" t="s">
        <v>1496</v>
      </c>
      <c r="I167" t="s">
        <v>97</v>
      </c>
      <c r="J167" t="s">
        <v>97</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43" t="str">
        <f>IF(U167&lt;&gt;"",IF(U167&lt;&gt;"LIBSETS_DROP_MECHANIC_MONSTER_NAME",VLOOKUP(U167,'LibSets constants'!$I$4:$L$1003,3,FALSE),""),"")</f>
        <v/>
      </c>
      <c r="W167" s="39" t="str">
        <f>IF(U167&lt;&gt;"",IF(U167&lt;&gt;"LIBSETS_DROP_MECHANIC_MONSTER_NAME",VLOOKUP(U167,'LibSets constants'!$I$4:$L$1003,4,FALSE),""),"")</f>
        <v/>
      </c>
      <c r="Y167" s="3" t="str">
        <f>IF(G167&lt;&gt;"LIBSETS_SETTYPE_BATTLEGROUND",IF(G167&lt;&gt;"LIBSETS_SETTYPE_SPECIAL",IF(X167&lt;&gt;"",X167,IF(Z167&lt;&gt;"",VLOOKUP(Z167,'ESO zone constants'!$D$3:$H$4953,5,FALSE),"")),""),"")</f>
        <v/>
      </c>
      <c r="Z167" t="str">
        <f>IF(AND(O167&lt;&gt;"",NOT(ISERROR(O167))),"",IF(AND(L167&lt;&gt;"",L167&gt;0,NOT(ISERROR(L167))),VLOOKUP(L167,'ESO dumped WayshrineInfo'!$K$3:$N$9999,4,FALSE),""))</f>
        <v/>
      </c>
      <c r="AA167" s="44"/>
      <c r="AB167" s="43" t="str">
        <f>IF(AA167&lt;&gt;"",IF(AA167&lt;&gt;"LIBSETS_DROP_MECHANIC_MONSTER_NAME",VLOOKUP(AA167,'LibSets constants'!$I$4:$L$1003,3,FALSE),""),"")</f>
        <v/>
      </c>
      <c r="AC167" s="43" t="str">
        <f>IF(AA167&lt;&gt;"",IF(AA167&lt;&gt;"LIBSETS_DROP_MECHANIC_MONSTER_NAME",VLOOKUP(AA167,'LibSets constants'!$I$4:$L$1003,4,FALSE),""),"")</f>
        <v/>
      </c>
      <c r="AD167" s="3" t="str">
        <f>IF(G167&lt;&gt;"LIBSETS_SETTYPE_BATTLEGROUND",IF(G167&lt;&gt;"LIBSETS_SETTYPE_SPECIAL",IF(AE167&lt;&gt;"",VLOOKUP(AE167,'ESO zone constants'!$D$3:$H$4953,5,FALSE),""),""),"")</f>
        <v/>
      </c>
      <c r="AE167" t="str">
        <f>IF(AND(O167&lt;&gt;"",NOT(ISERROR(O167))),"",IF(AND(M167&lt;&gt;"",M167&gt;0,NOT(ISERROR(M167))),VLOOKUP(M167,'ESO dumped WayshrineInfo'!$K$3:$N$9999,4,FALSE),""))</f>
        <v/>
      </c>
      <c r="AF167" s="44"/>
      <c r="AG167" s="43" t="str">
        <f>IF(AF167&lt;&gt;"",IF(AF167&lt;&gt;"LIBSETS_DROP_MECHANIC_MONSTER_NAME",VLOOKUP(AF167,'LibSets constants'!$I$4:$L$1003,3,FALSE),""),"")</f>
        <v/>
      </c>
      <c r="AH167" s="43" t="str">
        <f>IF(AF167&lt;&gt;"",IF(AF167&lt;&gt;"LIBSETS_DROP_MECHANIC_MONSTER_NAME",VLOOKUP(AF167,'LibSets constants'!$I$4:$L$1003,4,FALSE),""),"")</f>
        <v/>
      </c>
      <c r="AI167" s="3" t="str">
        <f>IF(G167&lt;&gt;"LIBSETS_SETTYPE_BATTLEGROUND",IF(G167&lt;&gt;"LIBSETS_SETTYPE_SPECIAL",IF(AJ167&lt;&gt;"",VLOOKUP(AJ167,'ESO zone constants'!$D$3:$H$4953,5,FALSE),""),""),"")</f>
        <v/>
      </c>
      <c r="AK167" s="44"/>
      <c r="AL167" s="43" t="str">
        <f>IF(AK167&lt;&gt;"",IF(AK167&lt;&gt;"LIBSETS_DROP_MECHANIC_MONSTER_NAME",VLOOKUP(AK167,'LibSets constants'!$I$4:$L$1003,3,FALSE),""),"")</f>
        <v/>
      </c>
      <c r="AM167" s="43" t="str">
        <f>IF(AK167&lt;&gt;"",IF(AK167&lt;&gt;"LIBSETS_DROP_MECHANIC_MONSTER_NAME",VLOOKUP(AK167,'LibSets constants'!$I$4:$L$1003,4,FALSE),""),"")</f>
        <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90" t="s">
        <v>2707</v>
      </c>
      <c r="AY167" s="21" t="str">
        <f>IF(A167="???","--","")&amp;IF(F167&lt;&gt;"Not in the game (anymore)",IF(A167&lt;&gt;"",CONCATENATE("[",A167,"] = {wayshrines={")&amp;IF(K167&lt;&gt;"",CONCATENATE(K167,","),"")&amp;IF(L167&lt;&gt;"",CONCATENATE(L167,","),"")&amp;IF(M167&lt;&gt;"",CONCATENATE(M167,","),"")&amp;CONCATENATE("}")&amp;IF(VALUE(N167)&gt;0,CONCATENATE(", traitsNeeded=",N167),"")&amp;CONCATENATE(", dlcId=",IF(S167&lt;&gt;"",S167,"DLC_BASE_GAME")),""),"")</f>
        <v>[198] = {wayshrines={247,247,247,}, dlcId=DLC_IMPERIAL_CITY</v>
      </c>
      <c r="AZ167" s="21" t="str">
        <f>IF(F167&lt;&gt;"Not in the game (anymore)",IF(A167&lt;&gt;"",IF(P167&lt;&gt;"",CONCATENATE(", zoneIds={",P167),"")&amp;IF(Y167&lt;&gt;"",CONCATENATE(",",Y167),"")&amp;IF(AD167&lt;&gt;"",CONCATENATE(",",AD167),"")&amp;IF(AI167&lt;&gt;"",CONCATENATE(",",AI167),"")&amp;IF(AN167&lt;&gt;"",CONCATENATE(",",AN167),"")&amp;IF(AS167&lt;&gt;"",CONCATENATE(",",AS167),"")&amp;IF(P167&lt;&gt;"",CONCATENATE("}",""),"")&amp;IF(OR(I167="true",I167="false",I167&lt;&gt;""), CONCATENATE(", veteran=", I167), ""),""),"")</f>
        <v>, zoneIds={688}, veteran=false</v>
      </c>
      <c r="BA167" s="21" t="str">
        <f>IF(F167&lt;&gt;"Not in the game (anymore)",IF(A167&lt;&gt;"",", setType="&amp;G167,"")&amp;IF(J167="true",", multiTrialSet=true",""),"")</f>
        <v>, setType=LIBSETS_SETTYPE_DUNGEON</v>
      </c>
      <c r="BB167" s="21" t="str">
        <f>IF(AX167&lt;&gt;"",", isProcSetAllowedInPvP="&amp; AX167,"") &amp; IF(F167&lt;&gt;"Not in the game (anymore)",IF(U167&lt;&gt;"",", dropMechanic={"&amp;U167&amp;IF(AA167&lt;&gt;"",","&amp;AA167,"")&amp;IF(AF167&lt;&gt;"",","&amp;AF167,"")&amp;IF(AK167&lt;&gt;"",","&amp;AK167,"")&amp;IF(AP167&lt;&gt;"",","&amp;AP167,"")&amp;IF(AU167&lt;&gt;"",","&amp;AU167,"")&amp;"}"&amp;IF(U167="LIBSETS_DROP_MECHANIC_MONSTER_NAME",", dropMechanicNames={" &amp; IF(V167&lt;&gt;"","['en']='"&amp;V167&amp;"'","") &amp; IF(W167&lt;&gt;"",", ['de']='" &amp; W167&amp;"'","") &amp; "}",""),"")&amp;"},","")</f>
        <v>},</v>
      </c>
      <c r="BC167" s="21" t="str">
        <f>IF(F167&lt;&gt;"Not in the game (anymore)",IF(C167&lt;&gt;"",CONCATENATE(" --",C167," / ",B167,"   [",IF(Q167&lt;&gt;"",Q167,""),IF(Z167&lt;&gt;"",", "&amp;Z167,""),IF(AE167&lt;&gt;"",", "&amp;AE167,""),IF(AJ167&lt;&gt;"",", "&amp;AJ167,""),IF(AO167&lt;&gt;"",", "&amp;AO167,""),IF(AT167&lt;&gt;"",", "&amp;AT167,""),"]")),"")</f>
        <v xml:space="preserve"> --Essence Thief / Essenzdieb   [White-Gold Tower]</v>
      </c>
    </row>
    <row r="168" spans="1:55" x14ac:dyDescent="0.25">
      <c r="A168" s="12">
        <v>199</v>
      </c>
      <c r="B168" t="s">
        <v>997</v>
      </c>
      <c r="C168" t="s">
        <v>998</v>
      </c>
      <c r="D168" s="3">
        <f t="shared" si="2"/>
        <v>199</v>
      </c>
      <c r="F168" t="s">
        <v>39</v>
      </c>
      <c r="G168" s="8" t="s">
        <v>1497</v>
      </c>
      <c r="I168" t="s">
        <v>97</v>
      </c>
      <c r="J168" t="s">
        <v>97</v>
      </c>
      <c r="K168">
        <v>-1</v>
      </c>
      <c r="L168">
        <v>-1</v>
      </c>
      <c r="M168">
        <v>-1</v>
      </c>
      <c r="N168">
        <v>0</v>
      </c>
      <c r="O168" s="66"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V168" s="3" t="str">
        <f>IF(U168&lt;&gt;"",IF(U168&lt;&gt;"LIBSETS_DROP_MECHANIC_MONSTER_NAME",VLOOKUP(U168,'LibSets constants'!$I$4:$L$1003,3,FALSE),""),"")</f>
        <v/>
      </c>
      <c r="W168" s="39" t="str">
        <f>IF(U168&lt;&gt;"",IF(U168&lt;&gt;"LIBSETS_DROP_MECHANIC_MONSTER_NAME",VLOOKUP(U168,'LibSets constants'!$I$4:$L$1003,4,FALSE),""),"")</f>
        <v/>
      </c>
      <c r="Y168" s="3" t="str">
        <f>IF(G168&lt;&gt;"LIBSETS_SETTYPE_BATTLEGROUND",IF(G168&lt;&gt;"LIBSETS_SETTYPE_SPECIAL",IF(X168&lt;&gt;"",X168,IF(Z168&lt;&gt;"",VLOOKUP(Z168,'ESO zone constants'!$D$3:$H$4953,5,FALSE),"")),""),"")</f>
        <v/>
      </c>
      <c r="Z168" t="str">
        <f>IF(AND(O168&lt;&gt;"",NOT(ISERROR(O168))),"",IF(AND(L168&lt;&gt;"",L168&gt;0,NOT(ISERROR(L168))),VLOOKUP(L168,'ESO dumped WayshrineInfo'!$K$3:$N$9999,4,FALSE),""))</f>
        <v/>
      </c>
      <c r="AB168" s="3" t="str">
        <f>IF(AA168&lt;&gt;"",IF(AA168&lt;&gt;"LIBSETS_DROP_MECHANIC_MONSTER_NAME",VLOOKUP(AA168,'LibSets constants'!$I$4:$L$1003,3,FALSE),""),"")</f>
        <v/>
      </c>
      <c r="AC168" s="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WayshrineInfo'!$K$3:$N$9999,4,FALSE),""))</f>
        <v/>
      </c>
      <c r="AG168" s="3" t="str">
        <f>IF(AF168&lt;&gt;"",IF(AF168&lt;&gt;"LIBSETS_DROP_MECHANIC_MONSTER_NAME",VLOOKUP(AF168,'LibSets constants'!$I$4:$L$1003,3,FALSE),""),"")</f>
        <v/>
      </c>
      <c r="AH168" s="3" t="str">
        <f>IF(AF168&lt;&gt;"",IF(AF168&lt;&gt;"LIBSETS_DROP_MECHANIC_MONSTER_NAME",VLOOKUP(AF168,'LibSets constants'!$I$4:$L$1003,4,FALSE),""),"")</f>
        <v/>
      </c>
      <c r="AI168" s="3" t="str">
        <f>IF(G168&lt;&gt;"LIBSETS_SETTYPE_BATTLEGROUND",IF(G168&lt;&gt;"LIBSETS_SETTYPE_SPECIAL",IF(AJ168&lt;&gt;"",VLOOKUP(AJ168,'ESO zone constants'!$D$3:$H$4953,5,FALSE),""),""),"")</f>
        <v/>
      </c>
      <c r="AL168" s="3" t="str">
        <f>IF(AK168&lt;&gt;"",IF(AK168&lt;&gt;"LIBSETS_DROP_MECHANIC_MONSTER_NAME",VLOOKUP(AK168,'LibSets constants'!$I$4:$L$1003,3,FALSE),""),"")</f>
        <v/>
      </c>
      <c r="AM168" s="3" t="str">
        <f>IF(AK168&lt;&gt;"",IF(AK168&lt;&gt;"LIBSETS_DROP_MECHANIC_MONSTER_NAME",VLOOKUP(AK168,'LibSets constants'!$I$4:$L$1003,4,FALSE),""),"")</f>
        <v/>
      </c>
      <c r="AN168" s="3" t="str">
        <f>IF(G168&lt;&gt;"LIBSETS_SETTYPE_BATTLEGROUND",IF(G168&lt;&gt;"LIBSETS_SETTYPE_SPECIAL",IF(AO168&lt;&gt;"",VLOOKUP(AO168,'ESO zone constants'!$D$3:$H$4953,5,FALSE),""),""),"")</f>
        <v/>
      </c>
      <c r="AQ168" s="3" t="str">
        <f>IF(AP168&lt;&gt;"",IF(AP168&lt;&gt;"LIBSETS_DROP_MECHANIC_MONSTER_NAME",VLOOKUP(AP168,'LibSets constants'!$I$4:$L$1003,3,FALSE),""),"")</f>
        <v/>
      </c>
      <c r="AR168" s="3" t="str">
        <f>IF(AP168&lt;&gt;"",IF(AP168&lt;&gt;"LIBSETS_DROP_MECHANIC_MONSTER_NAME",VLOOKUP(AP168,'LibSets constants'!$I$4:$L$1003,4,FALSE),""),"")</f>
        <v/>
      </c>
      <c r="AS168" s="3" t="str">
        <f>IF(G168&lt;&gt;"LIBSETS_SETTYPE_BATTLEGROUND",IF(G168&lt;&gt;"LIBSETS_SETTYPE_SPECIAL",IF(AT168&lt;&gt;"",VLOOKUP(AT168,'ESO zone constants'!$D$3:$H$4953,5,FALSE),""),""),"")</f>
        <v/>
      </c>
      <c r="AV168" s="3" t="str">
        <f>IF(AU168&lt;&gt;"",IF(AU168&lt;&gt;"LIBSETS_DROP_MECHANIC_MONSTER_NAME",VLOOKUP(AU168,'LibSets constants'!$I$4:$L$1003,3,FALSE),""),"")</f>
        <v/>
      </c>
      <c r="AW168" s="3" t="str">
        <f>IF(AU168&lt;&gt;"",IF(AU168&lt;&gt;"LIBSETS_DROP_MECHANIC_MONSTER_NAME",VLOOKUP(AU168,'LibSets constants'!$I$4:$L$1003,4,FALSE),""),"")</f>
        <v/>
      </c>
      <c r="AX168" s="90" t="s">
        <v>2708</v>
      </c>
      <c r="AY168" s="21" t="str">
        <f>IF(A168="???","--","")&amp;IF(F168&lt;&gt;"Not in the game (anymore)",IF(A168&lt;&gt;"",CONCATENATE("[",A168,"] = {wayshrines={")&amp;IF(K168&lt;&gt;"",CONCATENATE(K168,","),"")&amp;IF(L168&lt;&gt;"",CONCATENATE(L168,","),"")&amp;IF(M168&lt;&gt;"",CONCATENATE(M168,","),"")&amp;CONCATENATE("}")&amp;IF(VALUE(N168)&gt;0,CONCATENATE(", traitsNeeded=",N168),"")&amp;CONCATENATE(", dlcId=",IF(S168&lt;&gt;"",S168,"DLC_BASE_GAME")),""),"")</f>
        <v>[199] = {wayshrines={-1,-1,-1,}, dlcId=DLC_IMPERIAL_CITY</v>
      </c>
      <c r="AZ168" s="21" t="str">
        <f>IF(F168&lt;&gt;"Not in the game (anymore)",IF(A168&lt;&gt;"",IF(P168&lt;&gt;"",CONCATENATE(", zoneIds={",P168),"")&amp;IF(Y168&lt;&gt;"",CONCATENATE(",",Y168),"")&amp;IF(AD168&lt;&gt;"",CONCATENATE(",",AD168),"")&amp;IF(AI168&lt;&gt;"",CONCATENATE(",",AI168),"")&amp;IF(AN168&lt;&gt;"",CONCATENATE(",",AN168),"")&amp;IF(AS168&lt;&gt;"",CONCATENATE(",",AS168),"")&amp;IF(P168&lt;&gt;"",CONCATENATE("}",""),"")&amp;IF(OR(I168="true",I168="false",I168&lt;&gt;""), CONCATENATE(", veteran=", I168), ""),""),"")</f>
        <v>, zoneIds={643}, veteran=false</v>
      </c>
      <c r="BA168" s="21" t="str">
        <f>IF(F168&lt;&gt;"Not in the game (anymore)",IF(A168&lt;&gt;"",", setType="&amp;G168,"")&amp;IF(J168="true",", multiTrialSet=true",""),"")</f>
        <v>, setType=LIBSETS_SETTYPE_IMPERIALCITY</v>
      </c>
      <c r="BB168" s="21" t="str">
        <f>IF(AX168&lt;&gt;"",", isProcSetAllowedInPvP="&amp; AX168,"") &amp; IF(F168&lt;&gt;"Not in the game (anymore)",IF(U168&lt;&gt;"",", dropMechanic={"&amp;U168&amp;IF(AA168&lt;&gt;"",","&amp;AA168,"")&amp;IF(AF168&lt;&gt;"",","&amp;AF168,"")&amp;IF(AK168&lt;&gt;"",","&amp;AK168,"")&amp;IF(AP168&lt;&gt;"",","&amp;AP168,"")&amp;IF(AU168&lt;&gt;"",","&amp;AU168,"")&amp;"}"&amp;IF(U168="LIBSETS_DROP_MECHANIC_MONSTER_NAME",", dropMechanicNames={" &amp; IF(V168&lt;&gt;"","['en']='"&amp;V168&amp;"'","") &amp; IF(W168&lt;&gt;"",", ['de']='" &amp; W168&amp;"'","") &amp; "}",""),"")&amp;"},","")</f>
        <v>, isProcSetAllowedInPvP=1},</v>
      </c>
      <c r="BC168" s="21" t="str">
        <f>IF(F168&lt;&gt;"Not in the game (anymore)",IF(C168&lt;&gt;"",CONCATENATE(" --",C168," / ",B168,"   [",IF(Q168&lt;&gt;"",Q168,""),IF(Z168&lt;&gt;"",", "&amp;Z168,""),IF(AE168&lt;&gt;"",", "&amp;AE168,""),IF(AJ168&lt;&gt;"",", "&amp;AJ168,""),IF(AO168&lt;&gt;"",", "&amp;AO168,""),IF(AT168&lt;&gt;"",", "&amp;AT168,""),"]")),"")</f>
        <v xml:space="preserve"> --Shield Breaker / Schildbrecher   [Imperial Sewers]</v>
      </c>
    </row>
    <row r="169" spans="1:55" x14ac:dyDescent="0.25">
      <c r="A169" s="12">
        <v>200</v>
      </c>
      <c r="B169" t="s">
        <v>999</v>
      </c>
      <c r="C169" t="s">
        <v>1000</v>
      </c>
      <c r="D169" s="3">
        <f t="shared" si="2"/>
        <v>200</v>
      </c>
      <c r="F169" t="s">
        <v>39</v>
      </c>
      <c r="G169" s="8" t="s">
        <v>1497</v>
      </c>
      <c r="I169" t="s">
        <v>97</v>
      </c>
      <c r="J169" t="s">
        <v>97</v>
      </c>
      <c r="K169">
        <v>-1</v>
      </c>
      <c r="L169">
        <v>-1</v>
      </c>
      <c r="M169">
        <v>-1</v>
      </c>
      <c r="N169">
        <v>0</v>
      </c>
      <c r="O169" s="66"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V169" s="43" t="str">
        <f>IF(U169&lt;&gt;"",IF(U169&lt;&gt;"LIBSETS_DROP_MECHANIC_MONSTER_NAME",VLOOKUP(U169,'LibSets constants'!$I$4:$L$1003,3,FALSE),""),"")</f>
        <v/>
      </c>
      <c r="W169" s="39" t="str">
        <f>IF(U169&lt;&gt;"",IF(U169&lt;&gt;"LIBSETS_DROP_MECHANIC_MONSTER_NAME",VLOOKUP(U169,'LibSets constants'!$I$4:$L$1003,4,FALSE),""),"")</f>
        <v/>
      </c>
      <c r="Y169" s="3" t="str">
        <f>IF(G169&lt;&gt;"LIBSETS_SETTYPE_BATTLEGROUND",IF(G169&lt;&gt;"LIBSETS_SETTYPE_SPECIAL",IF(X169&lt;&gt;"",X169,IF(Z169&lt;&gt;"",VLOOKUP(Z169,'ESO zone constants'!$D$3:$H$4953,5,FALSE),"")),""),"")</f>
        <v/>
      </c>
      <c r="Z169" t="str">
        <f>IF(AND(O169&lt;&gt;"",NOT(ISERROR(O169))),"",IF(AND(L169&lt;&gt;"",L169&gt;0,NOT(ISERROR(L169))),VLOOKUP(L169,'ESO dumped WayshrineInfo'!$K$3:$N$9999,4,FALSE),""))</f>
        <v/>
      </c>
      <c r="AA169" s="44"/>
      <c r="AB169" s="43" t="str">
        <f>IF(AA169&lt;&gt;"",IF(AA169&lt;&gt;"LIBSETS_DROP_MECHANIC_MONSTER_NAME",VLOOKUP(AA169,'LibSets constants'!$I$4:$L$1003,3,FALSE),""),"")</f>
        <v/>
      </c>
      <c r="AC169" s="43" t="str">
        <f>IF(AA169&lt;&gt;"",IF(AA169&lt;&gt;"LIBSETS_DROP_MECHANIC_MONSTER_NAME",VLOOKUP(AA169,'LibSets constants'!$I$4:$L$1003,4,FALSE),""),"")</f>
        <v/>
      </c>
      <c r="AD169" s="3" t="str">
        <f>IF(G169&lt;&gt;"LIBSETS_SETTYPE_BATTLEGROUND",IF(G169&lt;&gt;"LIBSETS_SETTYPE_SPECIAL",IF(AE169&lt;&gt;"",VLOOKUP(AE169,'ESO zone constants'!$D$3:$H$4953,5,FALSE),""),""),"")</f>
        <v/>
      </c>
      <c r="AE169" t="str">
        <f>IF(AND(O169&lt;&gt;"",NOT(ISERROR(O169))),"",IF(AND(M169&lt;&gt;"",M169&gt;0,NOT(ISERROR(M169))),VLOOKUP(M169,'ESO dumped WayshrineInfo'!$K$3:$N$9999,4,FALSE),""))</f>
        <v/>
      </c>
      <c r="AF169" s="44"/>
      <c r="AG169" s="43" t="str">
        <f>IF(AF169&lt;&gt;"",IF(AF169&lt;&gt;"LIBSETS_DROP_MECHANIC_MONSTER_NAME",VLOOKUP(AF169,'LibSets constants'!$I$4:$L$1003,3,FALSE),""),"")</f>
        <v/>
      </c>
      <c r="AH169" s="43" t="str">
        <f>IF(AF169&lt;&gt;"",IF(AF169&lt;&gt;"LIBSETS_DROP_MECHANIC_MONSTER_NAME",VLOOKUP(AF169,'LibSets constants'!$I$4:$L$1003,4,FALSE),""),"")</f>
        <v/>
      </c>
      <c r="AI169" s="3" t="str">
        <f>IF(G169&lt;&gt;"LIBSETS_SETTYPE_BATTLEGROUND",IF(G169&lt;&gt;"LIBSETS_SETTYPE_SPECIAL",IF(AJ169&lt;&gt;"",VLOOKUP(AJ169,'ESO zone constants'!$D$3:$H$4953,5,FALSE),""),""),"")</f>
        <v/>
      </c>
      <c r="AK169" s="44"/>
      <c r="AL169" s="43" t="str">
        <f>IF(AK169&lt;&gt;"",IF(AK169&lt;&gt;"LIBSETS_DROP_MECHANIC_MONSTER_NAME",VLOOKUP(AK169,'LibSets constants'!$I$4:$L$1003,3,FALSE),""),"")</f>
        <v/>
      </c>
      <c r="AM169" s="43" t="str">
        <f>IF(AK169&lt;&gt;"",IF(AK169&lt;&gt;"LIBSETS_DROP_MECHANIC_MONSTER_NAME",VLOOKUP(AK169,'LibSets constants'!$I$4:$L$1003,4,FALSE),""),"")</f>
        <v/>
      </c>
      <c r="AN169" s="3" t="str">
        <f>IF(G169&lt;&gt;"LIBSETS_SETTYPE_BATTLEGROUND",IF(G169&lt;&gt;"LIBSETS_SETTYPE_SPECIAL",IF(AO169&lt;&gt;"",VLOOKUP(AO169,'ESO zone constants'!$D$3:$H$4953,5,FALSE),""),""),"")</f>
        <v/>
      </c>
      <c r="AP169" s="44"/>
      <c r="AQ169" s="43" t="str">
        <f>IF(AP169&lt;&gt;"",IF(AP169&lt;&gt;"LIBSETS_DROP_MECHANIC_MONSTER_NAME",VLOOKUP(AP169,'LibSets constants'!$I$4:$L$1003,3,FALSE),""),"")</f>
        <v/>
      </c>
      <c r="AR169" s="43" t="str">
        <f>IF(AP169&lt;&gt;"",IF(AP169&lt;&gt;"LIBSETS_DROP_MECHANIC_MONSTER_NAME",VLOOKUP(AP169,'LibSets constants'!$I$4:$L$1003,4,FALSE),""),"")</f>
        <v/>
      </c>
      <c r="AS169" s="3" t="str">
        <f>IF(G169&lt;&gt;"LIBSETS_SETTYPE_BATTLEGROUND",IF(G169&lt;&gt;"LIBSETS_SETTYPE_SPECIAL",IF(AT169&lt;&gt;"",VLOOKUP(AT169,'ESO zone constants'!$D$3:$H$4953,5,FALSE),""),""),"")</f>
        <v/>
      </c>
      <c r="AU169" s="44"/>
      <c r="AV169" s="43" t="str">
        <f>IF(AU169&lt;&gt;"",IF(AU169&lt;&gt;"LIBSETS_DROP_MECHANIC_MONSTER_NAME",VLOOKUP(AU169,'LibSets constants'!$I$4:$L$1003,3,FALSE),""),"")</f>
        <v/>
      </c>
      <c r="AW169" s="43" t="str">
        <f>IF(AU169&lt;&gt;"",IF(AU169&lt;&gt;"LIBSETS_DROP_MECHANIC_MONSTER_NAME",VLOOKUP(AU169,'LibSets constants'!$I$4:$L$1003,4,FALSE),""),"")</f>
        <v/>
      </c>
      <c r="AX169" s="90" t="s">
        <v>2707</v>
      </c>
      <c r="AY169" s="21" t="str">
        <f>IF(A169="???","--","")&amp;IF(F169&lt;&gt;"Not in the game (anymore)",IF(A169&lt;&gt;"",CONCATENATE("[",A169,"] = {wayshrines={")&amp;IF(K169&lt;&gt;"",CONCATENATE(K169,","),"")&amp;IF(L169&lt;&gt;"",CONCATENATE(L169,","),"")&amp;IF(M169&lt;&gt;"",CONCATENATE(M169,","),"")&amp;CONCATENATE("}")&amp;IF(VALUE(N169)&gt;0,CONCATENATE(", traitsNeeded=",N169),"")&amp;CONCATENATE(", dlcId=",IF(S169&lt;&gt;"",S169,"DLC_BASE_GAME")),""),"")</f>
        <v>[200] = {wayshrines={-1,-1,-1,}, dlcId=DLC_IMPERIAL_CITY</v>
      </c>
      <c r="AZ169" s="21" t="str">
        <f>IF(F169&lt;&gt;"Not in the game (anymore)",IF(A169&lt;&gt;"",IF(P169&lt;&gt;"",CONCATENATE(", zoneIds={",P169),"")&amp;IF(Y169&lt;&gt;"",CONCATENATE(",",Y169),"")&amp;IF(AD169&lt;&gt;"",CONCATENATE(",",AD169),"")&amp;IF(AI169&lt;&gt;"",CONCATENATE(",",AI169),"")&amp;IF(AN169&lt;&gt;"",CONCATENATE(",",AN169),"")&amp;IF(AS169&lt;&gt;"",CONCATENATE(",",AS169),"")&amp;IF(P169&lt;&gt;"",CONCATENATE("}",""),"")&amp;IF(OR(I169="true",I169="false",I169&lt;&gt;""), CONCATENATE(", veteran=", I169), ""),""),"")</f>
        <v>, zoneIds={643}, veteran=false</v>
      </c>
      <c r="BA169" s="21" t="str">
        <f>IF(F169&lt;&gt;"Not in the game (anymore)",IF(A169&lt;&gt;"",", setType="&amp;G169,"")&amp;IF(J169="true",", multiTrialSet=true",""),"")</f>
        <v>, setType=LIBSETS_SETTYPE_IMPERIALCITY</v>
      </c>
      <c r="BB169" s="21" t="str">
        <f>IF(AX169&lt;&gt;"",", isProcSetAllowedInPvP="&amp; AX169,"") &amp; IF(F169&lt;&gt;"Not in the game (anymore)",IF(U169&lt;&gt;"",", dropMechanic={"&amp;U169&amp;IF(AA169&lt;&gt;"",","&amp;AA169,"")&amp;IF(AF169&lt;&gt;"",","&amp;AF169,"")&amp;IF(AK169&lt;&gt;"",","&amp;AK169,"")&amp;IF(AP169&lt;&gt;"",","&amp;AP169,"")&amp;IF(AU169&lt;&gt;"",","&amp;AU169,"")&amp;"}"&amp;IF(U169="LIBSETS_DROP_MECHANIC_MONSTER_NAME",", dropMechanicNames={" &amp; IF(V169&lt;&gt;"","['en']='"&amp;V169&amp;"'","") &amp; IF(W169&lt;&gt;"",", ['de']='" &amp; W169&amp;"'","") &amp; "}",""),"")&amp;"},","")</f>
        <v>},</v>
      </c>
      <c r="BC169" s="21" t="str">
        <f>IF(F169&lt;&gt;"Not in the game (anymore)",IF(C169&lt;&gt;"",CONCATENATE(" --",C169," / ",B169,"   [",IF(Q169&lt;&gt;"",Q169,""),IF(Z169&lt;&gt;"",", "&amp;Z169,""),IF(AE169&lt;&gt;"",", "&amp;AE169,""),IF(AJ169&lt;&gt;"",", "&amp;AJ169,""),IF(AO169&lt;&gt;"",", "&amp;AO169,""),IF(AT169&lt;&gt;"",", "&amp;AT169,""),"]")),"")</f>
        <v xml:space="preserve"> --Phoenix / Phönix   [Imperial Sewers]</v>
      </c>
    </row>
    <row r="170" spans="1:55" x14ac:dyDescent="0.25">
      <c r="A170" s="12">
        <v>201</v>
      </c>
      <c r="B170" t="s">
        <v>1001</v>
      </c>
      <c r="C170" t="s">
        <v>1002</v>
      </c>
      <c r="D170" s="3">
        <f t="shared" si="2"/>
        <v>201</v>
      </c>
      <c r="F170" t="s">
        <v>39</v>
      </c>
      <c r="G170" s="8" t="s">
        <v>1497</v>
      </c>
      <c r="I170" t="s">
        <v>97</v>
      </c>
      <c r="J170" t="s">
        <v>97</v>
      </c>
      <c r="K170">
        <v>-1</v>
      </c>
      <c r="L170">
        <v>-1</v>
      </c>
      <c r="M170">
        <v>-1</v>
      </c>
      <c r="N170">
        <v>0</v>
      </c>
      <c r="O170" s="66"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V170" s="3" t="str">
        <f>IF(U170&lt;&gt;"",IF(U170&lt;&gt;"LIBSETS_DROP_MECHANIC_MONSTER_NAME",VLOOKUP(U170,'LibSets constants'!$I$4:$L$1003,3,FALSE),""),"")</f>
        <v/>
      </c>
      <c r="W170" s="39" t="str">
        <f>IF(U170&lt;&gt;"",IF(U170&lt;&gt;"LIBSETS_DROP_MECHANIC_MONSTER_NAME",VLOOKUP(U170,'LibSets constants'!$I$4:$L$1003,4,FALSE),""),"")</f>
        <v/>
      </c>
      <c r="Y170" s="3" t="str">
        <f>IF(G170&lt;&gt;"LIBSETS_SETTYPE_BATTLEGROUND",IF(G170&lt;&gt;"LIBSETS_SETTYPE_SPECIAL",IF(X170&lt;&gt;"",X170,IF(Z170&lt;&gt;"",VLOOKUP(Z170,'ESO zone constants'!$D$3:$H$4953,5,FALSE),"")),""),"")</f>
        <v/>
      </c>
      <c r="Z170" t="str">
        <f>IF(AND(O170&lt;&gt;"",NOT(ISERROR(O170))),"",IF(AND(L170&lt;&gt;"",L170&gt;0,NOT(ISERROR(L170))),VLOOKUP(L170,'ESO dumped WayshrineInfo'!$K$3:$N$9999,4,FALSE),""))</f>
        <v/>
      </c>
      <c r="AB170" s="3" t="str">
        <f>IF(AA170&lt;&gt;"",IF(AA170&lt;&gt;"LIBSETS_DROP_MECHANIC_MONSTER_NAME",VLOOKUP(AA170,'LibSets constants'!$I$4:$L$1003,3,FALSE),""),"")</f>
        <v/>
      </c>
      <c r="AC170" s="3" t="str">
        <f>IF(AA170&lt;&gt;"",IF(AA170&lt;&gt;"LIBSETS_DROP_MECHANIC_MONSTER_NAME",VLOOKUP(AA170,'LibSets constants'!$I$4:$L$1003,4,FALSE),""),"")</f>
        <v/>
      </c>
      <c r="AD170" s="3" t="str">
        <f>IF(G170&lt;&gt;"LIBSETS_SETTYPE_BATTLEGROUND",IF(G170&lt;&gt;"LIBSETS_SETTYPE_SPECIAL",IF(AE170&lt;&gt;"",VLOOKUP(AE170,'ESO zone constants'!$D$3:$H$4953,5,FALSE),""),""),"")</f>
        <v/>
      </c>
      <c r="AE170" t="str">
        <f>IF(AND(O170&lt;&gt;"",NOT(ISERROR(O170))),"",IF(AND(M170&lt;&gt;"",M170&gt;0,NOT(ISERROR(M170))),VLOOKUP(M170,'ESO dumped WayshrineInfo'!$K$3:$N$9999,4,FALSE),""))</f>
        <v/>
      </c>
      <c r="AG170" s="3" t="str">
        <f>IF(AF170&lt;&gt;"",IF(AF170&lt;&gt;"LIBSETS_DROP_MECHANIC_MONSTER_NAME",VLOOKUP(AF170,'LibSets constants'!$I$4:$L$1003,3,FALSE),""),"")</f>
        <v/>
      </c>
      <c r="AH170" s="3" t="str">
        <f>IF(AF170&lt;&gt;"",IF(AF170&lt;&gt;"LIBSETS_DROP_MECHANIC_MONSTER_NAME",VLOOKUP(AF170,'LibSets constants'!$I$4:$L$1003,4,FALSE),""),"")</f>
        <v/>
      </c>
      <c r="AI170" s="3" t="str">
        <f>IF(G170&lt;&gt;"LIBSETS_SETTYPE_BATTLEGROUND",IF(G170&lt;&gt;"LIBSETS_SETTYPE_SPECIAL",IF(AJ170&lt;&gt;"",VLOOKUP(AJ170,'ESO zone constants'!$D$3:$H$4953,5,FALSE),""),""),"")</f>
        <v/>
      </c>
      <c r="AL170" s="3" t="str">
        <f>IF(AK170&lt;&gt;"",IF(AK170&lt;&gt;"LIBSETS_DROP_MECHANIC_MONSTER_NAME",VLOOKUP(AK170,'LibSets constants'!$I$4:$L$1003,3,FALSE),""),"")</f>
        <v/>
      </c>
      <c r="AM170" s="3" t="str">
        <f>IF(AK170&lt;&gt;"",IF(AK170&lt;&gt;"LIBSETS_DROP_MECHANIC_MONSTER_NAME",VLOOKUP(AK170,'LibSets constants'!$I$4:$L$1003,4,FALSE),""),"")</f>
        <v/>
      </c>
      <c r="AN170" s="3" t="str">
        <f>IF(G170&lt;&gt;"LIBSETS_SETTYPE_BATTLEGROUND",IF(G170&lt;&gt;"LIBSETS_SETTYPE_SPECIAL",IF(AO170&lt;&gt;"",VLOOKUP(AO170,'ESO zone constants'!$D$3:$H$4953,5,FALSE),""),""),"")</f>
        <v/>
      </c>
      <c r="AQ170" s="3" t="str">
        <f>IF(AP170&lt;&gt;"",IF(AP170&lt;&gt;"LIBSETS_DROP_MECHANIC_MONSTER_NAME",VLOOKUP(AP170,'LibSets constants'!$I$4:$L$1003,3,FALSE),""),"")</f>
        <v/>
      </c>
      <c r="AR170" s="3" t="str">
        <f>IF(AP170&lt;&gt;"",IF(AP170&lt;&gt;"LIBSETS_DROP_MECHANIC_MONSTER_NAME",VLOOKUP(AP170,'LibSets constants'!$I$4:$L$1003,4,FALSE),""),"")</f>
        <v/>
      </c>
      <c r="AS170" s="3" t="str">
        <f>IF(G170&lt;&gt;"LIBSETS_SETTYPE_BATTLEGROUND",IF(G170&lt;&gt;"LIBSETS_SETTYPE_SPECIAL",IF(AT170&lt;&gt;"",VLOOKUP(AT170,'ESO zone constants'!$D$3:$H$4953,5,FALSE),""),""),"")</f>
        <v/>
      </c>
      <c r="AV170" s="3" t="str">
        <f>IF(AU170&lt;&gt;"",IF(AU170&lt;&gt;"LIBSETS_DROP_MECHANIC_MONSTER_NAME",VLOOKUP(AU170,'LibSets constants'!$I$4:$L$1003,3,FALSE),""),"")</f>
        <v/>
      </c>
      <c r="AW170" s="3" t="str">
        <f>IF(AU170&lt;&gt;"",IF(AU170&lt;&gt;"LIBSETS_DROP_MECHANIC_MONSTER_NAME",VLOOKUP(AU170,'LibSets constants'!$I$4:$L$1003,4,FALSE),""),"")</f>
        <v/>
      </c>
      <c r="AX170" s="90" t="s">
        <v>2707</v>
      </c>
      <c r="AY170" s="21" t="str">
        <f>IF(A170="???","--","")&amp;IF(F170&lt;&gt;"Not in the game (anymore)",IF(A170&lt;&gt;"",CONCATENATE("[",A170,"] = {wayshrines={")&amp;IF(K170&lt;&gt;"",CONCATENATE(K170,","),"")&amp;IF(L170&lt;&gt;"",CONCATENATE(L170,","),"")&amp;IF(M170&lt;&gt;"",CONCATENATE(M170,","),"")&amp;CONCATENATE("}")&amp;IF(VALUE(N170)&gt;0,CONCATENATE(", traitsNeeded=",N170),"")&amp;CONCATENATE(", dlcId=",IF(S170&lt;&gt;"",S170,"DLC_BASE_GAME")),""),"")</f>
        <v>[201] = {wayshrines={-1,-1,-1,}, dlcId=DLC_IMPERIAL_CITY</v>
      </c>
      <c r="AZ170" s="21" t="str">
        <f>IF(F170&lt;&gt;"Not in the game (anymore)",IF(A170&lt;&gt;"",IF(P170&lt;&gt;"",CONCATENATE(", zoneIds={",P170),"")&amp;IF(Y170&lt;&gt;"",CONCATENATE(",",Y170),"")&amp;IF(AD170&lt;&gt;"",CONCATENATE(",",AD170),"")&amp;IF(AI170&lt;&gt;"",CONCATENATE(",",AI170),"")&amp;IF(AN170&lt;&gt;"",CONCATENATE(",",AN170),"")&amp;IF(AS170&lt;&gt;"",CONCATENATE(",",AS170),"")&amp;IF(P170&lt;&gt;"",CONCATENATE("}",""),"")&amp;IF(OR(I170="true",I170="false",I170&lt;&gt;""), CONCATENATE(", veteran=", I170), ""),""),"")</f>
        <v>, zoneIds={643}, veteran=false</v>
      </c>
      <c r="BA170" s="21" t="str">
        <f>IF(F170&lt;&gt;"Not in the game (anymore)",IF(A170&lt;&gt;"",", setType="&amp;G170,"")&amp;IF(J170="true",", multiTrialSet=true",""),"")</f>
        <v>, setType=LIBSETS_SETTYPE_IMPERIALCITY</v>
      </c>
      <c r="BB170" s="21" t="str">
        <f>IF(AX170&lt;&gt;"",", isProcSetAllowedInPvP="&amp; AX170,"") &amp; IF(F170&lt;&gt;"Not in the game (anymore)",IF(U170&lt;&gt;"",", dropMechanic={"&amp;U170&amp;IF(AA170&lt;&gt;"",","&amp;AA170,"")&amp;IF(AF170&lt;&gt;"",","&amp;AF170,"")&amp;IF(AK170&lt;&gt;"",","&amp;AK170,"")&amp;IF(AP170&lt;&gt;"",","&amp;AP170,"")&amp;IF(AU170&lt;&gt;"",","&amp;AU170,"")&amp;"}"&amp;IF(U170="LIBSETS_DROP_MECHANIC_MONSTER_NAME",", dropMechanicNames={" &amp; IF(V170&lt;&gt;"","['en']='"&amp;V170&amp;"'","") &amp; IF(W170&lt;&gt;"",", ['de']='" &amp; W170&amp;"'","") &amp; "}",""),"")&amp;"},","")</f>
        <v>},</v>
      </c>
      <c r="BC170" s="21" t="str">
        <f>IF(F170&lt;&gt;"Not in the game (anymore)",IF(C170&lt;&gt;"",CONCATENATE(" --",C170," / ",B170,"   [",IF(Q170&lt;&gt;"",Q170,""),IF(Z170&lt;&gt;"",", "&amp;Z170,""),IF(AE170&lt;&gt;"",", "&amp;AE170,""),IF(AJ170&lt;&gt;"",", "&amp;AJ170,""),IF(AO170&lt;&gt;"",", "&amp;AO170,""),IF(AT170&lt;&gt;"",", "&amp;AT170,""),"]")),"")</f>
        <v xml:space="preserve"> --Reactive Armor / Reaktive Rüstung   [Imperial Sewers]</v>
      </c>
    </row>
    <row r="171" spans="1:55" x14ac:dyDescent="0.25">
      <c r="A171" s="12">
        <v>204</v>
      </c>
      <c r="B171" t="s">
        <v>1003</v>
      </c>
      <c r="C171" t="s">
        <v>1004</v>
      </c>
      <c r="D171" s="3">
        <f t="shared" si="2"/>
        <v>204</v>
      </c>
      <c r="F171" t="s">
        <v>1446</v>
      </c>
      <c r="G171" s="8" t="s">
        <v>1495</v>
      </c>
      <c r="I171" t="s">
        <v>97</v>
      </c>
      <c r="J171" t="s">
        <v>97</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1599</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Y171" s="3" t="str">
        <f>IF(G171&lt;&gt;"LIBSETS_SETTYPE_BATTLEGROUND",IF(G171&lt;&gt;"LIBSETS_SETTYPE_SPECIAL",IF(X171&lt;&gt;"",X171,IF(Z171&lt;&gt;"",VLOOKUP(Z171,'ESO zone constants'!$D$3:$H$4953,5,FALSE),"")),""),"")</f>
        <v/>
      </c>
      <c r="Z171" t="str">
        <f>IF(AND(O171&lt;&gt;"",NOT(ISERROR(O171))),"",IF(AND(L171&lt;&gt;"",L171&gt;0,NOT(ISERROR(L171))),VLOOKUP(L171,'ESO dumped WayshrineInfo'!$K$3:$N$9999,4,FALSE),""))</f>
        <v/>
      </c>
      <c r="AA171" s="33" t="s">
        <v>1602</v>
      </c>
      <c r="AB171" s="3" t="str">
        <f>IF(AA171&lt;&gt;"",IF(AA171&lt;&gt;"LIBSETS_DROP_MECHANIC_MONSTER_NAME",VLOOKUP(AA171,'LibSets constants'!$I$4:$L$1003,3,FALSE),""),"")</f>
        <v>Imperial city vaults</v>
      </c>
      <c r="AC171" s="3" t="str">
        <f>IF(AA171&lt;&gt;"",IF(AA171&lt;&gt;"LIBSETS_DROP_MECHANIC_MONSTER_NAME",VLOOKUP(AA171,'LibSets constants'!$I$4:$L$1003,4,FALSE),""),"")</f>
        <v>Kaiserstadt Bunker</v>
      </c>
      <c r="AD171" s="3" t="str">
        <f>IF(G171&lt;&gt;"LIBSETS_SETTYPE_BATTLEGROUND",IF(G171&lt;&gt;"LIBSETS_SETTYPE_SPECIAL",IF(AE171&lt;&gt;"",VLOOKUP(AE171,'ESO zone constants'!$D$3:$H$4953,5,FALSE),""),""),"")</f>
        <v/>
      </c>
      <c r="AE171" t="str">
        <f>IF(AND(O171&lt;&gt;"",NOT(ISERROR(O171))),"",IF(AND(M171&lt;&gt;"",M171&gt;0,NOT(ISERROR(M171))),VLOOKUP(M171,'ESO dumped WayshrineInfo'!$K$3:$N$9999,4,FALSE),""))</f>
        <v/>
      </c>
      <c r="AG171" s="3" t="str">
        <f>IF(AF171&lt;&gt;"",IF(AF171&lt;&gt;"LIBSETS_DROP_MECHANIC_MONSTER_NAME",VLOOKUP(AF171,'LibSets constants'!$I$4:$L$1003,3,FALSE),""),"")</f>
        <v/>
      </c>
      <c r="AH171" s="3" t="str">
        <f>IF(AF171&lt;&gt;"",IF(AF171&lt;&gt;"LIBSETS_DROP_MECHANIC_MONSTER_NAME",VLOOKUP(AF171,'LibSets constants'!$I$4:$L$1003,4,FALSE),""),"")</f>
        <v/>
      </c>
      <c r="AI171" s="3" t="str">
        <f>IF(G171&lt;&gt;"LIBSETS_SETTYPE_BATTLEGROUND",IF(G171&lt;&gt;"LIBSETS_SETTYPE_SPECIAL",IF(AJ171&lt;&gt;"",VLOOKUP(AJ171,'ESO zone constants'!$D$3:$H$4953,5,FALSE),""),""),"")</f>
        <v/>
      </c>
      <c r="AL171" s="3" t="str">
        <f>IF(AK171&lt;&gt;"",IF(AK171&lt;&gt;"LIBSETS_DROP_MECHANIC_MONSTER_NAME",VLOOKUP(AK171,'LibSets constants'!$I$4:$L$1003,3,FALSE),""),"")</f>
        <v/>
      </c>
      <c r="AM171" s="3" t="str">
        <f>IF(AK171&lt;&gt;"",IF(AK171&lt;&gt;"LIBSETS_DROP_MECHANIC_MONSTER_NAME",VLOOKUP(AK171,'LibSets constants'!$I$4:$L$1003,4,FALSE),""),"")</f>
        <v/>
      </c>
      <c r="AN171" s="3" t="str">
        <f>IF(G171&lt;&gt;"LIBSETS_SETTYPE_BATTLEGROUND",IF(G171&lt;&gt;"LIBSETS_SETTYPE_SPECIAL",IF(AO171&lt;&gt;"",VLOOKUP(AO171,'ESO zone constants'!$D$3:$H$4953,5,FALSE),""),""),"")</f>
        <v/>
      </c>
      <c r="AQ171" s="3" t="str">
        <f>IF(AP171&lt;&gt;"",IF(AP171&lt;&gt;"LIBSETS_DROP_MECHANIC_MONSTER_NAME",VLOOKUP(AP171,'LibSets constants'!$I$4:$L$1003,3,FALSE),""),"")</f>
        <v/>
      </c>
      <c r="AR171" s="3" t="str">
        <f>IF(AP171&lt;&gt;"",IF(AP171&lt;&gt;"LIBSETS_DROP_MECHANIC_MONSTER_NAME",VLOOKUP(AP171,'LibSets constants'!$I$4:$L$1003,4,FALSE),""),"")</f>
        <v/>
      </c>
      <c r="AS171" s="3" t="str">
        <f>IF(G171&lt;&gt;"LIBSETS_SETTYPE_BATTLEGROUND",IF(G171&lt;&gt;"LIBSETS_SETTYPE_SPECIAL",IF(AT171&lt;&gt;"",VLOOKUP(AT171,'ESO zone constants'!$D$3:$H$4953,5,FALSE),""),""),"")</f>
        <v/>
      </c>
      <c r="AV171" s="3" t="str">
        <f>IF(AU171&lt;&gt;"",IF(AU171&lt;&gt;"LIBSETS_DROP_MECHANIC_MONSTER_NAME",VLOOKUP(AU171,'LibSets constants'!$I$4:$L$1003,3,FALSE),""),"")</f>
        <v/>
      </c>
      <c r="AW171" s="3" t="str">
        <f>IF(AU171&lt;&gt;"",IF(AU171&lt;&gt;"LIBSETS_DROP_MECHANIC_MONSTER_NAME",VLOOKUP(AU171,'LibSets constants'!$I$4:$L$1003,4,FALSE),""),"")</f>
        <v/>
      </c>
      <c r="AX171" s="90" t="s">
        <v>2708</v>
      </c>
      <c r="AY171" s="21" t="str">
        <f>IF(A171="???","--","")&amp;IF(F171&lt;&gt;"Not in the game (anymore)",IF(A171&lt;&gt;"",CONCATENATE("[",A171,"] = {wayshrines={")&amp;IF(K171&lt;&gt;"",CONCATENATE(K171,","),"")&amp;IF(L171&lt;&gt;"",CONCATENATE(L171,","),"")&amp;IF(M171&lt;&gt;"",CONCATENATE(M171,","),"")&amp;CONCATENATE("}")&amp;IF(VALUE(N171)&gt;0,CONCATENATE(", traitsNeeded=",N171),"")&amp;CONCATENATE(", dlcId=",IF(S171&lt;&gt;"",S171,"DLC_BASE_GAME")),""),"")</f>
        <v>[204] = {wayshrines={-1,-1,-1,}, dlcId=DLC_BASE_GAME</v>
      </c>
      <c r="AZ171" s="21" t="str">
        <f>IF(F171&lt;&gt;"Not in the game (anymore)",IF(A171&lt;&gt;"",IF(P171&lt;&gt;"",CONCATENATE(", zoneIds={",P171),"")&amp;IF(Y171&lt;&gt;"",CONCATENATE(",",Y171),"")&amp;IF(AD171&lt;&gt;"",CONCATENATE(",",AD171),"")&amp;IF(AI171&lt;&gt;"",CONCATENATE(",",AI171),"")&amp;IF(AN171&lt;&gt;"",CONCATENATE(",",AN171),"")&amp;IF(AS171&lt;&gt;"",CONCATENATE(",",AS171),"")&amp;IF(P171&lt;&gt;"",CONCATENATE("}",""),"")&amp;IF(OR(I171="true",I171="false",I171&lt;&gt;""), CONCATENATE(", veteran=", I171), ""),""),"")</f>
        <v>, zoneIds={584}, veteran=false</v>
      </c>
      <c r="BA171" s="21" t="str">
        <f>IF(F171&lt;&gt;"Not in the game (anymore)",IF(A171&lt;&gt;"",", setType="&amp;G171,"")&amp;IF(J171="true",", multiTrialSet=true",""),"")</f>
        <v>, setType=LIBSETS_SETTYPE_DAILYRANDOMDUNGEONANDICREWARD</v>
      </c>
      <c r="BB171" s="21" t="str">
        <f>IF(AX171&lt;&gt;"",", isProcSetAllowedInPvP="&amp; AX171,"") &amp; IF(F171&lt;&gt;"Not in the game (anymore)",IF(U171&lt;&gt;"",", dropMechanic={"&amp;U171&amp;IF(AA171&lt;&gt;"",","&amp;AA171,"")&amp;IF(AF171&lt;&gt;"",","&amp;AF171,"")&amp;IF(AK171&lt;&gt;"",","&amp;AK171,"")&amp;IF(AP171&lt;&gt;"",","&amp;AP171,"")&amp;IF(AU171&lt;&gt;"",","&amp;AU171,"")&amp;"}"&amp;IF(U171="LIBSETS_DROP_MECHANIC_MONSTER_NAME",", dropMechanicNames={" &amp; IF(V171&lt;&gt;"","['en']='"&amp;V171&amp;"'","") &amp; IF(W171&lt;&gt;"",", ['de']='" &amp; W171&amp;"'","") &amp; "}",""),"")&amp;"},","")</f>
        <v>, isProcSetAllowedInPvP=1, dropMechanic={LIBSETS_DROP_MECHANIC_MAIL_DAILY_RANDOM_DUNGEON_REWARD,LIBSETS_DROP_MECHANIC_IMPERIAL_CITY_VAULTS}},</v>
      </c>
      <c r="BC171" s="21" t="str">
        <f>IF(F171&lt;&gt;"Not in the game (anymore)",IF(C171&lt;&gt;"",CONCATENATE(" --",C171," / ",B171,"   [",IF(Q171&lt;&gt;"",Q171,""),IF(Z171&lt;&gt;"",", "&amp;Z171,""),IF(AE171&lt;&gt;"",", "&amp;AE171,""),IF(AJ171&lt;&gt;"",", "&amp;AJ171,""),IF(AO171&lt;&gt;"",", "&amp;AO171,""),IF(AT171&lt;&gt;"",", "&amp;AT171,""),"]")),"")</f>
        <v xml:space="preserve"> --Endurance / Beständigkeit   [Imperial City]</v>
      </c>
    </row>
    <row r="172" spans="1:55" x14ac:dyDescent="0.25">
      <c r="A172" s="12">
        <v>205</v>
      </c>
      <c r="B172" t="s">
        <v>1005</v>
      </c>
      <c r="C172" t="s">
        <v>1006</v>
      </c>
      <c r="D172" s="3">
        <f t="shared" si="2"/>
        <v>205</v>
      </c>
      <c r="F172" t="s">
        <v>1446</v>
      </c>
      <c r="G172" s="8" t="s">
        <v>1495</v>
      </c>
      <c r="I172" t="s">
        <v>97</v>
      </c>
      <c r="J172" t="s">
        <v>97</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1599</v>
      </c>
      <c r="V172" s="4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Y172" s="3" t="str">
        <f>IF(G172&lt;&gt;"LIBSETS_SETTYPE_BATTLEGROUND",IF(G172&lt;&gt;"LIBSETS_SETTYPE_SPECIAL",IF(X172&lt;&gt;"",X172,IF(Z172&lt;&gt;"",VLOOKUP(Z172,'ESO zone constants'!$D$3:$H$4953,5,FALSE),"")),""),"")</f>
        <v/>
      </c>
      <c r="Z172" t="str">
        <f>IF(AND(O172&lt;&gt;"",NOT(ISERROR(O172))),"",IF(AND(L172&lt;&gt;"",L172&gt;0,NOT(ISERROR(L172))),VLOOKUP(L172,'ESO dumped WayshrineInfo'!$K$3:$N$9999,4,FALSE),""))</f>
        <v/>
      </c>
      <c r="AA172" s="44" t="s">
        <v>1602</v>
      </c>
      <c r="AB172" s="43" t="str">
        <f>IF(AA172&lt;&gt;"",IF(AA172&lt;&gt;"LIBSETS_DROP_MECHANIC_MONSTER_NAME",VLOOKUP(AA172,'LibSets constants'!$I$4:$L$1003,3,FALSE),""),"")</f>
        <v>Imperial city vaults</v>
      </c>
      <c r="AC172" s="43" t="str">
        <f>IF(AA172&lt;&gt;"",IF(AA172&lt;&gt;"LIBSETS_DROP_MECHANIC_MONSTER_NAME",VLOOKUP(AA172,'LibSets constants'!$I$4:$L$1003,4,FALSE),""),"")</f>
        <v>Kaiserstadt Bunker</v>
      </c>
      <c r="AD172" s="3" t="str">
        <f>IF(G172&lt;&gt;"LIBSETS_SETTYPE_BATTLEGROUND",IF(G172&lt;&gt;"LIBSETS_SETTYPE_SPECIAL",IF(AE172&lt;&gt;"",VLOOKUP(AE172,'ESO zone constants'!$D$3:$H$4953,5,FALSE),""),""),"")</f>
        <v/>
      </c>
      <c r="AE172" t="str">
        <f>IF(AND(O172&lt;&gt;"",NOT(ISERROR(O172))),"",IF(AND(M172&lt;&gt;"",M172&gt;0,NOT(ISERROR(M172))),VLOOKUP(M172,'ESO dumped WayshrineInfo'!$K$3:$N$9999,4,FALSE),""))</f>
        <v/>
      </c>
      <c r="AF172" s="44"/>
      <c r="AG172" s="43" t="str">
        <f>IF(AF172&lt;&gt;"",IF(AF172&lt;&gt;"LIBSETS_DROP_MECHANIC_MONSTER_NAME",VLOOKUP(AF172,'LibSets constants'!$I$4:$L$1003,3,FALSE),""),"")</f>
        <v/>
      </c>
      <c r="AH172" s="43" t="str">
        <f>IF(AF172&lt;&gt;"",IF(AF172&lt;&gt;"LIBSETS_DROP_MECHANIC_MONSTER_NAME",VLOOKUP(AF172,'LibSets constants'!$I$4:$L$1003,4,FALSE),""),"")</f>
        <v/>
      </c>
      <c r="AI172" s="3" t="str">
        <f>IF(G172&lt;&gt;"LIBSETS_SETTYPE_BATTLEGROUND",IF(G172&lt;&gt;"LIBSETS_SETTYPE_SPECIAL",IF(AJ172&lt;&gt;"",VLOOKUP(AJ172,'ESO zone constants'!$D$3:$H$4953,5,FALSE),""),""),"")</f>
        <v/>
      </c>
      <c r="AK172" s="44"/>
      <c r="AL172" s="43" t="str">
        <f>IF(AK172&lt;&gt;"",IF(AK172&lt;&gt;"LIBSETS_DROP_MECHANIC_MONSTER_NAME",VLOOKUP(AK172,'LibSets constants'!$I$4:$L$1003,3,FALSE),""),"")</f>
        <v/>
      </c>
      <c r="AM172" s="43" t="str">
        <f>IF(AK172&lt;&gt;"",IF(AK172&lt;&gt;"LIBSETS_DROP_MECHANIC_MONSTER_NAME",VLOOKUP(AK172,'LibSets constants'!$I$4:$L$1003,4,FALSE),""),"")</f>
        <v/>
      </c>
      <c r="AN172" s="3" t="str">
        <f>IF(G172&lt;&gt;"LIBSETS_SETTYPE_BATTLEGROUND",IF(G172&lt;&gt;"LIBSETS_SETTYPE_SPECIAL",IF(AO172&lt;&gt;"",VLOOKUP(AO172,'ESO zone constants'!$D$3:$H$4953,5,FALSE),""),""),"")</f>
        <v/>
      </c>
      <c r="AQ172" s="3" t="str">
        <f>IF(AP172&lt;&gt;"",IF(AP172&lt;&gt;"LIBSETS_DROP_MECHANIC_MONSTER_NAME",VLOOKUP(AP172,'LibSets constants'!$I$4:$L$1003,3,FALSE),""),"")</f>
        <v/>
      </c>
      <c r="AR172" s="3" t="str">
        <f>IF(AP172&lt;&gt;"",IF(AP172&lt;&gt;"LIBSETS_DROP_MECHANIC_MONSTER_NAME",VLOOKUP(AP172,'LibSets constants'!$I$4:$L$1003,4,FALSE),""),"")</f>
        <v/>
      </c>
      <c r="AS172" s="3" t="str">
        <f>IF(G172&lt;&gt;"LIBSETS_SETTYPE_BATTLEGROUND",IF(G172&lt;&gt;"LIBSETS_SETTYPE_SPECIAL",IF(AT172&lt;&gt;"",VLOOKUP(AT172,'ESO zone constants'!$D$3:$H$4953,5,FALSE),""),""),"")</f>
        <v/>
      </c>
      <c r="AV172" s="3" t="str">
        <f>IF(AU172&lt;&gt;"",IF(AU172&lt;&gt;"LIBSETS_DROP_MECHANIC_MONSTER_NAME",VLOOKUP(AU172,'LibSets constants'!$I$4:$L$1003,3,FALSE),""),"")</f>
        <v/>
      </c>
      <c r="AW172" s="3" t="str">
        <f>IF(AU172&lt;&gt;"",IF(AU172&lt;&gt;"LIBSETS_DROP_MECHANIC_MONSTER_NAME",VLOOKUP(AU172,'LibSets constants'!$I$4:$L$1003,4,FALSE),""),"")</f>
        <v/>
      </c>
      <c r="AX172" s="90" t="s">
        <v>2708</v>
      </c>
      <c r="AY172" s="21" t="str">
        <f>IF(A172="???","--","")&amp;IF(F172&lt;&gt;"Not in the game (anymore)",IF(A172&lt;&gt;"",CONCATENATE("[",A172,"] = {wayshrines={")&amp;IF(K172&lt;&gt;"",CONCATENATE(K172,","),"")&amp;IF(L172&lt;&gt;"",CONCATENATE(L172,","),"")&amp;IF(M172&lt;&gt;"",CONCATENATE(M172,","),"")&amp;CONCATENATE("}")&amp;IF(VALUE(N172)&gt;0,CONCATENATE(", traitsNeeded=",N172),"")&amp;CONCATENATE(", dlcId=",IF(S172&lt;&gt;"",S172,"DLC_BASE_GAME")),""),"")</f>
        <v>[205] = {wayshrines={-1,-1,-1,}, dlcId=DLC_BASE_GAME</v>
      </c>
      <c r="AZ172" s="21" t="str">
        <f>IF(F172&lt;&gt;"Not in the game (anymore)",IF(A172&lt;&gt;"",IF(P172&lt;&gt;"",CONCATENATE(", zoneIds={",P172),"")&amp;IF(Y172&lt;&gt;"",CONCATENATE(",",Y172),"")&amp;IF(AD172&lt;&gt;"",CONCATENATE(",",AD172),"")&amp;IF(AI172&lt;&gt;"",CONCATENATE(",",AI172),"")&amp;IF(AN172&lt;&gt;"",CONCATENATE(",",AN172),"")&amp;IF(AS172&lt;&gt;"",CONCATENATE(",",AS172),"")&amp;IF(P172&lt;&gt;"",CONCATENATE("}",""),"")&amp;IF(OR(I172="true",I172="false",I172&lt;&gt;""), CONCATENATE(", veteran=", I172), ""),""),"")</f>
        <v>, zoneIds={584}, veteran=false</v>
      </c>
      <c r="BA172" s="21" t="str">
        <f>IF(F172&lt;&gt;"Not in the game (anymore)",IF(A172&lt;&gt;"",", setType="&amp;G172,"")&amp;IF(J172="true",", multiTrialSet=true",""),"")</f>
        <v>, setType=LIBSETS_SETTYPE_DAILYRANDOMDUNGEONANDICREWARD</v>
      </c>
      <c r="BB172" s="21" t="str">
        <f>IF(AX172&lt;&gt;"",", isProcSetAllowedInPvP="&amp; AX172,"") &amp; IF(F172&lt;&gt;"Not in the game (anymore)",IF(U172&lt;&gt;"",", dropMechanic={"&amp;U172&amp;IF(AA172&lt;&gt;"",","&amp;AA172,"")&amp;IF(AF172&lt;&gt;"",","&amp;AF172,"")&amp;IF(AK172&lt;&gt;"",","&amp;AK172,"")&amp;IF(AP172&lt;&gt;"",","&amp;AP172,"")&amp;IF(AU172&lt;&gt;"",","&amp;AU172,"")&amp;"}"&amp;IF(U172="LIBSETS_DROP_MECHANIC_MONSTER_NAME",", dropMechanicNames={" &amp; IF(V172&lt;&gt;"","['en']='"&amp;V172&amp;"'","") &amp; IF(W172&lt;&gt;"",", ['de']='" &amp; W172&amp;"'","") &amp; "}",""),"")&amp;"},","")</f>
        <v>, isProcSetAllowedInPvP=1, dropMechanic={LIBSETS_DROP_MECHANIC_MAIL_DAILY_RANDOM_DUNGEON_REWARD,LIBSETS_DROP_MECHANIC_IMPERIAL_CITY_VAULTS}},</v>
      </c>
      <c r="BC172" s="21" t="str">
        <f>IF(F172&lt;&gt;"Not in the game (anymore)",IF(C172&lt;&gt;"",CONCATENATE(" --",C172," / ",B172,"   [",IF(Q172&lt;&gt;"",Q172,""),IF(Z172&lt;&gt;"",", "&amp;Z172,""),IF(AE172&lt;&gt;"",", "&amp;AE172,""),IF(AJ172&lt;&gt;"",", "&amp;AJ172,""),IF(AO172&lt;&gt;"",", "&amp;AO172,""),IF(AT172&lt;&gt;"",", "&amp;AT172,""),"]")),"")</f>
        <v xml:space="preserve"> --Willpower / Willenskraft   [Imperial City]</v>
      </c>
    </row>
    <row r="173" spans="1:55" x14ac:dyDescent="0.25">
      <c r="A173" s="12">
        <v>206</v>
      </c>
      <c r="B173" t="s">
        <v>1007</v>
      </c>
      <c r="C173" t="s">
        <v>1008</v>
      </c>
      <c r="D173" s="3">
        <f t="shared" si="2"/>
        <v>206</v>
      </c>
      <c r="F173" t="s">
        <v>1446</v>
      </c>
      <c r="G173" s="8" t="s">
        <v>1495</v>
      </c>
      <c r="I173" t="s">
        <v>97</v>
      </c>
      <c r="J173" t="s">
        <v>97</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1599</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Y173" s="3" t="str">
        <f>IF(G173&lt;&gt;"LIBSETS_SETTYPE_BATTLEGROUND",IF(G173&lt;&gt;"LIBSETS_SETTYPE_SPECIAL",IF(X173&lt;&gt;"",X173,IF(Z173&lt;&gt;"",VLOOKUP(Z173,'ESO zone constants'!$D$3:$H$4953,5,FALSE),"")),""),"")</f>
        <v/>
      </c>
      <c r="Z173" t="str">
        <f>IF(AND(O173&lt;&gt;"",NOT(ISERROR(O173))),"",IF(AND(L173&lt;&gt;"",L173&gt;0,NOT(ISERROR(L173))),VLOOKUP(L173,'ESO dumped WayshrineInfo'!$K$3:$N$9999,4,FALSE),""))</f>
        <v/>
      </c>
      <c r="AA173" s="33" t="s">
        <v>1602</v>
      </c>
      <c r="AB173" s="3" t="str">
        <f>IF(AA173&lt;&gt;"",IF(AA173&lt;&gt;"LIBSETS_DROP_MECHANIC_MONSTER_NAME",VLOOKUP(AA173,'LibSets constants'!$I$4:$L$1003,3,FALSE),""),"")</f>
        <v>Imperial city vaults</v>
      </c>
      <c r="AC173" s="3" t="str">
        <f>IF(AA173&lt;&gt;"",IF(AA173&lt;&gt;"LIBSETS_DROP_MECHANIC_MONSTER_NAME",VLOOKUP(AA173,'LibSets constants'!$I$4:$L$1003,4,FALSE),""),"")</f>
        <v>Kaiserstadt Bunker</v>
      </c>
      <c r="AD173" s="3" t="str">
        <f>IF(G173&lt;&gt;"LIBSETS_SETTYPE_BATTLEGROUND",IF(G173&lt;&gt;"LIBSETS_SETTYPE_SPECIAL",IF(AE173&lt;&gt;"",VLOOKUP(AE173,'ESO zone constants'!$D$3:$H$4953,5,FALSE),""),""),"")</f>
        <v/>
      </c>
      <c r="AE173" t="str">
        <f>IF(AND(O173&lt;&gt;"",NOT(ISERROR(O173))),"",IF(AND(M173&lt;&gt;"",M173&gt;0,NOT(ISERROR(M173))),VLOOKUP(M173,'ESO dumped WayshrineInfo'!$K$3:$N$9999,4,FALSE),""))</f>
        <v/>
      </c>
      <c r="AG173" s="3" t="str">
        <f>IF(AF173&lt;&gt;"",IF(AF173&lt;&gt;"LIBSETS_DROP_MECHANIC_MONSTER_NAME",VLOOKUP(AF173,'LibSets constants'!$I$4:$L$1003,3,FALSE),""),"")</f>
        <v/>
      </c>
      <c r="AH173" s="3" t="str">
        <f>IF(AF173&lt;&gt;"",IF(AF173&lt;&gt;"LIBSETS_DROP_MECHANIC_MONSTER_NAME",VLOOKUP(AF173,'LibSets constants'!$I$4:$L$1003,4,FALSE),""),"")</f>
        <v/>
      </c>
      <c r="AI173" s="3" t="str">
        <f>IF(G173&lt;&gt;"LIBSETS_SETTYPE_BATTLEGROUND",IF(G173&lt;&gt;"LIBSETS_SETTYPE_SPECIAL",IF(AJ173&lt;&gt;"",VLOOKUP(AJ173,'ESO zone constants'!$D$3:$H$4953,5,FALSE),""),""),"")</f>
        <v/>
      </c>
      <c r="AL173" s="3" t="str">
        <f>IF(AK173&lt;&gt;"",IF(AK173&lt;&gt;"LIBSETS_DROP_MECHANIC_MONSTER_NAME",VLOOKUP(AK173,'LibSets constants'!$I$4:$L$1003,3,FALSE),""),"")</f>
        <v/>
      </c>
      <c r="AM173" s="3" t="str">
        <f>IF(AK173&lt;&gt;"",IF(AK173&lt;&gt;"LIBSETS_DROP_MECHANIC_MONSTER_NAME",VLOOKUP(AK173,'LibSets constants'!$I$4:$L$1003,4,FALSE),""),"")</f>
        <v/>
      </c>
      <c r="AN173" s="3" t="str">
        <f>IF(G173&lt;&gt;"LIBSETS_SETTYPE_BATTLEGROUND",IF(G173&lt;&gt;"LIBSETS_SETTYPE_SPECIAL",IF(AO173&lt;&gt;"",VLOOKUP(AO173,'ESO zone constants'!$D$3:$H$4953,5,FALSE),""),""),"")</f>
        <v/>
      </c>
      <c r="AQ173" s="3" t="str">
        <f>IF(AP173&lt;&gt;"",IF(AP173&lt;&gt;"LIBSETS_DROP_MECHANIC_MONSTER_NAME",VLOOKUP(AP173,'LibSets constants'!$I$4:$L$1003,3,FALSE),""),"")</f>
        <v/>
      </c>
      <c r="AR173" s="3" t="str">
        <f>IF(AP173&lt;&gt;"",IF(AP173&lt;&gt;"LIBSETS_DROP_MECHANIC_MONSTER_NAME",VLOOKUP(AP173,'LibSets constants'!$I$4:$L$1003,4,FALSE),""),"")</f>
        <v/>
      </c>
      <c r="AS173" s="3" t="str">
        <f>IF(G173&lt;&gt;"LIBSETS_SETTYPE_BATTLEGROUND",IF(G173&lt;&gt;"LIBSETS_SETTYPE_SPECIAL",IF(AT173&lt;&gt;"",VLOOKUP(AT173,'ESO zone constants'!$D$3:$H$4953,5,FALSE),""),""),"")</f>
        <v/>
      </c>
      <c r="AV173" s="3" t="str">
        <f>IF(AU173&lt;&gt;"",IF(AU173&lt;&gt;"LIBSETS_DROP_MECHANIC_MONSTER_NAME",VLOOKUP(AU173,'LibSets constants'!$I$4:$L$1003,3,FALSE),""),"")</f>
        <v/>
      </c>
      <c r="AW173" s="3" t="str">
        <f>IF(AU173&lt;&gt;"",IF(AU173&lt;&gt;"LIBSETS_DROP_MECHANIC_MONSTER_NAME",VLOOKUP(AU173,'LibSets constants'!$I$4:$L$1003,4,FALSE),""),"")</f>
        <v/>
      </c>
      <c r="AX173" s="90" t="s">
        <v>2708</v>
      </c>
      <c r="AY173" s="21" t="str">
        <f>IF(A173="???","--","")&amp;IF(F173&lt;&gt;"Not in the game (anymore)",IF(A173&lt;&gt;"",CONCATENATE("[",A173,"] = {wayshrines={")&amp;IF(K173&lt;&gt;"",CONCATENATE(K173,","),"")&amp;IF(L173&lt;&gt;"",CONCATENATE(L173,","),"")&amp;IF(M173&lt;&gt;"",CONCATENATE(M173,","),"")&amp;CONCATENATE("}")&amp;IF(VALUE(N173)&gt;0,CONCATENATE(", traitsNeeded=",N173),"")&amp;CONCATENATE(", dlcId=",IF(S173&lt;&gt;"",S173,"DLC_BASE_GAME")),""),"")</f>
        <v>[206] = {wayshrines={-1,-1,-1,}, dlcId=DLC_BASE_GAME</v>
      </c>
      <c r="AZ173" s="21" t="str">
        <f>IF(F173&lt;&gt;"Not in the game (anymore)",IF(A173&lt;&gt;"",IF(P173&lt;&gt;"",CONCATENATE(", zoneIds={",P173),"")&amp;IF(Y173&lt;&gt;"",CONCATENATE(",",Y173),"")&amp;IF(AD173&lt;&gt;"",CONCATENATE(",",AD173),"")&amp;IF(AI173&lt;&gt;"",CONCATENATE(",",AI173),"")&amp;IF(AN173&lt;&gt;"",CONCATENATE(",",AN173),"")&amp;IF(AS173&lt;&gt;"",CONCATENATE(",",AS173),"")&amp;IF(P173&lt;&gt;"",CONCATENATE("}",""),"")&amp;IF(OR(I173="true",I173="false",I173&lt;&gt;""), CONCATENATE(", veteran=", I173), ""),""),"")</f>
        <v>, zoneIds={584}, veteran=false</v>
      </c>
      <c r="BA173" s="21" t="str">
        <f>IF(F173&lt;&gt;"Not in the game (anymore)",IF(A173&lt;&gt;"",", setType="&amp;G173,"")&amp;IF(J173="true",", multiTrialSet=true",""),"")</f>
        <v>, setType=LIBSETS_SETTYPE_DAILYRANDOMDUNGEONANDICREWARD</v>
      </c>
      <c r="BB173" s="21" t="str">
        <f>IF(AX173&lt;&gt;"",", isProcSetAllowedInPvP="&amp; AX173,"") &amp; IF(F173&lt;&gt;"Not in the game (anymore)",IF(U173&lt;&gt;"",", dropMechanic={"&amp;U173&amp;IF(AA173&lt;&gt;"",","&amp;AA173,"")&amp;IF(AF173&lt;&gt;"",","&amp;AF173,"")&amp;IF(AK173&lt;&gt;"",","&amp;AK173,"")&amp;IF(AP173&lt;&gt;"",","&amp;AP173,"")&amp;IF(AU173&lt;&gt;"",","&amp;AU173,"")&amp;"}"&amp;IF(U173="LIBSETS_DROP_MECHANIC_MONSTER_NAME",", dropMechanicNames={" &amp; IF(V173&lt;&gt;"","['en']='"&amp;V173&amp;"'","") &amp; IF(W173&lt;&gt;"",", ['de']='" &amp; W173&amp;"'","") &amp; "}",""),"")&amp;"},","")</f>
        <v>, isProcSetAllowedInPvP=1, dropMechanic={LIBSETS_DROP_MECHANIC_MAIL_DAILY_RANDOM_DUNGEON_REWARD,LIBSETS_DROP_MECHANIC_IMPERIAL_CITY_VAULTS}},</v>
      </c>
      <c r="BC173" s="21" t="str">
        <f>IF(F173&lt;&gt;"Not in the game (anymore)",IF(C173&lt;&gt;"",CONCATENATE(" --",C173," / ",B173,"   [",IF(Q173&lt;&gt;"",Q173,""),IF(Z173&lt;&gt;"",", "&amp;Z173,""),IF(AE173&lt;&gt;"",", "&amp;AE173,""),IF(AJ173&lt;&gt;"",", "&amp;AJ173,""),IF(AO173&lt;&gt;"",", "&amp;AO173,""),IF(AT173&lt;&gt;"",", "&amp;AT173,""),"]")),"")</f>
        <v xml:space="preserve"> --Agility / Agilität   [Imperial City]</v>
      </c>
    </row>
    <row r="174" spans="1:55" x14ac:dyDescent="0.25">
      <c r="A174" s="5">
        <v>207</v>
      </c>
      <c r="B174" t="s">
        <v>1009</v>
      </c>
      <c r="C174" t="s">
        <v>1010</v>
      </c>
      <c r="D174" s="3">
        <f t="shared" si="2"/>
        <v>207</v>
      </c>
      <c r="G174" s="8" t="s">
        <v>1493</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9" t="str">
        <f>IF(U174&lt;&gt;"",IF(U174&lt;&gt;"LIBSETS_DROP_MECHANIC_MONSTER_NAME",VLOOKUP(U174,'LibSets constants'!$I$4:$L$1003,4,FALSE),""),"")</f>
        <v/>
      </c>
      <c r="Y174" s="3">
        <f>IF(G174&lt;&gt;"LIBSETS_SETTYPE_BATTLEGROUND",IF(G174&lt;&gt;"LIBSETS_SETTYPE_SPECIAL",IF(X174&lt;&gt;"",X174,IF(Z174&lt;&gt;"",VLOOKUP(Z174,'ESO zone constants'!$D$3:$H$4953,5,FALSE),"")),""),"")</f>
        <v>684</v>
      </c>
      <c r="Z174" t="str">
        <f>IF(AND(O174&lt;&gt;"",NOT(ISERROR(O174))),"",IF(AND(L174&lt;&gt;"",L174&gt;0,NOT(ISERROR(L174))),VLOOKUP(L174,'ESO dumped WayshrineInfo'!$K$3:$N$9999,4,FALSE),""))</f>
        <v>Wrothgar</v>
      </c>
      <c r="AB174" s="3" t="str">
        <f>IF(AA174&lt;&gt;"",IF(AA174&lt;&gt;"LIBSETS_DROP_MECHANIC_MONSTER_NAME",VLOOKUP(AA174,'LibSets constants'!$I$4:$L$1003,3,FALSE),""),"")</f>
        <v/>
      </c>
      <c r="AC174" s="3" t="str">
        <f>IF(AA174&lt;&gt;"",IF(AA174&lt;&gt;"LIBSETS_DROP_MECHANIC_MONSTER_NAME",VLOOKUP(AA174,'LibSets constants'!$I$4:$L$1003,4,FALSE),""),"")</f>
        <v/>
      </c>
      <c r="AD174" s="3">
        <f>IF(G174&lt;&gt;"LIBSETS_SETTYPE_BATTLEGROUND",IF(G174&lt;&gt;"LIBSETS_SETTYPE_SPECIAL",IF(AE174&lt;&gt;"",VLOOKUP(AE174,'ESO zone constants'!$D$3:$H$4953,5,FALSE),""),""),"")</f>
        <v>684</v>
      </c>
      <c r="AE174" t="str">
        <f>IF(AND(O174&lt;&gt;"",NOT(ISERROR(O174))),"",IF(AND(M174&lt;&gt;"",M174&gt;0,NOT(ISERROR(M174))),VLOOKUP(M174,'ESO dumped WayshrineInfo'!$K$3:$N$9999,4,FALSE),""))</f>
        <v>Wrothgar</v>
      </c>
      <c r="AG174" s="3" t="str">
        <f>IF(AF174&lt;&gt;"",IF(AF174&lt;&gt;"LIBSETS_DROP_MECHANIC_MONSTER_NAME",VLOOKUP(AF174,'LibSets constants'!$I$4:$L$1003,3,FALSE),""),"")</f>
        <v/>
      </c>
      <c r="AH174" s="3" t="str">
        <f>IF(AF174&lt;&gt;"",IF(AF174&lt;&gt;"LIBSETS_DROP_MECHANIC_MONSTER_NAME",VLOOKUP(AF174,'LibSets constants'!$I$4:$L$1003,4,FALSE),""),"")</f>
        <v/>
      </c>
      <c r="AI174" s="3" t="str">
        <f>IF(G174&lt;&gt;"LIBSETS_SETTYPE_BATTLEGROUND",IF(G174&lt;&gt;"LIBSETS_SETTYPE_SPECIAL",IF(AJ174&lt;&gt;"",VLOOKUP(AJ174,'ESO zone constants'!$D$3:$H$4953,5,FALSE),""),""),"")</f>
        <v/>
      </c>
      <c r="AL174" s="3" t="str">
        <f>IF(AK174&lt;&gt;"",IF(AK174&lt;&gt;"LIBSETS_DROP_MECHANIC_MONSTER_NAME",VLOOKUP(AK174,'LibSets constants'!$I$4:$L$1003,3,FALSE),""),"")</f>
        <v/>
      </c>
      <c r="AM174" s="3" t="str">
        <f>IF(AK174&lt;&gt;"",IF(AK174&lt;&gt;"LIBSETS_DROP_MECHANIC_MONSTER_NAME",VLOOKUP(AK174,'LibSets constants'!$I$4:$L$1003,4,FALSE),""),"")</f>
        <v/>
      </c>
      <c r="AN174" s="3" t="str">
        <f>IF(G174&lt;&gt;"LIBSETS_SETTYPE_BATTLEGROUND",IF(G174&lt;&gt;"LIBSETS_SETTYPE_SPECIAL",IF(AO174&lt;&gt;"",VLOOKUP(AO174,'ESO zone constants'!$D$3:$H$4953,5,FALSE),""),""),"")</f>
        <v/>
      </c>
      <c r="AQ174" s="3" t="str">
        <f>IF(AP174&lt;&gt;"",IF(AP174&lt;&gt;"LIBSETS_DROP_MECHANIC_MONSTER_NAME",VLOOKUP(AP174,'LibSets constants'!$I$4:$L$1003,3,FALSE),""),"")</f>
        <v/>
      </c>
      <c r="AR174" s="3" t="str">
        <f>IF(AP174&lt;&gt;"",IF(AP174&lt;&gt;"LIBSETS_DROP_MECHANIC_MONSTER_NAME",VLOOKUP(AP174,'LibSets constants'!$I$4:$L$1003,4,FALSE),""),"")</f>
        <v/>
      </c>
      <c r="AS174" s="3" t="str">
        <f>IF(G174&lt;&gt;"LIBSETS_SETTYPE_BATTLEGROUND",IF(G174&lt;&gt;"LIBSETS_SETTYPE_SPECIAL",IF(AT174&lt;&gt;"",VLOOKUP(AT174,'ESO zone constants'!$D$3:$H$4953,5,FALSE),""),""),"")</f>
        <v/>
      </c>
      <c r="AV174" s="3" t="str">
        <f>IF(AU174&lt;&gt;"",IF(AU174&lt;&gt;"LIBSETS_DROP_MECHANIC_MONSTER_NAME",VLOOKUP(AU174,'LibSets constants'!$I$4:$L$1003,3,FALSE),""),"")</f>
        <v/>
      </c>
      <c r="AW174" s="3" t="str">
        <f>IF(AU174&lt;&gt;"",IF(AU174&lt;&gt;"LIBSETS_DROP_MECHANIC_MONSTER_NAME",VLOOKUP(AU174,'LibSets constants'!$I$4:$L$1003,4,FALSE),""),"")</f>
        <v/>
      </c>
      <c r="AX174" s="90" t="s">
        <v>2708</v>
      </c>
      <c r="AY174" s="21" t="str">
        <f>IF(A174="???","--","")&amp;IF(F174&lt;&gt;"Not in the game (anymore)",IF(A174&lt;&gt;"",CONCATENATE("[",A174,"] = {wayshrines={")&amp;IF(K174&lt;&gt;"",CONCATENATE(K174,","),"")&amp;IF(L174&lt;&gt;"",CONCATENATE(L174,","),"")&amp;IF(M174&lt;&gt;"",CONCATENATE(M174,","),"")&amp;CONCATENATE("}")&amp;IF(VALUE(N174)&gt;0,CONCATENATE(", traitsNeeded=",N174),"")&amp;CONCATENATE(", dlcId=",IF(S174&lt;&gt;"",S174,"DLC_BASE_GAME")),""),"")</f>
        <v>[207] = {wayshrines={241,241,241,}, traitsNeeded=6, dlcId=DLC_ORSINIUM</v>
      </c>
      <c r="AZ174" s="21" t="str">
        <f>IF(F174&lt;&gt;"Not in the game (anymore)",IF(A174&lt;&gt;"",IF(P174&lt;&gt;"",CONCATENATE(", zoneIds={",P174),"")&amp;IF(Y174&lt;&gt;"",CONCATENATE(",",Y174),"")&amp;IF(AD174&lt;&gt;"",CONCATENATE(",",AD174),"")&amp;IF(AI174&lt;&gt;"",CONCATENATE(",",AI174),"")&amp;IF(AN174&lt;&gt;"",CONCATENATE(",",AN174),"")&amp;IF(AS174&lt;&gt;"",CONCATENATE(",",AS174),"")&amp;IF(P174&lt;&gt;"",CONCATENATE("}",""),"")&amp;IF(OR(I174="true",I174="false",I174&lt;&gt;""), CONCATENATE(", veteran=", I174), ""),""),"")</f>
        <v>, zoneIds={684,684,684}, veteran=false</v>
      </c>
      <c r="BA174" s="21" t="str">
        <f>IF(F174&lt;&gt;"Not in the game (anymore)",IF(A174&lt;&gt;"",", setType="&amp;G174,"")&amp;IF(J174="true",", multiTrialSet=true",""),"")</f>
        <v>, setType=LIBSETS_SETTYPE_CRAFTED</v>
      </c>
      <c r="BB174" s="21" t="str">
        <f>IF(AX174&lt;&gt;"",", isProcSetAllowedInPvP="&amp; AX174,"") &amp; IF(F174&lt;&gt;"Not in the game (anymore)",IF(U174&lt;&gt;"",", dropMechanic={"&amp;U174&amp;IF(AA174&lt;&gt;"",","&amp;AA174,"")&amp;IF(AF174&lt;&gt;"",","&amp;AF174,"")&amp;IF(AK174&lt;&gt;"",","&amp;AK174,"")&amp;IF(AP174&lt;&gt;"",","&amp;AP174,"")&amp;IF(AU174&lt;&gt;"",","&amp;AU174,"")&amp;"}"&amp;IF(U174="LIBSETS_DROP_MECHANIC_MONSTER_NAME",", dropMechanicNames={" &amp; IF(V174&lt;&gt;"","['en']='"&amp;V174&amp;"'","") &amp; IF(W174&lt;&gt;"",", ['de']='" &amp; W174&amp;"'","") &amp; "}",""),"")&amp;"},","")</f>
        <v>, isProcSetAllowedInPvP=1},</v>
      </c>
      <c r="BC174" s="21" t="str">
        <f>IF(F174&lt;&gt;"Not in the game (anymore)",IF(C174&lt;&gt;"",CONCATENATE(" --",C174," / ",B174,"   [",IF(Q174&lt;&gt;"",Q174,""),IF(Z174&lt;&gt;"",", "&amp;Z174,""),IF(AE174&lt;&gt;"",", "&amp;AE174,""),IF(AJ174&lt;&gt;"",", "&amp;AJ174,""),IF(AO174&lt;&gt;"",", "&amp;AO174,""),IF(AT174&lt;&gt;"",", "&amp;AT174,""),"]")),"")</f>
        <v xml:space="preserve"> --Law of Julianos / Gesetz von Julianos   [Wrothgar, Wrothgar, Wrothgar]</v>
      </c>
    </row>
    <row r="175" spans="1:55" x14ac:dyDescent="0.25">
      <c r="A175" s="5">
        <v>208</v>
      </c>
      <c r="B175" t="s">
        <v>1011</v>
      </c>
      <c r="C175" t="s">
        <v>1012</v>
      </c>
      <c r="D175" s="3">
        <f t="shared" si="2"/>
        <v>208</v>
      </c>
      <c r="G175" s="8" t="s">
        <v>1493</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43" t="str">
        <f>IF(U175&lt;&gt;"",IF(U175&lt;&gt;"LIBSETS_DROP_MECHANIC_MONSTER_NAME",VLOOKUP(U175,'LibSets constants'!$I$4:$L$1003,3,FALSE),""),"")</f>
        <v/>
      </c>
      <c r="W175" s="39" t="str">
        <f>IF(U175&lt;&gt;"",IF(U175&lt;&gt;"LIBSETS_DROP_MECHANIC_MONSTER_NAME",VLOOKUP(U175,'LibSets constants'!$I$4:$L$1003,4,FALSE),""),"")</f>
        <v/>
      </c>
      <c r="Y175" s="3">
        <f>IF(G175&lt;&gt;"LIBSETS_SETTYPE_BATTLEGROUND",IF(G175&lt;&gt;"LIBSETS_SETTYPE_SPECIAL",IF(X175&lt;&gt;"",X175,IF(Z175&lt;&gt;"",VLOOKUP(Z175,'ESO zone constants'!$D$3:$H$4953,5,FALSE),"")),""),"")</f>
        <v>684</v>
      </c>
      <c r="Z175" t="str">
        <f>IF(AND(O175&lt;&gt;"",NOT(ISERROR(O175))),"",IF(AND(L175&lt;&gt;"",L175&gt;0,NOT(ISERROR(L175))),VLOOKUP(L175,'ESO dumped WayshrineInfo'!$K$3:$N$9999,4,FALSE),""))</f>
        <v>Wrothgar</v>
      </c>
      <c r="AA175" s="44"/>
      <c r="AB175" s="43" t="str">
        <f>IF(AA175&lt;&gt;"",IF(AA175&lt;&gt;"LIBSETS_DROP_MECHANIC_MONSTER_NAME",VLOOKUP(AA175,'LibSets constants'!$I$4:$L$1003,3,FALSE),""),"")</f>
        <v/>
      </c>
      <c r="AC175" s="43" t="str">
        <f>IF(AA175&lt;&gt;"",IF(AA175&lt;&gt;"LIBSETS_DROP_MECHANIC_MONSTER_NAME",VLOOKUP(AA175,'LibSets constants'!$I$4:$L$1003,4,FALSE),""),"")</f>
        <v/>
      </c>
      <c r="AD175" s="3">
        <f>IF(G175&lt;&gt;"LIBSETS_SETTYPE_BATTLEGROUND",IF(G175&lt;&gt;"LIBSETS_SETTYPE_SPECIAL",IF(AE175&lt;&gt;"",VLOOKUP(AE175,'ESO zone constants'!$D$3:$H$4953,5,FALSE),""),""),"")</f>
        <v>684</v>
      </c>
      <c r="AE175" t="str">
        <f>IF(AND(O175&lt;&gt;"",NOT(ISERROR(O175))),"",IF(AND(M175&lt;&gt;"",M175&gt;0,NOT(ISERROR(M175))),VLOOKUP(M175,'ESO dumped WayshrineInfo'!$K$3:$N$9999,4,FALSE),""))</f>
        <v>Wrothgar</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90" t="s">
        <v>2708</v>
      </c>
      <c r="AY175" s="21" t="str">
        <f>IF(A175="???","--","")&amp;IF(F175&lt;&gt;"Not in the game (anymore)",IF(A175&lt;&gt;"",CONCATENATE("[",A175,"] = {wayshrines={")&amp;IF(K175&lt;&gt;"",CONCATENATE(K175,","),"")&amp;IF(L175&lt;&gt;"",CONCATENATE(L175,","),"")&amp;IF(M175&lt;&gt;"",CONCATENATE(M175,","),"")&amp;CONCATENATE("}")&amp;IF(VALUE(N175)&gt;0,CONCATENATE(", traitsNeeded=",N175),"")&amp;CONCATENATE(", dlcId=",IF(S175&lt;&gt;"",S175,"DLC_BASE_GAME")),""),"")</f>
        <v>[208] = {wayshrines={237,237,237,}, traitsNeeded=3, dlcId=DLC_ORSINIUM</v>
      </c>
      <c r="AZ175" s="21" t="str">
        <f>IF(F175&lt;&gt;"Not in the game (anymore)",IF(A175&lt;&gt;"",IF(P175&lt;&gt;"",CONCATENATE(", zoneIds={",P175),"")&amp;IF(Y175&lt;&gt;"",CONCATENATE(",",Y175),"")&amp;IF(AD175&lt;&gt;"",CONCATENATE(",",AD175),"")&amp;IF(AI175&lt;&gt;"",CONCATENATE(",",AI175),"")&amp;IF(AN175&lt;&gt;"",CONCATENATE(",",AN175),"")&amp;IF(AS175&lt;&gt;"",CONCATENATE(",",AS175),"")&amp;IF(P175&lt;&gt;"",CONCATENATE("}",""),"")&amp;IF(OR(I175="true",I175="false",I175&lt;&gt;""), CONCATENATE(", veteran=", I175), ""),""),"")</f>
        <v>, zoneIds={684,684,684}, veteran=false</v>
      </c>
      <c r="BA175" s="21" t="str">
        <f>IF(F175&lt;&gt;"Not in the game (anymore)",IF(A175&lt;&gt;"",", setType="&amp;G175,"")&amp;IF(J175="true",", multiTrialSet=true",""),"")</f>
        <v>, setType=LIBSETS_SETTYPE_CRAFTED</v>
      </c>
      <c r="BB175" s="21" t="str">
        <f>IF(AX175&lt;&gt;"",", isProcSetAllowedInPvP="&amp; AX175,"") &amp; IF(F175&lt;&gt;"Not in the game (anymore)",IF(U175&lt;&gt;"",", dropMechanic={"&amp;U175&amp;IF(AA175&lt;&gt;"",","&amp;AA175,"")&amp;IF(AF175&lt;&gt;"",","&amp;AF175,"")&amp;IF(AK175&lt;&gt;"",","&amp;AK175,"")&amp;IF(AP175&lt;&gt;"",","&amp;AP175,"")&amp;IF(AU175&lt;&gt;"",","&amp;AU175,"")&amp;"}"&amp;IF(U175="LIBSETS_DROP_MECHANIC_MONSTER_NAME",", dropMechanicNames={" &amp; IF(V175&lt;&gt;"","['en']='"&amp;V175&amp;"'","") &amp; IF(W175&lt;&gt;"",", ['de']='" &amp; W175&amp;"'","") &amp; "}",""),"")&amp;"},","")</f>
        <v>, isProcSetAllowedInPvP=1},</v>
      </c>
      <c r="BC175" s="21" t="str">
        <f>IF(F175&lt;&gt;"Not in the game (anymore)",IF(C175&lt;&gt;"",CONCATENATE(" --",C175," / ",B175,"   [",IF(Q175&lt;&gt;"",Q175,""),IF(Z175&lt;&gt;"",", "&amp;Z175,""),IF(AE175&lt;&gt;"",", "&amp;AE175,""),IF(AJ175&lt;&gt;"",", "&amp;AJ175,""),IF(AO175&lt;&gt;"",", "&amp;AO175,""),IF(AT175&lt;&gt;"",", "&amp;AT175,""),"]")),"")</f>
        <v xml:space="preserve"> --Trial by Fire / Feuertaufe   [Wrothgar, Wrothgar, Wrothgar]</v>
      </c>
    </row>
    <row r="176" spans="1:55" s="14" customFormat="1" x14ac:dyDescent="0.25">
      <c r="A176" s="24">
        <v>209</v>
      </c>
      <c r="B176" s="14" t="s">
        <v>1013</v>
      </c>
      <c r="C176" s="14" t="s">
        <v>1013</v>
      </c>
      <c r="D176" s="25">
        <f t="shared" si="2"/>
        <v>209</v>
      </c>
      <c r="E176" s="14" t="s">
        <v>1483</v>
      </c>
      <c r="F176" s="14" t="s">
        <v>1483</v>
      </c>
      <c r="G176" s="27" t="s">
        <v>1493</v>
      </c>
      <c r="I176" s="14" t="s">
        <v>97</v>
      </c>
      <c r="J176" s="14" t="s">
        <v>97</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9" t="str">
        <f>IF(U176&lt;&gt;"",IF(U176&lt;&gt;"LIBSETS_DROP_MECHANIC_MONSTER_NAME",VLOOKUP(U176,'LibSets constants'!$I$4:$L$1003,4,FALSE),""),"")</f>
        <v/>
      </c>
      <c r="X176" s="65"/>
      <c r="Y176" s="3" t="str">
        <f>IF(G176&lt;&gt;"LIBSETS_SETTYPE_BATTLEGROUND",IF(G176&lt;&gt;"LIBSETS_SETTYPE_SPECIAL",IF(X176&lt;&gt;"",X176,IF(Z176&lt;&gt;"",VLOOKUP(Z176,'ESO zone constants'!$D$3:$H$4953,5,FALSE),"")),""),"")</f>
        <v/>
      </c>
      <c r="Z176" t="str">
        <f>IF(AND(O176&lt;&gt;"",NOT(ISERROR(O176))),"",IF(AND(L176&lt;&gt;"",L176&gt;0,NOT(ISERROR(L176))),VLOOKUP(L176,'ESO dumped WayshrineInfo'!$K$3:$N$9999,4,FALSE),""))</f>
        <v/>
      </c>
      <c r="AA176" s="33"/>
      <c r="AB176" s="3" t="str">
        <f>IF(AA176&lt;&gt;"",IF(AA176&lt;&gt;"LIBSETS_DROP_MECHANIC_MONSTER_NAME",VLOOKUP(AA176,'LibSets constants'!$I$4:$L$1003,3,FALSE),""),"")</f>
        <v/>
      </c>
      <c r="AC176" s="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WayshrineInfo'!$K$3:$N$9999,4,FALSE),""))</f>
        <v/>
      </c>
      <c r="AF176" s="33"/>
      <c r="AG176" s="3" t="str">
        <f>IF(AF176&lt;&gt;"",IF(AF176&lt;&gt;"LIBSETS_DROP_MECHANIC_MONSTER_NAME",VLOOKUP(AF176,'LibSets constants'!$I$4:$L$1003,3,FALSE),""),"")</f>
        <v/>
      </c>
      <c r="AH176" s="3" t="str">
        <f>IF(AF176&lt;&gt;"",IF(AF176&lt;&gt;"LIBSETS_DROP_MECHANIC_MONSTER_NAME",VLOOKUP(AF176,'LibSets constants'!$I$4:$L$1003,4,FALSE),""),"")</f>
        <v/>
      </c>
      <c r="AI176" s="3" t="str">
        <f>IF(G176&lt;&gt;"LIBSETS_SETTYPE_BATTLEGROUND",IF(G176&lt;&gt;"LIBSETS_SETTYPE_SPECIAL",IF(AJ176&lt;&gt;"",VLOOKUP(AJ176,'ESO zone constants'!$D$3:$H$4953,5,FALSE),""),""),"")</f>
        <v/>
      </c>
      <c r="AK176" s="33"/>
      <c r="AL176" s="3" t="str">
        <f>IF(AK176&lt;&gt;"",IF(AK176&lt;&gt;"LIBSETS_DROP_MECHANIC_MONSTER_NAME",VLOOKUP(AK176,'LibSets constants'!$I$4:$L$1003,3,FALSE),""),"")</f>
        <v/>
      </c>
      <c r="AM176" s="3" t="str">
        <f>IF(AK176&lt;&gt;"",IF(AK176&lt;&gt;"LIBSETS_DROP_MECHANIC_MONSTER_NAME",VLOOKUP(AK176,'LibSets constants'!$I$4:$L$1003,4,FALSE),""),"")</f>
        <v/>
      </c>
      <c r="AN176" s="3" t="str">
        <f>IF(G176&lt;&gt;"LIBSETS_SETTYPE_BATTLEGROUND",IF(G176&lt;&gt;"LIBSETS_SETTYPE_SPECIAL",IF(AO176&lt;&gt;"",VLOOKUP(AO176,'ESO zone constants'!$D$3:$H$4953,5,FALSE),""),""),"")</f>
        <v/>
      </c>
      <c r="AP176" s="33"/>
      <c r="AQ176" s="3" t="str">
        <f>IF(AP176&lt;&gt;"",IF(AP176&lt;&gt;"LIBSETS_DROP_MECHANIC_MONSTER_NAME",VLOOKUP(AP176,'LibSets constants'!$I$4:$L$1003,3,FALSE),""),"")</f>
        <v/>
      </c>
      <c r="AR176" s="3" t="str">
        <f>IF(AP176&lt;&gt;"",IF(AP176&lt;&gt;"LIBSETS_DROP_MECHANIC_MONSTER_NAME",VLOOKUP(AP176,'LibSets constants'!$I$4:$L$1003,4,FALSE),""),"")</f>
        <v/>
      </c>
      <c r="AS176" s="3" t="str">
        <f>IF(G176&lt;&gt;"LIBSETS_SETTYPE_BATTLEGROUND",IF(G176&lt;&gt;"LIBSETS_SETTYPE_SPECIAL",IF(AT176&lt;&gt;"",VLOOKUP(AT176,'ESO zone constants'!$D$3:$H$4953,5,FALSE),""),""),"")</f>
        <v/>
      </c>
      <c r="AU176" s="33"/>
      <c r="AV176" s="3" t="str">
        <f>IF(AU176&lt;&gt;"",IF(AU176&lt;&gt;"LIBSETS_DROP_MECHANIC_MONSTER_NAME",VLOOKUP(AU176,'LibSets constants'!$I$4:$L$1003,3,FALSE),""),"")</f>
        <v/>
      </c>
      <c r="AW176" s="3" t="str">
        <f>IF(AU176&lt;&gt;"",IF(AU176&lt;&gt;"LIBSETS_DROP_MECHANIC_MONSTER_NAME",VLOOKUP(AU176,'LibSets constants'!$I$4:$L$1003,4,FALSE),""),"")</f>
        <v/>
      </c>
      <c r="AX176" s="90" t="s">
        <v>2707</v>
      </c>
      <c r="AY176" s="21" t="str">
        <f>IF(A176="???","--","")&amp;IF(F176&lt;&gt;"Not in the game (anymore)",IF(A176&lt;&gt;"",CONCATENATE("[",A176,"] = {wayshrines={")&amp;IF(K176&lt;&gt;"",CONCATENATE(K176,","),"")&amp;IF(L176&lt;&gt;"",CONCATENATE(L176,","),"")&amp;IF(M176&lt;&gt;"",CONCATENATE(M176,","),"")&amp;CONCATENATE("}")&amp;IF(VALUE(N176)&gt;0,CONCATENATE(", traitsNeeded=",N176),"")&amp;CONCATENATE(", dlcId=",IF(S176&lt;&gt;"",S176,"DLC_BASE_GAME")),""),"")</f>
        <v/>
      </c>
      <c r="AZ176" s="21" t="str">
        <f>IF(F176&lt;&gt;"Not in the game (anymore)",IF(A176&lt;&gt;"",IF(P176&lt;&gt;"",CONCATENATE(", zoneIds={",P176),"")&amp;IF(Y176&lt;&gt;"",CONCATENATE(",",Y176),"")&amp;IF(AD176&lt;&gt;"",CONCATENATE(",",AD176),"")&amp;IF(AI176&lt;&gt;"",CONCATENATE(",",AI176),"")&amp;IF(AN176&lt;&gt;"",CONCATENATE(",",AN176),"")&amp;IF(AS176&lt;&gt;"",CONCATENATE(",",AS176),"")&amp;IF(P176&lt;&gt;"",CONCATENATE("}",""),"")&amp;IF(OR(I176="true",I176="false",I176&lt;&gt;""), CONCATENATE(", veteran=", I176), ""),""),"")</f>
        <v/>
      </c>
      <c r="BA176" s="21" t="str">
        <f>IF(F176&lt;&gt;"Not in the game (anymore)",IF(A176&lt;&gt;"",", setType="&amp;G176,"")&amp;IF(J176="true",", multiTrialSet=true",""),"")</f>
        <v/>
      </c>
      <c r="BB176" s="21" t="str">
        <f>IF(AX176&lt;&gt;"",", isProcSetAllowedInPvP="&amp; AX176,"") &amp; IF(F176&lt;&gt;"Not in the game (anymore)",IF(U176&lt;&gt;"",", dropMechanic={"&amp;U176&amp;IF(AA176&lt;&gt;"",","&amp;AA176,"")&amp;IF(AF176&lt;&gt;"",","&amp;AF176,"")&amp;IF(AK176&lt;&gt;"",","&amp;AK176,"")&amp;IF(AP176&lt;&gt;"",","&amp;AP176,"")&amp;IF(AU176&lt;&gt;"",","&amp;AU176,"")&amp;"}"&amp;IF(U176="LIBSETS_DROP_MECHANIC_MONSTER_NAME",", dropMechanicNames={" &amp; IF(V176&lt;&gt;"","['en']='"&amp;V176&amp;"'","") &amp; IF(W176&lt;&gt;"",", ['de']='" &amp; W176&amp;"'","") &amp; "}",""),"")&amp;"},","")</f>
        <v/>
      </c>
      <c r="BC176" s="21" t="str">
        <f>IF(F176&lt;&gt;"Not in the game (anymore)",IF(C176&lt;&gt;"",CONCATENATE(" --",C176," / ",B176,"   [",IF(Q176&lt;&gt;"",Q176,""),IF(Z176&lt;&gt;"",", "&amp;Z176,""),IF(AE176&lt;&gt;"",", "&amp;AE176,""),IF(AJ176&lt;&gt;"",", "&amp;AJ176,""),IF(AO176&lt;&gt;"",", "&amp;AO176,""),IF(AT176&lt;&gt;"",", "&amp;AT176,""),"]")),"")</f>
        <v/>
      </c>
    </row>
    <row r="177" spans="1:55" x14ac:dyDescent="0.25">
      <c r="A177" s="12">
        <v>210</v>
      </c>
      <c r="B177" t="s">
        <v>1014</v>
      </c>
      <c r="C177" t="s">
        <v>1015</v>
      </c>
      <c r="D177" s="3">
        <f t="shared" si="2"/>
        <v>210</v>
      </c>
      <c r="G177" s="8" t="s">
        <v>1499</v>
      </c>
      <c r="I177" t="s">
        <v>97</v>
      </c>
      <c r="J177" t="s">
        <v>97</v>
      </c>
      <c r="K177">
        <v>-1</v>
      </c>
      <c r="L177">
        <v>-1</v>
      </c>
      <c r="M177">
        <v>-1</v>
      </c>
      <c r="N177">
        <v>0</v>
      </c>
      <c r="O177" s="66"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1581</v>
      </c>
      <c r="V177" s="43" t="str">
        <f>IF(U177&lt;&gt;"",IF(U177&lt;&gt;"LIBSETS_DROP_MECHANIC_MONSTER_NAME",VLOOKUP(U177,'LibSets constants'!$I$4:$L$1003,3,FALSE),""),"")</f>
        <v>Delve bosses have a chance to drop a waist or feet.</v>
      </c>
      <c r="W177" s="43" t="str">
        <f>IF(U177&lt;&gt;"",IF(U177&lt;&gt;"LIBSETS_DROP_MECHANIC_MONSTER_NAME",VLOOKUP(U177,'LibSets constants'!$I$4:$L$1003,4,FALSE),""),"")</f>
        <v>Bosse in Gewölben haben die Chance, eine Taille oder Füße fallen zu lassen.</v>
      </c>
      <c r="Y177" s="3" t="str">
        <f>IF(G177&lt;&gt;"LIBSETS_SETTYPE_BATTLEGROUND",IF(G177&lt;&gt;"LIBSETS_SETTYPE_SPECIAL",IF(X177&lt;&gt;"",X177,IF(Z177&lt;&gt;"",VLOOKUP(Z177,'ESO zone constants'!$D$3:$H$4953,5,FALSE),"")),""),"")</f>
        <v/>
      </c>
      <c r="Z177" t="str">
        <f>IF(AND(O177&lt;&gt;"",NOT(ISERROR(O177))),"",IF(AND(L177&lt;&gt;"",L177&gt;0,NOT(ISERROR(L177))),VLOOKUP(L177,'ESO dumped WayshrineInfo'!$K$3:$N$9999,4,FALSE),""))</f>
        <v/>
      </c>
      <c r="AA177" s="44" t="s">
        <v>1582</v>
      </c>
      <c r="AB177" s="43" t="str">
        <f>IF(AA177&lt;&gt;"",IF(AA177&lt;&gt;"LIBSETS_DROP_MECHANIC_MONSTER_NAME",VLOOKUP(AA177,'LibSets constants'!$I$4:$L$1003,3,FALSE),""),"")</f>
        <v>Overland group bosses have a 100% chance to drop head, chest, legs, or weapon.</v>
      </c>
      <c r="AC177" s="43" t="str">
        <f>IF(AA177&lt;&gt;"",IF(AA177&lt;&gt;"LIBSETS_DROP_MECHANIC_MONSTER_NAME",VLOOKUP(AA177,'LibSets constants'!$I$4:$L$1003,4,FALSE),""),"")</f>
        <v>Überland Gruppenbosse haben eine Chance von 100%, Kopf, Brust, Beine oder Waffen fallen zu lassen.</v>
      </c>
      <c r="AD177" s="3" t="str">
        <f>IF(G177&lt;&gt;"LIBSETS_SETTYPE_BATTLEGROUND",IF(G177&lt;&gt;"LIBSETS_SETTYPE_SPECIAL",IF(AE177&lt;&gt;"",VLOOKUP(AE177,'ESO zone constants'!$D$3:$H$4953,5,FALSE),""),""),"")</f>
        <v/>
      </c>
      <c r="AE177" t="str">
        <f>IF(AND(O177&lt;&gt;"",NOT(ISERROR(O177))),"",IF(AND(M177&lt;&gt;"",M177&gt;0,NOT(ISERROR(M177))),VLOOKUP(M177,'ESO dumped WayshrineInfo'!$K$3:$N$9999,4,FALSE),""))</f>
        <v/>
      </c>
      <c r="AF177" s="44" t="s">
        <v>1583</v>
      </c>
      <c r="AG177" s="43" t="str">
        <f>IF(AF177&lt;&gt;"",IF(AF177&lt;&gt;"LIBSETS_DROP_MECHANIC_MONSTER_NAME",VLOOKUP(AF177,'LibSets constants'!$I$4:$L$1003,3,FALSE),""),"")</f>
        <v>Public dungeon bosses have a chance to drop a shoulder, hand, or weapon.</v>
      </c>
      <c r="AH177" s="43" t="str">
        <f>IF(AF177&lt;&gt;"",IF(AF177&lt;&gt;"LIBSETS_DROP_MECHANIC_MONSTER_NAME",VLOOKUP(AF177,'LibSets constants'!$I$4:$L$1003,4,FALSE),""),"")</f>
        <v>Öffentliche Dungeon-Bosse haben die Möglichkeit, eine Schulter, Handschuhe oder eine Waffe fallen zu lassen.</v>
      </c>
      <c r="AI177" s="3" t="str">
        <f>IF(G177&lt;&gt;"LIBSETS_SETTYPE_BATTLEGROUND",IF(G177&lt;&gt;"LIBSETS_SETTYPE_SPECIAL",IF(AJ177&lt;&gt;"",VLOOKUP(AJ177,'ESO zone constants'!$D$3:$H$4953,5,FALSE),""),""),"")</f>
        <v/>
      </c>
      <c r="AK177" s="44" t="s">
        <v>1584</v>
      </c>
      <c r="AL177" s="43" t="str">
        <f>IF(AK177&lt;&gt;"",IF(AK177&lt;&gt;"LIBSETS_DROP_MECHANIC_MONSTER_NAME",VLOOKUP(AK177,'LibSets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7" s="43" t="str">
        <f>IF(AK177&lt;&gt;"",IF(AK177&lt;&gt;"LIBSETS_DROP_MECHANIC_MONSTER_NAME",VLOOKUP(AK177,'LibSets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90" t="s">
        <v>2708</v>
      </c>
      <c r="AY177" s="21" t="str">
        <f>IF(A177="???","--","")&amp;IF(F177&lt;&gt;"Not in the game (anymore)",IF(A177&lt;&gt;"",CONCATENATE("[",A177,"] = {wayshrines={")&amp;IF(K177&lt;&gt;"",CONCATENATE(K177,","),"")&amp;IF(L177&lt;&gt;"",CONCATENATE(L177,","),"")&amp;IF(M177&lt;&gt;"",CONCATENATE(M177,","),"")&amp;CONCATENATE("}")&amp;IF(VALUE(N177)&gt;0,CONCATENATE(", traitsNeeded=",N177),"")&amp;CONCATENATE(", dlcId=",IF(S177&lt;&gt;"",S177,"DLC_BASE_GAME")),""),"")</f>
        <v>[210] = {wayshrines={-1,-1,-1,}, dlcId=DLC_ORSINIUM</v>
      </c>
      <c r="AZ177" s="21" t="str">
        <f>IF(F177&lt;&gt;"Not in the game (anymore)",IF(A177&lt;&gt;"",IF(P177&lt;&gt;"",CONCATENATE(", zoneIds={",P177),"")&amp;IF(Y177&lt;&gt;"",CONCATENATE(",",Y177),"")&amp;IF(AD177&lt;&gt;"",CONCATENATE(",",AD177),"")&amp;IF(AI177&lt;&gt;"",CONCATENATE(",",AI177),"")&amp;IF(AN177&lt;&gt;"",CONCATENATE(",",AN177),"")&amp;IF(AS177&lt;&gt;"",CONCATENATE(",",AS177),"")&amp;IF(P177&lt;&gt;"",CONCATENATE("}",""),"")&amp;IF(OR(I177="true",I177="false",I177&lt;&gt;""), CONCATENATE(", veteran=", I177), ""),""),"")</f>
        <v>, zoneIds={684}, veteran=false</v>
      </c>
      <c r="BA177" s="21" t="str">
        <f>IF(F177&lt;&gt;"Not in the game (anymore)",IF(A177&lt;&gt;"",", setType="&amp;G177,"")&amp;IF(J177="true",", multiTrialSet=true",""),"")</f>
        <v>, setType=LIBSETS_SETTYPE_OVERLAND</v>
      </c>
      <c r="BB177" s="21" t="str">
        <f>IF(AX177&lt;&gt;"",", isProcSetAllowedInPvP="&amp; AX177,"") &amp; IF(F177&lt;&gt;"Not in the game (anymore)",IF(U177&lt;&gt;"",", dropMechanic={"&amp;U177&amp;IF(AA177&lt;&gt;"",","&amp;AA177,"")&amp;IF(AF177&lt;&gt;"",","&amp;AF177,"")&amp;IF(AK177&lt;&gt;"",","&amp;AK177,"")&amp;IF(AP177&lt;&gt;"",","&amp;AP177,"")&amp;IF(AU177&lt;&gt;"",","&amp;AU177,"")&amp;"}"&amp;IF(U177="LIBSETS_DROP_MECHANIC_MONSTER_NAME",", dropMechanicNames={" &amp; IF(V177&lt;&gt;"","['en']='"&amp;V177&amp;"'","") &amp; IF(W177&lt;&gt;"",", ['de']='" &amp; W177&amp;"'","") &amp; "}",""),"")&amp;"},","")</f>
        <v>, isProcSetAllowedInPvP=1, dropMechanic={LIBSETS_DROP_MECHANIC_OVERLAND_BOSS_DELVE,LIBSETS_DROP_MECHANIC_OVERLAND_WORLDBOSS,LIBSETS_DROP_MECHANIC_OVERLAND_BOSS_PUBLIC_DUNGEON,LIBSETS_DROP_MECHANIC_OVERLAND_CHEST}},</v>
      </c>
      <c r="BC177" s="21" t="str">
        <f>IF(F177&lt;&gt;"Not in the game (anymore)",IF(C177&lt;&gt;"",CONCATENATE(" --",C177," / ",B177,"   [",IF(Q177&lt;&gt;"",Q177,""),IF(Z177&lt;&gt;"",", "&amp;Z177,""),IF(AE177&lt;&gt;"",", "&amp;AE177,""),IF(AJ177&lt;&gt;"",", "&amp;AJ177,""),IF(AO177&lt;&gt;"",", "&amp;AO177,""),IF(AT177&lt;&gt;"",", "&amp;AT177,""),"]")),"")</f>
        <v xml:space="preserve"> --Mark of the Pariah / Zeichen des Ausgestoßenen   [Wrothgar]</v>
      </c>
    </row>
    <row r="178" spans="1:55" x14ac:dyDescent="0.25">
      <c r="A178" s="12">
        <v>211</v>
      </c>
      <c r="B178" t="s">
        <v>1016</v>
      </c>
      <c r="C178" t="s">
        <v>1016</v>
      </c>
      <c r="D178" s="3">
        <f t="shared" si="2"/>
        <v>211</v>
      </c>
      <c r="G178" s="8" t="s">
        <v>1491</v>
      </c>
      <c r="I178" t="s">
        <v>97</v>
      </c>
      <c r="J178" t="s">
        <v>97</v>
      </c>
      <c r="K178">
        <v>249</v>
      </c>
      <c r="L178">
        <v>249</v>
      </c>
      <c r="M178">
        <v>249</v>
      </c>
      <c r="N178">
        <v>0</v>
      </c>
      <c r="O178" s="66"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1577</v>
      </c>
      <c r="V178" s="43" t="str">
        <f>IF(U178&lt;&gt;"",IF(U178&lt;&gt;"LIBSETS_DROP_MECHANIC_MONSTER_NAME",VLOOKUP(U178,'LibSets constants'!$I$4:$L$1003,3,FALSE),""),"")</f>
        <v>Arena stage chest</v>
      </c>
      <c r="W178" s="3" t="str">
        <f>IF(U178&lt;&gt;"",IF(U178&lt;&gt;"LIBSETS_DROP_MECHANIC_MONSTER_NAME",VLOOKUP(U178,'LibSets constants'!$I$4:$L$1003,4,FALSE),""),"")</f>
        <v>Arena-Phasen Schatztruhe</v>
      </c>
      <c r="Y178" s="3" t="str">
        <f>IF(G178&lt;&gt;"LIBSETS_SETTYPE_BATTLEGROUND",IF(G178&lt;&gt;"LIBSETS_SETTYPE_SPECIAL",IF(X178&lt;&gt;"",X178,IF(Z178&lt;&gt;"",VLOOKUP(Z178,'ESO zone constants'!$D$3:$H$4953,5,FALSE),"")),""),"")</f>
        <v/>
      </c>
      <c r="Z178" t="str">
        <f>IF(AND(O178&lt;&gt;"",NOT(ISERROR(O178))),"",IF(AND(L178&lt;&gt;"",L178&gt;0,NOT(ISERROR(L178))),VLOOKUP(L178,'ESO dumped WayshrineInfo'!$K$3:$N$9999,4,FALSE),""))</f>
        <v/>
      </c>
      <c r="AA178" s="44"/>
      <c r="AB178" s="43" t="str">
        <f>IF(AA178&lt;&gt;"",IF(AA178&lt;&gt;"LIBSETS_DROP_MECHANIC_MONSTER_NAME",VLOOKUP(AA178,'LibSets constants'!$I$4:$L$1003,3,FALSE),""),"")</f>
        <v/>
      </c>
      <c r="AC178" s="43" t="str">
        <f>IF(AA178&lt;&gt;"",IF(AA178&lt;&gt;"LIBSETS_DROP_MECHANIC_MONSTER_NAME",VLOOKUP(AA178,'LibSets constants'!$I$4:$L$1003,4,FALSE),""),"")</f>
        <v/>
      </c>
      <c r="AD178" s="3" t="str">
        <f>IF(G178&lt;&gt;"LIBSETS_SETTYPE_BATTLEGROUND",IF(G178&lt;&gt;"LIBSETS_SETTYPE_SPECIAL",IF(AE178&lt;&gt;"",VLOOKUP(AE178,'ESO zone constants'!$D$3:$H$4953,5,FALSE),""),""),"")</f>
        <v/>
      </c>
      <c r="AE178" t="str">
        <f>IF(AND(O178&lt;&gt;"",NOT(ISERROR(O178))),"",IF(AND(M178&lt;&gt;"",M178&gt;0,NOT(ISERROR(M178))),VLOOKUP(M178,'ESO dumped WayshrineInfo'!$K$3:$N$9999,4,FALSE),""))</f>
        <v/>
      </c>
      <c r="AF178" s="44"/>
      <c r="AG178" s="43" t="str">
        <f>IF(AF178&lt;&gt;"",IF(AF178&lt;&gt;"LIBSETS_DROP_MECHANIC_MONSTER_NAME",VLOOKUP(AF178,'LibSets constants'!$I$4:$L$1003,3,FALSE),""),"")</f>
        <v/>
      </c>
      <c r="AH178" s="43" t="str">
        <f>IF(AF178&lt;&gt;"",IF(AF178&lt;&gt;"LIBSETS_DROP_MECHANIC_MONSTER_NAME",VLOOKUP(AF178,'LibSets constants'!$I$4:$L$1003,4,FALSE),""),"")</f>
        <v/>
      </c>
      <c r="AI178" s="3" t="str">
        <f>IF(G178&lt;&gt;"LIBSETS_SETTYPE_BATTLEGROUND",IF(G178&lt;&gt;"LIBSETS_SETTYPE_SPECIAL",IF(AJ178&lt;&gt;"",VLOOKUP(AJ178,'ESO zone constants'!$D$3:$H$4953,5,FALSE),""),""),"")</f>
        <v/>
      </c>
      <c r="AK178" s="44"/>
      <c r="AL178" s="43" t="str">
        <f>IF(AK178&lt;&gt;"",IF(AK178&lt;&gt;"LIBSETS_DROP_MECHANIC_MONSTER_NAME",VLOOKUP(AK178,'LibSets constants'!$I$4:$L$1003,3,FALSE),""),"")</f>
        <v/>
      </c>
      <c r="AM178" s="43" t="str">
        <f>IF(AK178&lt;&gt;"",IF(AK178&lt;&gt;"LIBSETS_DROP_MECHANIC_MONSTER_NAME",VLOOKUP(AK178,'LibSets constants'!$I$4:$L$1003,4,FALSE),""),"")</f>
        <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90" t="s">
        <v>2708</v>
      </c>
      <c r="AY178" s="21" t="str">
        <f>IF(A178="???","--","")&amp;IF(F178&lt;&gt;"Not in the game (anymore)",IF(A178&lt;&gt;"",CONCATENATE("[",A178,"] = {wayshrines={")&amp;IF(K178&lt;&gt;"",CONCATENATE(K178,","),"")&amp;IF(L178&lt;&gt;"",CONCATENATE(L178,","),"")&amp;IF(M178&lt;&gt;"",CONCATENATE(M178,","),"")&amp;CONCATENATE("}")&amp;IF(VALUE(N178)&gt;0,CONCATENATE(", traitsNeeded=",N178),"")&amp;CONCATENATE(", dlcId=",IF(S178&lt;&gt;"",S178,"DLC_BASE_GAME")),""),"")</f>
        <v>[211] = {wayshrines={249,249,249,}, dlcId=DLC_ORSINIUM</v>
      </c>
      <c r="AZ178" s="21" t="str">
        <f>IF(F178&lt;&gt;"Not in the game (anymore)",IF(A178&lt;&gt;"",IF(P178&lt;&gt;"",CONCATENATE(", zoneIds={",P178),"")&amp;IF(Y178&lt;&gt;"",CONCATENATE(",",Y178),"")&amp;IF(AD178&lt;&gt;"",CONCATENATE(",",AD178),"")&amp;IF(AI178&lt;&gt;"",CONCATENATE(",",AI178),"")&amp;IF(AN178&lt;&gt;"",CONCATENATE(",",AN178),"")&amp;IF(AS178&lt;&gt;"",CONCATENATE(",",AS178),"")&amp;IF(P178&lt;&gt;"",CONCATENATE("}",""),"")&amp;IF(OR(I178="true",I178="false",I178&lt;&gt;""), CONCATENATE(", veteran=", I178), ""),""),"")</f>
        <v>, zoneIds={677}, veteran=false</v>
      </c>
      <c r="BA178" s="21" t="str">
        <f>IF(F178&lt;&gt;"Not in the game (anymore)",IF(A178&lt;&gt;"",", setType="&amp;G178,"")&amp;IF(J178="true",", multiTrialSet=true",""),"")</f>
        <v>, setType=LIBSETS_SETTYPE_ARENA</v>
      </c>
      <c r="BB178" s="21" t="str">
        <f>IF(AX178&lt;&gt;"",", isProcSetAllowedInPvP="&amp; AX178,"") &amp; IF(F178&lt;&gt;"Not in the game (anymore)",IF(U178&lt;&gt;"",", dropMechanic={"&amp;U178&amp;IF(AA178&lt;&gt;"",","&amp;AA178,"")&amp;IF(AF178&lt;&gt;"",","&amp;AF178,"")&amp;IF(AK178&lt;&gt;"",","&amp;AK178,"")&amp;IF(AP178&lt;&gt;"",","&amp;AP178,"")&amp;IF(AU178&lt;&gt;"",","&amp;AU178,"")&amp;"}"&amp;IF(U178="LIBSETS_DROP_MECHANIC_MONSTER_NAME",", dropMechanicNames={" &amp; IF(V178&lt;&gt;"","['en']='"&amp;V178&amp;"'","") &amp; IF(W178&lt;&gt;"",", ['de']='" &amp; W178&amp;"'","") &amp; "}",""),"")&amp;"},","")</f>
        <v>, isProcSetAllowedInPvP=1, dropMechanic={LIBSETS_DROP_MECHANIC_ARENA_STAGE_CHEST}},</v>
      </c>
      <c r="BC178" s="21" t="str">
        <f>IF(F178&lt;&gt;"Not in the game (anymore)",IF(C178&lt;&gt;"",CONCATENATE(" --",C178," / ",B178,"   [",IF(Q178&lt;&gt;"",Q178,""),IF(Z178&lt;&gt;"",", "&amp;Z178,""),IF(AE178&lt;&gt;"",", "&amp;AE178,""),IF(AJ178&lt;&gt;"",", "&amp;AJ178,""),IF(AO178&lt;&gt;"",", "&amp;AO178,""),IF(AT178&lt;&gt;"",", "&amp;AT178,""),"]")),"")</f>
        <v xml:space="preserve"> --Permafrost / Permafrost   [Maelstrom Arena]</v>
      </c>
    </row>
    <row r="179" spans="1:55" x14ac:dyDescent="0.25">
      <c r="A179" s="12">
        <v>212</v>
      </c>
      <c r="B179" t="s">
        <v>1017</v>
      </c>
      <c r="C179" t="s">
        <v>1018</v>
      </c>
      <c r="D179" s="3">
        <f t="shared" si="2"/>
        <v>212</v>
      </c>
      <c r="E179" s="42"/>
      <c r="G179" s="8" t="s">
        <v>1499</v>
      </c>
      <c r="I179" t="s">
        <v>97</v>
      </c>
      <c r="J179" t="s">
        <v>97</v>
      </c>
      <c r="K179">
        <v>-1</v>
      </c>
      <c r="L179">
        <v>-1</v>
      </c>
      <c r="M179">
        <v>-1</v>
      </c>
      <c r="N179">
        <v>0</v>
      </c>
      <c r="O179" s="66"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1581</v>
      </c>
      <c r="V179" s="43" t="str">
        <f>IF(U179&lt;&gt;"",IF(U179&lt;&gt;"LIBSETS_DROP_MECHANIC_MONSTER_NAME",VLOOKUP(U179,'LibSets constants'!$I$4:$L$1003,3,FALSE),""),"")</f>
        <v>Delve bosses have a chance to drop a waist or feet.</v>
      </c>
      <c r="W179" s="43" t="str">
        <f>IF(U179&lt;&gt;"",IF(U179&lt;&gt;"LIBSETS_DROP_MECHANIC_MONSTER_NAME",VLOOKUP(U179,'LibSets constants'!$I$4:$L$1003,4,FALSE),""),"")</f>
        <v>Bosse in Gewölben haben die Chance, eine Taille oder Füße fallen zu lassen.</v>
      </c>
      <c r="Y179" s="3" t="str">
        <f>IF(G179&lt;&gt;"LIBSETS_SETTYPE_BATTLEGROUND",IF(G179&lt;&gt;"LIBSETS_SETTYPE_SPECIAL",IF(X179&lt;&gt;"",X179,IF(Z179&lt;&gt;"",VLOOKUP(Z179,'ESO zone constants'!$D$3:$H$4953,5,FALSE),"")),""),"")</f>
        <v/>
      </c>
      <c r="Z179" t="str">
        <f>IF(AND(O179&lt;&gt;"",NOT(ISERROR(O179))),"",IF(AND(L179&lt;&gt;"",L179&gt;0,NOT(ISERROR(L179))),VLOOKUP(L179,'ESO dumped WayshrineInfo'!$K$3:$N$9999,4,FALSE),""))</f>
        <v/>
      </c>
      <c r="AA179" s="44" t="s">
        <v>1582</v>
      </c>
      <c r="AB179" s="43" t="str">
        <f>IF(AA179&lt;&gt;"",IF(AA179&lt;&gt;"LIBSETS_DROP_MECHANIC_MONSTER_NAME",VLOOKUP(AA179,'LibSets constants'!$I$4:$L$1003,3,FALSE),""),"")</f>
        <v>Overland group bosses have a 100% chance to drop head, chest, legs, or weapon.</v>
      </c>
      <c r="AC179" s="43" t="str">
        <f>IF(AA179&lt;&gt;"",IF(AA179&lt;&gt;"LIBSETS_DROP_MECHANIC_MONSTER_NAME",VLOOKUP(AA179,'LibSets constants'!$I$4:$L$1003,4,FALSE),""),"")</f>
        <v>Überland Gruppenbosse haben eine Chance von 100%, Kopf, Brust, Beine oder Waffen fallen zu lassen.</v>
      </c>
      <c r="AD179" s="3" t="str">
        <f>IF(G179&lt;&gt;"LIBSETS_SETTYPE_BATTLEGROUND",IF(G179&lt;&gt;"LIBSETS_SETTYPE_SPECIAL",IF(AE179&lt;&gt;"",VLOOKUP(AE179,'ESO zone constants'!$D$3:$H$4953,5,FALSE),""),""),"")</f>
        <v/>
      </c>
      <c r="AE179" t="str">
        <f>IF(AND(O179&lt;&gt;"",NOT(ISERROR(O179))),"",IF(AND(M179&lt;&gt;"",M179&gt;0,NOT(ISERROR(M179))),VLOOKUP(M179,'ESO dumped WayshrineInfo'!$K$3:$N$9999,4,FALSE),""))</f>
        <v/>
      </c>
      <c r="AF179" s="44" t="s">
        <v>1583</v>
      </c>
      <c r="AG179" s="43" t="str">
        <f>IF(AF179&lt;&gt;"",IF(AF179&lt;&gt;"LIBSETS_DROP_MECHANIC_MONSTER_NAME",VLOOKUP(AF179,'LibSets constants'!$I$4:$L$1003,3,FALSE),""),"")</f>
        <v>Public dungeon bosses have a chance to drop a shoulder, hand, or weapon.</v>
      </c>
      <c r="AH179" s="43" t="str">
        <f>IF(AF179&lt;&gt;"",IF(AF179&lt;&gt;"LIBSETS_DROP_MECHANIC_MONSTER_NAME",VLOOKUP(AF179,'LibSets constants'!$I$4:$L$1003,4,FALSE),""),"")</f>
        <v>Öffentliche Dungeon-Bosse haben die Möglichkeit, eine Schulter, Handschuhe oder eine Waffe fallen zu lassen.</v>
      </c>
      <c r="AI179" s="3" t="str">
        <f>IF(G179&lt;&gt;"LIBSETS_SETTYPE_BATTLEGROUND",IF(G179&lt;&gt;"LIBSETS_SETTYPE_SPECIAL",IF(AJ179&lt;&gt;"",VLOOKUP(AJ179,'ESO zone constants'!$D$3:$H$4953,5,FALSE),""),""),"")</f>
        <v/>
      </c>
      <c r="AK179" s="44" t="s">
        <v>1584</v>
      </c>
      <c r="AL179" s="43" t="str">
        <f>IF(AK179&lt;&gt;"",IF(AK179&lt;&gt;"LIBSETS_DROP_MECHANIC_MONSTER_NAME",VLOOKUP(AK179,'LibSets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9" s="43" t="str">
        <f>IF(AK179&lt;&gt;"",IF(AK179&lt;&gt;"LIBSETS_DROP_MECHANIC_MONSTER_NAME",VLOOKUP(AK179,'LibSets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9" s="3" t="str">
        <f>IF(G179&lt;&gt;"LIBSETS_SETTYPE_BATTLEGROUND",IF(G179&lt;&gt;"LIBSETS_SETTYPE_SPECIAL",IF(AO179&lt;&gt;"",VLOOKUP(AO179,'ESO zone constants'!$D$3:$H$4953,5,FALSE),""),""),"")</f>
        <v/>
      </c>
      <c r="AP179" s="44"/>
      <c r="AQ179" s="43" t="str">
        <f>IF(AP179&lt;&gt;"",IF(AP179&lt;&gt;"LIBSETS_DROP_MECHANIC_MONSTER_NAME",VLOOKUP(AP179,'LibSets constants'!$I$4:$L$1003,3,FALSE),""),"")</f>
        <v/>
      </c>
      <c r="AR179" s="43" t="str">
        <f>IF(AP179&lt;&gt;"",IF(AP179&lt;&gt;"LIBSETS_DROP_MECHANIC_MONSTER_NAME",VLOOKUP(AP179,'LibSets constants'!$I$4:$L$1003,4,FALSE),""),"")</f>
        <v/>
      </c>
      <c r="AS179" s="3" t="str">
        <f>IF(G179&lt;&gt;"LIBSETS_SETTYPE_BATTLEGROUND",IF(G179&lt;&gt;"LIBSETS_SETTYPE_SPECIAL",IF(AT179&lt;&gt;"",VLOOKUP(AT179,'ESO zone constants'!$D$3:$H$4953,5,FALSE),""),""),"")</f>
        <v/>
      </c>
      <c r="AU179" s="44"/>
      <c r="AV179" s="43" t="str">
        <f>IF(AU179&lt;&gt;"",IF(AU179&lt;&gt;"LIBSETS_DROP_MECHANIC_MONSTER_NAME",VLOOKUP(AU179,'LibSets constants'!$I$4:$L$1003,3,FALSE),""),"")</f>
        <v/>
      </c>
      <c r="AW179" s="43" t="str">
        <f>IF(AU179&lt;&gt;"",IF(AU179&lt;&gt;"LIBSETS_DROP_MECHANIC_MONSTER_NAME",VLOOKUP(AU179,'LibSets constants'!$I$4:$L$1003,4,FALSE),""),"")</f>
        <v/>
      </c>
      <c r="AX179" s="90" t="s">
        <v>2707</v>
      </c>
      <c r="AY179" s="21" t="str">
        <f>IF(A179="???","--","")&amp;IF(F179&lt;&gt;"Not in the game (anymore)",IF(A179&lt;&gt;"",CONCATENATE("[",A179,"] = {wayshrines={")&amp;IF(K179&lt;&gt;"",CONCATENATE(K179,","),"")&amp;IF(L179&lt;&gt;"",CONCATENATE(L179,","),"")&amp;IF(M179&lt;&gt;"",CONCATENATE(M179,","),"")&amp;CONCATENATE("}")&amp;IF(VALUE(N179)&gt;0,CONCATENATE(", traitsNeeded=",N179),"")&amp;CONCATENATE(", dlcId=",IF(S179&lt;&gt;"",S179,"DLC_BASE_GAME")),""),"")</f>
        <v>[212] = {wayshrines={-1,-1,-1,}, dlcId=DLC_ORSINIUM</v>
      </c>
      <c r="AZ179" s="21" t="str">
        <f>IF(F179&lt;&gt;"Not in the game (anymore)",IF(A179&lt;&gt;"",IF(P179&lt;&gt;"",CONCATENATE(", zoneIds={",P179),"")&amp;IF(Y179&lt;&gt;"",CONCATENATE(",",Y179),"")&amp;IF(AD179&lt;&gt;"",CONCATENATE(",",AD179),"")&amp;IF(AI179&lt;&gt;"",CONCATENATE(",",AI179),"")&amp;IF(AN179&lt;&gt;"",CONCATENATE(",",AN179),"")&amp;IF(AS179&lt;&gt;"",CONCATENATE(",",AS179),"")&amp;IF(P179&lt;&gt;"",CONCATENATE("}",""),"")&amp;IF(OR(I179="true",I179="false",I179&lt;&gt;""), CONCATENATE(", veteran=", I179), ""),""),"")</f>
        <v>, zoneIds={684}, veteran=false</v>
      </c>
      <c r="BA179" s="21" t="str">
        <f>IF(F179&lt;&gt;"Not in the game (anymore)",IF(A179&lt;&gt;"",", setType="&amp;G179,"")&amp;IF(J179="true",", multiTrialSet=true",""),"")</f>
        <v>, setType=LIBSETS_SETTYPE_OVERLAND</v>
      </c>
      <c r="BB179" s="21" t="str">
        <f>IF(AX179&lt;&gt;"",", isProcSetAllowedInPvP="&amp; AX179,"") &amp; IF(F179&lt;&gt;"Not in the game (anymore)",IF(U179&lt;&gt;"",", dropMechanic={"&amp;U179&amp;IF(AA179&lt;&gt;"",","&amp;AA179,"")&amp;IF(AF179&lt;&gt;"",","&amp;AF179,"")&amp;IF(AK179&lt;&gt;"",","&amp;AK179,"")&amp;IF(AP179&lt;&gt;"",","&amp;AP179,"")&amp;IF(AU179&lt;&gt;"",","&amp;AU179,"")&amp;"}"&amp;IF(U179="LIBSETS_DROP_MECHANIC_MONSTER_NAME",", dropMechanicNames={" &amp; IF(V179&lt;&gt;"","['en']='"&amp;V179&amp;"'","") &amp; IF(W179&lt;&gt;"",", ['de']='" &amp; W179&amp;"'","") &amp; "}",""),"")&amp;"},","")</f>
        <v>, dropMechanic={LIBSETS_DROP_MECHANIC_OVERLAND_BOSS_DELVE,LIBSETS_DROP_MECHANIC_OVERLAND_WORLDBOSS,LIBSETS_DROP_MECHANIC_OVERLAND_BOSS_PUBLIC_DUNGEON,LIBSETS_DROP_MECHANIC_OVERLAND_CHEST}},</v>
      </c>
      <c r="BC179" s="21" t="str">
        <f>IF(F179&lt;&gt;"Not in the game (anymore)",IF(C179&lt;&gt;"",CONCATENATE(" --",C179," / ",B179,"   [",IF(Q179&lt;&gt;"",Q179,""),IF(Z179&lt;&gt;"",", "&amp;Z179,""),IF(AE179&lt;&gt;"",", "&amp;AE179,""),IF(AJ179&lt;&gt;"",", "&amp;AJ179,""),IF(AO179&lt;&gt;"",", "&amp;AO179,""),IF(AT179&lt;&gt;"",", "&amp;AT179,""),"]")),"")</f>
        <v xml:space="preserve"> --Briarheart / Dornenherz   [Wrothgar]</v>
      </c>
    </row>
    <row r="180" spans="1:55" x14ac:dyDescent="0.25">
      <c r="A180" s="12">
        <v>213</v>
      </c>
      <c r="B180" t="s">
        <v>1019</v>
      </c>
      <c r="C180" t="s">
        <v>1020</v>
      </c>
      <c r="D180" s="3">
        <f t="shared" si="2"/>
        <v>213</v>
      </c>
      <c r="G180" s="8" t="s">
        <v>1491</v>
      </c>
      <c r="I180" t="s">
        <v>97</v>
      </c>
      <c r="J180" t="s">
        <v>97</v>
      </c>
      <c r="K180">
        <v>249</v>
      </c>
      <c r="L180">
        <v>249</v>
      </c>
      <c r="M180">
        <v>249</v>
      </c>
      <c r="N180">
        <v>0</v>
      </c>
      <c r="O180" s="66"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1577</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Y180" s="3" t="str">
        <f>IF(G180&lt;&gt;"LIBSETS_SETTYPE_BATTLEGROUND",IF(G180&lt;&gt;"LIBSETS_SETTYPE_SPECIAL",IF(X180&lt;&gt;"",X180,IF(Z180&lt;&gt;"",VLOOKUP(Z180,'ESO zone constants'!$D$3:$H$4953,5,FALSE),"")),""),"")</f>
        <v/>
      </c>
      <c r="Z180" t="str">
        <f>IF(AND(O180&lt;&gt;"",NOT(ISERROR(O180))),"",IF(AND(L180&lt;&gt;"",L180&gt;0,NOT(ISERROR(L180))),VLOOKUP(L180,'ESO dumped WayshrineInfo'!$K$3:$N$9999,4,FALSE),""))</f>
        <v/>
      </c>
      <c r="AB180" s="3" t="str">
        <f>IF(AA180&lt;&gt;"",IF(AA180&lt;&gt;"LIBSETS_DROP_MECHANIC_MONSTER_NAME",VLOOKUP(AA180,'LibSets constants'!$I$4:$L$1003,3,FALSE),""),"")</f>
        <v/>
      </c>
      <c r="AC180" s="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WayshrineInfo'!$K$3:$N$9999,4,FALSE),""))</f>
        <v/>
      </c>
      <c r="AG180" s="3" t="str">
        <f>IF(AF180&lt;&gt;"",IF(AF180&lt;&gt;"LIBSETS_DROP_MECHANIC_MONSTER_NAME",VLOOKUP(AF180,'LibSets constants'!$I$4:$L$1003,3,FALSE),""),"")</f>
        <v/>
      </c>
      <c r="AH180" s="3" t="str">
        <f>IF(AF180&lt;&gt;"",IF(AF180&lt;&gt;"LIBSETS_DROP_MECHANIC_MONSTER_NAME",VLOOKUP(AF180,'LibSets constants'!$I$4:$L$1003,4,FALSE),""),"")</f>
        <v/>
      </c>
      <c r="AI180" s="3" t="str">
        <f>IF(G180&lt;&gt;"LIBSETS_SETTYPE_BATTLEGROUND",IF(G180&lt;&gt;"LIBSETS_SETTYPE_SPECIAL",IF(AJ180&lt;&gt;"",VLOOKUP(AJ180,'ESO zone constants'!$D$3:$H$4953,5,FALSE),""),""),"")</f>
        <v/>
      </c>
      <c r="AL180" s="3" t="str">
        <f>IF(AK180&lt;&gt;"",IF(AK180&lt;&gt;"LIBSETS_DROP_MECHANIC_MONSTER_NAME",VLOOKUP(AK180,'LibSets constants'!$I$4:$L$1003,3,FALSE),""),"")</f>
        <v/>
      </c>
      <c r="AM180" s="3" t="str">
        <f>IF(AK180&lt;&gt;"",IF(AK180&lt;&gt;"LIBSETS_DROP_MECHANIC_MONSTER_NAME",VLOOKUP(AK180,'LibSets constants'!$I$4:$L$1003,4,FALSE),""),"")</f>
        <v/>
      </c>
      <c r="AN180" s="3" t="str">
        <f>IF(G180&lt;&gt;"LIBSETS_SETTYPE_BATTLEGROUND",IF(G180&lt;&gt;"LIBSETS_SETTYPE_SPECIAL",IF(AO180&lt;&gt;"",VLOOKUP(AO180,'ESO zone constants'!$D$3:$H$4953,5,FALSE),""),""),"")</f>
        <v/>
      </c>
      <c r="AQ180" s="3" t="str">
        <f>IF(AP180&lt;&gt;"",IF(AP180&lt;&gt;"LIBSETS_DROP_MECHANIC_MONSTER_NAME",VLOOKUP(AP180,'LibSets constants'!$I$4:$L$1003,3,FALSE),""),"")</f>
        <v/>
      </c>
      <c r="AR180" s="3" t="str">
        <f>IF(AP180&lt;&gt;"",IF(AP180&lt;&gt;"LIBSETS_DROP_MECHANIC_MONSTER_NAME",VLOOKUP(AP180,'LibSets constants'!$I$4:$L$1003,4,FALSE),""),"")</f>
        <v/>
      </c>
      <c r="AS180" s="3" t="str">
        <f>IF(G180&lt;&gt;"LIBSETS_SETTYPE_BATTLEGROUND",IF(G180&lt;&gt;"LIBSETS_SETTYPE_SPECIAL",IF(AT180&lt;&gt;"",VLOOKUP(AT180,'ESO zone constants'!$D$3:$H$4953,5,FALSE),""),""),"")</f>
        <v/>
      </c>
      <c r="AV180" s="3" t="str">
        <f>IF(AU180&lt;&gt;"",IF(AU180&lt;&gt;"LIBSETS_DROP_MECHANIC_MONSTER_NAME",VLOOKUP(AU180,'LibSets constants'!$I$4:$L$1003,3,FALSE),""),"")</f>
        <v/>
      </c>
      <c r="AW180" s="3" t="str">
        <f>IF(AU180&lt;&gt;"",IF(AU180&lt;&gt;"LIBSETS_DROP_MECHANIC_MONSTER_NAME",VLOOKUP(AU180,'LibSets constants'!$I$4:$L$1003,4,FALSE),""),"")</f>
        <v/>
      </c>
      <c r="AX180" s="90" t="s">
        <v>2707</v>
      </c>
      <c r="AY180" s="21" t="str">
        <f>IF(A180="???","--","")&amp;IF(F180&lt;&gt;"Not in the game (anymore)",IF(A180&lt;&gt;"",CONCATENATE("[",A180,"] = {wayshrines={")&amp;IF(K180&lt;&gt;"",CONCATENATE(K180,","),"")&amp;IF(L180&lt;&gt;"",CONCATENATE(L180,","),"")&amp;IF(M180&lt;&gt;"",CONCATENATE(M180,","),"")&amp;CONCATENATE("}")&amp;IF(VALUE(N180)&gt;0,CONCATENATE(", traitsNeeded=",N180),"")&amp;CONCATENATE(", dlcId=",IF(S180&lt;&gt;"",S180,"DLC_BASE_GAME")),""),"")</f>
        <v>[213] = {wayshrines={249,249,249,}, dlcId=DLC_ORSINIUM</v>
      </c>
      <c r="AZ180" s="21" t="str">
        <f>IF(F180&lt;&gt;"Not in the game (anymore)",IF(A180&lt;&gt;"",IF(P180&lt;&gt;"",CONCATENATE(", zoneIds={",P180),"")&amp;IF(Y180&lt;&gt;"",CONCATENATE(",",Y180),"")&amp;IF(AD180&lt;&gt;"",CONCATENATE(",",AD180),"")&amp;IF(AI180&lt;&gt;"",CONCATENATE(",",AI180),"")&amp;IF(AN180&lt;&gt;"",CONCATENATE(",",AN180),"")&amp;IF(AS180&lt;&gt;"",CONCATENATE(",",AS180),"")&amp;IF(P180&lt;&gt;"",CONCATENATE("}",""),"")&amp;IF(OR(I180="true",I180="false",I180&lt;&gt;""), CONCATENATE(", veteran=", I180), ""),""),"")</f>
        <v>, zoneIds={677}, veteran=false</v>
      </c>
      <c r="BA180" s="21" t="str">
        <f>IF(F180&lt;&gt;"Not in the game (anymore)",IF(A180&lt;&gt;"",", setType="&amp;G180,"")&amp;IF(J180="true",", multiTrialSet=true",""),"")</f>
        <v>, setType=LIBSETS_SETTYPE_ARENA</v>
      </c>
      <c r="BB180" s="21" t="str">
        <f>IF(AX180&lt;&gt;"",", isProcSetAllowedInPvP="&amp; AX180,"") &amp; IF(F180&lt;&gt;"Not in the game (anymore)",IF(U180&lt;&gt;"",", dropMechanic={"&amp;U180&amp;IF(AA180&lt;&gt;"",","&amp;AA180,"")&amp;IF(AF180&lt;&gt;"",","&amp;AF180,"")&amp;IF(AK180&lt;&gt;"",","&amp;AK180,"")&amp;IF(AP180&lt;&gt;"",","&amp;AP180,"")&amp;IF(AU180&lt;&gt;"",","&amp;AU180,"")&amp;"}"&amp;IF(U180="LIBSETS_DROP_MECHANIC_MONSTER_NAME",", dropMechanicNames={" &amp; IF(V180&lt;&gt;"","['en']='"&amp;V180&amp;"'","") &amp; IF(W180&lt;&gt;"",", ['de']='" &amp; W180&amp;"'","") &amp; "}",""),"")&amp;"},","")</f>
        <v>, dropMechanic={LIBSETS_DROP_MECHANIC_ARENA_STAGE_CHEST}},</v>
      </c>
      <c r="BC180" s="21" t="str">
        <f>IF(F180&lt;&gt;"Not in the game (anymore)",IF(C180&lt;&gt;"",CONCATENATE(" --",C180," / ",B180,"   [",IF(Q180&lt;&gt;"",Q180,""),IF(Z180&lt;&gt;"",", "&amp;Z180,""),IF(AE180&lt;&gt;"",", "&amp;AE180,""),IF(AJ180&lt;&gt;"",", "&amp;AJ180,""),IF(AO180&lt;&gt;"",", "&amp;AO180,""),IF(AT180&lt;&gt;"",", "&amp;AT180,""),"]")),"")</f>
        <v xml:space="preserve"> --Glorious Defender / Ruhmreicher Verteidiger   [Maelstrom Arena]</v>
      </c>
    </row>
    <row r="181" spans="1:55" x14ac:dyDescent="0.25">
      <c r="A181" s="12">
        <v>214</v>
      </c>
      <c r="B181" t="s">
        <v>1021</v>
      </c>
      <c r="C181" t="s">
        <v>1021</v>
      </c>
      <c r="D181" s="3">
        <f t="shared" si="2"/>
        <v>214</v>
      </c>
      <c r="G181" s="8" t="s">
        <v>1491</v>
      </c>
      <c r="I181" t="s">
        <v>97</v>
      </c>
      <c r="J181" t="s">
        <v>97</v>
      </c>
      <c r="K181">
        <v>249</v>
      </c>
      <c r="L181">
        <v>249</v>
      </c>
      <c r="M181">
        <v>249</v>
      </c>
      <c r="N181">
        <v>0</v>
      </c>
      <c r="O181" s="66"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1577</v>
      </c>
      <c r="V181" s="43" t="str">
        <f>IF(U181&lt;&gt;"",IF(U181&lt;&gt;"LIBSETS_DROP_MECHANIC_MONSTER_NAME",VLOOKUP(U181,'LibSets constants'!$I$4:$L$1003,3,FALSE),""),"")</f>
        <v>Arena stage chest</v>
      </c>
      <c r="W181" s="3" t="str">
        <f>IF(U181&lt;&gt;"",IF(U181&lt;&gt;"LIBSETS_DROP_MECHANIC_MONSTER_NAME",VLOOKUP(U181,'LibSets constants'!$I$4:$L$1003,4,FALSE),""),"")</f>
        <v>Arena-Phasen Schatztruhe</v>
      </c>
      <c r="Y181" s="3" t="str">
        <f>IF(G181&lt;&gt;"LIBSETS_SETTYPE_BATTLEGROUND",IF(G181&lt;&gt;"LIBSETS_SETTYPE_SPECIAL",IF(X181&lt;&gt;"",X181,IF(Z181&lt;&gt;"",VLOOKUP(Z181,'ESO zone constants'!$D$3:$H$4953,5,FALSE),"")),""),"")</f>
        <v/>
      </c>
      <c r="Z181" t="str">
        <f>IF(AND(O181&lt;&gt;"",NOT(ISERROR(O181))),"",IF(AND(L181&lt;&gt;"",L181&gt;0,NOT(ISERROR(L181))),VLOOKUP(L181,'ESO dumped WayshrineInfo'!$K$3:$N$9999,4,FALSE),""))</f>
        <v/>
      </c>
      <c r="AA181" s="44"/>
      <c r="AB181" s="43" t="str">
        <f>IF(AA181&lt;&gt;"",IF(AA181&lt;&gt;"LIBSETS_DROP_MECHANIC_MONSTER_NAME",VLOOKUP(AA181,'LibSets constants'!$I$4:$L$1003,3,FALSE),""),"")</f>
        <v/>
      </c>
      <c r="AC181" s="4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WayshrineInfo'!$K$3:$N$9999,4,FALSE),""))</f>
        <v/>
      </c>
      <c r="AF181" s="44"/>
      <c r="AG181" s="43" t="str">
        <f>IF(AF181&lt;&gt;"",IF(AF181&lt;&gt;"LIBSETS_DROP_MECHANIC_MONSTER_NAME",VLOOKUP(AF181,'LibSets constants'!$I$4:$L$1003,3,FALSE),""),"")</f>
        <v/>
      </c>
      <c r="AH181" s="43" t="str">
        <f>IF(AF181&lt;&gt;"",IF(AF181&lt;&gt;"LIBSETS_DROP_MECHANIC_MONSTER_NAME",VLOOKUP(AF181,'LibSets constants'!$I$4:$L$1003,4,FALSE),""),"")</f>
        <v/>
      </c>
      <c r="AI181" s="3" t="str">
        <f>IF(G181&lt;&gt;"LIBSETS_SETTYPE_BATTLEGROUND",IF(G181&lt;&gt;"LIBSETS_SETTYPE_SPECIAL",IF(AJ181&lt;&gt;"",VLOOKUP(AJ181,'ESO zone constants'!$D$3:$H$4953,5,FALSE),""),""),"")</f>
        <v/>
      </c>
      <c r="AK181" s="44"/>
      <c r="AL181" s="43" t="str">
        <f>IF(AK181&lt;&gt;"",IF(AK181&lt;&gt;"LIBSETS_DROP_MECHANIC_MONSTER_NAME",VLOOKUP(AK181,'LibSets constants'!$I$4:$L$1003,3,FALSE),""),"")</f>
        <v/>
      </c>
      <c r="AM181" s="43" t="str">
        <f>IF(AK181&lt;&gt;"",IF(AK181&lt;&gt;"LIBSETS_DROP_MECHANIC_MONSTER_NAME",VLOOKUP(AK181,'LibSets constants'!$I$4:$L$1003,4,FALSE),""),"")</f>
        <v/>
      </c>
      <c r="AN181" s="3" t="str">
        <f>IF(G181&lt;&gt;"LIBSETS_SETTYPE_BATTLEGROUND",IF(G181&lt;&gt;"LIBSETS_SETTYPE_SPECIAL",IF(AO181&lt;&gt;"",VLOOKUP(AO181,'ESO zone constants'!$D$3:$H$4953,5,FALSE),""),""),"")</f>
        <v/>
      </c>
      <c r="AP181" s="44"/>
      <c r="AQ181" s="43" t="str">
        <f>IF(AP181&lt;&gt;"",IF(AP181&lt;&gt;"LIBSETS_DROP_MECHANIC_MONSTER_NAME",VLOOKUP(AP181,'LibSets constants'!$I$4:$L$1003,3,FALSE),""),"")</f>
        <v/>
      </c>
      <c r="AR181" s="43" t="str">
        <f>IF(AP181&lt;&gt;"",IF(AP181&lt;&gt;"LIBSETS_DROP_MECHANIC_MONSTER_NAME",VLOOKUP(AP181,'LibSets constants'!$I$4:$L$1003,4,FALSE),""),"")</f>
        <v/>
      </c>
      <c r="AS181" s="3" t="str">
        <f>IF(G181&lt;&gt;"LIBSETS_SETTYPE_BATTLEGROUND",IF(G181&lt;&gt;"LIBSETS_SETTYPE_SPECIAL",IF(AT181&lt;&gt;"",VLOOKUP(AT181,'ESO zone constants'!$D$3:$H$4953,5,FALSE),""),""),"")</f>
        <v/>
      </c>
      <c r="AU181" s="44"/>
      <c r="AV181" s="43" t="str">
        <f>IF(AU181&lt;&gt;"",IF(AU181&lt;&gt;"LIBSETS_DROP_MECHANIC_MONSTER_NAME",VLOOKUP(AU181,'LibSets constants'!$I$4:$L$1003,3,FALSE),""),"")</f>
        <v/>
      </c>
      <c r="AW181" s="43" t="str">
        <f>IF(AU181&lt;&gt;"",IF(AU181&lt;&gt;"LIBSETS_DROP_MECHANIC_MONSTER_NAME",VLOOKUP(AU181,'LibSets constants'!$I$4:$L$1003,4,FALSE),""),"")</f>
        <v/>
      </c>
      <c r="AX181" s="90" t="s">
        <v>2707</v>
      </c>
      <c r="AY181" s="21" t="str">
        <f>IF(A181="???","--","")&amp;IF(F181&lt;&gt;"Not in the game (anymore)",IF(A181&lt;&gt;"",CONCATENATE("[",A181,"] = {wayshrines={")&amp;IF(K181&lt;&gt;"",CONCATENATE(K181,","),"")&amp;IF(L181&lt;&gt;"",CONCATENATE(L181,","),"")&amp;IF(M181&lt;&gt;"",CONCATENATE(M181,","),"")&amp;CONCATENATE("}")&amp;IF(VALUE(N181)&gt;0,CONCATENATE(", traitsNeeded=",N181),"")&amp;CONCATENATE(", dlcId=",IF(S181&lt;&gt;"",S181,"DLC_BASE_GAME")),""),"")</f>
        <v>[214] = {wayshrines={249,249,249,}, dlcId=DLC_ORSINIUM</v>
      </c>
      <c r="AZ181" s="21" t="str">
        <f>IF(F181&lt;&gt;"Not in the game (anymore)",IF(A181&lt;&gt;"",IF(P181&lt;&gt;"",CONCATENATE(", zoneIds={",P181),"")&amp;IF(Y181&lt;&gt;"",CONCATENATE(",",Y181),"")&amp;IF(AD181&lt;&gt;"",CONCATENATE(",",AD181),"")&amp;IF(AI181&lt;&gt;"",CONCATENATE(",",AI181),"")&amp;IF(AN181&lt;&gt;"",CONCATENATE(",",AN181),"")&amp;IF(AS181&lt;&gt;"",CONCATENATE(",",AS181),"")&amp;IF(P181&lt;&gt;"",CONCATENATE("}",""),"")&amp;IF(OR(I181="true",I181="false",I181&lt;&gt;""), CONCATENATE(", veteran=", I181), ""),""),"")</f>
        <v>, zoneIds={677}, veteran=false</v>
      </c>
      <c r="BA181" s="21" t="str">
        <f>IF(F181&lt;&gt;"Not in the game (anymore)",IF(A181&lt;&gt;"",", setType="&amp;G181,"")&amp;IF(J181="true",", multiTrialSet=true",""),"")</f>
        <v>, setType=LIBSETS_SETTYPE_ARENA</v>
      </c>
      <c r="BB181" s="21" t="str">
        <f>IF(AX181&lt;&gt;"",", isProcSetAllowedInPvP="&amp; AX181,"") &amp; IF(F181&lt;&gt;"Not in the game (anymore)",IF(U181&lt;&gt;"",", dropMechanic={"&amp;U181&amp;IF(AA181&lt;&gt;"",","&amp;AA181,"")&amp;IF(AF181&lt;&gt;"",","&amp;AF181,"")&amp;IF(AK181&lt;&gt;"",","&amp;AK181,"")&amp;IF(AP181&lt;&gt;"",","&amp;AP181,"")&amp;IF(AU181&lt;&gt;"",","&amp;AU181,"")&amp;"}"&amp;IF(U181="LIBSETS_DROP_MECHANIC_MONSTER_NAME",", dropMechanicNames={" &amp; IF(V181&lt;&gt;"","['en']='"&amp;V181&amp;"'","") &amp; IF(W181&lt;&gt;"",", ['de']='" &amp; W181&amp;"'","") &amp; "}",""),"")&amp;"},","")</f>
        <v>, dropMechanic={LIBSETS_DROP_MECHANIC_ARENA_STAGE_CHEST}},</v>
      </c>
      <c r="BC181" s="21" t="str">
        <f>IF(F181&lt;&gt;"Not in the game (anymore)",IF(C181&lt;&gt;"",CONCATENATE(" --",C181," / ",B181,"   [",IF(Q181&lt;&gt;"",Q181,""),IF(Z181&lt;&gt;"",", "&amp;Z181,""),IF(AE181&lt;&gt;"",", "&amp;AE181,""),IF(AJ181&lt;&gt;"",", "&amp;AJ181,""),IF(AO181&lt;&gt;"",", "&amp;AO181,""),IF(AT181&lt;&gt;"",", "&amp;AT181,""),"]")),"")</f>
        <v xml:space="preserve"> --Para Bellum / Para Bellum   [Maelstrom Arena]</v>
      </c>
    </row>
    <row r="182" spans="1:55" x14ac:dyDescent="0.25">
      <c r="A182" s="12">
        <v>215</v>
      </c>
      <c r="B182" t="s">
        <v>1022</v>
      </c>
      <c r="C182" t="s">
        <v>1023</v>
      </c>
      <c r="D182" s="3">
        <f t="shared" si="2"/>
        <v>215</v>
      </c>
      <c r="G182" s="8" t="s">
        <v>1491</v>
      </c>
      <c r="I182" t="s">
        <v>97</v>
      </c>
      <c r="J182" t="s">
        <v>97</v>
      </c>
      <c r="K182">
        <v>249</v>
      </c>
      <c r="L182">
        <v>249</v>
      </c>
      <c r="M182">
        <v>249</v>
      </c>
      <c r="N182">
        <v>0</v>
      </c>
      <c r="O182" s="66"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1577</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Y182" s="3" t="str">
        <f>IF(G182&lt;&gt;"LIBSETS_SETTYPE_BATTLEGROUND",IF(G182&lt;&gt;"LIBSETS_SETTYPE_SPECIAL",IF(X182&lt;&gt;"",X182,IF(Z182&lt;&gt;"",VLOOKUP(Z182,'ESO zone constants'!$D$3:$H$4953,5,FALSE),"")),""),"")</f>
        <v/>
      </c>
      <c r="Z182" t="str">
        <f>IF(AND(O182&lt;&gt;"",NOT(ISERROR(O182))),"",IF(AND(L182&lt;&gt;"",L182&gt;0,NOT(ISERROR(L182))),VLOOKUP(L182,'ESO dumped WayshrineInfo'!$K$3:$N$9999,4,FALSE),""))</f>
        <v/>
      </c>
      <c r="AB182" s="3" t="str">
        <f>IF(AA182&lt;&gt;"",IF(AA182&lt;&gt;"LIBSETS_DROP_MECHANIC_MONSTER_NAME",VLOOKUP(AA182,'LibSets constants'!$I$4:$L$1003,3,FALSE),""),"")</f>
        <v/>
      </c>
      <c r="AC182" s="3" t="str">
        <f>IF(AA182&lt;&gt;"",IF(AA182&lt;&gt;"LIBSETS_DROP_MECHANIC_MONSTER_NAME",VLOOKUP(AA182,'LibSets constants'!$I$4:$L$1003,4,FALSE),""),"")</f>
        <v/>
      </c>
      <c r="AD182" s="3" t="str">
        <f>IF(G182&lt;&gt;"LIBSETS_SETTYPE_BATTLEGROUND",IF(G182&lt;&gt;"LIBSETS_SETTYPE_SPECIAL",IF(AE182&lt;&gt;"",VLOOKUP(AE182,'ESO zone constants'!$D$3:$H$4953,5,FALSE),""),""),"")</f>
        <v/>
      </c>
      <c r="AE182" t="str">
        <f>IF(AND(O182&lt;&gt;"",NOT(ISERROR(O182))),"",IF(AND(M182&lt;&gt;"",M182&gt;0,NOT(ISERROR(M182))),VLOOKUP(M182,'ESO dumped WayshrineInfo'!$K$3:$N$9999,4,FALSE),""))</f>
        <v/>
      </c>
      <c r="AG182" s="3" t="str">
        <f>IF(AF182&lt;&gt;"",IF(AF182&lt;&gt;"LIBSETS_DROP_MECHANIC_MONSTER_NAME",VLOOKUP(AF182,'LibSets constants'!$I$4:$L$1003,3,FALSE),""),"")</f>
        <v/>
      </c>
      <c r="AH182" s="3" t="str">
        <f>IF(AF182&lt;&gt;"",IF(AF182&lt;&gt;"LIBSETS_DROP_MECHANIC_MONSTER_NAME",VLOOKUP(AF182,'LibSets constants'!$I$4:$L$1003,4,FALSE),""),"")</f>
        <v/>
      </c>
      <c r="AI182" s="3" t="str">
        <f>IF(G182&lt;&gt;"LIBSETS_SETTYPE_BATTLEGROUND",IF(G182&lt;&gt;"LIBSETS_SETTYPE_SPECIAL",IF(AJ182&lt;&gt;"",VLOOKUP(AJ182,'ESO zone constants'!$D$3:$H$4953,5,FALSE),""),""),"")</f>
        <v/>
      </c>
      <c r="AL182" s="3" t="str">
        <f>IF(AK182&lt;&gt;"",IF(AK182&lt;&gt;"LIBSETS_DROP_MECHANIC_MONSTER_NAME",VLOOKUP(AK182,'LibSets constants'!$I$4:$L$1003,3,FALSE),""),"")</f>
        <v/>
      </c>
      <c r="AM182" s="3" t="str">
        <f>IF(AK182&lt;&gt;"",IF(AK182&lt;&gt;"LIBSETS_DROP_MECHANIC_MONSTER_NAME",VLOOKUP(AK182,'LibSets constants'!$I$4:$L$1003,4,FALSE),""),"")</f>
        <v/>
      </c>
      <c r="AN182" s="3" t="str">
        <f>IF(G182&lt;&gt;"LIBSETS_SETTYPE_BATTLEGROUND",IF(G182&lt;&gt;"LIBSETS_SETTYPE_SPECIAL",IF(AO182&lt;&gt;"",VLOOKUP(AO182,'ESO zone constants'!$D$3:$H$4953,5,FALSE),""),""),"")</f>
        <v/>
      </c>
      <c r="AQ182" s="3" t="str">
        <f>IF(AP182&lt;&gt;"",IF(AP182&lt;&gt;"LIBSETS_DROP_MECHANIC_MONSTER_NAME",VLOOKUP(AP182,'LibSets constants'!$I$4:$L$1003,3,FALSE),""),"")</f>
        <v/>
      </c>
      <c r="AR182" s="3" t="str">
        <f>IF(AP182&lt;&gt;"",IF(AP182&lt;&gt;"LIBSETS_DROP_MECHANIC_MONSTER_NAME",VLOOKUP(AP182,'LibSets constants'!$I$4:$L$1003,4,FALSE),""),"")</f>
        <v/>
      </c>
      <c r="AS182" s="3" t="str">
        <f>IF(G182&lt;&gt;"LIBSETS_SETTYPE_BATTLEGROUND",IF(G182&lt;&gt;"LIBSETS_SETTYPE_SPECIAL",IF(AT182&lt;&gt;"",VLOOKUP(AT182,'ESO zone constants'!$D$3:$H$4953,5,FALSE),""),""),"")</f>
        <v/>
      </c>
      <c r="AV182" s="3" t="str">
        <f>IF(AU182&lt;&gt;"",IF(AU182&lt;&gt;"LIBSETS_DROP_MECHANIC_MONSTER_NAME",VLOOKUP(AU182,'LibSets constants'!$I$4:$L$1003,3,FALSE),""),"")</f>
        <v/>
      </c>
      <c r="AW182" s="3" t="str">
        <f>IF(AU182&lt;&gt;"",IF(AU182&lt;&gt;"LIBSETS_DROP_MECHANIC_MONSTER_NAME",VLOOKUP(AU182,'LibSets constants'!$I$4:$L$1003,4,FALSE),""),"")</f>
        <v/>
      </c>
      <c r="AX182" s="90" t="s">
        <v>2707</v>
      </c>
      <c r="AY182" s="21" t="str">
        <f>IF(A182="???","--","")&amp;IF(F182&lt;&gt;"Not in the game (anymore)",IF(A182&lt;&gt;"",CONCATENATE("[",A182,"] = {wayshrines={")&amp;IF(K182&lt;&gt;"",CONCATENATE(K182,","),"")&amp;IF(L182&lt;&gt;"",CONCATENATE(L182,","),"")&amp;IF(M182&lt;&gt;"",CONCATENATE(M182,","),"")&amp;CONCATENATE("}")&amp;IF(VALUE(N182)&gt;0,CONCATENATE(", traitsNeeded=",N182),"")&amp;CONCATENATE(", dlcId=",IF(S182&lt;&gt;"",S182,"DLC_BASE_GAME")),""),"")</f>
        <v>[215] = {wayshrines={249,249,249,}, dlcId=DLC_ORSINIUM</v>
      </c>
      <c r="AZ182" s="21" t="str">
        <f>IF(F182&lt;&gt;"Not in the game (anymore)",IF(A182&lt;&gt;"",IF(P182&lt;&gt;"",CONCATENATE(", zoneIds={",P182),"")&amp;IF(Y182&lt;&gt;"",CONCATENATE(",",Y182),"")&amp;IF(AD182&lt;&gt;"",CONCATENATE(",",AD182),"")&amp;IF(AI182&lt;&gt;"",CONCATENATE(",",AI182),"")&amp;IF(AN182&lt;&gt;"",CONCATENATE(",",AN182),"")&amp;IF(AS182&lt;&gt;"",CONCATENATE(",",AS182),"")&amp;IF(P182&lt;&gt;"",CONCATENATE("}",""),"")&amp;IF(OR(I182="true",I182="false",I182&lt;&gt;""), CONCATENATE(", veteran=", I182), ""),""),"")</f>
        <v>, zoneIds={677}, veteran=false</v>
      </c>
      <c r="BA182" s="21" t="str">
        <f>IF(F182&lt;&gt;"Not in the game (anymore)",IF(A182&lt;&gt;"",", setType="&amp;G182,"")&amp;IF(J182="true",", multiTrialSet=true",""),"")</f>
        <v>, setType=LIBSETS_SETTYPE_ARENA</v>
      </c>
      <c r="BB182" s="21" t="str">
        <f>IF(AX182&lt;&gt;"",", isProcSetAllowedInPvP="&amp; AX182,"") &amp; IF(F182&lt;&gt;"Not in the game (anymore)",IF(U182&lt;&gt;"",", dropMechanic={"&amp;U182&amp;IF(AA182&lt;&gt;"",","&amp;AA182,"")&amp;IF(AF182&lt;&gt;"",","&amp;AF182,"")&amp;IF(AK182&lt;&gt;"",","&amp;AK182,"")&amp;IF(AP182&lt;&gt;"",","&amp;AP182,"")&amp;IF(AU182&lt;&gt;"",","&amp;AU182,"")&amp;"}"&amp;IF(U182="LIBSETS_DROP_MECHANIC_MONSTER_NAME",", dropMechanicNames={" &amp; IF(V182&lt;&gt;"","['en']='"&amp;V182&amp;"'","") &amp; IF(W182&lt;&gt;"",", ['de']='" &amp; W182&amp;"'","") &amp; "}",""),"")&amp;"},","")</f>
        <v>, dropMechanic={LIBSETS_DROP_MECHANIC_ARENA_STAGE_CHEST}},</v>
      </c>
      <c r="BC182" s="21" t="str">
        <f>IF(F182&lt;&gt;"Not in the game (anymore)",IF(C182&lt;&gt;"",CONCATENATE(" --",C182," / ",B182,"   [",IF(Q182&lt;&gt;"",Q182,""),IF(Z182&lt;&gt;"",", "&amp;Z182,""),IF(AE182&lt;&gt;"",", "&amp;AE182,""),IF(AJ182&lt;&gt;"",", "&amp;AJ182,""),IF(AO182&lt;&gt;"",", "&amp;AO182,""),IF(AT182&lt;&gt;"",", "&amp;AT182,""),"]")),"")</f>
        <v xml:space="preserve"> --Elemental Succession / Elementarfolge   [Maelstrom Arena]</v>
      </c>
    </row>
    <row r="183" spans="1:55" x14ac:dyDescent="0.25">
      <c r="A183" s="12">
        <v>216</v>
      </c>
      <c r="B183" t="s">
        <v>1024</v>
      </c>
      <c r="C183" t="s">
        <v>1025</v>
      </c>
      <c r="D183" s="3">
        <f t="shared" si="2"/>
        <v>216</v>
      </c>
      <c r="G183" s="8" t="s">
        <v>1491</v>
      </c>
      <c r="I183" t="s">
        <v>97</v>
      </c>
      <c r="J183" t="s">
        <v>97</v>
      </c>
      <c r="K183">
        <v>249</v>
      </c>
      <c r="L183">
        <v>249</v>
      </c>
      <c r="M183">
        <v>249</v>
      </c>
      <c r="N183">
        <v>0</v>
      </c>
      <c r="O183" s="66"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1577</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Y183" s="3" t="str">
        <f>IF(G183&lt;&gt;"LIBSETS_SETTYPE_BATTLEGROUND",IF(G183&lt;&gt;"LIBSETS_SETTYPE_SPECIAL",IF(X183&lt;&gt;"",X183,IF(Z183&lt;&gt;"",VLOOKUP(Z183,'ESO zone constants'!$D$3:$H$4953,5,FALSE),"")),""),"")</f>
        <v/>
      </c>
      <c r="Z183" t="str">
        <f>IF(AND(O183&lt;&gt;"",NOT(ISERROR(O183))),"",IF(AND(L183&lt;&gt;"",L183&gt;0,NOT(ISERROR(L183))),VLOOKUP(L183,'ESO dumped WayshrineInfo'!$K$3:$N$9999,4,FALSE),""))</f>
        <v/>
      </c>
      <c r="AB183" s="3" t="str">
        <f>IF(AA183&lt;&gt;"",IF(AA183&lt;&gt;"LIBSETS_DROP_MECHANIC_MONSTER_NAME",VLOOKUP(AA183,'LibSets constants'!$I$4:$L$1003,3,FALSE),""),"")</f>
        <v/>
      </c>
      <c r="AC183" s="3" t="str">
        <f>IF(AA183&lt;&gt;"",IF(AA183&lt;&gt;"LIBSETS_DROP_MECHANIC_MONSTER_NAME",VLOOKUP(AA183,'LibSets constants'!$I$4:$L$1003,4,FALSE),""),"")</f>
        <v/>
      </c>
      <c r="AD183" s="3" t="str">
        <f>IF(G183&lt;&gt;"LIBSETS_SETTYPE_BATTLEGROUND",IF(G183&lt;&gt;"LIBSETS_SETTYPE_SPECIAL",IF(AE183&lt;&gt;"",VLOOKUP(AE183,'ESO zone constants'!$D$3:$H$4953,5,FALSE),""),""),"")</f>
        <v/>
      </c>
      <c r="AE183" t="str">
        <f>IF(AND(O183&lt;&gt;"",NOT(ISERROR(O183))),"",IF(AND(M183&lt;&gt;"",M183&gt;0,NOT(ISERROR(M183))),VLOOKUP(M183,'ESO dumped WayshrineInfo'!$K$3:$N$9999,4,FALSE),""))</f>
        <v/>
      </c>
      <c r="AG183" s="3" t="str">
        <f>IF(AF183&lt;&gt;"",IF(AF183&lt;&gt;"LIBSETS_DROP_MECHANIC_MONSTER_NAME",VLOOKUP(AF183,'LibSets constants'!$I$4:$L$1003,3,FALSE),""),"")</f>
        <v/>
      </c>
      <c r="AH183" s="3" t="str">
        <f>IF(AF183&lt;&gt;"",IF(AF183&lt;&gt;"LIBSETS_DROP_MECHANIC_MONSTER_NAME",VLOOKUP(AF183,'LibSets constants'!$I$4:$L$1003,4,FALSE),""),"")</f>
        <v/>
      </c>
      <c r="AI183" s="3" t="str">
        <f>IF(G183&lt;&gt;"LIBSETS_SETTYPE_BATTLEGROUND",IF(G183&lt;&gt;"LIBSETS_SETTYPE_SPECIAL",IF(AJ183&lt;&gt;"",VLOOKUP(AJ183,'ESO zone constants'!$D$3:$H$4953,5,FALSE),""),""),"")</f>
        <v/>
      </c>
      <c r="AL183" s="3" t="str">
        <f>IF(AK183&lt;&gt;"",IF(AK183&lt;&gt;"LIBSETS_DROP_MECHANIC_MONSTER_NAME",VLOOKUP(AK183,'LibSets constants'!$I$4:$L$1003,3,FALSE),""),"")</f>
        <v/>
      </c>
      <c r="AM183" s="3" t="str">
        <f>IF(AK183&lt;&gt;"",IF(AK183&lt;&gt;"LIBSETS_DROP_MECHANIC_MONSTER_NAME",VLOOKUP(AK183,'LibSets constants'!$I$4:$L$1003,4,FALSE),""),"")</f>
        <v/>
      </c>
      <c r="AN183" s="3" t="str">
        <f>IF(G183&lt;&gt;"LIBSETS_SETTYPE_BATTLEGROUND",IF(G183&lt;&gt;"LIBSETS_SETTYPE_SPECIAL",IF(AO183&lt;&gt;"",VLOOKUP(AO183,'ESO zone constants'!$D$3:$H$4953,5,FALSE),""),""),"")</f>
        <v/>
      </c>
      <c r="AQ183" s="3" t="str">
        <f>IF(AP183&lt;&gt;"",IF(AP183&lt;&gt;"LIBSETS_DROP_MECHANIC_MONSTER_NAME",VLOOKUP(AP183,'LibSets constants'!$I$4:$L$1003,3,FALSE),""),"")</f>
        <v/>
      </c>
      <c r="AR183" s="3" t="str">
        <f>IF(AP183&lt;&gt;"",IF(AP183&lt;&gt;"LIBSETS_DROP_MECHANIC_MONSTER_NAME",VLOOKUP(AP183,'LibSets constants'!$I$4:$L$1003,4,FALSE),""),"")</f>
        <v/>
      </c>
      <c r="AS183" s="3" t="str">
        <f>IF(G183&lt;&gt;"LIBSETS_SETTYPE_BATTLEGROUND",IF(G183&lt;&gt;"LIBSETS_SETTYPE_SPECIAL",IF(AT183&lt;&gt;"",VLOOKUP(AT183,'ESO zone constants'!$D$3:$H$4953,5,FALSE),""),""),"")</f>
        <v/>
      </c>
      <c r="AV183" s="3" t="str">
        <f>IF(AU183&lt;&gt;"",IF(AU183&lt;&gt;"LIBSETS_DROP_MECHANIC_MONSTER_NAME",VLOOKUP(AU183,'LibSets constants'!$I$4:$L$1003,3,FALSE),""),"")</f>
        <v/>
      </c>
      <c r="AW183" s="3" t="str">
        <f>IF(AU183&lt;&gt;"",IF(AU183&lt;&gt;"LIBSETS_DROP_MECHANIC_MONSTER_NAME",VLOOKUP(AU183,'LibSets constants'!$I$4:$L$1003,4,FALSE),""),"")</f>
        <v/>
      </c>
      <c r="AX183" s="90" t="s">
        <v>2707</v>
      </c>
      <c r="AY183" s="21" t="str">
        <f>IF(A183="???","--","")&amp;IF(F183&lt;&gt;"Not in the game (anymore)",IF(A183&lt;&gt;"",CONCATENATE("[",A183,"] = {wayshrines={")&amp;IF(K183&lt;&gt;"",CONCATENATE(K183,","),"")&amp;IF(L183&lt;&gt;"",CONCATENATE(L183,","),"")&amp;IF(M183&lt;&gt;"",CONCATENATE(M183,","),"")&amp;CONCATENATE("}")&amp;IF(VALUE(N183)&gt;0,CONCATENATE(", traitsNeeded=",N183),"")&amp;CONCATENATE(", dlcId=",IF(S183&lt;&gt;"",S183,"DLC_BASE_GAME")),""),"")</f>
        <v>[216] = {wayshrines={249,249,249,}, dlcId=DLC_ORSINIUM</v>
      </c>
      <c r="AZ183" s="21" t="str">
        <f>IF(F183&lt;&gt;"Not in the game (anymore)",IF(A183&lt;&gt;"",IF(P183&lt;&gt;"",CONCATENATE(", zoneIds={",P183),"")&amp;IF(Y183&lt;&gt;"",CONCATENATE(",",Y183),"")&amp;IF(AD183&lt;&gt;"",CONCATENATE(",",AD183),"")&amp;IF(AI183&lt;&gt;"",CONCATENATE(",",AI183),"")&amp;IF(AN183&lt;&gt;"",CONCATENATE(",",AN183),"")&amp;IF(AS183&lt;&gt;"",CONCATENATE(",",AS183),"")&amp;IF(P183&lt;&gt;"",CONCATENATE("}",""),"")&amp;IF(OR(I183="true",I183="false",I183&lt;&gt;""), CONCATENATE(", veteran=", I183), ""),""),"")</f>
        <v>, zoneIds={677}, veteran=false</v>
      </c>
      <c r="BA183" s="21" t="str">
        <f>IF(F183&lt;&gt;"Not in the game (anymore)",IF(A183&lt;&gt;"",", setType="&amp;G183,"")&amp;IF(J183="true",", multiTrialSet=true",""),"")</f>
        <v>, setType=LIBSETS_SETTYPE_ARENA</v>
      </c>
      <c r="BB183" s="21" t="str">
        <f>IF(AX183&lt;&gt;"",", isProcSetAllowedInPvP="&amp; AX183,"") &amp; IF(F183&lt;&gt;"Not in the game (anymore)",IF(U183&lt;&gt;"",", dropMechanic={"&amp;U183&amp;IF(AA183&lt;&gt;"",","&amp;AA183,"")&amp;IF(AF183&lt;&gt;"",","&amp;AF183,"")&amp;IF(AK183&lt;&gt;"",","&amp;AK183,"")&amp;IF(AP183&lt;&gt;"",","&amp;AP183,"")&amp;IF(AU183&lt;&gt;"",","&amp;AU183,"")&amp;"}"&amp;IF(U183="LIBSETS_DROP_MECHANIC_MONSTER_NAME",", dropMechanicNames={" &amp; IF(V183&lt;&gt;"","['en']='"&amp;V183&amp;"'","") &amp; IF(W183&lt;&gt;"",", ['de']='" &amp; W183&amp;"'","") &amp; "}",""),"")&amp;"},","")</f>
        <v>, dropMechanic={LIBSETS_DROP_MECHANIC_ARENA_STAGE_CHEST}},</v>
      </c>
      <c r="BC183" s="21" t="str">
        <f>IF(F183&lt;&gt;"Not in the game (anymore)",IF(C183&lt;&gt;"",CONCATENATE(" --",C183," / ",B183,"   [",IF(Q183&lt;&gt;"",Q183,""),IF(Z183&lt;&gt;"",", "&amp;Z183,""),IF(AE183&lt;&gt;"",", "&amp;AE183,""),IF(AJ183&lt;&gt;"",", "&amp;AJ183,""),IF(AO183&lt;&gt;"",", "&amp;AO183,""),IF(AT183&lt;&gt;"",", "&amp;AT183,""),"]")),"")</f>
        <v xml:space="preserve"> --Hunt Leader / Jagdleiter   [Maelstrom Arena]</v>
      </c>
    </row>
    <row r="184" spans="1:55" x14ac:dyDescent="0.25">
      <c r="A184" s="12">
        <v>217</v>
      </c>
      <c r="B184" t="s">
        <v>1026</v>
      </c>
      <c r="C184" t="s">
        <v>1027</v>
      </c>
      <c r="D184" s="3">
        <f t="shared" si="2"/>
        <v>217</v>
      </c>
      <c r="G184" s="8" t="s">
        <v>1491</v>
      </c>
      <c r="I184" t="s">
        <v>97</v>
      </c>
      <c r="J184" t="s">
        <v>97</v>
      </c>
      <c r="K184">
        <v>249</v>
      </c>
      <c r="L184">
        <v>249</v>
      </c>
      <c r="M184">
        <v>249</v>
      </c>
      <c r="N184">
        <v>0</v>
      </c>
      <c r="O184" s="66"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1577</v>
      </c>
      <c r="V184" s="43" t="str">
        <f>IF(U184&lt;&gt;"",IF(U184&lt;&gt;"LIBSETS_DROP_MECHANIC_MONSTER_NAME",VLOOKUP(U184,'LibSets constants'!$I$4:$L$1003,3,FALSE),""),"")</f>
        <v>Arena stage chest</v>
      </c>
      <c r="W184" s="43" t="str">
        <f>IF(U184&lt;&gt;"",IF(U184&lt;&gt;"LIBSETS_DROP_MECHANIC_MONSTER_NAME",VLOOKUP(U184,'LibSets constants'!$I$4:$L$1003,4,FALSE),""),"")</f>
        <v>Arena-Phasen Schatztruhe</v>
      </c>
      <c r="Y184" s="3" t="str">
        <f>IF(G184&lt;&gt;"LIBSETS_SETTYPE_BATTLEGROUND",IF(G184&lt;&gt;"LIBSETS_SETTYPE_SPECIAL",IF(X184&lt;&gt;"",X184,IF(Z184&lt;&gt;"",VLOOKUP(Z184,'ESO zone constants'!$D$3:$H$4953,5,FALSE),"")),""),"")</f>
        <v/>
      </c>
      <c r="Z184" t="str">
        <f>IF(AND(O184&lt;&gt;"",NOT(ISERROR(O184))),"",IF(AND(L184&lt;&gt;"",L184&gt;0,NOT(ISERROR(L184))),VLOOKUP(L184,'ESO dumped WayshrineInfo'!$K$3:$N$9999,4,FALSE),""))</f>
        <v/>
      </c>
      <c r="AB184" s="3" t="str">
        <f>IF(AA184&lt;&gt;"",IF(AA184&lt;&gt;"LIBSETS_DROP_MECHANIC_MONSTER_NAME",VLOOKUP(AA184,'LibSets constants'!$I$4:$L$1003,3,FALSE),""),"")</f>
        <v/>
      </c>
      <c r="AC184" s="3" t="str">
        <f>IF(AA184&lt;&gt;"",IF(AA184&lt;&gt;"LIBSETS_DROP_MECHANIC_MONSTER_NAME",VLOOKUP(AA184,'LibSets constants'!$I$4:$L$1003,4,FALSE),""),"")</f>
        <v/>
      </c>
      <c r="AD184" s="3" t="str">
        <f>IF(G184&lt;&gt;"LIBSETS_SETTYPE_BATTLEGROUND",IF(G184&lt;&gt;"LIBSETS_SETTYPE_SPECIAL",IF(AE184&lt;&gt;"",VLOOKUP(AE184,'ESO zone constants'!$D$3:$H$4953,5,FALSE),""),""),"")</f>
        <v/>
      </c>
      <c r="AE184" t="str">
        <f>IF(AND(O184&lt;&gt;"",NOT(ISERROR(O184))),"",IF(AND(M184&lt;&gt;"",M184&gt;0,NOT(ISERROR(M184))),VLOOKUP(M184,'ESO dumped WayshrineInfo'!$K$3:$N$9999,4,FALSE),""))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3" t="str">
        <f>IF(G184&lt;&gt;"LIBSETS_SETTYPE_BATTLEGROUND",IF(G184&lt;&gt;"LIBSETS_SETTYPE_SPECIAL",IF(AJ184&lt;&gt;"",VLOOKUP(AJ184,'ESO zone constants'!$D$3:$H$4953,5,FALSE),""),""),"")</f>
        <v/>
      </c>
      <c r="AL184" s="3" t="str">
        <f>IF(AK184&lt;&gt;"",IF(AK184&lt;&gt;"LIBSETS_DROP_MECHANIC_MONSTER_NAME",VLOOKUP(AK184,'LibSets constants'!$I$4:$L$1003,3,FALSE),""),"")</f>
        <v/>
      </c>
      <c r="AM184" s="3" t="str">
        <f>IF(AK184&lt;&gt;"",IF(AK184&lt;&gt;"LIBSETS_DROP_MECHANIC_MONSTER_NAME",VLOOKUP(AK184,'LibSets constants'!$I$4:$L$1003,4,FALSE),""),"")</f>
        <v/>
      </c>
      <c r="AN184" s="3" t="str">
        <f>IF(G184&lt;&gt;"LIBSETS_SETTYPE_BATTLEGROUND",IF(G184&lt;&gt;"LIBSETS_SETTYPE_SPECIAL",IF(AO184&lt;&gt;"",VLOOKUP(AO184,'ESO zone constants'!$D$3:$H$4953,5,FALSE),""),""),"")</f>
        <v/>
      </c>
      <c r="AQ184" s="3" t="str">
        <f>IF(AP184&lt;&gt;"",IF(AP184&lt;&gt;"LIBSETS_DROP_MECHANIC_MONSTER_NAME",VLOOKUP(AP184,'LibSets constants'!$I$4:$L$1003,3,FALSE),""),"")</f>
        <v/>
      </c>
      <c r="AR184" s="3" t="str">
        <f>IF(AP184&lt;&gt;"",IF(AP184&lt;&gt;"LIBSETS_DROP_MECHANIC_MONSTER_NAME",VLOOKUP(AP184,'LibSets constants'!$I$4:$L$1003,4,FALSE),""),"")</f>
        <v/>
      </c>
      <c r="AS184" s="3" t="str">
        <f>IF(G184&lt;&gt;"LIBSETS_SETTYPE_BATTLEGROUND",IF(G184&lt;&gt;"LIBSETS_SETTYPE_SPECIAL",IF(AT184&lt;&gt;"",VLOOKUP(AT184,'ESO zone constants'!$D$3:$H$4953,5,FALSE),""),""),"")</f>
        <v/>
      </c>
      <c r="AV184" s="3" t="str">
        <f>IF(AU184&lt;&gt;"",IF(AU184&lt;&gt;"LIBSETS_DROP_MECHANIC_MONSTER_NAME",VLOOKUP(AU184,'LibSets constants'!$I$4:$L$1003,3,FALSE),""),"")</f>
        <v/>
      </c>
      <c r="AW184" s="3" t="str">
        <f>IF(AU184&lt;&gt;"",IF(AU184&lt;&gt;"LIBSETS_DROP_MECHANIC_MONSTER_NAME",VLOOKUP(AU184,'LibSets constants'!$I$4:$L$1003,4,FALSE),""),"")</f>
        <v/>
      </c>
      <c r="AX184" s="90" t="s">
        <v>2707</v>
      </c>
      <c r="AY184" s="21" t="str">
        <f>IF(A184="???","--","")&amp;IF(F184&lt;&gt;"Not in the game (anymore)",IF(A184&lt;&gt;"",CONCATENATE("[",A184,"] = {wayshrines={")&amp;IF(K184&lt;&gt;"",CONCATENATE(K184,","),"")&amp;IF(L184&lt;&gt;"",CONCATENATE(L184,","),"")&amp;IF(M184&lt;&gt;"",CONCATENATE(M184,","),"")&amp;CONCATENATE("}")&amp;IF(VALUE(N184)&gt;0,CONCATENATE(", traitsNeeded=",N184),"")&amp;CONCATENATE(", dlcId=",IF(S184&lt;&gt;"",S184,"DLC_BASE_GAME")),""),"")</f>
        <v>[217] = {wayshrines={249,249,249,}, dlcId=DLC_ORSINIUM</v>
      </c>
      <c r="AZ184" s="21" t="str">
        <f>IF(F184&lt;&gt;"Not in the game (anymore)",IF(A184&lt;&gt;"",IF(P184&lt;&gt;"",CONCATENATE(", zoneIds={",P184),"")&amp;IF(Y184&lt;&gt;"",CONCATENATE(",",Y184),"")&amp;IF(AD184&lt;&gt;"",CONCATENATE(",",AD184),"")&amp;IF(AI184&lt;&gt;"",CONCATENATE(",",AI184),"")&amp;IF(AN184&lt;&gt;"",CONCATENATE(",",AN184),"")&amp;IF(AS184&lt;&gt;"",CONCATENATE(",",AS184),"")&amp;IF(P184&lt;&gt;"",CONCATENATE("}",""),"")&amp;IF(OR(I184="true",I184="false",I184&lt;&gt;""), CONCATENATE(", veteran=", I184), ""),""),"")</f>
        <v>, zoneIds={677}, veteran=false</v>
      </c>
      <c r="BA184" s="21" t="str">
        <f>IF(F184&lt;&gt;"Not in the game (anymore)",IF(A184&lt;&gt;"",", setType="&amp;G184,"")&amp;IF(J184="true",", multiTrialSet=true",""),"")</f>
        <v>, setType=LIBSETS_SETTYPE_ARENA</v>
      </c>
      <c r="BB184" s="21" t="str">
        <f>IF(AX184&lt;&gt;"",", isProcSetAllowedInPvP="&amp; AX184,"") &amp; IF(F184&lt;&gt;"Not in the game (anymore)",IF(U184&lt;&gt;"",", dropMechanic={"&amp;U184&amp;IF(AA184&lt;&gt;"",","&amp;AA184,"")&amp;IF(AF184&lt;&gt;"",","&amp;AF184,"")&amp;IF(AK184&lt;&gt;"",","&amp;AK184,"")&amp;IF(AP184&lt;&gt;"",","&amp;AP184,"")&amp;IF(AU184&lt;&gt;"",","&amp;AU184,"")&amp;"}"&amp;IF(U184="LIBSETS_DROP_MECHANIC_MONSTER_NAME",", dropMechanicNames={" &amp; IF(V184&lt;&gt;"","['en']='"&amp;V184&amp;"'","") &amp; IF(W184&lt;&gt;"",", ['de']='" &amp; W184&amp;"'","") &amp; "}",""),"")&amp;"},","")</f>
        <v>, dropMechanic={LIBSETS_DROP_MECHANIC_ARENA_STAGE_CHEST}},</v>
      </c>
      <c r="BC184" s="21" t="str">
        <f>IF(F184&lt;&gt;"Not in the game (anymore)",IF(C184&lt;&gt;"",CONCATENATE(" --",C184," / ",B184,"   [",IF(Q184&lt;&gt;"",Q184,""),IF(Z184&lt;&gt;"",", "&amp;Z184,""),IF(AE184&lt;&gt;"",", "&amp;AE184,""),IF(AJ184&lt;&gt;"",", "&amp;AJ184,""),IF(AO184&lt;&gt;"",", "&amp;AO184,""),IF(AT184&lt;&gt;"",", "&amp;AT184,""),"]")),"")</f>
        <v xml:space="preserve"> --Winterborn / Winterkind   [Maelstrom Arena]</v>
      </c>
    </row>
    <row r="185" spans="1:55" x14ac:dyDescent="0.25">
      <c r="A185" s="12">
        <v>218</v>
      </c>
      <c r="B185" t="s">
        <v>1028</v>
      </c>
      <c r="C185" t="s">
        <v>2636</v>
      </c>
      <c r="D185" s="3">
        <f t="shared" si="2"/>
        <v>218</v>
      </c>
      <c r="G185" s="8" t="s">
        <v>1499</v>
      </c>
      <c r="I185" t="s">
        <v>97</v>
      </c>
      <c r="J185" t="s">
        <v>97</v>
      </c>
      <c r="K185">
        <v>-1</v>
      </c>
      <c r="L185">
        <v>-1</v>
      </c>
      <c r="M185">
        <v>-1</v>
      </c>
      <c r="N185">
        <v>0</v>
      </c>
      <c r="O185" s="66"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1581</v>
      </c>
      <c r="V185" s="43" t="str">
        <f>IF(U185&lt;&gt;"",IF(U185&lt;&gt;"LIBSETS_DROP_MECHANIC_MONSTER_NAME",VLOOKUP(U185,'LibSets constants'!$I$4:$L$1003,3,FALSE),""),"")</f>
        <v>Delve bosses have a chance to drop a waist or feet.</v>
      </c>
      <c r="W185" s="43" t="str">
        <f>IF(U185&lt;&gt;"",IF(U185&lt;&gt;"LIBSETS_DROP_MECHANIC_MONSTER_NAME",VLOOKUP(U185,'LibSets constants'!$I$4:$L$1003,4,FALSE),""),"")</f>
        <v>Bosse in Gewölben haben die Chance, eine Taille oder Füße fallen zu lassen.</v>
      </c>
      <c r="Y185" s="3" t="str">
        <f>IF(G185&lt;&gt;"LIBSETS_SETTYPE_BATTLEGROUND",IF(G185&lt;&gt;"LIBSETS_SETTYPE_SPECIAL",IF(X185&lt;&gt;"",X185,IF(Z185&lt;&gt;"",VLOOKUP(Z185,'ESO zone constants'!$D$3:$H$4953,5,FALSE),"")),""),"")</f>
        <v/>
      </c>
      <c r="Z185" t="str">
        <f>IF(AND(O185&lt;&gt;"",NOT(ISERROR(O185))),"",IF(AND(L185&lt;&gt;"",L185&gt;0,NOT(ISERROR(L185))),VLOOKUP(L185,'ESO dumped WayshrineInfo'!$K$3:$N$9999,4,FALSE),""))</f>
        <v/>
      </c>
      <c r="AA185" s="44" t="s">
        <v>1582</v>
      </c>
      <c r="AB185" s="43" t="str">
        <f>IF(AA185&lt;&gt;"",IF(AA185&lt;&gt;"LIBSETS_DROP_MECHANIC_MONSTER_NAME",VLOOKUP(AA185,'LibSets constants'!$I$4:$L$1003,3,FALSE),""),"")</f>
        <v>Overland group bosses have a 100% chance to drop head, chest, legs, or weapon.</v>
      </c>
      <c r="AC185" s="43" t="str">
        <f>IF(AA185&lt;&gt;"",IF(AA185&lt;&gt;"LIBSETS_DROP_MECHANIC_MONSTER_NAME",VLOOKUP(AA185,'LibSets constants'!$I$4:$L$1003,4,FALSE),""),"")</f>
        <v>Überland Gruppenbosse haben eine Chance von 100%, Kopf, Brust, Beine oder Waffen fallen zu lassen.</v>
      </c>
      <c r="AD185" s="3" t="str">
        <f>IF(G185&lt;&gt;"LIBSETS_SETTYPE_BATTLEGROUND",IF(G185&lt;&gt;"LIBSETS_SETTYPE_SPECIAL",IF(AE185&lt;&gt;"",VLOOKUP(AE185,'ESO zone constants'!$D$3:$H$4953,5,FALSE),""),""),"")</f>
        <v/>
      </c>
      <c r="AE185" t="str">
        <f>IF(AND(O185&lt;&gt;"",NOT(ISERROR(O185))),"",IF(AND(M185&lt;&gt;"",M185&gt;0,NOT(ISERROR(M185))),VLOOKUP(M185,'ESO dumped WayshrineInfo'!$K$3:$N$9999,4,FALSE),""))</f>
        <v/>
      </c>
      <c r="AF185" s="44" t="s">
        <v>1583</v>
      </c>
      <c r="AG185" s="43" t="str">
        <f>IF(AF185&lt;&gt;"",IF(AF185&lt;&gt;"LIBSETS_DROP_MECHANIC_MONSTER_NAME",VLOOKUP(AF185,'LibSets constants'!$I$4:$L$1003,3,FALSE),""),"")</f>
        <v>Public dungeon bosses have a chance to drop a shoulder, hand, or weapon.</v>
      </c>
      <c r="AH185" s="43" t="str">
        <f>IF(AF185&lt;&gt;"",IF(AF185&lt;&gt;"LIBSETS_DROP_MECHANIC_MONSTER_NAME",VLOOKUP(AF185,'LibSets constants'!$I$4:$L$1003,4,FALSE),""),"")</f>
        <v>Öffentliche Dungeon-Bosse haben die Möglichkeit, eine Schulter, Handschuhe oder eine Waffe fallen zu lassen.</v>
      </c>
      <c r="AI185" s="3" t="str">
        <f>IF(G185&lt;&gt;"LIBSETS_SETTYPE_BATTLEGROUND",IF(G185&lt;&gt;"LIBSETS_SETTYPE_SPECIAL",IF(AJ185&lt;&gt;"",VLOOKUP(AJ185,'ESO zone constants'!$D$3:$H$4953,5,FALSE),""),""),"")</f>
        <v/>
      </c>
      <c r="AK185" s="44" t="s">
        <v>1584</v>
      </c>
      <c r="AL185" s="43" t="str">
        <f>IF(AK185&lt;&gt;"",IF(AK185&lt;&gt;"LIBSETS_DROP_MECHANIC_MONSTER_NAME",VLOOKUP(AK185,'LibSets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5" s="43" t="str">
        <f>IF(AK185&lt;&gt;"",IF(AK185&lt;&gt;"LIBSETS_DROP_MECHANIC_MONSTER_NAME",VLOOKUP(AK185,'LibSets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5" s="3" t="str">
        <f>IF(G185&lt;&gt;"LIBSETS_SETTYPE_BATTLEGROUND",IF(G185&lt;&gt;"LIBSETS_SETTYPE_SPECIAL",IF(AO185&lt;&gt;"",VLOOKUP(AO185,'ESO zone constants'!$D$3:$H$4953,5,FALSE),""),""),"")</f>
        <v/>
      </c>
      <c r="AP185" s="44"/>
      <c r="AQ185" s="43" t="str">
        <f>IF(AP185&lt;&gt;"",IF(AP185&lt;&gt;"LIBSETS_DROP_MECHANIC_MONSTER_NAME",VLOOKUP(AP185,'LibSets constants'!$I$4:$L$1003,3,FALSE),""),"")</f>
        <v/>
      </c>
      <c r="AR185" s="43" t="str">
        <f>IF(AP185&lt;&gt;"",IF(AP185&lt;&gt;"LIBSETS_DROP_MECHANIC_MONSTER_NAME",VLOOKUP(AP185,'LibSets constants'!$I$4:$L$1003,4,FALSE),""),"")</f>
        <v/>
      </c>
      <c r="AS185" s="3" t="str">
        <f>IF(G185&lt;&gt;"LIBSETS_SETTYPE_BATTLEGROUND",IF(G185&lt;&gt;"LIBSETS_SETTYPE_SPECIAL",IF(AT185&lt;&gt;"",VLOOKUP(AT185,'ESO zone constants'!$D$3:$H$4953,5,FALSE),""),""),"")</f>
        <v/>
      </c>
      <c r="AU185" s="44"/>
      <c r="AV185" s="43" t="str">
        <f>IF(AU185&lt;&gt;"",IF(AU185&lt;&gt;"LIBSETS_DROP_MECHANIC_MONSTER_NAME",VLOOKUP(AU185,'LibSets constants'!$I$4:$L$1003,3,FALSE),""),"")</f>
        <v/>
      </c>
      <c r="AW185" s="43" t="str">
        <f>IF(AU185&lt;&gt;"",IF(AU185&lt;&gt;"LIBSETS_DROP_MECHANIC_MONSTER_NAME",VLOOKUP(AU185,'LibSets constants'!$I$4:$L$1003,4,FALSE),""),"")</f>
        <v/>
      </c>
      <c r="AX185" s="90" t="s">
        <v>2707</v>
      </c>
      <c r="AY185" s="21" t="str">
        <f>IF(A185="???","--","")&amp;IF(F185&lt;&gt;"Not in the game (anymore)",IF(A185&lt;&gt;"",CONCATENATE("[",A185,"] = {wayshrines={")&amp;IF(K185&lt;&gt;"",CONCATENATE(K185,","),"")&amp;IF(L185&lt;&gt;"",CONCATENATE(L185,","),"")&amp;IF(M185&lt;&gt;"",CONCATENATE(M185,","),"")&amp;CONCATENATE("}")&amp;IF(VALUE(N185)&gt;0,CONCATENATE(", traitsNeeded=",N185),"")&amp;CONCATENATE(", dlcId=",IF(S185&lt;&gt;"",S185,"DLC_BASE_GAME")),""),"")</f>
        <v>[218] = {wayshrines={-1,-1,-1,}, dlcId=DLC_ORSINIUM</v>
      </c>
      <c r="AZ185" s="21" t="str">
        <f>IF(F185&lt;&gt;"Not in the game (anymore)",IF(A185&lt;&gt;"",IF(P185&lt;&gt;"",CONCATENATE(", zoneIds={",P185),"")&amp;IF(Y185&lt;&gt;"",CONCATENATE(",",Y185),"")&amp;IF(AD185&lt;&gt;"",CONCATENATE(",",AD185),"")&amp;IF(AI185&lt;&gt;"",CONCATENATE(",",AI185),"")&amp;IF(AN185&lt;&gt;"",CONCATENATE(",",AN185),"")&amp;IF(AS185&lt;&gt;"",CONCATENATE(",",AS185),"")&amp;IF(P185&lt;&gt;"",CONCATENATE("}",""),"")&amp;IF(OR(I185="true",I185="false",I185&lt;&gt;""), CONCATENATE(", veteran=", I185), ""),""),"")</f>
        <v>, zoneIds={684}, veteran=false</v>
      </c>
      <c r="BA185" s="21" t="str">
        <f>IF(F185&lt;&gt;"Not in the game (anymore)",IF(A185&lt;&gt;"",", setType="&amp;G185,"")&amp;IF(J185="true",", multiTrialSet=true",""),"")</f>
        <v>, setType=LIBSETS_SETTYPE_OVERLAND</v>
      </c>
      <c r="BB185" s="21" t="str">
        <f>IF(AX185&lt;&gt;"",", isProcSetAllowedInPvP="&amp; AX185,"") &amp; IF(F185&lt;&gt;"Not in the game (anymore)",IF(U185&lt;&gt;"",", dropMechanic={"&amp;U185&amp;IF(AA185&lt;&gt;"",","&amp;AA185,"")&amp;IF(AF185&lt;&gt;"",","&amp;AF185,"")&amp;IF(AK185&lt;&gt;"",","&amp;AK185,"")&amp;IF(AP185&lt;&gt;"",","&amp;AP185,"")&amp;IF(AU185&lt;&gt;"",","&amp;AU185,"")&amp;"}"&amp;IF(U185="LIBSETS_DROP_MECHANIC_MONSTER_NAME",", dropMechanicNames={" &amp; IF(V185&lt;&gt;"","['en']='"&amp;V185&amp;"'","") &amp; IF(W185&lt;&gt;"",", ['de']='" &amp; W185&amp;"'","") &amp; "}",""),"")&amp;"},","")</f>
        <v>, dropMechanic={LIBSETS_DROP_MECHANIC_OVERLAND_BOSS_DELVE,LIBSETS_DROP_MECHANIC_OVERLAND_WORLDBOSS,LIBSETS_DROP_MECHANIC_OVERLAND_BOSS_PUBLIC_DUNGEON,LIBSETS_DROP_MECHANIC_OVERLAND_CHEST}},</v>
      </c>
      <c r="BC185" s="21" t="str">
        <f>IF(F185&lt;&gt;"Not in the game (anymore)",IF(C185&lt;&gt;"",CONCATENATE(" --",C185," / ",B185,"   [",IF(Q185&lt;&gt;"",Q185,""),IF(Z185&lt;&gt;"",", "&amp;Z185,""),IF(AE185&lt;&gt;"",", "&amp;AE185,""),IF(AJ185&lt;&gt;"",", "&amp;AJ185,""),IF(AO185&lt;&gt;"",", "&amp;AO185,""),IF(AT185&lt;&gt;"",", "&amp;AT185,""),"]")),"")</f>
        <v xml:space="preserve"> --Trinimac\'s Valor / Trinimacs Heldenmut   [Wrothgar]</v>
      </c>
    </row>
    <row r="186" spans="1:55" x14ac:dyDescent="0.25">
      <c r="A186" s="5">
        <v>219</v>
      </c>
      <c r="B186" t="s">
        <v>1029</v>
      </c>
      <c r="C186" t="s">
        <v>1029</v>
      </c>
      <c r="D186" s="3">
        <f t="shared" si="2"/>
        <v>219</v>
      </c>
      <c r="G186" s="8" t="s">
        <v>1493</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43" t="str">
        <f>IF(U186&lt;&gt;"",IF(U186&lt;&gt;"LIBSETS_DROP_MECHANIC_MONSTER_NAME",VLOOKUP(U186,'LibSets constants'!$I$4:$L$1003,3,FALSE),""),"")</f>
        <v/>
      </c>
      <c r="W186" s="39" t="str">
        <f>IF(U186&lt;&gt;"",IF(U186&lt;&gt;"LIBSETS_DROP_MECHANIC_MONSTER_NAME",VLOOKUP(U186,'LibSets constants'!$I$4:$L$1003,4,FALSE),""),"")</f>
        <v/>
      </c>
      <c r="Y186" s="3">
        <f>IF(G186&lt;&gt;"LIBSETS_SETTYPE_BATTLEGROUND",IF(G186&lt;&gt;"LIBSETS_SETTYPE_SPECIAL",IF(X186&lt;&gt;"",X186,IF(Z186&lt;&gt;"",VLOOKUP(Z186,'ESO zone constants'!$D$3:$H$4953,5,FALSE),"")),""),"")</f>
        <v>684</v>
      </c>
      <c r="Z186" t="str">
        <f>IF(AND(O186&lt;&gt;"",NOT(ISERROR(O186))),"",IF(AND(L186&lt;&gt;"",L186&gt;0,NOT(ISERROR(L186))),VLOOKUP(L186,'ESO dumped WayshrineInfo'!$K$3:$N$9999,4,FALSE),""))</f>
        <v>Wrothgar</v>
      </c>
      <c r="AA186" s="44"/>
      <c r="AB186" s="43" t="str">
        <f>IF(AA186&lt;&gt;"",IF(AA186&lt;&gt;"LIBSETS_DROP_MECHANIC_MONSTER_NAME",VLOOKUP(AA186,'LibSets constants'!$I$4:$L$1003,3,FALSE),""),"")</f>
        <v/>
      </c>
      <c r="AC186" s="43" t="str">
        <f>IF(AA186&lt;&gt;"",IF(AA186&lt;&gt;"LIBSETS_DROP_MECHANIC_MONSTER_NAME",VLOOKUP(AA186,'LibSets constants'!$I$4:$L$1003,4,FALSE),""),"")</f>
        <v/>
      </c>
      <c r="AD186" s="3">
        <f>IF(G186&lt;&gt;"LIBSETS_SETTYPE_BATTLEGROUND",IF(G186&lt;&gt;"LIBSETS_SETTYPE_SPECIAL",IF(AE186&lt;&gt;"",VLOOKUP(AE186,'ESO zone constants'!$D$3:$H$4953,5,FALSE),""),""),"")</f>
        <v>684</v>
      </c>
      <c r="AE186" t="str">
        <f>IF(AND(O186&lt;&gt;"",NOT(ISERROR(O186))),"",IF(AND(M186&lt;&gt;"",M186&gt;0,NOT(ISERROR(M186))),VLOOKUP(M186,'ESO dumped WayshrineInfo'!$K$3:$N$9999,4,FALSE),""))</f>
        <v>Wrothgar</v>
      </c>
      <c r="AF186" s="44"/>
      <c r="AG186" s="43" t="str">
        <f>IF(AF186&lt;&gt;"",IF(AF186&lt;&gt;"LIBSETS_DROP_MECHANIC_MONSTER_NAME",VLOOKUP(AF186,'LibSets constants'!$I$4:$L$1003,3,FALSE),""),"")</f>
        <v/>
      </c>
      <c r="AH186" s="43" t="str">
        <f>IF(AF186&lt;&gt;"",IF(AF186&lt;&gt;"LIBSETS_DROP_MECHANIC_MONSTER_NAME",VLOOKUP(AF186,'LibSets constants'!$I$4:$L$1003,4,FALSE),""),"")</f>
        <v/>
      </c>
      <c r="AI186" s="3" t="str">
        <f>IF(G186&lt;&gt;"LIBSETS_SETTYPE_BATTLEGROUND",IF(G186&lt;&gt;"LIBSETS_SETTYPE_SPECIAL",IF(AJ186&lt;&gt;"",VLOOKUP(AJ186,'ESO zone constants'!$D$3:$H$4953,5,FALSE),""),""),"")</f>
        <v/>
      </c>
      <c r="AK186" s="44"/>
      <c r="AL186" s="43" t="str">
        <f>IF(AK186&lt;&gt;"",IF(AK186&lt;&gt;"LIBSETS_DROP_MECHANIC_MONSTER_NAME",VLOOKUP(AK186,'LibSets constants'!$I$4:$L$1003,3,FALSE),""),"")</f>
        <v/>
      </c>
      <c r="AM186" s="43" t="str">
        <f>IF(AK186&lt;&gt;"",IF(AK186&lt;&gt;"LIBSETS_DROP_MECHANIC_MONSTER_NAME",VLOOKUP(AK186,'LibSets constants'!$I$4:$L$1003,4,FALSE),""),"")</f>
        <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90" t="s">
        <v>2707</v>
      </c>
      <c r="AY186" s="21" t="str">
        <f>IF(A186="???","--","")&amp;IF(F186&lt;&gt;"Not in the game (anymore)",IF(A186&lt;&gt;"",CONCATENATE("[",A186,"] = {wayshrines={")&amp;IF(K186&lt;&gt;"",CONCATENATE(K186,","),"")&amp;IF(L186&lt;&gt;"",CONCATENATE(L186,","),"")&amp;IF(M186&lt;&gt;"",CONCATENATE(M186,","),"")&amp;CONCATENATE("}")&amp;IF(VALUE(N186)&gt;0,CONCATENATE(", traitsNeeded=",N186),"")&amp;CONCATENATE(", dlcId=",IF(S186&lt;&gt;"",S186,"DLC_BASE_GAME")),""),"")</f>
        <v>[219] = {wayshrines={237,237,237,}, traitsNeeded=9, dlcId=DLC_ORSINIUM</v>
      </c>
      <c r="AZ186" s="21" t="str">
        <f>IF(F186&lt;&gt;"Not in the game (anymore)",IF(A186&lt;&gt;"",IF(P186&lt;&gt;"",CONCATENATE(", zoneIds={",P186),"")&amp;IF(Y186&lt;&gt;"",CONCATENATE(",",Y186),"")&amp;IF(AD186&lt;&gt;"",CONCATENATE(",",AD186),"")&amp;IF(AI186&lt;&gt;"",CONCATENATE(",",AI186),"")&amp;IF(AN186&lt;&gt;"",CONCATENATE(",",AN186),"")&amp;IF(AS186&lt;&gt;"",CONCATENATE(",",AS186),"")&amp;IF(P186&lt;&gt;"",CONCATENATE("}",""),"")&amp;IF(OR(I186="true",I186="false",I186&lt;&gt;""), CONCATENATE(", veteran=", I186), ""),""),"")</f>
        <v>, zoneIds={684,684,684}, veteran=false</v>
      </c>
      <c r="BA186" s="21" t="str">
        <f>IF(F186&lt;&gt;"Not in the game (anymore)",IF(A186&lt;&gt;"",", setType="&amp;G186,"")&amp;IF(J186="true",", multiTrialSet=true",""),"")</f>
        <v>, setType=LIBSETS_SETTYPE_CRAFTED</v>
      </c>
      <c r="BB186" s="21" t="str">
        <f>IF(AX186&lt;&gt;"",", isProcSetAllowedInPvP="&amp; AX186,"") &amp; IF(F186&lt;&gt;"Not in the game (anymore)",IF(U186&lt;&gt;"",", dropMechanic={"&amp;U186&amp;IF(AA186&lt;&gt;"",","&amp;AA186,"")&amp;IF(AF186&lt;&gt;"",","&amp;AF186,"")&amp;IF(AK186&lt;&gt;"",","&amp;AK186,"")&amp;IF(AP186&lt;&gt;"",","&amp;AP186,"")&amp;IF(AU186&lt;&gt;"",","&amp;AU186,"")&amp;"}"&amp;IF(U186="LIBSETS_DROP_MECHANIC_MONSTER_NAME",", dropMechanicNames={" &amp; IF(V186&lt;&gt;"","['en']='"&amp;V186&amp;"'","") &amp; IF(W186&lt;&gt;"",", ['de']='" &amp; W186&amp;"'","") &amp; "}",""),"")&amp;"},","")</f>
        <v>},</v>
      </c>
      <c r="BC186" s="21" t="str">
        <f>IF(F186&lt;&gt;"Not in the game (anymore)",IF(C186&lt;&gt;"",CONCATENATE(" --",C186," / ",B186,"   [",IF(Q186&lt;&gt;"",Q186,""),IF(Z186&lt;&gt;"",", "&amp;Z186,""),IF(AE186&lt;&gt;"",", "&amp;AE186,""),IF(AJ186&lt;&gt;"",", "&amp;AJ186,""),IF(AO186&lt;&gt;"",", "&amp;AO186,""),IF(AT186&lt;&gt;"",", "&amp;AT186,""),"]")),"")</f>
        <v xml:space="preserve"> --Morkuldin / Morkuldin   [Wrothgar, Wrothgar, Wrothgar]</v>
      </c>
    </row>
    <row r="187" spans="1:55" x14ac:dyDescent="0.25">
      <c r="A187" s="5">
        <v>224</v>
      </c>
      <c r="B187" t="s">
        <v>1030</v>
      </c>
      <c r="C187" t="s">
        <v>2637</v>
      </c>
      <c r="D187" s="3">
        <f t="shared" si="2"/>
        <v>224</v>
      </c>
      <c r="G187" s="8" t="s">
        <v>1493</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43" t="str">
        <f>IF(U187&lt;&gt;"",IF(U187&lt;&gt;"LIBSETS_DROP_MECHANIC_MONSTER_NAME",VLOOKUP(U187,'LibSets constants'!$I$4:$L$1003,3,FALSE),""),"")</f>
        <v/>
      </c>
      <c r="W187" s="39" t="str">
        <f>IF(U187&lt;&gt;"",IF(U187&lt;&gt;"LIBSETS_DROP_MECHANIC_MONSTER_NAME",VLOOKUP(U187,'LibSets constants'!$I$4:$L$1003,4,FALSE),""),"")</f>
        <v/>
      </c>
      <c r="Y187" s="3">
        <f>IF(G187&lt;&gt;"LIBSETS_SETTYPE_BATTLEGROUND",IF(G187&lt;&gt;"LIBSETS_SETTYPE_SPECIAL",IF(X187&lt;&gt;"",X187,IF(Z187&lt;&gt;"",VLOOKUP(Z187,'ESO zone constants'!$D$3:$H$4953,5,FALSE),"")),""),"")</f>
        <v>816</v>
      </c>
      <c r="Z187" t="str">
        <f>IF(AND(O187&lt;&gt;"",NOT(ISERROR(O187))),"",IF(AND(L187&lt;&gt;"",L187&gt;0,NOT(ISERROR(L187))),VLOOKUP(L187,'ESO dumped WayshrineInfo'!$K$3:$N$9999,4,FALSE),""))</f>
        <v>Hew's Bane</v>
      </c>
      <c r="AA187" s="44"/>
      <c r="AB187" s="43" t="str">
        <f>IF(AA187&lt;&gt;"",IF(AA187&lt;&gt;"LIBSETS_DROP_MECHANIC_MONSTER_NAME",VLOOKUP(AA187,'LibSets constants'!$I$4:$L$1003,3,FALSE),""),"")</f>
        <v/>
      </c>
      <c r="AC187" s="43" t="str">
        <f>IF(AA187&lt;&gt;"",IF(AA187&lt;&gt;"LIBSETS_DROP_MECHANIC_MONSTER_NAME",VLOOKUP(AA187,'LibSets constants'!$I$4:$L$1003,4,FALSE),""),"")</f>
        <v/>
      </c>
      <c r="AD187" s="3">
        <f>IF(G187&lt;&gt;"LIBSETS_SETTYPE_BATTLEGROUND",IF(G187&lt;&gt;"LIBSETS_SETTYPE_SPECIAL",IF(AE187&lt;&gt;"",VLOOKUP(AE187,'ESO zone constants'!$D$3:$H$4953,5,FALSE),""),""),"")</f>
        <v>816</v>
      </c>
      <c r="AE187" t="str">
        <f>IF(AND(O187&lt;&gt;"",NOT(ISERROR(O187))),"",IF(AND(M187&lt;&gt;"",M187&gt;0,NOT(ISERROR(M187))),VLOOKUP(M187,'ESO dumped WayshrineInfo'!$K$3:$N$9999,4,FALSE),""))</f>
        <v>Hew's Bane</v>
      </c>
      <c r="AF187" s="44"/>
      <c r="AG187" s="43" t="str">
        <f>IF(AF187&lt;&gt;"",IF(AF187&lt;&gt;"LIBSETS_DROP_MECHANIC_MONSTER_NAME",VLOOKUP(AF187,'LibSets constants'!$I$4:$L$1003,3,FALSE),""),"")</f>
        <v/>
      </c>
      <c r="AH187" s="43" t="str">
        <f>IF(AF187&lt;&gt;"",IF(AF187&lt;&gt;"LIBSETS_DROP_MECHANIC_MONSTER_NAME",VLOOKUP(AF187,'LibSets constants'!$I$4:$L$1003,4,FALSE),""),"")</f>
        <v/>
      </c>
      <c r="AI187" s="3" t="str">
        <f>IF(G187&lt;&gt;"LIBSETS_SETTYPE_BATTLEGROUND",IF(G187&lt;&gt;"LIBSETS_SETTYPE_SPECIAL",IF(AJ187&lt;&gt;"",VLOOKUP(AJ187,'ESO zone constants'!$D$3:$H$4953,5,FALSE),""),""),"")</f>
        <v/>
      </c>
      <c r="AK187" s="44"/>
      <c r="AL187" s="43" t="str">
        <f>IF(AK187&lt;&gt;"",IF(AK187&lt;&gt;"LIBSETS_DROP_MECHANIC_MONSTER_NAME",VLOOKUP(AK187,'LibSets constants'!$I$4:$L$1003,3,FALSE),""),"")</f>
        <v/>
      </c>
      <c r="AM187" s="43" t="str">
        <f>IF(AK187&lt;&gt;"",IF(AK187&lt;&gt;"LIBSETS_DROP_MECHANIC_MONSTER_NAME",VLOOKUP(AK187,'LibSets constants'!$I$4:$L$1003,4,FALSE),""),"")</f>
        <v/>
      </c>
      <c r="AN187" s="3" t="str">
        <f>IF(G187&lt;&gt;"LIBSETS_SETTYPE_BATTLEGROUND",IF(G187&lt;&gt;"LIBSETS_SETTYPE_SPECIAL",IF(AO187&lt;&gt;"",VLOOKUP(AO187,'ESO zone constants'!$D$3:$H$4953,5,FALSE),""),""),"")</f>
        <v/>
      </c>
      <c r="AP187" s="44"/>
      <c r="AQ187" s="43" t="str">
        <f>IF(AP187&lt;&gt;"",IF(AP187&lt;&gt;"LIBSETS_DROP_MECHANIC_MONSTER_NAME",VLOOKUP(AP187,'LibSets constants'!$I$4:$L$1003,3,FALSE),""),"")</f>
        <v/>
      </c>
      <c r="AR187" s="43" t="str">
        <f>IF(AP187&lt;&gt;"",IF(AP187&lt;&gt;"LIBSETS_DROP_MECHANIC_MONSTER_NAME",VLOOKUP(AP187,'LibSets constants'!$I$4:$L$1003,4,FALSE),""),"")</f>
        <v/>
      </c>
      <c r="AS187" s="3" t="str">
        <f>IF(G187&lt;&gt;"LIBSETS_SETTYPE_BATTLEGROUND",IF(G187&lt;&gt;"LIBSETS_SETTYPE_SPECIAL",IF(AT187&lt;&gt;"",VLOOKUP(AT187,'ESO zone constants'!$D$3:$H$4953,5,FALSE),""),""),"")</f>
        <v/>
      </c>
      <c r="AU187" s="44"/>
      <c r="AV187" s="43" t="str">
        <f>IF(AU187&lt;&gt;"",IF(AU187&lt;&gt;"LIBSETS_DROP_MECHANIC_MONSTER_NAME",VLOOKUP(AU187,'LibSets constants'!$I$4:$L$1003,3,FALSE),""),"")</f>
        <v/>
      </c>
      <c r="AW187" s="43" t="str">
        <f>IF(AU187&lt;&gt;"",IF(AU187&lt;&gt;"LIBSETS_DROP_MECHANIC_MONSTER_NAME",VLOOKUP(AU187,'LibSets constants'!$I$4:$L$1003,4,FALSE),""),"")</f>
        <v/>
      </c>
      <c r="AX187" s="90" t="s">
        <v>2707</v>
      </c>
      <c r="AY187" s="21" t="str">
        <f>IF(A187="???","--","")&amp;IF(F187&lt;&gt;"Not in the game (anymore)",IF(A187&lt;&gt;"",CONCATENATE("[",A187,"] = {wayshrines={")&amp;IF(K187&lt;&gt;"",CONCATENATE(K187,","),"")&amp;IF(L187&lt;&gt;"",CONCATENATE(L187,","),"")&amp;IF(M187&lt;&gt;"",CONCATENATE(M187,","),"")&amp;CONCATENATE("}")&amp;IF(VALUE(N187)&gt;0,CONCATENATE(", traitsNeeded=",N187),"")&amp;CONCATENATE(", dlcId=",IF(S187&lt;&gt;"",S187,"DLC_BASE_GAME")),""),"")</f>
        <v>[224] = {wayshrines={257,257,257,}, traitsNeeded=5, dlcId=DLC_THIEVES_GUILD</v>
      </c>
      <c r="AZ187" s="21" t="str">
        <f>IF(F187&lt;&gt;"Not in the game (anymore)",IF(A187&lt;&gt;"",IF(P187&lt;&gt;"",CONCATENATE(", zoneIds={",P187),"")&amp;IF(Y187&lt;&gt;"",CONCATENATE(",",Y187),"")&amp;IF(AD187&lt;&gt;"",CONCATENATE(",",AD187),"")&amp;IF(AI187&lt;&gt;"",CONCATENATE(",",AI187),"")&amp;IF(AN187&lt;&gt;"",CONCATENATE(",",AN187),"")&amp;IF(AS187&lt;&gt;"",CONCATENATE(",",AS187),"")&amp;IF(P187&lt;&gt;"",CONCATENATE("}",""),"")&amp;IF(OR(I187="true",I187="false",I187&lt;&gt;""), CONCATENATE(", veteran=", I187), ""),""),"")</f>
        <v>, zoneIds={816,816,816}, veteran=false</v>
      </c>
      <c r="BA187" s="21" t="str">
        <f>IF(F187&lt;&gt;"Not in the game (anymore)",IF(A187&lt;&gt;"",", setType="&amp;G187,"")&amp;IF(J187="true",", multiTrialSet=true",""),"")</f>
        <v>, setType=LIBSETS_SETTYPE_CRAFTED</v>
      </c>
      <c r="BB187" s="21" t="str">
        <f>IF(AX187&lt;&gt;"",", isProcSetAllowedInPvP="&amp; AX187,"") &amp; IF(F187&lt;&gt;"Not in the game (anymore)",IF(U187&lt;&gt;"",", dropMechanic={"&amp;U187&amp;IF(AA187&lt;&gt;"",","&amp;AA187,"")&amp;IF(AF187&lt;&gt;"",","&amp;AF187,"")&amp;IF(AK187&lt;&gt;"",","&amp;AK187,"")&amp;IF(AP187&lt;&gt;"",","&amp;AP187,"")&amp;IF(AU187&lt;&gt;"",","&amp;AU187,"")&amp;"}"&amp;IF(U187="LIBSETS_DROP_MECHANIC_MONSTER_NAME",", dropMechanicNames={" &amp; IF(V187&lt;&gt;"","['en']='"&amp;V187&amp;"'","") &amp; IF(W187&lt;&gt;"",", ['de']='" &amp; W187&amp;"'","") &amp; "}",""),"")&amp;"},","")</f>
        <v>},</v>
      </c>
      <c r="BC187" s="21" t="str">
        <f>IF(F187&lt;&gt;"Not in the game (anymore)",IF(C187&lt;&gt;"",CONCATENATE(" --",C187," / ",B187,"   [",IF(Q187&lt;&gt;"",Q187,""),IF(Z187&lt;&gt;"",", "&amp;Z187,""),IF(AE187&lt;&gt;"",", "&amp;AE187,""),IF(AJ187&lt;&gt;"",", "&amp;AJ187,""),IF(AO187&lt;&gt;"",", "&amp;AO187,""),IF(AT187&lt;&gt;"",", "&amp;AT187,""),"]")),"")</f>
        <v xml:space="preserve"> --Tava\'s Favor / Tavas Gunst   [Hew's Bane, Hew's Bane, Hew's Bane]</v>
      </c>
    </row>
    <row r="188" spans="1:55" x14ac:dyDescent="0.25">
      <c r="A188" s="5">
        <v>225</v>
      </c>
      <c r="B188" t="s">
        <v>1031</v>
      </c>
      <c r="C188" t="s">
        <v>1032</v>
      </c>
      <c r="D188" s="3">
        <f t="shared" si="2"/>
        <v>225</v>
      </c>
      <c r="G188" s="8" t="s">
        <v>1493</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9" t="str">
        <f>IF(U188&lt;&gt;"",IF(U188&lt;&gt;"LIBSETS_DROP_MECHANIC_MONSTER_NAME",VLOOKUP(U188,'LibSets constants'!$I$4:$L$1003,4,FALSE),""),"")</f>
        <v/>
      </c>
      <c r="Y188" s="3">
        <f>IF(G188&lt;&gt;"LIBSETS_SETTYPE_BATTLEGROUND",IF(G188&lt;&gt;"LIBSETS_SETTYPE_SPECIAL",IF(X188&lt;&gt;"",X188,IF(Z188&lt;&gt;"",VLOOKUP(Z188,'ESO zone constants'!$D$3:$H$4953,5,FALSE),"")),""),"")</f>
        <v>816</v>
      </c>
      <c r="Z188" t="str">
        <f>IF(AND(O188&lt;&gt;"",NOT(ISERROR(O188))),"",IF(AND(L188&lt;&gt;"",L188&gt;0,NOT(ISERROR(L188))),VLOOKUP(L188,'ESO dumped WayshrineInfo'!$K$3:$N$9999,4,FALSE),""))</f>
        <v>Hew's Bane</v>
      </c>
      <c r="AB188" s="3" t="str">
        <f>IF(AA188&lt;&gt;"",IF(AA188&lt;&gt;"LIBSETS_DROP_MECHANIC_MONSTER_NAME",VLOOKUP(AA188,'LibSets constants'!$I$4:$L$1003,3,FALSE),""),"")</f>
        <v/>
      </c>
      <c r="AC188" s="3" t="str">
        <f>IF(AA188&lt;&gt;"",IF(AA188&lt;&gt;"LIBSETS_DROP_MECHANIC_MONSTER_NAME",VLOOKUP(AA188,'LibSets constants'!$I$4:$L$1003,4,FALSE),""),"")</f>
        <v/>
      </c>
      <c r="AD188" s="3">
        <f>IF(G188&lt;&gt;"LIBSETS_SETTYPE_BATTLEGROUND",IF(G188&lt;&gt;"LIBSETS_SETTYPE_SPECIAL",IF(AE188&lt;&gt;"",VLOOKUP(AE188,'ESO zone constants'!$D$3:$H$4953,5,FALSE),""),""),"")</f>
        <v>816</v>
      </c>
      <c r="AE188" t="str">
        <f>IF(AND(O188&lt;&gt;"",NOT(ISERROR(O188))),"",IF(AND(M188&lt;&gt;"",M188&gt;0,NOT(ISERROR(M188))),VLOOKUP(M188,'ESO dumped WayshrineInfo'!$K$3:$N$9999,4,FALSE),""))</f>
        <v>Hew's Bane</v>
      </c>
      <c r="AG188" s="3" t="str">
        <f>IF(AF188&lt;&gt;"",IF(AF188&lt;&gt;"LIBSETS_DROP_MECHANIC_MONSTER_NAME",VLOOKUP(AF188,'LibSets constants'!$I$4:$L$1003,3,FALSE),""),"")</f>
        <v/>
      </c>
      <c r="AH188" s="3" t="str">
        <f>IF(AF188&lt;&gt;"",IF(AF188&lt;&gt;"LIBSETS_DROP_MECHANIC_MONSTER_NAME",VLOOKUP(AF188,'LibSets constants'!$I$4:$L$1003,4,FALSE),""),"")</f>
        <v/>
      </c>
      <c r="AI188" s="3" t="str">
        <f>IF(G188&lt;&gt;"LIBSETS_SETTYPE_BATTLEGROUND",IF(G188&lt;&gt;"LIBSETS_SETTYPE_SPECIAL",IF(AJ188&lt;&gt;"",VLOOKUP(AJ188,'ESO zone constants'!$D$3:$H$4953,5,FALSE),""),""),"")</f>
        <v/>
      </c>
      <c r="AL188" s="3" t="str">
        <f>IF(AK188&lt;&gt;"",IF(AK188&lt;&gt;"LIBSETS_DROP_MECHANIC_MONSTER_NAME",VLOOKUP(AK188,'LibSets constants'!$I$4:$L$1003,3,FALSE),""),"")</f>
        <v/>
      </c>
      <c r="AM188" s="3" t="str">
        <f>IF(AK188&lt;&gt;"",IF(AK188&lt;&gt;"LIBSETS_DROP_MECHANIC_MONSTER_NAME",VLOOKUP(AK188,'LibSets constants'!$I$4:$L$1003,4,FALSE),""),"")</f>
        <v/>
      </c>
      <c r="AN188" s="3" t="str">
        <f>IF(G188&lt;&gt;"LIBSETS_SETTYPE_BATTLEGROUND",IF(G188&lt;&gt;"LIBSETS_SETTYPE_SPECIAL",IF(AO188&lt;&gt;"",VLOOKUP(AO188,'ESO zone constants'!$D$3:$H$4953,5,FALSE),""),""),"")</f>
        <v/>
      </c>
      <c r="AQ188" s="3" t="str">
        <f>IF(AP188&lt;&gt;"",IF(AP188&lt;&gt;"LIBSETS_DROP_MECHANIC_MONSTER_NAME",VLOOKUP(AP188,'LibSets constants'!$I$4:$L$1003,3,FALSE),""),"")</f>
        <v/>
      </c>
      <c r="AR188" s="3" t="str">
        <f>IF(AP188&lt;&gt;"",IF(AP188&lt;&gt;"LIBSETS_DROP_MECHANIC_MONSTER_NAME",VLOOKUP(AP188,'LibSets constants'!$I$4:$L$1003,4,FALSE),""),"")</f>
        <v/>
      </c>
      <c r="AS188" s="3" t="str">
        <f>IF(G188&lt;&gt;"LIBSETS_SETTYPE_BATTLEGROUND",IF(G188&lt;&gt;"LIBSETS_SETTYPE_SPECIAL",IF(AT188&lt;&gt;"",VLOOKUP(AT188,'ESO zone constants'!$D$3:$H$4953,5,FALSE),""),""),"")</f>
        <v/>
      </c>
      <c r="AV188" s="3" t="str">
        <f>IF(AU188&lt;&gt;"",IF(AU188&lt;&gt;"LIBSETS_DROP_MECHANIC_MONSTER_NAME",VLOOKUP(AU188,'LibSets constants'!$I$4:$L$1003,3,FALSE),""),"")</f>
        <v/>
      </c>
      <c r="AW188" s="3" t="str">
        <f>IF(AU188&lt;&gt;"",IF(AU188&lt;&gt;"LIBSETS_DROP_MECHANIC_MONSTER_NAME",VLOOKUP(AU188,'LibSets constants'!$I$4:$L$1003,4,FALSE),""),"")</f>
        <v/>
      </c>
      <c r="AX188" s="90" t="s">
        <v>2707</v>
      </c>
      <c r="AY188" s="21" t="str">
        <f>IF(A188="???","--","")&amp;IF(F188&lt;&gt;"Not in the game (anymore)",IF(A188&lt;&gt;"",CONCATENATE("[",A188,"] = {wayshrines={")&amp;IF(K188&lt;&gt;"",CONCATENATE(K188,","),"")&amp;IF(L188&lt;&gt;"",CONCATENATE(L188,","),"")&amp;IF(M188&lt;&gt;"",CONCATENATE(M188,","),"")&amp;CONCATENATE("}")&amp;IF(VALUE(N188)&gt;0,CONCATENATE(", traitsNeeded=",N188),"")&amp;CONCATENATE(", dlcId=",IF(S188&lt;&gt;"",S188,"DLC_BASE_GAME")),""),"")</f>
        <v>[225] = {wayshrines={257,257,257,}, traitsNeeded=7, dlcId=DLC_THIEVES_GUILD</v>
      </c>
      <c r="AZ188" s="21" t="str">
        <f>IF(F188&lt;&gt;"Not in the game (anymore)",IF(A188&lt;&gt;"",IF(P188&lt;&gt;"",CONCATENATE(", zoneIds={",P188),"")&amp;IF(Y188&lt;&gt;"",CONCATENATE(",",Y188),"")&amp;IF(AD188&lt;&gt;"",CONCATENATE(",",AD188),"")&amp;IF(AI188&lt;&gt;"",CONCATENATE(",",AI188),"")&amp;IF(AN188&lt;&gt;"",CONCATENATE(",",AN188),"")&amp;IF(AS188&lt;&gt;"",CONCATENATE(",",AS188),"")&amp;IF(P188&lt;&gt;"",CONCATENATE("}",""),"")&amp;IF(OR(I188="true",I188="false",I188&lt;&gt;""), CONCATENATE(", veteran=", I188), ""),""),"")</f>
        <v>, zoneIds={816,816,816}, veteran=false</v>
      </c>
      <c r="BA188" s="21" t="str">
        <f>IF(F188&lt;&gt;"Not in the game (anymore)",IF(A188&lt;&gt;"",", setType="&amp;G188,"")&amp;IF(J188="true",", multiTrialSet=true",""),"")</f>
        <v>, setType=LIBSETS_SETTYPE_CRAFTED</v>
      </c>
      <c r="BB188" s="21" t="str">
        <f>IF(AX188&lt;&gt;"",", isProcSetAllowedInPvP="&amp; AX188,"") &amp; IF(F188&lt;&gt;"Not in the game (anymore)",IF(U188&lt;&gt;"",", dropMechanic={"&amp;U188&amp;IF(AA188&lt;&gt;"",","&amp;AA188,"")&amp;IF(AF188&lt;&gt;"",","&amp;AF188,"")&amp;IF(AK188&lt;&gt;"",","&amp;AK188,"")&amp;IF(AP188&lt;&gt;"",","&amp;AP188,"")&amp;IF(AU188&lt;&gt;"",","&amp;AU188,"")&amp;"}"&amp;IF(U188="LIBSETS_DROP_MECHANIC_MONSTER_NAME",", dropMechanicNames={" &amp; IF(V188&lt;&gt;"","['en']='"&amp;V188&amp;"'","") &amp; IF(W188&lt;&gt;"",", ['de']='" &amp; W188&amp;"'","") &amp; "}",""),"")&amp;"},","")</f>
        <v>},</v>
      </c>
      <c r="BC188" s="21" t="str">
        <f>IF(F188&lt;&gt;"Not in the game (anymore)",IF(C188&lt;&gt;"",CONCATENATE(" --",C188," / ",B188,"   [",IF(Q188&lt;&gt;"",Q188,""),IF(Z188&lt;&gt;"",", "&amp;Z188,""),IF(AE188&lt;&gt;"",", "&amp;AE188,""),IF(AJ188&lt;&gt;"",", "&amp;AJ188,""),IF(AO188&lt;&gt;"",", "&amp;AO188,""),IF(AT188&lt;&gt;"",", "&amp;AT188,""),"]")),"")</f>
        <v xml:space="preserve"> --Clever Alchemist / Schlauer Alchemist   [Hew's Bane, Hew's Bane, Hew's Bane]</v>
      </c>
    </row>
    <row r="189" spans="1:55" x14ac:dyDescent="0.25">
      <c r="A189" s="5">
        <v>226</v>
      </c>
      <c r="B189" t="s">
        <v>1033</v>
      </c>
      <c r="C189" t="s">
        <v>1034</v>
      </c>
      <c r="D189" s="3">
        <f t="shared" si="2"/>
        <v>226</v>
      </c>
      <c r="G189" s="8" t="s">
        <v>1493</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9" t="str">
        <f>IF(U189&lt;&gt;"",IF(U189&lt;&gt;"LIBSETS_DROP_MECHANIC_MONSTER_NAME",VLOOKUP(U189,'LibSets constants'!$I$4:$L$1003,4,FALSE),""),"")</f>
        <v/>
      </c>
      <c r="Y189" s="3">
        <f>IF(G189&lt;&gt;"LIBSETS_SETTYPE_BATTLEGROUND",IF(G189&lt;&gt;"LIBSETS_SETTYPE_SPECIAL",IF(X189&lt;&gt;"",X189,IF(Z189&lt;&gt;"",VLOOKUP(Z189,'ESO zone constants'!$D$3:$H$4953,5,FALSE),"")),""),"")</f>
        <v>816</v>
      </c>
      <c r="Z189" t="str">
        <f>IF(AND(O189&lt;&gt;"",NOT(ISERROR(O189))),"",IF(AND(L189&lt;&gt;"",L189&gt;0,NOT(ISERROR(L189))),VLOOKUP(L189,'ESO dumped WayshrineInfo'!$K$3:$N$9999,4,FALSE),""))</f>
        <v>Hew's Bane</v>
      </c>
      <c r="AB189" s="3" t="str">
        <f>IF(AA189&lt;&gt;"",IF(AA189&lt;&gt;"LIBSETS_DROP_MECHANIC_MONSTER_NAME",VLOOKUP(AA189,'LibSets constants'!$I$4:$L$1003,3,FALSE),""),"")</f>
        <v/>
      </c>
      <c r="AC189" s="3" t="str">
        <f>IF(AA189&lt;&gt;"",IF(AA189&lt;&gt;"LIBSETS_DROP_MECHANIC_MONSTER_NAME",VLOOKUP(AA189,'LibSets constants'!$I$4:$L$1003,4,FALSE),""),"")</f>
        <v/>
      </c>
      <c r="AD189" s="3">
        <f>IF(G189&lt;&gt;"LIBSETS_SETTYPE_BATTLEGROUND",IF(G189&lt;&gt;"LIBSETS_SETTYPE_SPECIAL",IF(AE189&lt;&gt;"",VLOOKUP(AE189,'ESO zone constants'!$D$3:$H$4953,5,FALSE),""),""),"")</f>
        <v>816</v>
      </c>
      <c r="AE189" t="str">
        <f>IF(AND(O189&lt;&gt;"",NOT(ISERROR(O189))),"",IF(AND(M189&lt;&gt;"",M189&gt;0,NOT(ISERROR(M189))),VLOOKUP(M189,'ESO dumped WayshrineInfo'!$K$3:$N$9999,4,FALSE),""))</f>
        <v>Hew's Bane</v>
      </c>
      <c r="AG189" s="3" t="str">
        <f>IF(AF189&lt;&gt;"",IF(AF189&lt;&gt;"LIBSETS_DROP_MECHANIC_MONSTER_NAME",VLOOKUP(AF189,'LibSets constants'!$I$4:$L$1003,3,FALSE),""),"")</f>
        <v/>
      </c>
      <c r="AH189" s="3" t="str">
        <f>IF(AF189&lt;&gt;"",IF(AF189&lt;&gt;"LIBSETS_DROP_MECHANIC_MONSTER_NAME",VLOOKUP(AF189,'LibSets constants'!$I$4:$L$1003,4,FALSE),""),"")</f>
        <v/>
      </c>
      <c r="AI189" s="3" t="str">
        <f>IF(G189&lt;&gt;"LIBSETS_SETTYPE_BATTLEGROUND",IF(G189&lt;&gt;"LIBSETS_SETTYPE_SPECIAL",IF(AJ189&lt;&gt;"",VLOOKUP(AJ189,'ESO zone constants'!$D$3:$H$4953,5,FALSE),""),""),"")</f>
        <v/>
      </c>
      <c r="AL189" s="3" t="str">
        <f>IF(AK189&lt;&gt;"",IF(AK189&lt;&gt;"LIBSETS_DROP_MECHANIC_MONSTER_NAME",VLOOKUP(AK189,'LibSets constants'!$I$4:$L$1003,3,FALSE),""),"")</f>
        <v/>
      </c>
      <c r="AM189" s="3" t="str">
        <f>IF(AK189&lt;&gt;"",IF(AK189&lt;&gt;"LIBSETS_DROP_MECHANIC_MONSTER_NAME",VLOOKUP(AK189,'LibSets constants'!$I$4:$L$1003,4,FALSE),""),"")</f>
        <v/>
      </c>
      <c r="AN189" s="3" t="str">
        <f>IF(G189&lt;&gt;"LIBSETS_SETTYPE_BATTLEGROUND",IF(G189&lt;&gt;"LIBSETS_SETTYPE_SPECIAL",IF(AO189&lt;&gt;"",VLOOKUP(AO189,'ESO zone constants'!$D$3:$H$4953,5,FALSE),""),""),"")</f>
        <v/>
      </c>
      <c r="AQ189" s="3" t="str">
        <f>IF(AP189&lt;&gt;"",IF(AP189&lt;&gt;"LIBSETS_DROP_MECHANIC_MONSTER_NAME",VLOOKUP(AP189,'LibSets constants'!$I$4:$L$1003,3,FALSE),""),"")</f>
        <v/>
      </c>
      <c r="AR189" s="3" t="str">
        <f>IF(AP189&lt;&gt;"",IF(AP189&lt;&gt;"LIBSETS_DROP_MECHANIC_MONSTER_NAME",VLOOKUP(AP189,'LibSets constants'!$I$4:$L$1003,4,FALSE),""),"")</f>
        <v/>
      </c>
      <c r="AS189" s="3" t="str">
        <f>IF(G189&lt;&gt;"LIBSETS_SETTYPE_BATTLEGROUND",IF(G189&lt;&gt;"LIBSETS_SETTYPE_SPECIAL",IF(AT189&lt;&gt;"",VLOOKUP(AT189,'ESO zone constants'!$D$3:$H$4953,5,FALSE),""),""),"")</f>
        <v/>
      </c>
      <c r="AV189" s="3" t="str">
        <f>IF(AU189&lt;&gt;"",IF(AU189&lt;&gt;"LIBSETS_DROP_MECHANIC_MONSTER_NAME",VLOOKUP(AU189,'LibSets constants'!$I$4:$L$1003,3,FALSE),""),"")</f>
        <v/>
      </c>
      <c r="AW189" s="3" t="str">
        <f>IF(AU189&lt;&gt;"",IF(AU189&lt;&gt;"LIBSETS_DROP_MECHANIC_MONSTER_NAME",VLOOKUP(AU189,'LibSets constants'!$I$4:$L$1003,4,FALSE),""),"")</f>
        <v/>
      </c>
      <c r="AX189" s="90" t="s">
        <v>2707</v>
      </c>
      <c r="AY189" s="21" t="str">
        <f>IF(A189="???","--","")&amp;IF(F189&lt;&gt;"Not in the game (anymore)",IF(A189&lt;&gt;"",CONCATENATE("[",A189,"] = {wayshrines={")&amp;IF(K189&lt;&gt;"",CONCATENATE(K189,","),"")&amp;IF(L189&lt;&gt;"",CONCATENATE(L189,","),"")&amp;IF(M189&lt;&gt;"",CONCATENATE(M189,","),"")&amp;CONCATENATE("}")&amp;IF(VALUE(N189)&gt;0,CONCATENATE(", traitsNeeded=",N189),"")&amp;CONCATENATE(", dlcId=",IF(S189&lt;&gt;"",S189,"DLC_BASE_GAME")),""),"")</f>
        <v>[226] = {wayshrines={255,255,255,}, traitsNeeded=9, dlcId=DLC_THIEVES_GUILD</v>
      </c>
      <c r="AZ189" s="21" t="str">
        <f>IF(F189&lt;&gt;"Not in the game (anymore)",IF(A189&lt;&gt;"",IF(P189&lt;&gt;"",CONCATENATE(", zoneIds={",P189),"")&amp;IF(Y189&lt;&gt;"",CONCATENATE(",",Y189),"")&amp;IF(AD189&lt;&gt;"",CONCATENATE(",",AD189),"")&amp;IF(AI189&lt;&gt;"",CONCATENATE(",",AI189),"")&amp;IF(AN189&lt;&gt;"",CONCATENATE(",",AN189),"")&amp;IF(AS189&lt;&gt;"",CONCATENATE(",",AS189),"")&amp;IF(P189&lt;&gt;"",CONCATENATE("}",""),"")&amp;IF(OR(I189="true",I189="false",I189&lt;&gt;""), CONCATENATE(", veteran=", I189), ""),""),"")</f>
        <v>, zoneIds={816,816,816}, veteran=false</v>
      </c>
      <c r="BA189" s="21" t="str">
        <f>IF(F189&lt;&gt;"Not in the game (anymore)",IF(A189&lt;&gt;"",", setType="&amp;G189,"")&amp;IF(J189="true",", multiTrialSet=true",""),"")</f>
        <v>, setType=LIBSETS_SETTYPE_CRAFTED</v>
      </c>
      <c r="BB189" s="21" t="str">
        <f>IF(AX189&lt;&gt;"",", isProcSetAllowedInPvP="&amp; AX189,"") &amp; IF(F189&lt;&gt;"Not in the game (anymore)",IF(U189&lt;&gt;"",", dropMechanic={"&amp;U189&amp;IF(AA189&lt;&gt;"",","&amp;AA189,"")&amp;IF(AF189&lt;&gt;"",","&amp;AF189,"")&amp;IF(AK189&lt;&gt;"",","&amp;AK189,"")&amp;IF(AP189&lt;&gt;"",","&amp;AP189,"")&amp;IF(AU189&lt;&gt;"",","&amp;AU189,"")&amp;"}"&amp;IF(U189="LIBSETS_DROP_MECHANIC_MONSTER_NAME",", dropMechanicNames={" &amp; IF(V189&lt;&gt;"","['en']='"&amp;V189&amp;"'","") &amp; IF(W189&lt;&gt;"",", ['de']='" &amp; W189&amp;"'","") &amp; "}",""),"")&amp;"},","")</f>
        <v>},</v>
      </c>
      <c r="BC189" s="21" t="str">
        <f>IF(F189&lt;&gt;"Not in the game (anymore)",IF(C189&lt;&gt;"",CONCATENATE(" --",C189," / ",B189,"   [",IF(Q189&lt;&gt;"",Q189,""),IF(Z189&lt;&gt;"",", "&amp;Z189,""),IF(AE189&lt;&gt;"",", "&amp;AE189,""),IF(AJ189&lt;&gt;"",", "&amp;AJ189,""),IF(AO189&lt;&gt;"",", "&amp;AO189,""),IF(AT189&lt;&gt;"",", "&amp;AT189,""),"]")),"")</f>
        <v xml:space="preserve"> --Eternal Hunt / Ewige Jagd   [Hew's Bane, Hew's Bane, Hew's Bane]</v>
      </c>
    </row>
    <row r="190" spans="1:55" x14ac:dyDescent="0.25">
      <c r="A190" s="12">
        <v>227</v>
      </c>
      <c r="B190" t="s">
        <v>1035</v>
      </c>
      <c r="C190" t="s">
        <v>2638</v>
      </c>
      <c r="D190" s="3">
        <f t="shared" si="2"/>
        <v>227</v>
      </c>
      <c r="G190" s="8" t="s">
        <v>1499</v>
      </c>
      <c r="I190" t="s">
        <v>97</v>
      </c>
      <c r="J190" t="s">
        <v>97</v>
      </c>
      <c r="K190">
        <v>-1</v>
      </c>
      <c r="L190">
        <v>-1</v>
      </c>
      <c r="M190">
        <v>-1</v>
      </c>
      <c r="N190">
        <v>0</v>
      </c>
      <c r="O190" s="66"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1581</v>
      </c>
      <c r="V190" s="43" t="str">
        <f>IF(U190&lt;&gt;"",IF(U190&lt;&gt;"LIBSETS_DROP_MECHANIC_MONSTER_NAME",VLOOKUP(U190,'LibSets constants'!$I$4:$L$1003,3,FALSE),""),"")</f>
        <v>Delve bosses have a chance to drop a waist or feet.</v>
      </c>
      <c r="W190" s="43" t="str">
        <f>IF(U190&lt;&gt;"",IF(U190&lt;&gt;"LIBSETS_DROP_MECHANIC_MONSTER_NAME",VLOOKUP(U190,'LibSets constants'!$I$4:$L$1003,4,FALSE),""),"")</f>
        <v>Bosse in Gewölben haben die Chance, eine Taille oder Füße fallen zu lassen.</v>
      </c>
      <c r="Y190" s="3" t="str">
        <f>IF(G190&lt;&gt;"LIBSETS_SETTYPE_BATTLEGROUND",IF(G190&lt;&gt;"LIBSETS_SETTYPE_SPECIAL",IF(X190&lt;&gt;"",X190,IF(Z190&lt;&gt;"",VLOOKUP(Z190,'ESO zone constants'!$D$3:$H$4953,5,FALSE),"")),""),"")</f>
        <v/>
      </c>
      <c r="Z190" t="str">
        <f>IF(AND(O190&lt;&gt;"",NOT(ISERROR(O190))),"",IF(AND(L190&lt;&gt;"",L190&gt;0,NOT(ISERROR(L190))),VLOOKUP(L190,'ESO dumped WayshrineInfo'!$K$3:$N$9999,4,FALSE),""))</f>
        <v/>
      </c>
      <c r="AA190" s="44" t="s">
        <v>1582</v>
      </c>
      <c r="AB190" s="43" t="str">
        <f>IF(AA190&lt;&gt;"",IF(AA190&lt;&gt;"LIBSETS_DROP_MECHANIC_MONSTER_NAME",VLOOKUP(AA190,'LibSets constants'!$I$4:$L$1003,3,FALSE),""),"")</f>
        <v>Overland group bosses have a 100% chance to drop head, chest, legs, or weapon.</v>
      </c>
      <c r="AC190" s="43" t="str">
        <f>IF(AA190&lt;&gt;"",IF(AA190&lt;&gt;"LIBSETS_DROP_MECHANIC_MONSTER_NAME",VLOOKUP(AA190,'LibSets constants'!$I$4:$L$1003,4,FALSE),""),"")</f>
        <v>Überland Gruppenbosse haben eine Chance von 100%, Kopf, Brust, Beine oder Waffen fallen zu lassen.</v>
      </c>
      <c r="AD190" s="3" t="str">
        <f>IF(G190&lt;&gt;"LIBSETS_SETTYPE_BATTLEGROUND",IF(G190&lt;&gt;"LIBSETS_SETTYPE_SPECIAL",IF(AE190&lt;&gt;"",VLOOKUP(AE190,'ESO zone constants'!$D$3:$H$4953,5,FALSE),""),""),"")</f>
        <v/>
      </c>
      <c r="AE190" t="str">
        <f>IF(AND(O190&lt;&gt;"",NOT(ISERROR(O190))),"",IF(AND(M190&lt;&gt;"",M190&gt;0,NOT(ISERROR(M190))),VLOOKUP(M190,'ESO dumped WayshrineInfo'!$K$3:$N$9999,4,FALSE),""))</f>
        <v/>
      </c>
      <c r="AF190" s="44" t="s">
        <v>1583</v>
      </c>
      <c r="AG190" s="43" t="str">
        <f>IF(AF190&lt;&gt;"",IF(AF190&lt;&gt;"LIBSETS_DROP_MECHANIC_MONSTER_NAME",VLOOKUP(AF190,'LibSets constants'!$I$4:$L$1003,3,FALSE),""),"")</f>
        <v>Public dungeon bosses have a chance to drop a shoulder, hand, or weapon.</v>
      </c>
      <c r="AH190" s="43" t="str">
        <f>IF(AF190&lt;&gt;"",IF(AF190&lt;&gt;"LIBSETS_DROP_MECHANIC_MONSTER_NAME",VLOOKUP(AF190,'LibSets constants'!$I$4:$L$1003,4,FALSE),""),"")</f>
        <v>Öffentliche Dungeon-Bosse haben die Möglichkeit, eine Schulter, Handschuhe oder eine Waffe fallen zu lassen.</v>
      </c>
      <c r="AI190" s="3" t="str">
        <f>IF(G190&lt;&gt;"LIBSETS_SETTYPE_BATTLEGROUND",IF(G190&lt;&gt;"LIBSETS_SETTYPE_SPECIAL",IF(AJ190&lt;&gt;"",VLOOKUP(AJ190,'ESO zone constants'!$D$3:$H$4953,5,FALSE),""),""),"")</f>
        <v/>
      </c>
      <c r="AK190" s="44" t="s">
        <v>1584</v>
      </c>
      <c r="AL190" s="43" t="str">
        <f>IF(AK190&lt;&gt;"",IF(AK190&lt;&gt;"LIBSETS_DROP_MECHANIC_MONSTER_NAME",VLOOKUP(AK190,'LibSets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0" s="43" t="str">
        <f>IF(AK190&lt;&gt;"",IF(AK190&lt;&gt;"LIBSETS_DROP_MECHANIC_MONSTER_NAME",VLOOKUP(AK190,'LibSets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0" s="3" t="str">
        <f>IF(G190&lt;&gt;"LIBSETS_SETTYPE_BATTLEGROUND",IF(G190&lt;&gt;"LIBSETS_SETTYPE_SPECIAL",IF(AO190&lt;&gt;"",VLOOKUP(AO190,'ESO zone constants'!$D$3:$H$4953,5,FALSE),""),""),"")</f>
        <v/>
      </c>
      <c r="AP190" s="44"/>
      <c r="AQ190" s="43" t="str">
        <f>IF(AP190&lt;&gt;"",IF(AP190&lt;&gt;"LIBSETS_DROP_MECHANIC_MONSTER_NAME",VLOOKUP(AP190,'LibSets constants'!$I$4:$L$1003,3,FALSE),""),"")</f>
        <v/>
      </c>
      <c r="AR190" s="43" t="str">
        <f>IF(AP190&lt;&gt;"",IF(AP190&lt;&gt;"LIBSETS_DROP_MECHANIC_MONSTER_NAME",VLOOKUP(AP190,'LibSets constants'!$I$4:$L$1003,4,FALSE),""),"")</f>
        <v/>
      </c>
      <c r="AS190" s="3" t="str">
        <f>IF(G190&lt;&gt;"LIBSETS_SETTYPE_BATTLEGROUND",IF(G190&lt;&gt;"LIBSETS_SETTYPE_SPECIAL",IF(AT190&lt;&gt;"",VLOOKUP(AT190,'ESO zone constants'!$D$3:$H$4953,5,FALSE),""),""),"")</f>
        <v/>
      </c>
      <c r="AU190" s="44"/>
      <c r="AV190" s="43" t="str">
        <f>IF(AU190&lt;&gt;"",IF(AU190&lt;&gt;"LIBSETS_DROP_MECHANIC_MONSTER_NAME",VLOOKUP(AU190,'LibSets constants'!$I$4:$L$1003,3,FALSE),""),"")</f>
        <v/>
      </c>
      <c r="AW190" s="43" t="str">
        <f>IF(AU190&lt;&gt;"",IF(AU190&lt;&gt;"LIBSETS_DROP_MECHANIC_MONSTER_NAME",VLOOKUP(AU190,'LibSets constants'!$I$4:$L$1003,4,FALSE),""),"")</f>
        <v/>
      </c>
      <c r="AX190" s="90" t="s">
        <v>2708</v>
      </c>
      <c r="AY190" s="21" t="str">
        <f>IF(A190="???","--","")&amp;IF(F190&lt;&gt;"Not in the game (anymore)",IF(A190&lt;&gt;"",CONCATENATE("[",A190,"] = {wayshrines={")&amp;IF(K190&lt;&gt;"",CONCATENATE(K190,","),"")&amp;IF(L190&lt;&gt;"",CONCATENATE(L190,","),"")&amp;IF(M190&lt;&gt;"",CONCATENATE(M190,","),"")&amp;CONCATENATE("}")&amp;IF(VALUE(N190)&gt;0,CONCATENATE(", traitsNeeded=",N190),"")&amp;CONCATENATE(", dlcId=",IF(S190&lt;&gt;"",S190,"DLC_BASE_GAME")),""),"")</f>
        <v>[227] = {wayshrines={-1,-1,-1,}, dlcId=DLC_THIEVES_GUILD</v>
      </c>
      <c r="AZ190" s="21" t="str">
        <f>IF(F190&lt;&gt;"Not in the game (anymore)",IF(A190&lt;&gt;"",IF(P190&lt;&gt;"",CONCATENATE(", zoneIds={",P190),"")&amp;IF(Y190&lt;&gt;"",CONCATENATE(",",Y190),"")&amp;IF(AD190&lt;&gt;"",CONCATENATE(",",AD190),"")&amp;IF(AI190&lt;&gt;"",CONCATENATE(",",AI190),"")&amp;IF(AN190&lt;&gt;"",CONCATENATE(",",AN190),"")&amp;IF(AS190&lt;&gt;"",CONCATENATE(",",AS190),"")&amp;IF(P190&lt;&gt;"",CONCATENATE("}",""),"")&amp;IF(OR(I190="true",I190="false",I190&lt;&gt;""), CONCATENATE(", veteran=", I190), ""),""),"")</f>
        <v>, zoneIds={816}, veteran=false</v>
      </c>
      <c r="BA190" s="21" t="str">
        <f>IF(F190&lt;&gt;"Not in the game (anymore)",IF(A190&lt;&gt;"",", setType="&amp;G190,"")&amp;IF(J190="true",", multiTrialSet=true",""),"")</f>
        <v>, setType=LIBSETS_SETTYPE_OVERLAND</v>
      </c>
      <c r="BB190" s="21" t="str">
        <f>IF(AX190&lt;&gt;"",", isProcSetAllowedInPvP="&amp; AX190,"") &amp; IF(F190&lt;&gt;"Not in the game (anymore)",IF(U190&lt;&gt;"",", dropMechanic={"&amp;U190&amp;IF(AA190&lt;&gt;"",","&amp;AA190,"")&amp;IF(AF190&lt;&gt;"",","&amp;AF190,"")&amp;IF(AK190&lt;&gt;"",","&amp;AK190,"")&amp;IF(AP190&lt;&gt;"",","&amp;AP190,"")&amp;IF(AU190&lt;&gt;"",","&amp;AU190,"")&amp;"}"&amp;IF(U190="LIBSETS_DROP_MECHANIC_MONSTER_NAME",", dropMechanicNames={" &amp; IF(V190&lt;&gt;"","['en']='"&amp;V190&amp;"'","") &amp; IF(W190&lt;&gt;"",", ['de']='" &amp; W190&amp;"'","") &amp; "}",""),"")&amp;"},","")</f>
        <v>, isProcSetAllowedInPvP=1, dropMechanic={LIBSETS_DROP_MECHANIC_OVERLAND_BOSS_DELVE,LIBSETS_DROP_MECHANIC_OVERLAND_WORLDBOSS,LIBSETS_DROP_MECHANIC_OVERLAND_BOSS_PUBLIC_DUNGEON,LIBSETS_DROP_MECHANIC_OVERLAND_CHEST}},</v>
      </c>
      <c r="BC190" s="21" t="str">
        <f>IF(F190&lt;&gt;"Not in the game (anymore)",IF(C190&lt;&gt;"",CONCATENATE(" --",C190," / ",B190,"   [",IF(Q190&lt;&gt;"",Q190,""),IF(Z190&lt;&gt;"",", "&amp;Z190,""),IF(AE190&lt;&gt;"",", "&amp;AE190,""),IF(AJ190&lt;&gt;"",", "&amp;AJ190,""),IF(AO190&lt;&gt;"",", "&amp;AO190,""),IF(AT190&lt;&gt;"",", "&amp;AT190,""),"]")),"")</f>
        <v xml:space="preserve"> --Bahraha\'s Curse / Bahrahas Fluch   [Hew's Bane]</v>
      </c>
    </row>
    <row r="191" spans="1:55" x14ac:dyDescent="0.25">
      <c r="A191" s="12">
        <v>228</v>
      </c>
      <c r="B191" t="s">
        <v>1036</v>
      </c>
      <c r="C191" t="s">
        <v>2639</v>
      </c>
      <c r="D191" s="3">
        <f t="shared" si="2"/>
        <v>228</v>
      </c>
      <c r="G191" s="8" t="s">
        <v>1499</v>
      </c>
      <c r="I191" t="s">
        <v>97</v>
      </c>
      <c r="J191" t="s">
        <v>97</v>
      </c>
      <c r="K191">
        <v>-1</v>
      </c>
      <c r="L191">
        <v>-1</v>
      </c>
      <c r="M191">
        <v>-1</v>
      </c>
      <c r="N191">
        <v>0</v>
      </c>
      <c r="O191" s="66"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1581</v>
      </c>
      <c r="V191" s="43" t="str">
        <f>IF(U191&lt;&gt;"",IF(U191&lt;&gt;"LIBSETS_DROP_MECHANIC_MONSTER_NAME",VLOOKUP(U191,'LibSets constants'!$I$4:$L$1003,3,FALSE),""),"")</f>
        <v>Delve bosses have a chance to drop a waist or feet.</v>
      </c>
      <c r="W191" s="43" t="str">
        <f>IF(U191&lt;&gt;"",IF(U191&lt;&gt;"LIBSETS_DROP_MECHANIC_MONSTER_NAME",VLOOKUP(U191,'LibSets constants'!$I$4:$L$1003,4,FALSE),""),"")</f>
        <v>Bosse in Gewölben haben die Chance, eine Taille oder Füße fallen zu lassen.</v>
      </c>
      <c r="Y191" s="3" t="str">
        <f>IF(G191&lt;&gt;"LIBSETS_SETTYPE_BATTLEGROUND",IF(G191&lt;&gt;"LIBSETS_SETTYPE_SPECIAL",IF(X191&lt;&gt;"",X191,IF(Z191&lt;&gt;"",VLOOKUP(Z191,'ESO zone constants'!$D$3:$H$4953,5,FALSE),"")),""),"")</f>
        <v/>
      </c>
      <c r="Z191" t="str">
        <f>IF(AND(O191&lt;&gt;"",NOT(ISERROR(O191))),"",IF(AND(L191&lt;&gt;"",L191&gt;0,NOT(ISERROR(L191))),VLOOKUP(L191,'ESO dumped WayshrineInfo'!$K$3:$N$9999,4,FALSE),""))</f>
        <v/>
      </c>
      <c r="AA191" s="44" t="s">
        <v>1582</v>
      </c>
      <c r="AB191" s="43" t="str">
        <f>IF(AA191&lt;&gt;"",IF(AA191&lt;&gt;"LIBSETS_DROP_MECHANIC_MONSTER_NAME",VLOOKUP(AA191,'LibSets constants'!$I$4:$L$1003,3,FALSE),""),"")</f>
        <v>Overland group bosses have a 100% chance to drop head, chest, legs, or weapon.</v>
      </c>
      <c r="AC191" s="43" t="str">
        <f>IF(AA191&lt;&gt;"",IF(AA191&lt;&gt;"LIBSETS_DROP_MECHANIC_MONSTER_NAME",VLOOKUP(AA191,'LibSets constants'!$I$4:$L$1003,4,FALSE),""),"")</f>
        <v>Überland Gruppenbosse haben eine Chance von 100%, Kopf, Brust, Beine oder Waffen fallen zu lassen.</v>
      </c>
      <c r="AD191" s="3" t="str">
        <f>IF(G191&lt;&gt;"LIBSETS_SETTYPE_BATTLEGROUND",IF(G191&lt;&gt;"LIBSETS_SETTYPE_SPECIAL",IF(AE191&lt;&gt;"",VLOOKUP(AE191,'ESO zone constants'!$D$3:$H$4953,5,FALSE),""),""),"")</f>
        <v/>
      </c>
      <c r="AE191" t="str">
        <f>IF(AND(O191&lt;&gt;"",NOT(ISERROR(O191))),"",IF(AND(M191&lt;&gt;"",M191&gt;0,NOT(ISERROR(M191))),VLOOKUP(M191,'ESO dumped WayshrineInfo'!$K$3:$N$9999,4,FALSE),""))</f>
        <v/>
      </c>
      <c r="AF191" s="44" t="s">
        <v>1583</v>
      </c>
      <c r="AG191" s="43" t="str">
        <f>IF(AF191&lt;&gt;"",IF(AF191&lt;&gt;"LIBSETS_DROP_MECHANIC_MONSTER_NAME",VLOOKUP(AF191,'LibSets constants'!$I$4:$L$1003,3,FALSE),""),"")</f>
        <v>Public dungeon bosses have a chance to drop a shoulder, hand, or weapon.</v>
      </c>
      <c r="AH191" s="43" t="str">
        <f>IF(AF191&lt;&gt;"",IF(AF191&lt;&gt;"LIBSETS_DROP_MECHANIC_MONSTER_NAME",VLOOKUP(AF191,'LibSets constants'!$I$4:$L$1003,4,FALSE),""),"")</f>
        <v>Öffentliche Dungeon-Bosse haben die Möglichkeit, eine Schulter, Handschuhe oder eine Waffe fallen zu lassen.</v>
      </c>
      <c r="AI191" s="3" t="str">
        <f>IF(G191&lt;&gt;"LIBSETS_SETTYPE_BATTLEGROUND",IF(G191&lt;&gt;"LIBSETS_SETTYPE_SPECIAL",IF(AJ191&lt;&gt;"",VLOOKUP(AJ191,'ESO zone constants'!$D$3:$H$4953,5,FALSE),""),""),"")</f>
        <v/>
      </c>
      <c r="AK191" s="44" t="s">
        <v>1584</v>
      </c>
      <c r="AL191" s="43" t="str">
        <f>IF(AK191&lt;&gt;"",IF(AK191&lt;&gt;"LIBSETS_DROP_MECHANIC_MONSTER_NAME",VLOOKUP(AK191,'LibSets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1" s="43" t="str">
        <f>IF(AK191&lt;&gt;"",IF(AK191&lt;&gt;"LIBSETS_DROP_MECHANIC_MONSTER_NAME",VLOOKUP(AK191,'LibSets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1" s="3" t="str">
        <f>IF(G191&lt;&gt;"LIBSETS_SETTYPE_BATTLEGROUND",IF(G191&lt;&gt;"LIBSETS_SETTYPE_SPECIAL",IF(AO191&lt;&gt;"",VLOOKUP(AO191,'ESO zone constants'!$D$3:$H$4953,5,FALSE),""),""),"")</f>
        <v/>
      </c>
      <c r="AP191" s="44"/>
      <c r="AQ191" s="43" t="str">
        <f>IF(AP191&lt;&gt;"",IF(AP191&lt;&gt;"LIBSETS_DROP_MECHANIC_MONSTER_NAME",VLOOKUP(AP191,'LibSets constants'!$I$4:$L$1003,3,FALSE),""),"")</f>
        <v/>
      </c>
      <c r="AR191" s="43" t="str">
        <f>IF(AP191&lt;&gt;"",IF(AP191&lt;&gt;"LIBSETS_DROP_MECHANIC_MONSTER_NAME",VLOOKUP(AP191,'LibSets constants'!$I$4:$L$1003,4,FALSE),""),"")</f>
        <v/>
      </c>
      <c r="AS191" s="3" t="str">
        <f>IF(G191&lt;&gt;"LIBSETS_SETTYPE_BATTLEGROUND",IF(G191&lt;&gt;"LIBSETS_SETTYPE_SPECIAL",IF(AT191&lt;&gt;"",VLOOKUP(AT191,'ESO zone constants'!$D$3:$H$4953,5,FALSE),""),""),"")</f>
        <v/>
      </c>
      <c r="AU191" s="44"/>
      <c r="AV191" s="43" t="str">
        <f>IF(AU191&lt;&gt;"",IF(AU191&lt;&gt;"LIBSETS_DROP_MECHANIC_MONSTER_NAME",VLOOKUP(AU191,'LibSets constants'!$I$4:$L$1003,3,FALSE),""),"")</f>
        <v/>
      </c>
      <c r="AW191" s="43" t="str">
        <f>IF(AU191&lt;&gt;"",IF(AU191&lt;&gt;"LIBSETS_DROP_MECHANIC_MONSTER_NAME",VLOOKUP(AU191,'LibSets constants'!$I$4:$L$1003,4,FALSE),""),"")</f>
        <v/>
      </c>
      <c r="AX191" s="90" t="s">
        <v>2708</v>
      </c>
      <c r="AY191" s="21" t="str">
        <f>IF(A191="???","--","")&amp;IF(F191&lt;&gt;"Not in the game (anymore)",IF(A191&lt;&gt;"",CONCATENATE("[",A191,"] = {wayshrines={")&amp;IF(K191&lt;&gt;"",CONCATENATE(K191,","),"")&amp;IF(L191&lt;&gt;"",CONCATENATE(L191,","),"")&amp;IF(M191&lt;&gt;"",CONCATENATE(M191,","),"")&amp;CONCATENATE("}")&amp;IF(VALUE(N191)&gt;0,CONCATENATE(", traitsNeeded=",N191),"")&amp;CONCATENATE(", dlcId=",IF(S191&lt;&gt;"",S191,"DLC_BASE_GAME")),""),"")</f>
        <v>[228] = {wayshrines={-1,-1,-1,}, dlcId=DLC_THIEVES_GUILD</v>
      </c>
      <c r="AZ191" s="21" t="str">
        <f>IF(F191&lt;&gt;"Not in the game (anymore)",IF(A191&lt;&gt;"",IF(P191&lt;&gt;"",CONCATENATE(", zoneIds={",P191),"")&amp;IF(Y191&lt;&gt;"",CONCATENATE(",",Y191),"")&amp;IF(AD191&lt;&gt;"",CONCATENATE(",",AD191),"")&amp;IF(AI191&lt;&gt;"",CONCATENATE(",",AI191),"")&amp;IF(AN191&lt;&gt;"",CONCATENATE(",",AN191),"")&amp;IF(AS191&lt;&gt;"",CONCATENATE(",",AS191),"")&amp;IF(P191&lt;&gt;"",CONCATENATE("}",""),"")&amp;IF(OR(I191="true",I191="false",I191&lt;&gt;""), CONCATENATE(", veteran=", I191), ""),""),"")</f>
        <v>, zoneIds={816}, veteran=false</v>
      </c>
      <c r="BA191" s="21" t="str">
        <f>IF(F191&lt;&gt;"Not in the game (anymore)",IF(A191&lt;&gt;"",", setType="&amp;G191,"")&amp;IF(J191="true",", multiTrialSet=true",""),"")</f>
        <v>, setType=LIBSETS_SETTYPE_OVERLAND</v>
      </c>
      <c r="BB191" s="21" t="str">
        <f>IF(AX191&lt;&gt;"",", isProcSetAllowedInPvP="&amp; AX191,"") &amp; IF(F191&lt;&gt;"Not in the game (anymore)",IF(U191&lt;&gt;"",", dropMechanic={"&amp;U191&amp;IF(AA191&lt;&gt;"",","&amp;AA191,"")&amp;IF(AF191&lt;&gt;"",","&amp;AF191,"")&amp;IF(AK191&lt;&gt;"",","&amp;AK191,"")&amp;IF(AP191&lt;&gt;"",","&amp;AP191,"")&amp;IF(AU191&lt;&gt;"",","&amp;AU191,"")&amp;"}"&amp;IF(U191="LIBSETS_DROP_MECHANIC_MONSTER_NAME",", dropMechanicNames={" &amp; IF(V191&lt;&gt;"","['en']='"&amp;V191&amp;"'","") &amp; IF(W191&lt;&gt;"",", ['de']='" &amp; W191&amp;"'","") &amp; "}",""),"")&amp;"},","")</f>
        <v>, isProcSetAllowedInPvP=1, dropMechanic={LIBSETS_DROP_MECHANIC_OVERLAND_BOSS_DELVE,LIBSETS_DROP_MECHANIC_OVERLAND_WORLDBOSS,LIBSETS_DROP_MECHANIC_OVERLAND_BOSS_PUBLIC_DUNGEON,LIBSETS_DROP_MECHANIC_OVERLAND_CHEST}},</v>
      </c>
      <c r="BC191" s="21" t="str">
        <f>IF(F191&lt;&gt;"Not in the game (anymore)",IF(C191&lt;&gt;"",CONCATENATE(" --",C191," / ",B191,"   [",IF(Q191&lt;&gt;"",Q191,""),IF(Z191&lt;&gt;"",", "&amp;Z191,""),IF(AE191&lt;&gt;"",", "&amp;AE191,""),IF(AJ191&lt;&gt;"",", "&amp;AJ191,""),IF(AO191&lt;&gt;"",", "&amp;AO191,""),IF(AT191&lt;&gt;"",", "&amp;AT191,""),"]")),"")</f>
        <v xml:space="preserve"> --Syvarra\'s Scales / Syvarras Schuppen   [Hew's Bane]</v>
      </c>
    </row>
    <row r="192" spans="1:55" x14ac:dyDescent="0.25">
      <c r="A192" s="12">
        <v>229</v>
      </c>
      <c r="B192" t="s">
        <v>1037</v>
      </c>
      <c r="C192" t="s">
        <v>1038</v>
      </c>
      <c r="D192" s="3">
        <f t="shared" si="2"/>
        <v>229</v>
      </c>
      <c r="G192" s="8" t="s">
        <v>1500</v>
      </c>
      <c r="I192" t="s">
        <v>97</v>
      </c>
      <c r="J192" t="s">
        <v>97</v>
      </c>
      <c r="K192">
        <v>258</v>
      </c>
      <c r="L192">
        <v>258</v>
      </c>
      <c r="M192">
        <v>258</v>
      </c>
      <c r="N192">
        <v>0</v>
      </c>
      <c r="O192" s="66"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1565</v>
      </c>
      <c r="V192" s="39"/>
      <c r="W192" s="39"/>
      <c r="Y192" s="3" t="str">
        <f>IF(G192&lt;&gt;"LIBSETS_SETTYPE_BATTLEGROUND",IF(G192&lt;&gt;"LIBSETS_SETTYPE_SPECIAL",IF(X192&lt;&gt;"",X192,IF(Z192&lt;&gt;"",VLOOKUP(Z192,'ESO zone constants'!$D$3:$H$4953,5,FALSE),"")),""),"")</f>
        <v/>
      </c>
      <c r="Z192" t="str">
        <f>IF(AND(O192&lt;&gt;"",NOT(ISERROR(O192))),"",IF(AND(L192&lt;&gt;"",L192&gt;0,NOT(ISERROR(L192))),VLOOKUP(L192,'ESO dumped WayshrineInfo'!$K$3:$N$9999,4,FALSE),""))</f>
        <v/>
      </c>
      <c r="AA192" s="39"/>
      <c r="AB192" s="39"/>
      <c r="AC192" s="39"/>
      <c r="AD192" s="3" t="str">
        <f>IF(G192&lt;&gt;"LIBSETS_SETTYPE_BATTLEGROUND",IF(G192&lt;&gt;"LIBSETS_SETTYPE_SPECIAL",IF(AE192&lt;&gt;"",VLOOKUP(AE192,'ESO zone constants'!$D$3:$H$4953,5,FALSE),""),""),"")</f>
        <v/>
      </c>
      <c r="AE192" t="str">
        <f>IF(AND(O192&lt;&gt;"",NOT(ISERROR(O192))),"",IF(AND(M192&lt;&gt;"",M192&gt;0,NOT(ISERROR(M192))),VLOOKUP(M192,'ESO dumped WayshrineInfo'!$K$3:$N$9999,4,FALSE),""))</f>
        <v/>
      </c>
      <c r="AF192" s="39"/>
      <c r="AG192" s="39"/>
      <c r="AH192" s="39"/>
      <c r="AI192" s="3" t="str">
        <f>IF(G192&lt;&gt;"LIBSETS_SETTYPE_BATTLEGROUND",IF(G192&lt;&gt;"LIBSETS_SETTYPE_SPECIAL",IF(AJ192&lt;&gt;"",VLOOKUP(AJ192,'ESO zone constants'!$D$3:$H$4953,5,FALSE),""),""),"")</f>
        <v/>
      </c>
      <c r="AK192" s="39"/>
      <c r="AL192" s="39"/>
      <c r="AM192" s="39"/>
      <c r="AN192" s="3" t="str">
        <f>IF(G192&lt;&gt;"LIBSETS_SETTYPE_BATTLEGROUND",IF(G192&lt;&gt;"LIBSETS_SETTYPE_SPECIAL",IF(AO192&lt;&gt;"",VLOOKUP(AO192,'ESO zone constants'!$D$3:$H$4953,5,FALSE),""),""),"")</f>
        <v/>
      </c>
      <c r="AP192" s="39"/>
      <c r="AQ192" s="39"/>
      <c r="AR192" s="39"/>
      <c r="AS192" s="3" t="str">
        <f>IF(G192&lt;&gt;"LIBSETS_SETTYPE_BATTLEGROUND",IF(G192&lt;&gt;"LIBSETS_SETTYPE_SPECIAL",IF(AT192&lt;&gt;"",VLOOKUP(AT192,'ESO zone constants'!$D$3:$H$4953,5,FALSE),""),""),"")</f>
        <v/>
      </c>
      <c r="AU192" s="39"/>
      <c r="AV192" s="39"/>
      <c r="AW192" s="39"/>
      <c r="AX192" s="90" t="s">
        <v>2707</v>
      </c>
      <c r="AY192" s="21" t="str">
        <f>IF(A192="???","--","")&amp;IF(F192&lt;&gt;"Not in the game (anymore)",IF(A192&lt;&gt;"",CONCATENATE("[",A192,"] = {wayshrines={")&amp;IF(K192&lt;&gt;"",CONCATENATE(K192,","),"")&amp;IF(L192&lt;&gt;"",CONCATENATE(L192,","),"")&amp;IF(M192&lt;&gt;"",CONCATENATE(M192,","),"")&amp;CONCATENATE("}")&amp;IF(VALUE(N192)&gt;0,CONCATENATE(", traitsNeeded=",N192),"")&amp;CONCATENATE(", dlcId=",IF(S192&lt;&gt;"",S192,"DLC_BASE_GAME")),""),"")</f>
        <v>[229] = {wayshrines={258,258,258,}, dlcId=DLC_THIEVES_GUILD</v>
      </c>
      <c r="AZ192" s="21" t="str">
        <f>IF(F192&lt;&gt;"Not in the game (anymore)",IF(A192&lt;&gt;"",IF(P192&lt;&gt;"",CONCATENATE(", zoneIds={",P192),"")&amp;IF(Y192&lt;&gt;"",CONCATENATE(",",Y192),"")&amp;IF(AD192&lt;&gt;"",CONCATENATE(",",AD192),"")&amp;IF(AI192&lt;&gt;"",CONCATENATE(",",AI192),"")&amp;IF(AN192&lt;&gt;"",CONCATENATE(",",AN192),"")&amp;IF(AS192&lt;&gt;"",CONCATENATE(",",AS192),"")&amp;IF(P192&lt;&gt;"",CONCATENATE("}",""),"")&amp;IF(OR(I192="true",I192="false",I192&lt;&gt;""), CONCATENATE(", veteran=", I192), ""),""),"")</f>
        <v>, zoneIds={725}, veteran=false</v>
      </c>
      <c r="BA192" s="21" t="str">
        <f>IF(F192&lt;&gt;"Not in the game (anymore)",IF(A192&lt;&gt;"",", setType="&amp;G192,"")&amp;IF(J192="true",", multiTrialSet=true",""),"")</f>
        <v>, setType=LIBSETS_SETTYPE_TRIAL</v>
      </c>
      <c r="BB192" s="21" t="str">
        <f>IF(AX192&lt;&gt;"",", isProcSetAllowedInPvP="&amp; AX192,"") &amp; IF(F192&lt;&gt;"Not in the game (anymore)",IF(U192&lt;&gt;"",", dropMechanic={"&amp;U192&amp;IF(AA192&lt;&gt;"",","&amp;AA192,"")&amp;IF(AF192&lt;&gt;"",","&amp;AF192,"")&amp;IF(AK192&lt;&gt;"",","&amp;AK192,"")&amp;IF(AP192&lt;&gt;"",","&amp;AP192,"")&amp;IF(AU192&lt;&gt;"",","&amp;AU192,"")&amp;"}"&amp;IF(U192="LIBSETS_DROP_MECHANIC_MONSTER_NAME",", dropMechanicNames={" &amp; IF(V192&lt;&gt;"","['en']='"&amp;V192&amp;"'","") &amp; IF(W192&lt;&gt;"",", ['de']='" &amp; W192&amp;"'","") &amp; "}",""),"")&amp;"},","")</f>
        <v>, dropMechanic={LIBSETS_DROP_MECHANIC_MONSTER_NAME}, dropMechanicNames={}},</v>
      </c>
      <c r="BC192" s="21" t="str">
        <f>IF(F192&lt;&gt;"Not in the game (anymore)",IF(C192&lt;&gt;"",CONCATENATE(" --",C192," / ",B192,"   [",IF(Q192&lt;&gt;"",Q192,""),IF(Z192&lt;&gt;"",", "&amp;Z192,""),IF(AE192&lt;&gt;"",", "&amp;AE192,""),IF(AJ192&lt;&gt;"",", "&amp;AJ192,""),IF(AO192&lt;&gt;"",", "&amp;AO192,""),IF(AT192&lt;&gt;"",", "&amp;AT192,""),"]")),"")</f>
        <v xml:space="preserve"> --Twilight Remedy / Zwielichtgenesung   [Maw of Lorkhaj]</v>
      </c>
    </row>
    <row r="193" spans="1:55" x14ac:dyDescent="0.25">
      <c r="A193" s="12">
        <v>230</v>
      </c>
      <c r="B193" t="s">
        <v>1039</v>
      </c>
      <c r="C193" t="s">
        <v>1040</v>
      </c>
      <c r="D193" s="3">
        <f t="shared" si="2"/>
        <v>230</v>
      </c>
      <c r="G193" s="8" t="s">
        <v>1500</v>
      </c>
      <c r="I193" t="s">
        <v>97</v>
      </c>
      <c r="J193" t="s">
        <v>97</v>
      </c>
      <c r="K193">
        <v>258</v>
      </c>
      <c r="L193">
        <v>258</v>
      </c>
      <c r="M193">
        <v>258</v>
      </c>
      <c r="N193">
        <v>0</v>
      </c>
      <c r="O193" s="66"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1565</v>
      </c>
      <c r="V193" s="39"/>
      <c r="W193" s="39"/>
      <c r="Y193" s="3" t="str">
        <f>IF(G193&lt;&gt;"LIBSETS_SETTYPE_BATTLEGROUND",IF(G193&lt;&gt;"LIBSETS_SETTYPE_SPECIAL",IF(X193&lt;&gt;"",X193,IF(Z193&lt;&gt;"",VLOOKUP(Z193,'ESO zone constants'!$D$3:$H$4953,5,FALSE),"")),""),"")</f>
        <v/>
      </c>
      <c r="Z193" t="str">
        <f>IF(AND(O193&lt;&gt;"",NOT(ISERROR(O193))),"",IF(AND(L193&lt;&gt;"",L193&gt;0,NOT(ISERROR(L193))),VLOOKUP(L193,'ESO dumped WayshrineInfo'!$K$3:$N$9999,4,FALSE),""))</f>
        <v/>
      </c>
      <c r="AA193" s="39"/>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WayshrineInfo'!$K$3:$N$9999,4,FALSE),""))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90" t="s">
        <v>2707</v>
      </c>
      <c r="AY193" s="21" t="str">
        <f>IF(A193="???","--","")&amp;IF(F193&lt;&gt;"Not in the game (anymore)",IF(A193&lt;&gt;"",CONCATENATE("[",A193,"] = {wayshrines={")&amp;IF(K193&lt;&gt;"",CONCATENATE(K193,","),"")&amp;IF(L193&lt;&gt;"",CONCATENATE(L193,","),"")&amp;IF(M193&lt;&gt;"",CONCATENATE(M193,","),"")&amp;CONCATENATE("}")&amp;IF(VALUE(N193)&gt;0,CONCATENATE(", traitsNeeded=",N193),"")&amp;CONCATENATE(", dlcId=",IF(S193&lt;&gt;"",S193,"DLC_BASE_GAME")),""),"")</f>
        <v>[230] = {wayshrines={258,258,258,}, dlcId=DLC_THIEVES_GUILD</v>
      </c>
      <c r="AZ193" s="21" t="str">
        <f>IF(F193&lt;&gt;"Not in the game (anymore)",IF(A193&lt;&gt;"",IF(P193&lt;&gt;"",CONCATENATE(", zoneIds={",P193),"")&amp;IF(Y193&lt;&gt;"",CONCATENATE(",",Y193),"")&amp;IF(AD193&lt;&gt;"",CONCATENATE(",",AD193),"")&amp;IF(AI193&lt;&gt;"",CONCATENATE(",",AI193),"")&amp;IF(AN193&lt;&gt;"",CONCATENATE(",",AN193),"")&amp;IF(AS193&lt;&gt;"",CONCATENATE(",",AS193),"")&amp;IF(P193&lt;&gt;"",CONCATENATE("}",""),"")&amp;IF(OR(I193="true",I193="false",I193&lt;&gt;""), CONCATENATE(", veteran=", I193), ""),""),"")</f>
        <v>, zoneIds={725}, veteran=false</v>
      </c>
      <c r="BA193" s="21" t="str">
        <f>IF(F193&lt;&gt;"Not in the game (anymore)",IF(A193&lt;&gt;"",", setType="&amp;G193,"")&amp;IF(J193="true",", multiTrialSet=true",""),"")</f>
        <v>, setType=LIBSETS_SETTYPE_TRIAL</v>
      </c>
      <c r="BB193" s="21" t="str">
        <f>IF(AX193&lt;&gt;"",", isProcSetAllowedInPvP="&amp; AX193,"") &amp; IF(F193&lt;&gt;"Not in the game (anymore)",IF(U193&lt;&gt;"",", dropMechanic={"&amp;U193&amp;IF(AA193&lt;&gt;"",","&amp;AA193,"")&amp;IF(AF193&lt;&gt;"",","&amp;AF193,"")&amp;IF(AK193&lt;&gt;"",","&amp;AK193,"")&amp;IF(AP193&lt;&gt;"",","&amp;AP193,"")&amp;IF(AU193&lt;&gt;"",","&amp;AU193,"")&amp;"}"&amp;IF(U193="LIBSETS_DROP_MECHANIC_MONSTER_NAME",", dropMechanicNames={" &amp; IF(V193&lt;&gt;"","['en']='"&amp;V193&amp;"'","") &amp; IF(W193&lt;&gt;"",", ['de']='" &amp; W193&amp;"'","") &amp; "}",""),"")&amp;"},","")</f>
        <v>, dropMechanic={LIBSETS_DROP_MECHANIC_MONSTER_NAME}, dropMechanicNames={}},</v>
      </c>
      <c r="BC193" s="21" t="str">
        <f>IF(F193&lt;&gt;"Not in the game (anymore)",IF(C193&lt;&gt;"",CONCATENATE(" --",C193," / ",B193,"   [",IF(Q193&lt;&gt;"",Q193,""),IF(Z193&lt;&gt;"",", "&amp;Z193,""),IF(AE193&lt;&gt;"",", "&amp;AE193,""),IF(AJ193&lt;&gt;"",", "&amp;AJ193,""),IF(AO193&lt;&gt;"",", "&amp;AO193,""),IF(AT193&lt;&gt;"",", "&amp;AT193,""),"]")),"")</f>
        <v xml:space="preserve"> --Moondancer / Mondtänzer   [Maw of Lorkhaj]</v>
      </c>
    </row>
    <row r="194" spans="1:55" x14ac:dyDescent="0.25">
      <c r="A194" s="12">
        <v>231</v>
      </c>
      <c r="B194" t="s">
        <v>1041</v>
      </c>
      <c r="C194" t="s">
        <v>1042</v>
      </c>
      <c r="D194" s="3">
        <f t="shared" si="2"/>
        <v>231</v>
      </c>
      <c r="G194" s="8" t="s">
        <v>1500</v>
      </c>
      <c r="I194" t="s">
        <v>97</v>
      </c>
      <c r="J194" t="s">
        <v>97</v>
      </c>
      <c r="K194">
        <v>258</v>
      </c>
      <c r="L194">
        <v>258</v>
      </c>
      <c r="M194">
        <v>258</v>
      </c>
      <c r="N194">
        <v>0</v>
      </c>
      <c r="O194" s="66"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1565</v>
      </c>
      <c r="V194" s="39"/>
      <c r="W194" s="39"/>
      <c r="Y194" s="3" t="str">
        <f>IF(G194&lt;&gt;"LIBSETS_SETTYPE_BATTLEGROUND",IF(G194&lt;&gt;"LIBSETS_SETTYPE_SPECIAL",IF(X194&lt;&gt;"",X194,IF(Z194&lt;&gt;"",VLOOKUP(Z194,'ESO zone constants'!$D$3:$H$4953,5,FALSE),"")),""),"")</f>
        <v/>
      </c>
      <c r="Z194" t="str">
        <f>IF(AND(O194&lt;&gt;"",NOT(ISERROR(O194))),"",IF(AND(L194&lt;&gt;"",L194&gt;0,NOT(ISERROR(L194))),VLOOKUP(L194,'ESO dumped WayshrineInfo'!$K$3:$N$9999,4,FALSE),""))</f>
        <v/>
      </c>
      <c r="AA194" s="39"/>
      <c r="AB194" s="39"/>
      <c r="AC194" s="39"/>
      <c r="AD194" s="3" t="str">
        <f>IF(G194&lt;&gt;"LIBSETS_SETTYPE_BATTLEGROUND",IF(G194&lt;&gt;"LIBSETS_SETTYPE_SPECIAL",IF(AE194&lt;&gt;"",VLOOKUP(AE194,'ESO zone constants'!$D$3:$H$4953,5,FALSE),""),""),"")</f>
        <v/>
      </c>
      <c r="AE194" t="str">
        <f>IF(AND(O194&lt;&gt;"",NOT(ISERROR(O194))),"",IF(AND(M194&lt;&gt;"",M194&gt;0,NOT(ISERROR(M194))),VLOOKUP(M194,'ESO dumped WayshrineInfo'!$K$3:$N$9999,4,FALSE),""))</f>
        <v/>
      </c>
      <c r="AF194" s="39"/>
      <c r="AG194" s="39"/>
      <c r="AH194" s="39"/>
      <c r="AI194" s="3" t="str">
        <f>IF(G194&lt;&gt;"LIBSETS_SETTYPE_BATTLEGROUND",IF(G194&lt;&gt;"LIBSETS_SETTYPE_SPECIAL",IF(AJ194&lt;&gt;"",VLOOKUP(AJ194,'ESO zone constants'!$D$3:$H$4953,5,FALSE),""),""),"")</f>
        <v/>
      </c>
      <c r="AK194" s="39"/>
      <c r="AL194" s="39"/>
      <c r="AM194" s="39"/>
      <c r="AN194" s="3" t="str">
        <f>IF(G194&lt;&gt;"LIBSETS_SETTYPE_BATTLEGROUND",IF(G194&lt;&gt;"LIBSETS_SETTYPE_SPECIAL",IF(AO194&lt;&gt;"",VLOOKUP(AO194,'ESO zone constants'!$D$3:$H$4953,5,FALSE),""),""),"")</f>
        <v/>
      </c>
      <c r="AP194" s="39"/>
      <c r="AQ194" s="39"/>
      <c r="AR194" s="39"/>
      <c r="AS194" s="3" t="str">
        <f>IF(G194&lt;&gt;"LIBSETS_SETTYPE_BATTLEGROUND",IF(G194&lt;&gt;"LIBSETS_SETTYPE_SPECIAL",IF(AT194&lt;&gt;"",VLOOKUP(AT194,'ESO zone constants'!$D$3:$H$4953,5,FALSE),""),""),"")</f>
        <v/>
      </c>
      <c r="AU194" s="39"/>
      <c r="AV194" s="39"/>
      <c r="AW194" s="39"/>
      <c r="AX194" s="90" t="s">
        <v>2707</v>
      </c>
      <c r="AY194" s="21" t="str">
        <f>IF(A194="???","--","")&amp;IF(F194&lt;&gt;"Not in the game (anymore)",IF(A194&lt;&gt;"",CONCATENATE("[",A194,"] = {wayshrines={")&amp;IF(K194&lt;&gt;"",CONCATENATE(K194,","),"")&amp;IF(L194&lt;&gt;"",CONCATENATE(L194,","),"")&amp;IF(M194&lt;&gt;"",CONCATENATE(M194,","),"")&amp;CONCATENATE("}")&amp;IF(VALUE(N194)&gt;0,CONCATENATE(", traitsNeeded=",N194),"")&amp;CONCATENATE(", dlcId=",IF(S194&lt;&gt;"",S194,"DLC_BASE_GAME")),""),"")</f>
        <v>[231] = {wayshrines={258,258,258,}, dlcId=DLC_THIEVES_GUILD</v>
      </c>
      <c r="AZ194" s="21" t="str">
        <f>IF(F194&lt;&gt;"Not in the game (anymore)",IF(A194&lt;&gt;"",IF(P194&lt;&gt;"",CONCATENATE(", zoneIds={",P194),"")&amp;IF(Y194&lt;&gt;"",CONCATENATE(",",Y194),"")&amp;IF(AD194&lt;&gt;"",CONCATENATE(",",AD194),"")&amp;IF(AI194&lt;&gt;"",CONCATENATE(",",AI194),"")&amp;IF(AN194&lt;&gt;"",CONCATENATE(",",AN194),"")&amp;IF(AS194&lt;&gt;"",CONCATENATE(",",AS194),"")&amp;IF(P194&lt;&gt;"",CONCATENATE("}",""),"")&amp;IF(OR(I194="true",I194="false",I194&lt;&gt;""), CONCATENATE(", veteran=", I194), ""),""),"")</f>
        <v>, zoneIds={725}, veteran=false</v>
      </c>
      <c r="BA194" s="21" t="str">
        <f>IF(F194&lt;&gt;"Not in the game (anymore)",IF(A194&lt;&gt;"",", setType="&amp;G194,"")&amp;IF(J194="true",", multiTrialSet=true",""),"")</f>
        <v>, setType=LIBSETS_SETTYPE_TRIAL</v>
      </c>
      <c r="BB194" s="21" t="str">
        <f>IF(AX194&lt;&gt;"",", isProcSetAllowedInPvP="&amp; AX194,"") &amp; IF(F194&lt;&gt;"Not in the game (anymore)",IF(U194&lt;&gt;"",", dropMechanic={"&amp;U194&amp;IF(AA194&lt;&gt;"",","&amp;AA194,"")&amp;IF(AF194&lt;&gt;"",","&amp;AF194,"")&amp;IF(AK194&lt;&gt;"",","&amp;AK194,"")&amp;IF(AP194&lt;&gt;"",","&amp;AP194,"")&amp;IF(AU194&lt;&gt;"",","&amp;AU194,"")&amp;"}"&amp;IF(U194="LIBSETS_DROP_MECHANIC_MONSTER_NAME",", dropMechanicNames={" &amp; IF(V194&lt;&gt;"","['en']='"&amp;V194&amp;"'","") &amp; IF(W194&lt;&gt;"",", ['de']='" &amp; W194&amp;"'","") &amp; "}",""),"")&amp;"},","")</f>
        <v>, dropMechanic={LIBSETS_DROP_MECHANIC_MONSTER_NAME}, dropMechanicNames={}},</v>
      </c>
      <c r="BC194" s="21" t="str">
        <f>IF(F194&lt;&gt;"Not in the game (anymore)",IF(C194&lt;&gt;"",CONCATENATE(" --",C194," / ",B194,"   [",IF(Q194&lt;&gt;"",Q194,""),IF(Z194&lt;&gt;"",", "&amp;Z194,""),IF(AE194&lt;&gt;"",", "&amp;AE194,""),IF(AJ194&lt;&gt;"",", "&amp;AJ194,""),IF(AO194&lt;&gt;"",", "&amp;AO194,""),IF(AT194&lt;&gt;"",", "&amp;AT194,""),"]")),"")</f>
        <v xml:space="preserve"> --Lunar Bastion / Mondbastion   [Maw of Lorkhaj]</v>
      </c>
    </row>
    <row r="195" spans="1:55" x14ac:dyDescent="0.25">
      <c r="A195" s="12">
        <v>232</v>
      </c>
      <c r="B195" t="s">
        <v>1043</v>
      </c>
      <c r="C195" t="s">
        <v>1044</v>
      </c>
      <c r="D195" s="3">
        <f t="shared" ref="D195:D258" si="3">A195</f>
        <v>232</v>
      </c>
      <c r="G195" s="8" t="s">
        <v>1500</v>
      </c>
      <c r="I195" t="s">
        <v>97</v>
      </c>
      <c r="J195" t="s">
        <v>97</v>
      </c>
      <c r="K195">
        <v>258</v>
      </c>
      <c r="L195">
        <v>258</v>
      </c>
      <c r="M195">
        <v>258</v>
      </c>
      <c r="N195">
        <v>0</v>
      </c>
      <c r="O195" s="66"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1565</v>
      </c>
      <c r="V195" s="39"/>
      <c r="W195" s="39"/>
      <c r="Y195" s="3" t="str">
        <f>IF(G195&lt;&gt;"LIBSETS_SETTYPE_BATTLEGROUND",IF(G195&lt;&gt;"LIBSETS_SETTYPE_SPECIAL",IF(X195&lt;&gt;"",X195,IF(Z195&lt;&gt;"",VLOOKUP(Z195,'ESO zone constants'!$D$3:$H$4953,5,FALSE),"")),""),"")</f>
        <v/>
      </c>
      <c r="Z195" t="str">
        <f>IF(AND(O195&lt;&gt;"",NOT(ISERROR(O195))),"",IF(AND(L195&lt;&gt;"",L195&gt;0,NOT(ISERROR(L195))),VLOOKUP(L195,'ESO dumped WayshrineInfo'!$K$3:$N$9999,4,FALSE),""))</f>
        <v/>
      </c>
      <c r="AA195" s="39"/>
      <c r="AB195" s="39"/>
      <c r="AC195" s="39"/>
      <c r="AD195" s="3" t="str">
        <f>IF(G195&lt;&gt;"LIBSETS_SETTYPE_BATTLEGROUND",IF(G195&lt;&gt;"LIBSETS_SETTYPE_SPECIAL",IF(AE195&lt;&gt;"",VLOOKUP(AE195,'ESO zone constants'!$D$3:$H$4953,5,FALSE),""),""),"")</f>
        <v/>
      </c>
      <c r="AE195" t="str">
        <f>IF(AND(O195&lt;&gt;"",NOT(ISERROR(O195))),"",IF(AND(M195&lt;&gt;"",M195&gt;0,NOT(ISERROR(M195))),VLOOKUP(M195,'ESO dumped WayshrineInfo'!$K$3:$N$9999,4,FALSE),""))</f>
        <v/>
      </c>
      <c r="AF195" s="39"/>
      <c r="AG195" s="39"/>
      <c r="AH195" s="39"/>
      <c r="AI195" s="3" t="str">
        <f>IF(G195&lt;&gt;"LIBSETS_SETTYPE_BATTLEGROUND",IF(G195&lt;&gt;"LIBSETS_SETTYPE_SPECIAL",IF(AJ195&lt;&gt;"",VLOOKUP(AJ195,'ESO zone constants'!$D$3:$H$4953,5,FALSE),""),""),"")</f>
        <v/>
      </c>
      <c r="AK195" s="39"/>
      <c r="AL195" s="39"/>
      <c r="AM195" s="39"/>
      <c r="AN195" s="3" t="str">
        <f>IF(G195&lt;&gt;"LIBSETS_SETTYPE_BATTLEGROUND",IF(G195&lt;&gt;"LIBSETS_SETTYPE_SPECIAL",IF(AO195&lt;&gt;"",VLOOKUP(AO195,'ESO zone constants'!$D$3:$H$4953,5,FALSE),""),""),"")</f>
        <v/>
      </c>
      <c r="AP195" s="39"/>
      <c r="AQ195" s="39"/>
      <c r="AR195" s="39"/>
      <c r="AS195" s="3" t="str">
        <f>IF(G195&lt;&gt;"LIBSETS_SETTYPE_BATTLEGROUND",IF(G195&lt;&gt;"LIBSETS_SETTYPE_SPECIAL",IF(AT195&lt;&gt;"",VLOOKUP(AT195,'ESO zone constants'!$D$3:$H$4953,5,FALSE),""),""),"")</f>
        <v/>
      </c>
      <c r="AU195" s="39"/>
      <c r="AV195" s="39"/>
      <c r="AW195" s="39"/>
      <c r="AX195" s="90" t="s">
        <v>2707</v>
      </c>
      <c r="AY195" s="21" t="str">
        <f>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{wayshrines={258,258,258,}, dlcId=DLC_THIEVES_GUILD</v>
      </c>
      <c r="AZ195" s="21" t="str">
        <f>IF(F195&lt;&gt;"Not in the game (anymore)",IF(A195&lt;&gt;"",IF(P195&lt;&gt;"",CONCATENATE(", zoneIds={",P195),"")&amp;IF(Y195&lt;&gt;"",CONCATENATE(",",Y195),"")&amp;IF(AD195&lt;&gt;"",CONCATENATE(",",AD195),"")&amp;IF(AI195&lt;&gt;"",CONCATENATE(",",AI195),"")&amp;IF(AN195&lt;&gt;"",CONCATENATE(",",AN195),"")&amp;IF(AS195&lt;&gt;"",CONCATENATE(",",AS195),"")&amp;IF(P195&lt;&gt;"",CONCATENATE("}",""),"")&amp;IF(OR(I195="true",I195="false",I195&lt;&gt;""), CONCATENATE(", veteran=", I195), ""),""),"")</f>
        <v>, zoneIds={725}, veteran=false</v>
      </c>
      <c r="BA195" s="21" t="str">
        <f>IF(F195&lt;&gt;"Not in the game (anymore)",IF(A195&lt;&gt;"",", setType="&amp;G195,"")&amp;IF(J195="true",", multiTrialSet=true",""),"")</f>
        <v>, setType=LIBSETS_SETTYPE_TRIAL</v>
      </c>
      <c r="BB195" s="21" t="str">
        <f>IF(AX195&lt;&gt;"",", isProcSetAllowedInPvP="&amp; AX195,"") &amp; IF(F195&lt;&gt;"Not in the game (anymore)",IF(U195&lt;&gt;"",", dropMechanic={"&amp;U195&amp;IF(AA195&lt;&gt;"",","&amp;AA195,"")&amp;IF(AF195&lt;&gt;"",","&amp;AF195,"")&amp;IF(AK195&lt;&gt;"",","&amp;AK195,"")&amp;IF(AP195&lt;&gt;"",","&amp;AP195,"")&amp;IF(AU195&lt;&gt;"",","&amp;AU195,"")&amp;"}"&amp;IF(U195="LIBSETS_DROP_MECHANIC_MONSTER_NAME",", dropMechanicNames={" &amp; IF(V195&lt;&gt;"","['en']='"&amp;V195&amp;"'","") &amp; IF(W195&lt;&gt;"",", ['de']='" &amp; W195&amp;"'","") &amp; "}",""),"")&amp;"},","")</f>
        <v>, dropMechanic={LIBSETS_DROP_MECHANIC_MONSTER_NAME}, dropMechanicNames={}},</v>
      </c>
      <c r="BC195" s="21" t="str">
        <f>IF(F195&lt;&gt;"Not in the game (anymore)",IF(C195&lt;&gt;"",CONCATENATE(" --",C195," / ",B195,"   [",IF(Q195&lt;&gt;"",Q195,""),IF(Z195&lt;&gt;"",", "&amp;Z195,""),IF(AE195&lt;&gt;"",", "&amp;AE195,""),IF(AJ195&lt;&gt;"",", "&amp;AJ195,""),IF(AO195&lt;&gt;"",", "&amp;AO195,""),IF(AT195&lt;&gt;"",", "&amp;AT195,""),"]")),"")</f>
        <v xml:space="preserve"> --Roar of Alkosh / Brüllen von Alkosh   [Maw of Lorkhaj]</v>
      </c>
    </row>
    <row r="196" spans="1:55" x14ac:dyDescent="0.25">
      <c r="A196" s="12">
        <v>234</v>
      </c>
      <c r="B196" t="s">
        <v>1045</v>
      </c>
      <c r="C196" t="s">
        <v>2640</v>
      </c>
      <c r="D196" s="3">
        <f t="shared" si="3"/>
        <v>234</v>
      </c>
      <c r="F196" t="s">
        <v>1445</v>
      </c>
      <c r="G196" s="8" t="s">
        <v>1494</v>
      </c>
      <c r="I196" t="s">
        <v>97</v>
      </c>
      <c r="J196" t="s">
        <v>97</v>
      </c>
      <c r="K196">
        <v>-1</v>
      </c>
      <c r="L196">
        <v>-1</v>
      </c>
      <c r="M196">
        <v>-1</v>
      </c>
      <c r="N196">
        <v>0</v>
      </c>
      <c r="O196" s="66"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1562</v>
      </c>
      <c r="V196" s="4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Y196" s="3" t="str">
        <f>IF(G196&lt;&gt;"LIBSETS_SETTYPE_BATTLEGROUND",IF(G196&lt;&gt;"LIBSETS_SETTYPE_SPECIAL",IF(X196&lt;&gt;"",X196,IF(Z196&lt;&gt;"",VLOOKUP(Z196,'ESO zone constants'!$D$3:$H$4953,5,FALSE),"")),""),"")</f>
        <v/>
      </c>
      <c r="Z196" t="str">
        <f>IF(AND(O196&lt;&gt;"",NOT(ISERROR(O196))),"",IF(AND(L196&lt;&gt;"",L196&gt;0,NOT(ISERROR(L196))),VLOOKUP(L196,'ESO dumped WayshrineInfo'!$K$3:$N$9999,4,FALSE),""))</f>
        <v/>
      </c>
      <c r="AA196" s="44" t="s">
        <v>1553</v>
      </c>
      <c r="AB196" s="43" t="str">
        <f>IF(AA196&lt;&gt;"",IF(AA196&lt;&gt;"LIBSETS_DROP_MECHANIC_MONSTER_NAME",VLOOKUP(AA196,'LibSets constants'!$I$4:$L$1003,3,FALSE),""),"")</f>
        <v>City Bruma (quartermaster)</v>
      </c>
      <c r="AC196" s="43" t="str">
        <f>IF(AA196&lt;&gt;"",IF(AA196&lt;&gt;"LIBSETS_DROP_MECHANIC_MONSTER_NAME",VLOOKUP(AA196,'LibSets constants'!$I$4:$L$1003,4,FALSE),""),"")</f>
        <v>Stadt Bruma (Quartiermeister)</v>
      </c>
      <c r="AD196" s="3" t="str">
        <f>IF(G196&lt;&gt;"LIBSETS_SETTYPE_BATTLEGROUND",IF(G196&lt;&gt;"LIBSETS_SETTYPE_SPECIAL",IF(AE196&lt;&gt;"",VLOOKUP(AE196,'ESO zone constants'!$D$3:$H$4953,5,FALSE),""),""),"")</f>
        <v/>
      </c>
      <c r="AE196" t="str">
        <f>IF(AND(O196&lt;&gt;"",NOT(ISERROR(O196))),"",IF(AND(M196&lt;&gt;"",M196&gt;0,NOT(ISERROR(M196))),VLOOKUP(M196,'ESO dumped WayshrineInfo'!$K$3:$N$9999,4,FALSE),""))</f>
        <v/>
      </c>
      <c r="AF196" s="44"/>
      <c r="AG196" s="43" t="str">
        <f>IF(AF196&lt;&gt;"",IF(AF196&lt;&gt;"LIBSETS_DROP_MECHANIC_MONSTER_NAME",VLOOKUP(AF196,'LibSets constants'!$I$4:$L$1003,3,FALSE),""),"")</f>
        <v/>
      </c>
      <c r="AH196" s="43" t="str">
        <f>IF(AF196&lt;&gt;"",IF(AF196&lt;&gt;"LIBSETS_DROP_MECHANIC_MONSTER_NAME",VLOOKUP(AF196,'LibSets constants'!$I$4:$L$1003,4,FALSE),""),"")</f>
        <v/>
      </c>
      <c r="AI196" s="3" t="str">
        <f>IF(G196&lt;&gt;"LIBSETS_SETTYPE_BATTLEGROUND",IF(G196&lt;&gt;"LIBSETS_SETTYPE_SPECIAL",IF(AJ196&lt;&gt;"",VLOOKUP(AJ196,'ESO zone constants'!$D$3:$H$4953,5,FALSE),""),""),"")</f>
        <v/>
      </c>
      <c r="AK196" s="44"/>
      <c r="AL196" s="43" t="str">
        <f>IF(AK196&lt;&gt;"",IF(AK196&lt;&gt;"LIBSETS_DROP_MECHANIC_MONSTER_NAME",VLOOKUP(AK196,'LibSets constants'!$I$4:$L$1003,3,FALSE),""),"")</f>
        <v/>
      </c>
      <c r="AM196" s="43" t="str">
        <f>IF(AK196&lt;&gt;"",IF(AK196&lt;&gt;"LIBSETS_DROP_MECHANIC_MONSTER_NAME",VLOOKUP(AK196,'LibSets constants'!$I$4:$L$1003,4,FALSE),""),"")</f>
        <v/>
      </c>
      <c r="AN196" s="3" t="str">
        <f>IF(G196&lt;&gt;"LIBSETS_SETTYPE_BATTLEGROUND",IF(G196&lt;&gt;"LIBSETS_SETTYPE_SPECIAL",IF(AO196&lt;&gt;"",VLOOKUP(AO196,'ESO zone constants'!$D$3:$H$4953,5,FALSE),""),""),"")</f>
        <v/>
      </c>
      <c r="AP196" s="44"/>
      <c r="AQ196" s="43" t="str">
        <f>IF(AP196&lt;&gt;"",IF(AP196&lt;&gt;"LIBSETS_DROP_MECHANIC_MONSTER_NAME",VLOOKUP(AP196,'LibSets constants'!$I$4:$L$1003,3,FALSE),""),"")</f>
        <v/>
      </c>
      <c r="AR196" s="43" t="str">
        <f>IF(AP196&lt;&gt;"",IF(AP196&lt;&gt;"LIBSETS_DROP_MECHANIC_MONSTER_NAME",VLOOKUP(AP196,'LibSets constants'!$I$4:$L$1003,4,FALSE),""),"")</f>
        <v/>
      </c>
      <c r="AS196" s="3" t="str">
        <f>IF(G196&lt;&gt;"LIBSETS_SETTYPE_BATTLEGROUND",IF(G196&lt;&gt;"LIBSETS_SETTYPE_SPECIAL",IF(AT196&lt;&gt;"",VLOOKUP(AT196,'ESO zone constants'!$D$3:$H$4953,5,FALSE),""),""),"")</f>
        <v/>
      </c>
      <c r="AU196" s="44"/>
      <c r="AV196" s="43" t="str">
        <f>IF(AU196&lt;&gt;"",IF(AU196&lt;&gt;"LIBSETS_DROP_MECHANIC_MONSTER_NAME",VLOOKUP(AU196,'LibSets constants'!$I$4:$L$1003,3,FALSE),""),"")</f>
        <v/>
      </c>
      <c r="AW196" s="43" t="str">
        <f>IF(AU196&lt;&gt;"",IF(AU196&lt;&gt;"LIBSETS_DROP_MECHANIC_MONSTER_NAME",VLOOKUP(AU196,'LibSets constants'!$I$4:$L$1003,4,FALSE),""),"")</f>
        <v/>
      </c>
      <c r="AX196" s="90" t="s">
        <v>2708</v>
      </c>
      <c r="AY196" s="21" t="str">
        <f>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Z196" s="21" t="str">
        <f>IF(F196&lt;&gt;"Not in the game (anymore)",IF(A196&lt;&gt;"",IF(P196&lt;&gt;"",CONCATENATE(", zoneIds={",P196),"")&amp;IF(Y196&lt;&gt;"",CONCATENATE(",",Y196),"")&amp;IF(AD196&lt;&gt;"",CONCATENATE(",",AD196),"")&amp;IF(AI196&lt;&gt;"",CONCATENATE(",",AI196),"")&amp;IF(AN196&lt;&gt;"",CONCATENATE(",",AN196),"")&amp;IF(AS196&lt;&gt;"",CONCATENATE(",",AS196),"")&amp;IF(P196&lt;&gt;"",CONCATENATE("}",""),"")&amp;IF(OR(I196="true",I196="false",I196&lt;&gt;""), CONCATENATE(", veteran=", I196), ""),""),"")</f>
        <v>, zoneIds={181}, veteran=false</v>
      </c>
      <c r="BA196" s="21" t="str">
        <f>IF(F196&lt;&gt;"Not in the game (anymore)",IF(A196&lt;&gt;"",", setType="&amp;G196,"")&amp;IF(J196="true",", multiTrialSet=true",""),"")</f>
        <v>, setType=LIBSETS_SETTYPE_CYRODIIL</v>
      </c>
      <c r="BB196" s="21" t="str">
        <f>IF(AX196&lt;&gt;"",", isProcSetAllowedInPvP="&amp; AX196,"") &amp; IF(F196&lt;&gt;"Not in the game (anymore)",IF(U196&lt;&gt;"",", dropMechanic={"&amp;U196&amp;IF(AA196&lt;&gt;"",","&amp;AA196,"")&amp;IF(AF196&lt;&gt;"",","&amp;AF196,"")&amp;IF(AK196&lt;&gt;"",","&amp;AK196,"")&amp;IF(AP196&lt;&gt;"",","&amp;AP196,"")&amp;IF(AU196&lt;&gt;"",","&amp;AU196,"")&amp;"}"&amp;IF(U196="LIBSETS_DROP_MECHANIC_MONSTER_NAME",", dropMechanicNames={" &amp; IF(V196&lt;&gt;"","['en']='"&amp;V196&amp;"'","") &amp; IF(W196&lt;&gt;"",", ['de']='" &amp; W196&amp;"'","") &amp; "}",""),"")&amp;"},","")</f>
        <v>, isProcSetAllowedInPvP=1, dropMechanic={LIBSETS_DROP_MECHANIC_MAIL_PVP_REWARDS_FOR_THE_WORTHY,LIBSETS_DROP_MECHANIC_CITY_CYRODIIL_BRUMA}},</v>
      </c>
      <c r="BC196" s="21" t="str">
        <f>IF(F196&lt;&gt;"Not in the game (anymore)",IF(C196&lt;&gt;"",CONCATENATE(" --",C196," / ",B196,"   [",IF(Q196&lt;&gt;"",Q196,""),IF(Z196&lt;&gt;"",", "&amp;Z196,""),IF(AE196&lt;&gt;"",", "&amp;AE196,""),IF(AJ196&lt;&gt;"",", "&amp;AJ196,""),IF(AO196&lt;&gt;"",", "&amp;AO196,""),IF(AT196&lt;&gt;"",", "&amp;AT196,""),"]")),"")</f>
        <v xml:space="preserve"> --Marksman\'s Crest / Wappen des Meisterschützen   [Cyrodiil]</v>
      </c>
    </row>
    <row r="197" spans="1:55" x14ac:dyDescent="0.25">
      <c r="A197" s="12">
        <v>235</v>
      </c>
      <c r="B197" t="s">
        <v>1046</v>
      </c>
      <c r="C197" t="s">
        <v>1047</v>
      </c>
      <c r="D197" s="3">
        <f t="shared" si="3"/>
        <v>235</v>
      </c>
      <c r="F197" t="s">
        <v>1445</v>
      </c>
      <c r="G197" s="8" t="s">
        <v>1494</v>
      </c>
      <c r="I197" t="s">
        <v>97</v>
      </c>
      <c r="J197" t="s">
        <v>97</v>
      </c>
      <c r="K197">
        <v>-1</v>
      </c>
      <c r="L197">
        <v>-1</v>
      </c>
      <c r="M197">
        <v>-1</v>
      </c>
      <c r="N197">
        <v>0</v>
      </c>
      <c r="O197" s="66"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1562</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Y197" s="3" t="str">
        <f>IF(G197&lt;&gt;"LIBSETS_SETTYPE_BATTLEGROUND",IF(G197&lt;&gt;"LIBSETS_SETTYPE_SPECIAL",IF(X197&lt;&gt;"",X197,IF(Z197&lt;&gt;"",VLOOKUP(Z197,'ESO zone constants'!$D$3:$H$4953,5,FALSE),"")),""),"")</f>
        <v/>
      </c>
      <c r="Z197" t="str">
        <f>IF(AND(O197&lt;&gt;"",NOT(ISERROR(O197))),"",IF(AND(L197&lt;&gt;"",L197&gt;0,NOT(ISERROR(L197))),VLOOKUP(L197,'ESO dumped WayshrineInfo'!$K$3:$N$9999,4,FALSE),""))</f>
        <v/>
      </c>
      <c r="AA197" s="33" t="s">
        <v>1552</v>
      </c>
      <c r="AB197" s="3" t="str">
        <f>IF(AA197&lt;&gt;"",IF(AA197&lt;&gt;"LIBSETS_DROP_MECHANIC_MONSTER_NAME",VLOOKUP(AA197,'LibSets constants'!$I$4:$L$1003,3,FALSE),""),"")</f>
        <v>City Erntefurt (quartermaster)</v>
      </c>
      <c r="AC197" s="3" t="str">
        <f>IF(AA197&lt;&gt;"",IF(AA197&lt;&gt;"LIBSETS_DROP_MECHANIC_MONSTER_NAME",VLOOKUP(AA197,'LibSets constants'!$I$4:$L$1003,4,FALSE),""),"")</f>
        <v>Stadt Erntefurt (Quartiermeister)</v>
      </c>
      <c r="AD197" s="3" t="str">
        <f>IF(G197&lt;&gt;"LIBSETS_SETTYPE_BATTLEGROUND",IF(G197&lt;&gt;"LIBSETS_SETTYPE_SPECIAL",IF(AE197&lt;&gt;"",VLOOKUP(AE197,'ESO zone constants'!$D$3:$H$4953,5,FALSE),""),""),"")</f>
        <v/>
      </c>
      <c r="AE197" t="str">
        <f>IF(AND(O197&lt;&gt;"",NOT(ISERROR(O197))),"",IF(AND(M197&lt;&gt;"",M197&gt;0,NOT(ISERROR(M197))),VLOOKUP(M197,'ESO dumped WayshrineInfo'!$K$3:$N$9999,4,FALSE),""))</f>
        <v/>
      </c>
      <c r="AG197" s="3" t="str">
        <f>IF(AF197&lt;&gt;"",IF(AF197&lt;&gt;"LIBSETS_DROP_MECHANIC_MONSTER_NAME",VLOOKUP(AF197,'LibSets constants'!$I$4:$L$1003,3,FALSE),""),"")</f>
        <v/>
      </c>
      <c r="AH197" s="3" t="str">
        <f>IF(AF197&lt;&gt;"",IF(AF197&lt;&gt;"LIBSETS_DROP_MECHANIC_MONSTER_NAME",VLOOKUP(AF197,'LibSets constants'!$I$4:$L$1003,4,FALSE),""),"")</f>
        <v/>
      </c>
      <c r="AI197" s="3" t="str">
        <f>IF(G197&lt;&gt;"LIBSETS_SETTYPE_BATTLEGROUND",IF(G197&lt;&gt;"LIBSETS_SETTYPE_SPECIAL",IF(AJ197&lt;&gt;"",VLOOKUP(AJ197,'ESO zone constants'!$D$3:$H$4953,5,FALSE),""),""),"")</f>
        <v/>
      </c>
      <c r="AL197" s="3" t="str">
        <f>IF(AK197&lt;&gt;"",IF(AK197&lt;&gt;"LIBSETS_DROP_MECHANIC_MONSTER_NAME",VLOOKUP(AK197,'LibSets constants'!$I$4:$L$1003,3,FALSE),""),"")</f>
        <v/>
      </c>
      <c r="AM197" s="3" t="str">
        <f>IF(AK197&lt;&gt;"",IF(AK197&lt;&gt;"LIBSETS_DROP_MECHANIC_MONSTER_NAME",VLOOKUP(AK197,'LibSets constants'!$I$4:$L$1003,4,FALSE),""),"")</f>
        <v/>
      </c>
      <c r="AN197" s="3" t="str">
        <f>IF(G197&lt;&gt;"LIBSETS_SETTYPE_BATTLEGROUND",IF(G197&lt;&gt;"LIBSETS_SETTYPE_SPECIAL",IF(AO197&lt;&gt;"",VLOOKUP(AO197,'ESO zone constants'!$D$3:$H$4953,5,FALSE),""),""),"")</f>
        <v/>
      </c>
      <c r="AQ197" s="3" t="str">
        <f>IF(AP197&lt;&gt;"",IF(AP197&lt;&gt;"LIBSETS_DROP_MECHANIC_MONSTER_NAME",VLOOKUP(AP197,'LibSets constants'!$I$4:$L$1003,3,FALSE),""),"")</f>
        <v/>
      </c>
      <c r="AR197" s="3" t="str">
        <f>IF(AP197&lt;&gt;"",IF(AP197&lt;&gt;"LIBSETS_DROP_MECHANIC_MONSTER_NAME",VLOOKUP(AP197,'LibSets constants'!$I$4:$L$1003,4,FALSE),""),"")</f>
        <v/>
      </c>
      <c r="AS197" s="3" t="str">
        <f>IF(G197&lt;&gt;"LIBSETS_SETTYPE_BATTLEGROUND",IF(G197&lt;&gt;"LIBSETS_SETTYPE_SPECIAL",IF(AT197&lt;&gt;"",VLOOKUP(AT197,'ESO zone constants'!$D$3:$H$4953,5,FALSE),""),""),"")</f>
        <v/>
      </c>
      <c r="AV197" s="3" t="str">
        <f>IF(AU197&lt;&gt;"",IF(AU197&lt;&gt;"LIBSETS_DROP_MECHANIC_MONSTER_NAME",VLOOKUP(AU197,'LibSets constants'!$I$4:$L$1003,3,FALSE),""),"")</f>
        <v/>
      </c>
      <c r="AW197" s="3" t="str">
        <f>IF(AU197&lt;&gt;"",IF(AU197&lt;&gt;"LIBSETS_DROP_MECHANIC_MONSTER_NAME",VLOOKUP(AU197,'LibSets constants'!$I$4:$L$1003,4,FALSE),""),"")</f>
        <v/>
      </c>
      <c r="AX197" s="90" t="s">
        <v>2707</v>
      </c>
      <c r="AY197" s="21" t="str">
        <f>IF(A197="???","--","")&amp;IF(F197&lt;&gt;"Not in the game (anymore)",IF(A197&lt;&gt;"",CONCATENATE("[",A197,"] = {wayshrines={")&amp;IF(K197&lt;&gt;"",CONCATENATE(K197,","),"")&amp;IF(L197&lt;&gt;"",CONCATENATE(L197,","),"")&amp;IF(M197&lt;&gt;"",CONCATENATE(M197,","),"")&amp;CONCATENATE("}")&amp;IF(VALUE(N197)&gt;0,CONCATENATE(", traitsNeeded=",N197),"")&amp;CONCATENATE(", dlcId=",IF(S197&lt;&gt;"",S197,"DLC_BASE_GAME")),""),"")</f>
        <v>[235] = {wayshrines={-1,-1,-1,}, dlcId=DLC_BASE_GAME</v>
      </c>
      <c r="AZ197" s="21" t="str">
        <f>IF(F197&lt;&gt;"Not in the game (anymore)",IF(A197&lt;&gt;"",IF(P197&lt;&gt;"",CONCATENATE(", zoneIds={",P197),"")&amp;IF(Y197&lt;&gt;"",CONCATENATE(",",Y197),"")&amp;IF(AD197&lt;&gt;"",CONCATENATE(",",AD197),"")&amp;IF(AI197&lt;&gt;"",CONCATENATE(",",AI197),"")&amp;IF(AN197&lt;&gt;"",CONCATENATE(",",AN197),"")&amp;IF(AS197&lt;&gt;"",CONCATENATE(",",AS197),"")&amp;IF(P197&lt;&gt;"",CONCATENATE("}",""),"")&amp;IF(OR(I197="true",I197="false",I197&lt;&gt;""), CONCATENATE(", veteran=", I197), ""),""),"")</f>
        <v>, zoneIds={181}, veteran=false</v>
      </c>
      <c r="BA197" s="21" t="str">
        <f>IF(F197&lt;&gt;"Not in the game (anymore)",IF(A197&lt;&gt;"",", setType="&amp;G197,"")&amp;IF(J197="true",", multiTrialSet=true",""),"")</f>
        <v>, setType=LIBSETS_SETTYPE_CYRODIIL</v>
      </c>
      <c r="BB197" s="21" t="str">
        <f>IF(AX197&lt;&gt;"",", isProcSetAllowedInPvP="&amp; AX197,"") &amp; IF(F197&lt;&gt;"Not in the game (anymore)",IF(U197&lt;&gt;"",", dropMechanic={"&amp;U197&amp;IF(AA197&lt;&gt;"",","&amp;AA197,"")&amp;IF(AF197&lt;&gt;"",","&amp;AF197,"")&amp;IF(AK197&lt;&gt;"",","&amp;AK197,"")&amp;IF(AP197&lt;&gt;"",","&amp;AP197,"")&amp;IF(AU197&lt;&gt;"",","&amp;AU197,"")&amp;"}"&amp;IF(U197="LIBSETS_DROP_MECHANIC_MONSTER_NAME",", dropMechanicNames={" &amp; IF(V197&lt;&gt;"","['en']='"&amp;V197&amp;"'","") &amp; IF(W197&lt;&gt;"",", ['de']='" &amp; W197&amp;"'","") &amp; "}",""),"")&amp;"},","")</f>
        <v>, dropMechanic={LIBSETS_DROP_MECHANIC_MAIL_PVP_REWARDS_FOR_THE_WORTHY,LIBSETS_DROP_MECHANIC_CITY_CYRODIIL_ERNTEFURT}},</v>
      </c>
      <c r="BC197" s="21" t="str">
        <f>IF(F197&lt;&gt;"Not in the game (anymore)",IF(C197&lt;&gt;"",CONCATENATE(" --",C197," / ",B197,"   [",IF(Q197&lt;&gt;"",Q197,""),IF(Z197&lt;&gt;"",", "&amp;Z197,""),IF(AE197&lt;&gt;"",", "&amp;AE197,""),IF(AJ197&lt;&gt;"",", "&amp;AJ197,""),IF(AO197&lt;&gt;"",", "&amp;AO197,""),IF(AT197&lt;&gt;"",", "&amp;AT197,""),"]")),"")</f>
        <v xml:space="preserve"> --Robes of Transmutation / Roben der Transmutation   [Cyrodiil]</v>
      </c>
    </row>
    <row r="198" spans="1:55" x14ac:dyDescent="0.25">
      <c r="A198" s="12">
        <v>236</v>
      </c>
      <c r="B198" t="s">
        <v>1048</v>
      </c>
      <c r="C198" t="s">
        <v>1049</v>
      </c>
      <c r="D198" s="3">
        <f t="shared" si="3"/>
        <v>236</v>
      </c>
      <c r="F198" t="s">
        <v>1445</v>
      </c>
      <c r="G198" s="8" t="s">
        <v>1494</v>
      </c>
      <c r="I198" t="s">
        <v>97</v>
      </c>
      <c r="J198" t="s">
        <v>97</v>
      </c>
      <c r="K198">
        <v>-1</v>
      </c>
      <c r="L198">
        <v>-1</v>
      </c>
      <c r="M198">
        <v>-1</v>
      </c>
      <c r="N198">
        <v>0</v>
      </c>
      <c r="O198" s="66"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1562</v>
      </c>
      <c r="V198" s="43" t="str">
        <f>IF(U198&lt;&gt;"",IF(U198&lt;&gt;"LIBSETS_DROP_MECHANIC_MONSTER_NAME",VLOOKUP(U198,'LibSets constants'!$I$4:$L$1003,3,FALSE),""),"")</f>
        <v>Rewards for the worthy (Cyrodiil/Battleground mail)</v>
      </c>
      <c r="W198" s="3" t="str">
        <f>IF(U198&lt;&gt;"",IF(U198&lt;&gt;"LIBSETS_DROP_MECHANIC_MONSTER_NAME",VLOOKUP(U198,'LibSets constants'!$I$4:$L$1003,4,FALSE),""),"")</f>
        <v>Gerechter Lohn (Cyrodiil/Schlachtfeld Mail)</v>
      </c>
      <c r="Y198" s="3" t="str">
        <f>IF(G198&lt;&gt;"LIBSETS_SETTYPE_BATTLEGROUND",IF(G198&lt;&gt;"LIBSETS_SETTYPE_SPECIAL",IF(X198&lt;&gt;"",X198,IF(Z198&lt;&gt;"",VLOOKUP(Z198,'ESO zone constants'!$D$3:$H$4953,5,FALSE),"")),""),"")</f>
        <v/>
      </c>
      <c r="Z198" t="str">
        <f>IF(AND(O198&lt;&gt;"",NOT(ISERROR(O198))),"",IF(AND(L198&lt;&gt;"",L198&gt;0,NOT(ISERROR(L198))),VLOOKUP(L198,'ESO dumped WayshrineInfo'!$K$3:$N$9999,4,FALSE),""))</f>
        <v/>
      </c>
      <c r="AA198" s="44" t="s">
        <v>1552</v>
      </c>
      <c r="AB198" s="43" t="str">
        <f>IF(AA198&lt;&gt;"",IF(AA198&lt;&gt;"LIBSETS_DROP_MECHANIC_MONSTER_NAME",VLOOKUP(AA198,'LibSets constants'!$I$4:$L$1003,3,FALSE),""),"")</f>
        <v>City Erntefurt (quartermaster)</v>
      </c>
      <c r="AC198" s="43" t="str">
        <f>IF(AA198&lt;&gt;"",IF(AA198&lt;&gt;"LIBSETS_DROP_MECHANIC_MONSTER_NAME",VLOOKUP(AA198,'LibSets constants'!$I$4:$L$1003,4,FALSE),""),"")</f>
        <v>Stadt Erntefurt (Quartiermeister)</v>
      </c>
      <c r="AD198" s="3" t="str">
        <f>IF(G198&lt;&gt;"LIBSETS_SETTYPE_BATTLEGROUND",IF(G198&lt;&gt;"LIBSETS_SETTYPE_SPECIAL",IF(AE198&lt;&gt;"",VLOOKUP(AE198,'ESO zone constants'!$D$3:$H$4953,5,FALSE),""),""),"")</f>
        <v/>
      </c>
      <c r="AE198" t="str">
        <f>IF(AND(O198&lt;&gt;"",NOT(ISERROR(O198))),"",IF(AND(M198&lt;&gt;"",M198&gt;0,NOT(ISERROR(M198))),VLOOKUP(M198,'ESO dumped WayshrineInfo'!$K$3:$N$9999,4,FALSE),""))</f>
        <v/>
      </c>
      <c r="AF198" s="44"/>
      <c r="AG198" s="43" t="str">
        <f>IF(AF198&lt;&gt;"",IF(AF198&lt;&gt;"LIBSETS_DROP_MECHANIC_MONSTER_NAME",VLOOKUP(AF198,'LibSets constants'!$I$4:$L$1003,3,FALSE),""),"")</f>
        <v/>
      </c>
      <c r="AH198" s="43" t="str">
        <f>IF(AF198&lt;&gt;"",IF(AF198&lt;&gt;"LIBSETS_DROP_MECHANIC_MONSTER_NAME",VLOOKUP(AF198,'LibSets constants'!$I$4:$L$1003,4,FALSE),""),"")</f>
        <v/>
      </c>
      <c r="AI198" s="3" t="str">
        <f>IF(G198&lt;&gt;"LIBSETS_SETTYPE_BATTLEGROUND",IF(G198&lt;&gt;"LIBSETS_SETTYPE_SPECIAL",IF(AJ198&lt;&gt;"",VLOOKUP(AJ198,'ESO zone constants'!$D$3:$H$4953,5,FALSE),""),""),"")</f>
        <v/>
      </c>
      <c r="AK198" s="44"/>
      <c r="AL198" s="43" t="str">
        <f>IF(AK198&lt;&gt;"",IF(AK198&lt;&gt;"LIBSETS_DROP_MECHANIC_MONSTER_NAME",VLOOKUP(AK198,'LibSets constants'!$I$4:$L$1003,3,FALSE),""),"")</f>
        <v/>
      </c>
      <c r="AM198" s="43" t="str">
        <f>IF(AK198&lt;&gt;"",IF(AK198&lt;&gt;"LIBSETS_DROP_MECHANIC_MONSTER_NAME",VLOOKUP(AK198,'LibSets constants'!$I$4:$L$1003,4,FALSE),""),"")</f>
        <v/>
      </c>
      <c r="AN198" s="3" t="str">
        <f>IF(G198&lt;&gt;"LIBSETS_SETTYPE_BATTLEGROUND",IF(G198&lt;&gt;"LIBSETS_SETTYPE_SPECIAL",IF(AO198&lt;&gt;"",VLOOKUP(AO198,'ESO zone constants'!$D$3:$H$4953,5,FALSE),""),""),"")</f>
        <v/>
      </c>
      <c r="AP198" s="44"/>
      <c r="AQ198" s="43" t="str">
        <f>IF(AP198&lt;&gt;"",IF(AP198&lt;&gt;"LIBSETS_DROP_MECHANIC_MONSTER_NAME",VLOOKUP(AP198,'LibSets constants'!$I$4:$L$1003,3,FALSE),""),"")</f>
        <v/>
      </c>
      <c r="AR198" s="43" t="str">
        <f>IF(AP198&lt;&gt;"",IF(AP198&lt;&gt;"LIBSETS_DROP_MECHANIC_MONSTER_NAME",VLOOKUP(AP198,'LibSets constants'!$I$4:$L$1003,4,FALSE),""),"")</f>
        <v/>
      </c>
      <c r="AS198" s="3" t="str">
        <f>IF(G198&lt;&gt;"LIBSETS_SETTYPE_BATTLEGROUND",IF(G198&lt;&gt;"LIBSETS_SETTYPE_SPECIAL",IF(AT198&lt;&gt;"",VLOOKUP(AT198,'ESO zone constants'!$D$3:$H$4953,5,FALSE),""),""),"")</f>
        <v/>
      </c>
      <c r="AU198" s="44"/>
      <c r="AV198" s="43" t="str">
        <f>IF(AU198&lt;&gt;"",IF(AU198&lt;&gt;"LIBSETS_DROP_MECHANIC_MONSTER_NAME",VLOOKUP(AU198,'LibSets constants'!$I$4:$L$1003,3,FALSE),""),"")</f>
        <v/>
      </c>
      <c r="AW198" s="43" t="str">
        <f>IF(AU198&lt;&gt;"",IF(AU198&lt;&gt;"LIBSETS_DROP_MECHANIC_MONSTER_NAME",VLOOKUP(AU198,'LibSets constants'!$I$4:$L$1003,4,FALSE),""),"")</f>
        <v/>
      </c>
      <c r="AX198" s="90" t="s">
        <v>2707</v>
      </c>
      <c r="AY198" s="21" t="str">
        <f>IF(A198="???","--","")&amp;IF(F198&lt;&gt;"Not in the game (anymore)",IF(A198&lt;&gt;"",CONCATENATE("[",A198,"] = {wayshrines={")&amp;IF(K198&lt;&gt;"",CONCATENATE(K198,","),"")&amp;IF(L198&lt;&gt;"",CONCATENATE(L198,","),"")&amp;IF(M198&lt;&gt;"",CONCATENATE(M198,","),"")&amp;CONCATENATE("}")&amp;IF(VALUE(N198)&gt;0,CONCATENATE(", traitsNeeded=",N198),"")&amp;CONCATENATE(", dlcId=",IF(S198&lt;&gt;"",S198,"DLC_BASE_GAME")),""),"")</f>
        <v>[236] = {wayshrines={-1,-1,-1,}, dlcId=DLC_BASE_GAME</v>
      </c>
      <c r="AZ198" s="21" t="str">
        <f>IF(F198&lt;&gt;"Not in the game (anymore)",IF(A198&lt;&gt;"",IF(P198&lt;&gt;"",CONCATENATE(", zoneIds={",P198),"")&amp;IF(Y198&lt;&gt;"",CONCATENATE(",",Y198),"")&amp;IF(AD198&lt;&gt;"",CONCATENATE(",",AD198),"")&amp;IF(AI198&lt;&gt;"",CONCATENATE(",",AI198),"")&amp;IF(AN198&lt;&gt;"",CONCATENATE(",",AN198),"")&amp;IF(AS198&lt;&gt;"",CONCATENATE(",",AS198),"")&amp;IF(P198&lt;&gt;"",CONCATENATE("}",""),"")&amp;IF(OR(I198="true",I198="false",I198&lt;&gt;""), CONCATENATE(", veteran=", I198), ""),""),"")</f>
        <v>, zoneIds={181}, veteran=false</v>
      </c>
      <c r="BA198" s="21" t="str">
        <f>IF(F198&lt;&gt;"Not in the game (anymore)",IF(A198&lt;&gt;"",", setType="&amp;G198,"")&amp;IF(J198="true",", multiTrialSet=true",""),"")</f>
        <v>, setType=LIBSETS_SETTYPE_CYRODIIL</v>
      </c>
      <c r="BB198" s="21" t="str">
        <f>IF(AX198&lt;&gt;"",", isProcSetAllowedInPvP="&amp; AX198,"") &amp; IF(F198&lt;&gt;"Not in the game (anymore)",IF(U198&lt;&gt;"",", dropMechanic={"&amp;U198&amp;IF(AA198&lt;&gt;"",","&amp;AA198,"")&amp;IF(AF198&lt;&gt;"",","&amp;AF198,"")&amp;IF(AK198&lt;&gt;"",","&amp;AK198,"")&amp;IF(AP198&lt;&gt;"",","&amp;AP198,"")&amp;IF(AU198&lt;&gt;"",","&amp;AU198,"")&amp;"}"&amp;IF(U198="LIBSETS_DROP_MECHANIC_MONSTER_NAME",", dropMechanicNames={" &amp; IF(V198&lt;&gt;"","['en']='"&amp;V198&amp;"'","") &amp; IF(W198&lt;&gt;"",", ['de']='" &amp; W198&amp;"'","") &amp; "}",""),"")&amp;"},","")</f>
        <v>, dropMechanic={LIBSETS_DROP_MECHANIC_MAIL_PVP_REWARDS_FOR_THE_WORTHY,LIBSETS_DROP_MECHANIC_CITY_CYRODIIL_ERNTEFURT}},</v>
      </c>
      <c r="BC198" s="21" t="str">
        <f>IF(F198&lt;&gt;"Not in the game (anymore)",IF(C198&lt;&gt;"",CONCATENATE(" --",C198," / ",B198,"   [",IF(Q198&lt;&gt;"",Q198,""),IF(Z198&lt;&gt;"",", "&amp;Z198,""),IF(AE198&lt;&gt;"",", "&amp;AE198,""),IF(AJ198&lt;&gt;"",", "&amp;AJ198,""),IF(AO198&lt;&gt;"",", "&amp;AO198,""),IF(AT198&lt;&gt;"",", "&amp;AT198,""),"]")),"")</f>
        <v xml:space="preserve"> --Vicious Death / Grausamer Tod   [Cyrodiil]</v>
      </c>
    </row>
    <row r="199" spans="1:55" x14ac:dyDescent="0.25">
      <c r="A199" s="12">
        <v>237</v>
      </c>
      <c r="B199" t="s">
        <v>1050</v>
      </c>
      <c r="C199" t="s">
        <v>2641</v>
      </c>
      <c r="D199" s="3">
        <f t="shared" si="3"/>
        <v>237</v>
      </c>
      <c r="F199" t="s">
        <v>1445</v>
      </c>
      <c r="G199" s="8" t="s">
        <v>1494</v>
      </c>
      <c r="I199" t="s">
        <v>97</v>
      </c>
      <c r="J199" t="s">
        <v>97</v>
      </c>
      <c r="K199">
        <v>-1</v>
      </c>
      <c r="L199">
        <v>-1</v>
      </c>
      <c r="M199">
        <v>-1</v>
      </c>
      <c r="N199">
        <v>0</v>
      </c>
      <c r="O199" s="66"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1562</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Y199" s="3" t="str">
        <f>IF(G199&lt;&gt;"LIBSETS_SETTYPE_BATTLEGROUND",IF(G199&lt;&gt;"LIBSETS_SETTYPE_SPECIAL",IF(X199&lt;&gt;"",X199,IF(Z199&lt;&gt;"",VLOOKUP(Z199,'ESO zone constants'!$D$3:$H$4953,5,FALSE),"")),""),"")</f>
        <v/>
      </c>
      <c r="Z199" t="str">
        <f>IF(AND(O199&lt;&gt;"",NOT(ISERROR(O199))),"",IF(AND(L199&lt;&gt;"",L199&gt;0,NOT(ISERROR(L199))),VLOOKUP(L199,'ESO dumped WayshrineInfo'!$K$3:$N$9999,4,FALSE),""))</f>
        <v/>
      </c>
      <c r="AA199" s="33" t="s">
        <v>1553</v>
      </c>
      <c r="AB199" s="3" t="str">
        <f>IF(AA199&lt;&gt;"",IF(AA199&lt;&gt;"LIBSETS_DROP_MECHANIC_MONSTER_NAME",VLOOKUP(AA199,'LibSets constants'!$I$4:$L$1003,3,FALSE),""),"")</f>
        <v>City Bruma (quartermaster)</v>
      </c>
      <c r="AC199" s="3" t="str">
        <f>IF(AA199&lt;&gt;"",IF(AA199&lt;&gt;"LIBSETS_DROP_MECHANIC_MONSTER_NAME",VLOOKUP(AA199,'LibSets constants'!$I$4:$L$1003,4,FALSE),""),"")</f>
        <v>Stadt Bruma (Quartiermeister)</v>
      </c>
      <c r="AD199" s="3" t="str">
        <f>IF(G199&lt;&gt;"LIBSETS_SETTYPE_BATTLEGROUND",IF(G199&lt;&gt;"LIBSETS_SETTYPE_SPECIAL",IF(AE199&lt;&gt;"",VLOOKUP(AE199,'ESO zone constants'!$D$3:$H$4953,5,FALSE),""),""),"")</f>
        <v/>
      </c>
      <c r="AE199" t="str">
        <f>IF(AND(O199&lt;&gt;"",NOT(ISERROR(O199))),"",IF(AND(M199&lt;&gt;"",M199&gt;0,NOT(ISERROR(M199))),VLOOKUP(M199,'ESO dumped WayshrineInfo'!$K$3:$N$9999,4,FALSE),""))</f>
        <v/>
      </c>
      <c r="AG199" s="3" t="str">
        <f>IF(AF199&lt;&gt;"",IF(AF199&lt;&gt;"LIBSETS_DROP_MECHANIC_MONSTER_NAME",VLOOKUP(AF199,'LibSets constants'!$I$4:$L$1003,3,FALSE),""),"")</f>
        <v/>
      </c>
      <c r="AH199" s="3" t="str">
        <f>IF(AF199&lt;&gt;"",IF(AF199&lt;&gt;"LIBSETS_DROP_MECHANIC_MONSTER_NAME",VLOOKUP(AF199,'LibSets constants'!$I$4:$L$1003,4,FALSE),""),"")</f>
        <v/>
      </c>
      <c r="AI199" s="3" t="str">
        <f>IF(G199&lt;&gt;"LIBSETS_SETTYPE_BATTLEGROUND",IF(G199&lt;&gt;"LIBSETS_SETTYPE_SPECIAL",IF(AJ199&lt;&gt;"",VLOOKUP(AJ199,'ESO zone constants'!$D$3:$H$4953,5,FALSE),""),""),"")</f>
        <v/>
      </c>
      <c r="AL199" s="3" t="str">
        <f>IF(AK199&lt;&gt;"",IF(AK199&lt;&gt;"LIBSETS_DROP_MECHANIC_MONSTER_NAME",VLOOKUP(AK199,'LibSets constants'!$I$4:$L$1003,3,FALSE),""),"")</f>
        <v/>
      </c>
      <c r="AM199" s="3" t="str">
        <f>IF(AK199&lt;&gt;"",IF(AK199&lt;&gt;"LIBSETS_DROP_MECHANIC_MONSTER_NAME",VLOOKUP(AK199,'LibSets constants'!$I$4:$L$1003,4,FALSE),""),"")</f>
        <v/>
      </c>
      <c r="AN199" s="3" t="str">
        <f>IF(G199&lt;&gt;"LIBSETS_SETTYPE_BATTLEGROUND",IF(G199&lt;&gt;"LIBSETS_SETTYPE_SPECIAL",IF(AO199&lt;&gt;"",VLOOKUP(AO199,'ESO zone constants'!$D$3:$H$4953,5,FALSE),""),""),"")</f>
        <v/>
      </c>
      <c r="AQ199" s="3" t="str">
        <f>IF(AP199&lt;&gt;"",IF(AP199&lt;&gt;"LIBSETS_DROP_MECHANIC_MONSTER_NAME",VLOOKUP(AP199,'LibSets constants'!$I$4:$L$1003,3,FALSE),""),"")</f>
        <v/>
      </c>
      <c r="AR199" s="3" t="str">
        <f>IF(AP199&lt;&gt;"",IF(AP199&lt;&gt;"LIBSETS_DROP_MECHANIC_MONSTER_NAME",VLOOKUP(AP199,'LibSets constants'!$I$4:$L$1003,4,FALSE),""),"")</f>
        <v/>
      </c>
      <c r="AS199" s="3" t="str">
        <f>IF(G199&lt;&gt;"LIBSETS_SETTYPE_BATTLEGROUND",IF(G199&lt;&gt;"LIBSETS_SETTYPE_SPECIAL",IF(AT199&lt;&gt;"",VLOOKUP(AT199,'ESO zone constants'!$D$3:$H$4953,5,FALSE),""),""),"")</f>
        <v/>
      </c>
      <c r="AV199" s="3" t="str">
        <f>IF(AU199&lt;&gt;"",IF(AU199&lt;&gt;"LIBSETS_DROP_MECHANIC_MONSTER_NAME",VLOOKUP(AU199,'LibSets constants'!$I$4:$L$1003,3,FALSE),""),"")</f>
        <v/>
      </c>
      <c r="AW199" s="3" t="str">
        <f>IF(AU199&lt;&gt;"",IF(AU199&lt;&gt;"LIBSETS_DROP_MECHANIC_MONSTER_NAME",VLOOKUP(AU199,'LibSets constants'!$I$4:$L$1003,4,FALSE),""),"")</f>
        <v/>
      </c>
      <c r="AX199" s="90" t="s">
        <v>2708</v>
      </c>
      <c r="AY199" s="21" t="str">
        <f>IF(A199="???","--","")&amp;IF(F199&lt;&gt;"Not in the game (anymore)",IF(A199&lt;&gt;"",CONCATENATE("[",A199,"] = {wayshrines={")&amp;IF(K199&lt;&gt;"",CONCATENATE(K199,","),"")&amp;IF(L199&lt;&gt;"",CONCATENATE(L199,","),"")&amp;IF(M199&lt;&gt;"",CONCATENATE(M199,","),"")&amp;CONCATENATE("}")&amp;IF(VALUE(N199)&gt;0,CONCATENATE(", traitsNeeded=",N199),"")&amp;CONCATENATE(", dlcId=",IF(S199&lt;&gt;"",S199,"DLC_BASE_GAME")),""),"")</f>
        <v>[237] = {wayshrines={-1,-1,-1,}, dlcId=DLC_BASE_GAME</v>
      </c>
      <c r="AZ199" s="21" t="str">
        <f>IF(F199&lt;&gt;"Not in the game (anymore)",IF(A199&lt;&gt;"",IF(P199&lt;&gt;"",CONCATENATE(", zoneIds={",P199),"")&amp;IF(Y199&lt;&gt;"",CONCATENATE(",",Y199),"")&amp;IF(AD199&lt;&gt;"",CONCATENATE(",",AD199),"")&amp;IF(AI199&lt;&gt;"",CONCATENATE(",",AI199),"")&amp;IF(AN199&lt;&gt;"",CONCATENATE(",",AN199),"")&amp;IF(AS199&lt;&gt;"",CONCATENATE(",",AS199),"")&amp;IF(P199&lt;&gt;"",CONCATENATE("}",""),"")&amp;IF(OR(I199="true",I199="false",I199&lt;&gt;""), CONCATENATE(", veteran=", I199), ""),""),"")</f>
        <v>, zoneIds={181}, veteran=false</v>
      </c>
      <c r="BA199" s="21" t="str">
        <f>IF(F199&lt;&gt;"Not in the game (anymore)",IF(A199&lt;&gt;"",", setType="&amp;G199,"")&amp;IF(J199="true",", multiTrialSet=true",""),"")</f>
        <v>, setType=LIBSETS_SETTYPE_CYRODIIL</v>
      </c>
      <c r="BB199" s="21" t="str">
        <f>IF(AX199&lt;&gt;"",", isProcSetAllowedInPvP="&amp; AX199,"") &amp; IF(F199&lt;&gt;"Not in the game (anymore)",IF(U199&lt;&gt;"",", dropMechanic={"&amp;U199&amp;IF(AA199&lt;&gt;"",","&amp;AA199,"")&amp;IF(AF199&lt;&gt;"",","&amp;AF199,"")&amp;IF(AK199&lt;&gt;"",","&amp;AK199,"")&amp;IF(AP199&lt;&gt;"",","&amp;AP199,"")&amp;IF(AU199&lt;&gt;"",","&amp;AU199,"")&amp;"}"&amp;IF(U199="LIBSETS_DROP_MECHANIC_MONSTER_NAME",", dropMechanicNames={" &amp; IF(V199&lt;&gt;"","['en']='"&amp;V199&amp;"'","") &amp; IF(W199&lt;&gt;"",", ['de']='" &amp; W199&amp;"'","") &amp; "}",""),"")&amp;"},","")</f>
        <v>, isProcSetAllowedInPvP=1, dropMechanic={LIBSETS_DROP_MECHANIC_MAIL_PVP_REWARDS_FOR_THE_WORTHY,LIBSETS_DROP_MECHANIC_CITY_CYRODIIL_BRUMA}},</v>
      </c>
      <c r="BC199" s="21" t="str">
        <f>IF(F199&lt;&gt;"Not in the game (anymore)",IF(C199&lt;&gt;"",CONCATENATE(" --",C199," / ",B199,"   [",IF(Q199&lt;&gt;"",Q199,""),IF(Z199&lt;&gt;"",", "&amp;Z199,""),IF(AE199&lt;&gt;"",", "&amp;AE199,""),IF(AJ199&lt;&gt;"",", "&amp;AJ199,""),IF(AO199&lt;&gt;"",", "&amp;AO199,""),IF(AT199&lt;&gt;"",", "&amp;AT199,""),"]")),"")</f>
        <v xml:space="preserve"> --Leki\'s Focus / Lekis Fokus   [Cyrodiil]</v>
      </c>
    </row>
    <row r="200" spans="1:55" x14ac:dyDescent="0.25">
      <c r="A200" s="12">
        <v>238</v>
      </c>
      <c r="B200" t="s">
        <v>1051</v>
      </c>
      <c r="C200" t="s">
        <v>2642</v>
      </c>
      <c r="D200" s="3">
        <f t="shared" si="3"/>
        <v>238</v>
      </c>
      <c r="F200" t="s">
        <v>1445</v>
      </c>
      <c r="G200" s="8" t="s">
        <v>1494</v>
      </c>
      <c r="I200" t="s">
        <v>97</v>
      </c>
      <c r="J200" t="s">
        <v>97</v>
      </c>
      <c r="K200">
        <v>-1</v>
      </c>
      <c r="L200">
        <v>-1</v>
      </c>
      <c r="M200">
        <v>-1</v>
      </c>
      <c r="N200">
        <v>0</v>
      </c>
      <c r="O200" s="66"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1562</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Y200" s="3" t="str">
        <f>IF(G200&lt;&gt;"LIBSETS_SETTYPE_BATTLEGROUND",IF(G200&lt;&gt;"LIBSETS_SETTYPE_SPECIAL",IF(X200&lt;&gt;"",X200,IF(Z200&lt;&gt;"",VLOOKUP(Z200,'ESO zone constants'!$D$3:$H$4953,5,FALSE),"")),""),"")</f>
        <v/>
      </c>
      <c r="Z200" t="str">
        <f>IF(AND(O200&lt;&gt;"",NOT(ISERROR(O200))),"",IF(AND(L200&lt;&gt;"",L200&gt;0,NOT(ISERROR(L200))),VLOOKUP(L200,'ESO dumped WayshrineInfo'!$K$3:$N$9999,4,FALSE),""))</f>
        <v/>
      </c>
      <c r="AA200" s="33" t="s">
        <v>1555</v>
      </c>
      <c r="AB200" s="3" t="str">
        <f>IF(AA200&lt;&gt;"",IF(AA200&lt;&gt;"LIBSETS_DROP_MECHANIC_MONSTER_NAME",VLOOKUP(AA200,'LibSets constants'!$I$4:$L$1003,3,FALSE),""),"")</f>
        <v>City Vlastarus (quartermaster)</v>
      </c>
      <c r="AC200" s="3" t="str">
        <f>IF(AA200&lt;&gt;"",IF(AA200&lt;&gt;"LIBSETS_DROP_MECHANIC_MONSTER_NAME",VLOOKUP(AA200,'LibSets constants'!$I$4:$L$1003,4,FALSE),""),"")</f>
        <v>Stadt Vlastarus (Quartiermeister)</v>
      </c>
      <c r="AD200" s="3" t="str">
        <f>IF(G200&lt;&gt;"LIBSETS_SETTYPE_BATTLEGROUND",IF(G200&lt;&gt;"LIBSETS_SETTYPE_SPECIAL",IF(AE200&lt;&gt;"",VLOOKUP(AE200,'ESO zone constants'!$D$3:$H$4953,5,FALSE),""),""),"")</f>
        <v/>
      </c>
      <c r="AE200" t="str">
        <f>IF(AND(O200&lt;&gt;"",NOT(ISERROR(O200))),"",IF(AND(M200&lt;&gt;"",M200&gt;0,NOT(ISERROR(M200))),VLOOKUP(M200,'ESO dumped WayshrineInfo'!$K$3:$N$9999,4,FALSE),""))</f>
        <v/>
      </c>
      <c r="AG200" s="3" t="str">
        <f>IF(AF200&lt;&gt;"",IF(AF200&lt;&gt;"LIBSETS_DROP_MECHANIC_MONSTER_NAME",VLOOKUP(AF200,'LibSets constants'!$I$4:$L$1003,3,FALSE),""),"")</f>
        <v/>
      </c>
      <c r="AH200" s="3" t="str">
        <f>IF(AF200&lt;&gt;"",IF(AF200&lt;&gt;"LIBSETS_DROP_MECHANIC_MONSTER_NAME",VLOOKUP(AF200,'LibSets constants'!$I$4:$L$1003,4,FALSE),""),"")</f>
        <v/>
      </c>
      <c r="AI200" s="3" t="str">
        <f>IF(G200&lt;&gt;"LIBSETS_SETTYPE_BATTLEGROUND",IF(G200&lt;&gt;"LIBSETS_SETTYPE_SPECIAL",IF(AJ200&lt;&gt;"",VLOOKUP(AJ200,'ESO zone constants'!$D$3:$H$4953,5,FALSE),""),""),"")</f>
        <v/>
      </c>
      <c r="AL200" s="3" t="str">
        <f>IF(AK200&lt;&gt;"",IF(AK200&lt;&gt;"LIBSETS_DROP_MECHANIC_MONSTER_NAME",VLOOKUP(AK200,'LibSets constants'!$I$4:$L$1003,3,FALSE),""),"")</f>
        <v/>
      </c>
      <c r="AM200" s="3" t="str">
        <f>IF(AK200&lt;&gt;"",IF(AK200&lt;&gt;"LIBSETS_DROP_MECHANIC_MONSTER_NAME",VLOOKUP(AK200,'LibSets constants'!$I$4:$L$1003,4,FALSE),""),"")</f>
        <v/>
      </c>
      <c r="AN200" s="3" t="str">
        <f>IF(G200&lt;&gt;"LIBSETS_SETTYPE_BATTLEGROUND",IF(G200&lt;&gt;"LIBSETS_SETTYPE_SPECIAL",IF(AO200&lt;&gt;"",VLOOKUP(AO200,'ESO zone constants'!$D$3:$H$4953,5,FALSE),""),""),"")</f>
        <v/>
      </c>
      <c r="AQ200" s="3" t="str">
        <f>IF(AP200&lt;&gt;"",IF(AP200&lt;&gt;"LIBSETS_DROP_MECHANIC_MONSTER_NAME",VLOOKUP(AP200,'LibSets constants'!$I$4:$L$1003,3,FALSE),""),"")</f>
        <v/>
      </c>
      <c r="AR200" s="3" t="str">
        <f>IF(AP200&lt;&gt;"",IF(AP200&lt;&gt;"LIBSETS_DROP_MECHANIC_MONSTER_NAME",VLOOKUP(AP200,'LibSets constants'!$I$4:$L$1003,4,FALSE),""),"")</f>
        <v/>
      </c>
      <c r="AS200" s="3" t="str">
        <f>IF(G200&lt;&gt;"LIBSETS_SETTYPE_BATTLEGROUND",IF(G200&lt;&gt;"LIBSETS_SETTYPE_SPECIAL",IF(AT200&lt;&gt;"",VLOOKUP(AT200,'ESO zone constants'!$D$3:$H$4953,5,FALSE),""),""),"")</f>
        <v/>
      </c>
      <c r="AV200" s="3" t="str">
        <f>IF(AU200&lt;&gt;"",IF(AU200&lt;&gt;"LIBSETS_DROP_MECHANIC_MONSTER_NAME",VLOOKUP(AU200,'LibSets constants'!$I$4:$L$1003,3,FALSE),""),"")</f>
        <v/>
      </c>
      <c r="AW200" s="3" t="str">
        <f>IF(AU200&lt;&gt;"",IF(AU200&lt;&gt;"LIBSETS_DROP_MECHANIC_MONSTER_NAME",VLOOKUP(AU200,'LibSets constants'!$I$4:$L$1003,4,FALSE),""),"")</f>
        <v/>
      </c>
      <c r="AX200" s="90" t="s">
        <v>2707</v>
      </c>
      <c r="AY200" s="21" t="str">
        <f>IF(A200="???","--","")&amp;IF(F200&lt;&gt;"Not in the game (anymore)",IF(A200&lt;&gt;"",CONCATENATE("[",A200,"] = {wayshrines={")&amp;IF(K200&lt;&gt;"",CONCATENATE(K200,","),"")&amp;IF(L200&lt;&gt;"",CONCATENATE(L200,","),"")&amp;IF(M200&lt;&gt;"",CONCATENATE(M200,","),"")&amp;CONCATENATE("}")&amp;IF(VALUE(N200)&gt;0,CONCATENATE(", traitsNeeded=",N200),"")&amp;CONCATENATE(", dlcId=",IF(S200&lt;&gt;"",S200,"DLC_BASE_GAME")),""),"")</f>
        <v>[238] = {wayshrines={-1,-1,-1,}, dlcId=DLC_BASE_GAME</v>
      </c>
      <c r="AZ200" s="21" t="str">
        <f>IF(F200&lt;&gt;"Not in the game (anymore)",IF(A200&lt;&gt;"",IF(P200&lt;&gt;"",CONCATENATE(", zoneIds={",P200),"")&amp;IF(Y200&lt;&gt;"",CONCATENATE(",",Y200),"")&amp;IF(AD200&lt;&gt;"",CONCATENATE(",",AD200),"")&amp;IF(AI200&lt;&gt;"",CONCATENATE(",",AI200),"")&amp;IF(AN200&lt;&gt;"",CONCATENATE(",",AN200),"")&amp;IF(AS200&lt;&gt;"",CONCATENATE(",",AS200),"")&amp;IF(P200&lt;&gt;"",CONCATENATE("}",""),"")&amp;IF(OR(I200="true",I200="false",I200&lt;&gt;""), CONCATENATE(", veteran=", I200), ""),""),"")</f>
        <v>, zoneIds={181}, veteran=false</v>
      </c>
      <c r="BA200" s="21" t="str">
        <f>IF(F200&lt;&gt;"Not in the game (anymore)",IF(A200&lt;&gt;"",", setType="&amp;G200,"")&amp;IF(J200="true",", multiTrialSet=true",""),"")</f>
        <v>, setType=LIBSETS_SETTYPE_CYRODIIL</v>
      </c>
      <c r="BB200" s="21" t="str">
        <f>IF(AX200&lt;&gt;"",", isProcSetAllowedInPvP="&amp; AX200,"") &amp; IF(F200&lt;&gt;"Not in the game (anymore)",IF(U200&lt;&gt;"",", dropMechanic={"&amp;U200&amp;IF(AA200&lt;&gt;"",","&amp;AA200,"")&amp;IF(AF200&lt;&gt;"",","&amp;AF200,"")&amp;IF(AK200&lt;&gt;"",","&amp;AK200,"")&amp;IF(AP200&lt;&gt;"",","&amp;AP200,"")&amp;IF(AU200&lt;&gt;"",","&amp;AU200,"")&amp;"}"&amp;IF(U200="LIBSETS_DROP_MECHANIC_MONSTER_NAME",", dropMechanicNames={" &amp; IF(V200&lt;&gt;"","['en']='"&amp;V200&amp;"'","") &amp; IF(W200&lt;&gt;"",", ['de']='" &amp; W200&amp;"'","") &amp; "}",""),"")&amp;"},","")</f>
        <v>, dropMechanic={LIBSETS_DROP_MECHANIC_MAIL_PVP_REWARDS_FOR_THE_WORTHY,LIBSETS_DROP_MECHANIC_CITY_CYRODIIL_VLASTARUS}},</v>
      </c>
      <c r="BC200" s="21" t="str">
        <f>IF(F200&lt;&gt;"Not in the game (anymore)",IF(C200&lt;&gt;"",CONCATENATE(" --",C200," / ",B200,"   [",IF(Q200&lt;&gt;"",Q200,""),IF(Z200&lt;&gt;"",", "&amp;Z200,""),IF(AE200&lt;&gt;"",", "&amp;AE200,""),IF(AJ200&lt;&gt;"",", "&amp;AJ200,""),IF(AO200&lt;&gt;"",", "&amp;AO200,""),IF(AT200&lt;&gt;"",", "&amp;AT200,""),"]")),"")</f>
        <v xml:space="preserve"> --Fasalla\'s Guile / Fasallas List   [Cyrodiil]</v>
      </c>
    </row>
    <row r="201" spans="1:55" x14ac:dyDescent="0.25">
      <c r="A201" s="12">
        <v>239</v>
      </c>
      <c r="B201" t="s">
        <v>1052</v>
      </c>
      <c r="C201" t="s">
        <v>2643</v>
      </c>
      <c r="D201" s="3">
        <f t="shared" si="3"/>
        <v>239</v>
      </c>
      <c r="F201" t="s">
        <v>1445</v>
      </c>
      <c r="G201" s="8" t="s">
        <v>1494</v>
      </c>
      <c r="I201" t="s">
        <v>97</v>
      </c>
      <c r="J201" t="s">
        <v>97</v>
      </c>
      <c r="K201">
        <v>-1</v>
      </c>
      <c r="L201">
        <v>-1</v>
      </c>
      <c r="M201">
        <v>-1</v>
      </c>
      <c r="N201">
        <v>0</v>
      </c>
      <c r="O201" s="66"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1562</v>
      </c>
      <c r="V201" s="43" t="str">
        <f>IF(U201&lt;&gt;"",IF(U201&lt;&gt;"LIBSETS_DROP_MECHANIC_MONSTER_NAME",VLOOKUP(U201,'LibSets constants'!$I$4:$L$1003,3,FALSE),""),"")</f>
        <v>Rewards for the worthy (Cyrodiil/Battleground mail)</v>
      </c>
      <c r="W201" s="43" t="str">
        <f>IF(U201&lt;&gt;"",IF(U201&lt;&gt;"LIBSETS_DROP_MECHANIC_MONSTER_NAME",VLOOKUP(U201,'LibSets constants'!$I$4:$L$1003,4,FALSE),""),"")</f>
        <v>Gerechter Lohn (Cyrodiil/Schlachtfeld Mail)</v>
      </c>
      <c r="Y201" s="3" t="str">
        <f>IF(G201&lt;&gt;"LIBSETS_SETTYPE_BATTLEGROUND",IF(G201&lt;&gt;"LIBSETS_SETTYPE_SPECIAL",IF(X201&lt;&gt;"",X201,IF(Z201&lt;&gt;"",VLOOKUP(Z201,'ESO zone constants'!$D$3:$H$4953,5,FALSE),"")),""),"")</f>
        <v/>
      </c>
      <c r="Z201" t="str">
        <f>IF(AND(O201&lt;&gt;"",NOT(ISERROR(O201))),"",IF(AND(L201&lt;&gt;"",L201&gt;0,NOT(ISERROR(L201))),VLOOKUP(L201,'ESO dumped WayshrineInfo'!$K$3:$N$9999,4,FALSE),""))</f>
        <v/>
      </c>
      <c r="AA201" s="44" t="s">
        <v>1555</v>
      </c>
      <c r="AB201" s="43" t="str">
        <f>IF(AA201&lt;&gt;"",IF(AA201&lt;&gt;"LIBSETS_DROP_MECHANIC_MONSTER_NAME",VLOOKUP(AA201,'LibSets constants'!$I$4:$L$1003,3,FALSE),""),"")</f>
        <v>City Vlastarus (quartermaster)</v>
      </c>
      <c r="AC201" s="43" t="str">
        <f>IF(AA201&lt;&gt;"",IF(AA201&lt;&gt;"LIBSETS_DROP_MECHANIC_MONSTER_NAME",VLOOKUP(AA201,'LibSets constants'!$I$4:$L$1003,4,FALSE),""),"")</f>
        <v>Stadt Vlastarus (Quartiermeister)</v>
      </c>
      <c r="AD201" s="3" t="str">
        <f>IF(G201&lt;&gt;"LIBSETS_SETTYPE_BATTLEGROUND",IF(G201&lt;&gt;"LIBSETS_SETTYPE_SPECIAL",IF(AE201&lt;&gt;"",VLOOKUP(AE201,'ESO zone constants'!$D$3:$H$4953,5,FALSE),""),""),"")</f>
        <v/>
      </c>
      <c r="AE201" t="str">
        <f>IF(AND(O201&lt;&gt;"",NOT(ISERROR(O201))),"",IF(AND(M201&lt;&gt;"",M201&gt;0,NOT(ISERROR(M201))),VLOOKUP(M201,'ESO dumped WayshrineInfo'!$K$3:$N$9999,4,FALSE),""))</f>
        <v/>
      </c>
      <c r="AF201" s="44"/>
      <c r="AG201" s="43" t="str">
        <f>IF(AF201&lt;&gt;"",IF(AF201&lt;&gt;"LIBSETS_DROP_MECHANIC_MONSTER_NAME",VLOOKUP(AF201,'LibSets constants'!$I$4:$L$1003,3,FALSE),""),"")</f>
        <v/>
      </c>
      <c r="AH201" s="43" t="str">
        <f>IF(AF201&lt;&gt;"",IF(AF201&lt;&gt;"LIBSETS_DROP_MECHANIC_MONSTER_NAME",VLOOKUP(AF201,'LibSets constants'!$I$4:$L$1003,4,FALSE),""),"")</f>
        <v/>
      </c>
      <c r="AI201" s="3" t="str">
        <f>IF(G201&lt;&gt;"LIBSETS_SETTYPE_BATTLEGROUND",IF(G201&lt;&gt;"LIBSETS_SETTYPE_SPECIAL",IF(AJ201&lt;&gt;"",VLOOKUP(AJ201,'ESO zone constants'!$D$3:$H$4953,5,FALSE),""),""),"")</f>
        <v/>
      </c>
      <c r="AK201" s="44"/>
      <c r="AL201" s="43" t="str">
        <f>IF(AK201&lt;&gt;"",IF(AK201&lt;&gt;"LIBSETS_DROP_MECHANIC_MONSTER_NAME",VLOOKUP(AK201,'LibSets constants'!$I$4:$L$1003,3,FALSE),""),"")</f>
        <v/>
      </c>
      <c r="AM201" s="43" t="str">
        <f>IF(AK201&lt;&gt;"",IF(AK201&lt;&gt;"LIBSETS_DROP_MECHANIC_MONSTER_NAME",VLOOKUP(AK201,'LibSets constants'!$I$4:$L$1003,4,FALSE),""),"")</f>
        <v/>
      </c>
      <c r="AN201" s="3" t="str">
        <f>IF(G201&lt;&gt;"LIBSETS_SETTYPE_BATTLEGROUND",IF(G201&lt;&gt;"LIBSETS_SETTYPE_SPECIAL",IF(AO201&lt;&gt;"",VLOOKUP(AO201,'ESO zone constants'!$D$3:$H$4953,5,FALSE),""),""),"")</f>
        <v/>
      </c>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90" t="s">
        <v>2707</v>
      </c>
      <c r="AY201" s="21" t="str">
        <f>IF(A201="???","--","")&amp;IF(F201&lt;&gt;"Not in the game (anymore)",IF(A201&lt;&gt;"",CONCATENATE("[",A201,"] = {wayshrines={")&amp;IF(K201&lt;&gt;"",CONCATENATE(K201,","),"")&amp;IF(L201&lt;&gt;"",CONCATENATE(L201,","),"")&amp;IF(M201&lt;&gt;"",CONCATENATE(M201,","),"")&amp;CONCATENATE("}")&amp;IF(VALUE(N201)&gt;0,CONCATENATE(", traitsNeeded=",N201),"")&amp;CONCATENATE(", dlcId=",IF(S201&lt;&gt;"",S201,"DLC_BASE_GAME")),""),"")</f>
        <v>[239] = {wayshrines={-1,-1,-1,}, dlcId=DLC_BASE_GAME</v>
      </c>
      <c r="AZ201" s="21" t="str">
        <f>IF(F201&lt;&gt;"Not in the game (anymore)",IF(A201&lt;&gt;"",IF(P201&lt;&gt;"",CONCATENATE(", zoneIds={",P201),"")&amp;IF(Y201&lt;&gt;"",CONCATENATE(",",Y201),"")&amp;IF(AD201&lt;&gt;"",CONCATENATE(",",AD201),"")&amp;IF(AI201&lt;&gt;"",CONCATENATE(",",AI201),"")&amp;IF(AN201&lt;&gt;"",CONCATENATE(",",AN201),"")&amp;IF(AS201&lt;&gt;"",CONCATENATE(",",AS201),"")&amp;IF(P201&lt;&gt;"",CONCATENATE("}",""),"")&amp;IF(OR(I201="true",I201="false",I201&lt;&gt;""), CONCATENATE(", veteran=", I201), ""),""),"")</f>
        <v>, zoneIds={181}, veteran=false</v>
      </c>
      <c r="BA201" s="21" t="str">
        <f>IF(F201&lt;&gt;"Not in the game (anymore)",IF(A201&lt;&gt;"",", setType="&amp;G201,"")&amp;IF(J201="true",", multiTrialSet=true",""),"")</f>
        <v>, setType=LIBSETS_SETTYPE_CYRODIIL</v>
      </c>
      <c r="BB201" s="21" t="str">
        <f>IF(AX201&lt;&gt;"",", isProcSetAllowedInPvP="&amp; AX201,"") &amp; IF(F201&lt;&gt;"Not in the game (anymore)",IF(U201&lt;&gt;"",", dropMechanic={"&amp;U201&amp;IF(AA201&lt;&gt;"",","&amp;AA201,"")&amp;IF(AF201&lt;&gt;"",","&amp;AF201,"")&amp;IF(AK201&lt;&gt;"",","&amp;AK201,"")&amp;IF(AP201&lt;&gt;"",","&amp;AP201,"")&amp;IF(AU201&lt;&gt;"",","&amp;AU201,"")&amp;"}"&amp;IF(U201="LIBSETS_DROP_MECHANIC_MONSTER_NAME",", dropMechanicNames={" &amp; IF(V201&lt;&gt;"","['en']='"&amp;V201&amp;"'","") &amp; IF(W201&lt;&gt;"",", ['de']='" &amp; W201&amp;"'","") &amp; "}",""),"")&amp;"},","")</f>
        <v>, dropMechanic={LIBSETS_DROP_MECHANIC_MAIL_PVP_REWARDS_FOR_THE_WORTHY,LIBSETS_DROP_MECHANIC_CITY_CYRODIIL_VLASTARUS}},</v>
      </c>
      <c r="BC201" s="21" t="str">
        <f>IF(F201&lt;&gt;"Not in the game (anymore)",IF(C201&lt;&gt;"",CONCATENATE(" --",C201," / ",B201,"   [",IF(Q201&lt;&gt;"",Q201,""),IF(Z201&lt;&gt;"",", "&amp;Z201,""),IF(AE201&lt;&gt;"",", "&amp;AE201,""),IF(AJ201&lt;&gt;"",", "&amp;AJ201,""),IF(AO201&lt;&gt;"",", "&amp;AO201,""),IF(AT201&lt;&gt;"",", "&amp;AT201,""),"]")),"")</f>
        <v xml:space="preserve"> --Warrior\'s Fury / Raserei des Kriegers   [Cyrodiil]</v>
      </c>
    </row>
    <row r="202" spans="1:55" x14ac:dyDescent="0.25">
      <c r="A202" s="5">
        <v>240</v>
      </c>
      <c r="B202" t="s">
        <v>1053</v>
      </c>
      <c r="C202" t="s">
        <v>1054</v>
      </c>
      <c r="D202" s="3">
        <f t="shared" si="3"/>
        <v>240</v>
      </c>
      <c r="G202" s="8" t="s">
        <v>1493</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9" t="str">
        <f>IF(U202&lt;&gt;"",IF(U202&lt;&gt;"LIBSETS_DROP_MECHANIC_MONSTER_NAME",VLOOKUP(U202,'LibSets constants'!$I$4:$L$1003,4,FALSE),""),"")</f>
        <v/>
      </c>
      <c r="Y202" s="3">
        <f>IF(G202&lt;&gt;"LIBSETS_SETTYPE_BATTLEGROUND",IF(G202&lt;&gt;"LIBSETS_SETTYPE_SPECIAL",IF(X202&lt;&gt;"",X202,IF(Z202&lt;&gt;"",VLOOKUP(Z202,'ESO zone constants'!$D$3:$H$4953,5,FALSE),"")),""),"")</f>
        <v>823</v>
      </c>
      <c r="Z202" t="str">
        <f>IF(AND(O202&lt;&gt;"",NOT(ISERROR(O202))),"",IF(AND(L202&lt;&gt;"",L202&gt;0,NOT(ISERROR(L202))),VLOOKUP(L202,'ESO dumped WayshrineInfo'!$K$3:$N$9999,4,FALSE),""))</f>
        <v>Gold Coast</v>
      </c>
      <c r="AB202" s="3" t="str">
        <f>IF(AA202&lt;&gt;"",IF(AA202&lt;&gt;"LIBSETS_DROP_MECHANIC_MONSTER_NAME",VLOOKUP(AA202,'LibSets constants'!$I$4:$L$1003,3,FALSE),""),"")</f>
        <v/>
      </c>
      <c r="AC202" s="3" t="str">
        <f>IF(AA202&lt;&gt;"",IF(AA202&lt;&gt;"LIBSETS_DROP_MECHANIC_MONSTER_NAME",VLOOKUP(AA202,'LibSets constants'!$I$4:$L$1003,4,FALSE),""),"")</f>
        <v/>
      </c>
      <c r="AD202" s="3">
        <f>IF(G202&lt;&gt;"LIBSETS_SETTYPE_BATTLEGROUND",IF(G202&lt;&gt;"LIBSETS_SETTYPE_SPECIAL",IF(AE202&lt;&gt;"",VLOOKUP(AE202,'ESO zone constants'!$D$3:$H$4953,5,FALSE),""),""),"")</f>
        <v>823</v>
      </c>
      <c r="AE202" t="str">
        <f>IF(AND(O202&lt;&gt;"",NOT(ISERROR(O202))),"",IF(AND(M202&lt;&gt;"",M202&gt;0,NOT(ISERROR(M202))),VLOOKUP(M202,'ESO dumped WayshrineInfo'!$K$3:$N$9999,4,FALSE),""))</f>
        <v>Gold Coast</v>
      </c>
      <c r="AG202" s="3" t="str">
        <f>IF(AF202&lt;&gt;"",IF(AF202&lt;&gt;"LIBSETS_DROP_MECHANIC_MONSTER_NAME",VLOOKUP(AF202,'LibSets constants'!$I$4:$L$1003,3,FALSE),""),"")</f>
        <v/>
      </c>
      <c r="AH202" s="3" t="str">
        <f>IF(AF202&lt;&gt;"",IF(AF202&lt;&gt;"LIBSETS_DROP_MECHANIC_MONSTER_NAME",VLOOKUP(AF202,'LibSets constants'!$I$4:$L$1003,4,FALSE),""),"")</f>
        <v/>
      </c>
      <c r="AI202" s="3" t="str">
        <f>IF(G202&lt;&gt;"LIBSETS_SETTYPE_BATTLEGROUND",IF(G202&lt;&gt;"LIBSETS_SETTYPE_SPECIAL",IF(AJ202&lt;&gt;"",VLOOKUP(AJ202,'ESO zone constants'!$D$3:$H$4953,5,FALSE),""),""),"")</f>
        <v/>
      </c>
      <c r="AL202" s="3" t="str">
        <f>IF(AK202&lt;&gt;"",IF(AK202&lt;&gt;"LIBSETS_DROP_MECHANIC_MONSTER_NAME",VLOOKUP(AK202,'LibSets constants'!$I$4:$L$1003,3,FALSE),""),"")</f>
        <v/>
      </c>
      <c r="AM202" s="3" t="str">
        <f>IF(AK202&lt;&gt;"",IF(AK202&lt;&gt;"LIBSETS_DROP_MECHANIC_MONSTER_NAME",VLOOKUP(AK202,'LibSets constants'!$I$4:$L$1003,4,FALSE),""),"")</f>
        <v/>
      </c>
      <c r="AN202" s="3" t="str">
        <f>IF(G202&lt;&gt;"LIBSETS_SETTYPE_BATTLEGROUND",IF(G202&lt;&gt;"LIBSETS_SETTYPE_SPECIAL",IF(AO202&lt;&gt;"",VLOOKUP(AO202,'ESO zone constants'!$D$3:$H$4953,5,FALSE),""),""),"")</f>
        <v/>
      </c>
      <c r="AQ202" s="3" t="str">
        <f>IF(AP202&lt;&gt;"",IF(AP202&lt;&gt;"LIBSETS_DROP_MECHANIC_MONSTER_NAME",VLOOKUP(AP202,'LibSets constants'!$I$4:$L$1003,3,FALSE),""),"")</f>
        <v/>
      </c>
      <c r="AR202" s="3" t="str">
        <f>IF(AP202&lt;&gt;"",IF(AP202&lt;&gt;"LIBSETS_DROP_MECHANIC_MONSTER_NAME",VLOOKUP(AP202,'LibSets constants'!$I$4:$L$1003,4,FALSE),""),"")</f>
        <v/>
      </c>
      <c r="AS202" s="3" t="str">
        <f>IF(G202&lt;&gt;"LIBSETS_SETTYPE_BATTLEGROUND",IF(G202&lt;&gt;"LIBSETS_SETTYPE_SPECIAL",IF(AT202&lt;&gt;"",VLOOKUP(AT202,'ESO zone constants'!$D$3:$H$4953,5,FALSE),""),""),"")</f>
        <v/>
      </c>
      <c r="AV202" s="3" t="str">
        <f>IF(AU202&lt;&gt;"",IF(AU202&lt;&gt;"LIBSETS_DROP_MECHANIC_MONSTER_NAME",VLOOKUP(AU202,'LibSets constants'!$I$4:$L$1003,3,FALSE),""),"")</f>
        <v/>
      </c>
      <c r="AW202" s="3" t="str">
        <f>IF(AU202&lt;&gt;"",IF(AU202&lt;&gt;"LIBSETS_DROP_MECHANIC_MONSTER_NAME",VLOOKUP(AU202,'LibSets constants'!$I$4:$L$1003,4,FALSE),""),"")</f>
        <v/>
      </c>
      <c r="AX202" s="90" t="s">
        <v>2708</v>
      </c>
      <c r="AY202" s="21" t="str">
        <f>IF(A202="???","--","")&amp;IF(F202&lt;&gt;"Not in the game (anymore)",IF(A202&lt;&gt;"",CONCATENATE("[",A202,"] = {wayshrines={")&amp;IF(K202&lt;&gt;"",CONCATENATE(K202,","),"")&amp;IF(L202&lt;&gt;"",CONCATENATE(L202,","),"")&amp;IF(M202&lt;&gt;"",CONCATENATE(M202,","),"")&amp;CONCATENATE("}")&amp;IF(VALUE(N202)&gt;0,CONCATENATE(", traitsNeeded=",N202),"")&amp;CONCATENATE(", dlcId=",IF(S202&lt;&gt;"",S202,"DLC_BASE_GAME")),""),"")</f>
        <v>[240] = {wayshrines={254,254,254,}, traitsNeeded=5, dlcId=DLC_DARK_BROTHERHOOD</v>
      </c>
      <c r="AZ202" s="21" t="str">
        <f>IF(F202&lt;&gt;"Not in the game (anymore)",IF(A202&lt;&gt;"",IF(P202&lt;&gt;"",CONCATENATE(", zoneIds={",P202),"")&amp;IF(Y202&lt;&gt;"",CONCATENATE(",",Y202),"")&amp;IF(AD202&lt;&gt;"",CONCATENATE(",",AD202),"")&amp;IF(AI202&lt;&gt;"",CONCATENATE(",",AI202),"")&amp;IF(AN202&lt;&gt;"",CONCATENATE(",",AN202),"")&amp;IF(AS202&lt;&gt;"",CONCATENATE(",",AS202),"")&amp;IF(P202&lt;&gt;"",CONCATENATE("}",""),"")&amp;IF(OR(I202="true",I202="false",I202&lt;&gt;""), CONCATENATE(", veteran=", I202), ""),""),"")</f>
        <v>, zoneIds={823,823,823}, veteran=false</v>
      </c>
      <c r="BA202" s="21" t="str">
        <f>IF(F202&lt;&gt;"Not in the game (anymore)",IF(A202&lt;&gt;"",", setType="&amp;G202,"")&amp;IF(J202="true",", multiTrialSet=true",""),"")</f>
        <v>, setType=LIBSETS_SETTYPE_CRAFTED</v>
      </c>
      <c r="BB202" s="21" t="str">
        <f>IF(AX202&lt;&gt;"",", isProcSetAllowedInPvP="&amp; AX202,"") &amp; IF(F202&lt;&gt;"Not in the game (anymore)",IF(U202&lt;&gt;"",", dropMechanic={"&amp;U202&amp;IF(AA202&lt;&gt;"",","&amp;AA202,"")&amp;IF(AF202&lt;&gt;"",","&amp;AF202,"")&amp;IF(AK202&lt;&gt;"",","&amp;AK202,"")&amp;IF(AP202&lt;&gt;"",","&amp;AP202,"")&amp;IF(AU202&lt;&gt;"",","&amp;AU202,"")&amp;"}"&amp;IF(U202="LIBSETS_DROP_MECHANIC_MONSTER_NAME",", dropMechanicNames={" &amp; IF(V202&lt;&gt;"","['en']='"&amp;V202&amp;"'","") &amp; IF(W202&lt;&gt;"",", ['de']='" &amp; W202&amp;"'","") &amp; "}",""),"")&amp;"},","")</f>
        <v>, isProcSetAllowedInPvP=1},</v>
      </c>
      <c r="BC202" s="21" t="str">
        <f>IF(F202&lt;&gt;"Not in the game (anymore)",IF(C202&lt;&gt;"",CONCATENATE(" --",C202," / ",B202,"   [",IF(Q202&lt;&gt;"",Q202,""),IF(Z202&lt;&gt;"",", "&amp;Z202,""),IF(AE202&lt;&gt;"",", "&amp;AE202,""),IF(AJ202&lt;&gt;"",", "&amp;AJ202,""),IF(AO202&lt;&gt;"",", "&amp;AO202,""),IF(AT202&lt;&gt;"",", "&amp;AT202,""),"]")),"")</f>
        <v xml:space="preserve"> --Kvatch Gladiator / Gladiator von Kvatch   [Gold Coast, Gold Coast, Gold Coast]</v>
      </c>
    </row>
    <row r="203" spans="1:55" x14ac:dyDescent="0.25">
      <c r="A203" s="5">
        <v>241</v>
      </c>
      <c r="B203" t="s">
        <v>1055</v>
      </c>
      <c r="C203" t="s">
        <v>2644</v>
      </c>
      <c r="D203" s="3">
        <f t="shared" si="3"/>
        <v>241</v>
      </c>
      <c r="G203" s="8" t="s">
        <v>1493</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43" t="str">
        <f>IF(U203&lt;&gt;"",IF(U203&lt;&gt;"LIBSETS_DROP_MECHANIC_MONSTER_NAME",VLOOKUP(U203,'LibSets constants'!$I$4:$L$1003,3,FALSE),""),"")</f>
        <v/>
      </c>
      <c r="W203" s="39" t="str">
        <f>IF(U203&lt;&gt;"",IF(U203&lt;&gt;"LIBSETS_DROP_MECHANIC_MONSTER_NAME",VLOOKUP(U203,'LibSets constants'!$I$4:$L$1003,4,FALSE),""),"")</f>
        <v/>
      </c>
      <c r="Y203" s="3">
        <f>IF(G203&lt;&gt;"LIBSETS_SETTYPE_BATTLEGROUND",IF(G203&lt;&gt;"LIBSETS_SETTYPE_SPECIAL",IF(X203&lt;&gt;"",X203,IF(Z203&lt;&gt;"",VLOOKUP(Z203,'ESO zone constants'!$D$3:$H$4953,5,FALSE),"")),""),"")</f>
        <v>823</v>
      </c>
      <c r="Z203" t="str">
        <f>IF(AND(O203&lt;&gt;"",NOT(ISERROR(O203))),"",IF(AND(L203&lt;&gt;"",L203&gt;0,NOT(ISERROR(L203))),VLOOKUP(L203,'ESO dumped WayshrineInfo'!$K$3:$N$9999,4,FALSE),""))</f>
        <v>Gold Coast</v>
      </c>
      <c r="AA203" s="44"/>
      <c r="AB203" s="43" t="str">
        <f>IF(AA203&lt;&gt;"",IF(AA203&lt;&gt;"LIBSETS_DROP_MECHANIC_MONSTER_NAME",VLOOKUP(AA203,'LibSets constants'!$I$4:$L$1003,3,FALSE),""),"")</f>
        <v/>
      </c>
      <c r="AC203" s="43" t="str">
        <f>IF(AA203&lt;&gt;"",IF(AA203&lt;&gt;"LIBSETS_DROP_MECHANIC_MONSTER_NAME",VLOOKUP(AA203,'LibSets constants'!$I$4:$L$1003,4,FALSE),""),"")</f>
        <v/>
      </c>
      <c r="AD203" s="3">
        <f>IF(G203&lt;&gt;"LIBSETS_SETTYPE_BATTLEGROUND",IF(G203&lt;&gt;"LIBSETS_SETTYPE_SPECIAL",IF(AE203&lt;&gt;"",VLOOKUP(AE203,'ESO zone constants'!$D$3:$H$4953,5,FALSE),""),""),"")</f>
        <v>823</v>
      </c>
      <c r="AE203" t="str">
        <f>IF(AND(O203&lt;&gt;"",NOT(ISERROR(O203))),"",IF(AND(M203&lt;&gt;"",M203&gt;0,NOT(ISERROR(M203))),VLOOKUP(M203,'ESO dumped WayshrineInfo'!$K$3:$N$9999,4,FALSE),""))</f>
        <v>Gold Coast</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90" t="s">
        <v>2707</v>
      </c>
      <c r="AY203" s="21" t="str">
        <f>IF(A203="???","--","")&amp;IF(F203&lt;&gt;"Not in the game (anymore)",IF(A203&lt;&gt;"",CONCATENATE("[",A203,"] = {wayshrines={")&amp;IF(K203&lt;&gt;"",CONCATENATE(K203,","),"")&amp;IF(L203&lt;&gt;"",CONCATENATE(L203,","),"")&amp;IF(M203&lt;&gt;"",CONCATENATE(M203,","),"")&amp;CONCATENATE("}")&amp;IF(VALUE(N203)&gt;0,CONCATENATE(", traitsNeeded=",N203),"")&amp;CONCATENATE(", dlcId=",IF(S203&lt;&gt;"",S203,"DLC_BASE_GAME")),""),"")</f>
        <v>[241] = {wayshrines={251,251,251,}, traitsNeeded=7, dlcId=DLC_DARK_BROTHERHOOD</v>
      </c>
      <c r="AZ203" s="21" t="str">
        <f>IF(F203&lt;&gt;"Not in the game (anymore)",IF(A203&lt;&gt;"",IF(P203&lt;&gt;"",CONCATENATE(", zoneIds={",P203),"")&amp;IF(Y203&lt;&gt;"",CONCATENATE(",",Y203),"")&amp;IF(AD203&lt;&gt;"",CONCATENATE(",",AD203),"")&amp;IF(AI203&lt;&gt;"",CONCATENATE(",",AI203),"")&amp;IF(AN203&lt;&gt;"",CONCATENATE(",",AN203),"")&amp;IF(AS203&lt;&gt;"",CONCATENATE(",",AS203),"")&amp;IF(P203&lt;&gt;"",CONCATENATE("}",""),"")&amp;IF(OR(I203="true",I203="false",I203&lt;&gt;""), CONCATENATE(", veteran=", I203), ""),""),"")</f>
        <v>, zoneIds={823,823,823}, veteran=false</v>
      </c>
      <c r="BA203" s="21" t="str">
        <f>IF(F203&lt;&gt;"Not in the game (anymore)",IF(A203&lt;&gt;"",", setType="&amp;G203,"")&amp;IF(J203="true",", multiTrialSet=true",""),"")</f>
        <v>, setType=LIBSETS_SETTYPE_CRAFTED</v>
      </c>
      <c r="BB203" s="21" t="str">
        <f>IF(AX203&lt;&gt;"",", isProcSetAllowedInPvP="&amp; AX203,"") &amp; IF(F203&lt;&gt;"Not in the game (anymore)",IF(U203&lt;&gt;"",", dropMechanic={"&amp;U203&amp;IF(AA203&lt;&gt;"",","&amp;AA203,"")&amp;IF(AF203&lt;&gt;"",","&amp;AF203,"")&amp;IF(AK203&lt;&gt;"",","&amp;AK203,"")&amp;IF(AP203&lt;&gt;"",","&amp;AP203,"")&amp;IF(AU203&lt;&gt;"",","&amp;AU203,"")&amp;"}"&amp;IF(U203="LIBSETS_DROP_MECHANIC_MONSTER_NAME",", dropMechanicNames={" &amp; IF(V203&lt;&gt;"","['en']='"&amp;V203&amp;"'","") &amp; IF(W203&lt;&gt;"",", ['de']='" &amp; W203&amp;"'","") &amp; "}",""),"")&amp;"},","")</f>
        <v>},</v>
      </c>
      <c r="BC203" s="21" t="str">
        <f>IF(F203&lt;&gt;"Not in the game (anymore)",IF(C203&lt;&gt;"",CONCATENATE(" --",C203," / ",B203,"   [",IF(Q203&lt;&gt;"",Q203,""),IF(Z203&lt;&gt;"",", "&amp;Z203,""),IF(AE203&lt;&gt;"",", "&amp;AE203,""),IF(AJ203&lt;&gt;"",", "&amp;AJ203,""),IF(AO203&lt;&gt;"",", "&amp;AO203,""),IF(AT203&lt;&gt;"",", "&amp;AT203,""),"]")),"")</f>
        <v xml:space="preserve"> --Varen\'s Legacy / Varens Erbe   [Gold Coast, Gold Coast, Gold Coast]</v>
      </c>
    </row>
    <row r="204" spans="1:55" x14ac:dyDescent="0.25">
      <c r="A204" s="5">
        <v>242</v>
      </c>
      <c r="B204" t="s">
        <v>1056</v>
      </c>
      <c r="C204" t="s">
        <v>2645</v>
      </c>
      <c r="D204" s="3">
        <f t="shared" si="3"/>
        <v>242</v>
      </c>
      <c r="G204" s="8" t="s">
        <v>1493</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43" t="str">
        <f>IF(U204&lt;&gt;"",IF(U204&lt;&gt;"LIBSETS_DROP_MECHANIC_MONSTER_NAME",VLOOKUP(U204,'LibSets constants'!$I$4:$L$1003,3,FALSE),""),"")</f>
        <v/>
      </c>
      <c r="W204" s="39" t="str">
        <f>IF(U204&lt;&gt;"",IF(U204&lt;&gt;"LIBSETS_DROP_MECHANIC_MONSTER_NAME",VLOOKUP(U204,'LibSets constants'!$I$4:$L$1003,4,FALSE),""),"")</f>
        <v/>
      </c>
      <c r="Y204" s="3">
        <f>IF(G204&lt;&gt;"LIBSETS_SETTYPE_BATTLEGROUND",IF(G204&lt;&gt;"LIBSETS_SETTYPE_SPECIAL",IF(X204&lt;&gt;"",X204,IF(Z204&lt;&gt;"",VLOOKUP(Z204,'ESO zone constants'!$D$3:$H$4953,5,FALSE),"")),""),"")</f>
        <v>823</v>
      </c>
      <c r="Z204" t="str">
        <f>IF(AND(O204&lt;&gt;"",NOT(ISERROR(O204))),"",IF(AND(L204&lt;&gt;"",L204&gt;0,NOT(ISERROR(L204))),VLOOKUP(L204,'ESO dumped WayshrineInfo'!$K$3:$N$9999,4,FALSE),""))</f>
        <v>Gold Coast</v>
      </c>
      <c r="AA204" s="44"/>
      <c r="AB204" s="43" t="str">
        <f>IF(AA204&lt;&gt;"",IF(AA204&lt;&gt;"LIBSETS_DROP_MECHANIC_MONSTER_NAME",VLOOKUP(AA204,'LibSets constants'!$I$4:$L$1003,3,FALSE),""),"")</f>
        <v/>
      </c>
      <c r="AC204" s="43" t="str">
        <f>IF(AA204&lt;&gt;"",IF(AA204&lt;&gt;"LIBSETS_DROP_MECHANIC_MONSTER_NAME",VLOOKUP(AA204,'LibSets constants'!$I$4:$L$1003,4,FALSE),""),"")</f>
        <v/>
      </c>
      <c r="AD204" s="3">
        <f>IF(G204&lt;&gt;"LIBSETS_SETTYPE_BATTLEGROUND",IF(G204&lt;&gt;"LIBSETS_SETTYPE_SPECIAL",IF(AE204&lt;&gt;"",VLOOKUP(AE204,'ESO zone constants'!$D$3:$H$4953,5,FALSE),""),""),"")</f>
        <v>823</v>
      </c>
      <c r="AE204" t="str">
        <f>IF(AND(O204&lt;&gt;"",NOT(ISERROR(O204))),"",IF(AND(M204&lt;&gt;"",M204&gt;0,NOT(ISERROR(M204))),VLOOKUP(M204,'ESO dumped WayshrineInfo'!$K$3:$N$9999,4,FALSE),""))</f>
        <v>Gold Coast</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90" t="s">
        <v>2707</v>
      </c>
      <c r="AY204" s="21" t="str">
        <f>IF(A204="???","--","")&amp;IF(F204&lt;&gt;"Not in the game (anymore)",IF(A204&lt;&gt;"",CONCATENATE("[",A204,"] = {wayshrines={")&amp;IF(K204&lt;&gt;"",CONCATENATE(K204,","),"")&amp;IF(L204&lt;&gt;"",CONCATENATE(L204,","),"")&amp;IF(M204&lt;&gt;"",CONCATENATE(M204,","),"")&amp;CONCATENATE("}")&amp;IF(VALUE(N204)&gt;0,CONCATENATE(", traitsNeeded=",N204),"")&amp;CONCATENATE(", dlcId=",IF(S204&lt;&gt;"",S204,"DLC_BASE_GAME")),""),"")</f>
        <v>[242] = {wayshrines={254,254,254,}, traitsNeeded=9, dlcId=DLC_DARK_BROTHERHOOD</v>
      </c>
      <c r="AZ204" s="21" t="str">
        <f>IF(F204&lt;&gt;"Not in the game (anymore)",IF(A204&lt;&gt;"",IF(P204&lt;&gt;"",CONCATENATE(", zoneIds={",P204),"")&amp;IF(Y204&lt;&gt;"",CONCATENATE(",",Y204),"")&amp;IF(AD204&lt;&gt;"",CONCATENATE(",",AD204),"")&amp;IF(AI204&lt;&gt;"",CONCATENATE(",",AI204),"")&amp;IF(AN204&lt;&gt;"",CONCATENATE(",",AN204),"")&amp;IF(AS204&lt;&gt;"",CONCATENATE(",",AS204),"")&amp;IF(P204&lt;&gt;"",CONCATENATE("}",""),"")&amp;IF(OR(I204="true",I204="false",I204&lt;&gt;""), CONCATENATE(", veteran=", I204), ""),""),"")</f>
        <v>, zoneIds={823,823,823}, veteran=false</v>
      </c>
      <c r="BA204" s="21" t="str">
        <f>IF(F204&lt;&gt;"Not in the game (anymore)",IF(A204&lt;&gt;"",", setType="&amp;G204,"")&amp;IF(J204="true",", multiTrialSet=true",""),"")</f>
        <v>, setType=LIBSETS_SETTYPE_CRAFTED</v>
      </c>
      <c r="BB204" s="21" t="str">
        <f>IF(AX204&lt;&gt;"",", isProcSetAllowedInPvP="&amp; AX204,"") &amp; IF(F204&lt;&gt;"Not in the game (anymore)",IF(U204&lt;&gt;"",", dropMechanic={"&amp;U204&amp;IF(AA204&lt;&gt;"",","&amp;AA204,"")&amp;IF(AF204&lt;&gt;"",","&amp;AF204,"")&amp;IF(AK204&lt;&gt;"",","&amp;AK204,"")&amp;IF(AP204&lt;&gt;"",","&amp;AP204,"")&amp;IF(AU204&lt;&gt;"",","&amp;AU204,"")&amp;"}"&amp;IF(U204="LIBSETS_DROP_MECHANIC_MONSTER_NAME",", dropMechanicNames={" &amp; IF(V204&lt;&gt;"","['en']='"&amp;V204&amp;"'","") &amp; IF(W204&lt;&gt;"",", ['de']='" &amp; W204&amp;"'","") &amp; "}",""),"")&amp;"},","")</f>
        <v>},</v>
      </c>
      <c r="BC204" s="21" t="str">
        <f>IF(F204&lt;&gt;"Not in the game (anymore)",IF(C204&lt;&gt;"",CONCATENATE(" --",C204," / ",B204,"   [",IF(Q204&lt;&gt;"",Q204,""),IF(Z204&lt;&gt;"",", "&amp;Z204,""),IF(AE204&lt;&gt;"",", "&amp;AE204,""),IF(AJ204&lt;&gt;"",", "&amp;AJ204,""),IF(AO204&lt;&gt;"",", "&amp;AO204,""),IF(AT204&lt;&gt;"",", "&amp;AT204,""),"]")),"")</f>
        <v xml:space="preserve"> --Pelinal\'s Aptitude / Pelinals Talent   [Gold Coast, Gold Coast, Gold Coast]</v>
      </c>
    </row>
    <row r="205" spans="1:55" x14ac:dyDescent="0.25">
      <c r="A205" s="12">
        <v>243</v>
      </c>
      <c r="B205" t="s">
        <v>1057</v>
      </c>
      <c r="C205" t="s">
        <v>1058</v>
      </c>
      <c r="D205" s="3">
        <f t="shared" si="3"/>
        <v>243</v>
      </c>
      <c r="G205" s="8" t="s">
        <v>1499</v>
      </c>
      <c r="I205" t="s">
        <v>97</v>
      </c>
      <c r="J205" t="s">
        <v>97</v>
      </c>
      <c r="K205">
        <v>-1</v>
      </c>
      <c r="L205">
        <v>-1</v>
      </c>
      <c r="M205">
        <v>-1</v>
      </c>
      <c r="N205">
        <v>0</v>
      </c>
      <c r="O205" s="66"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1581</v>
      </c>
      <c r="V205" s="43" t="str">
        <f>IF(U205&lt;&gt;"",IF(U205&lt;&gt;"LIBSETS_DROP_MECHANIC_MONSTER_NAME",VLOOKUP(U205,'LibSets constants'!$I$4:$L$1003,3,FALSE),""),"")</f>
        <v>Delve bosses have a chance to drop a waist or feet.</v>
      </c>
      <c r="W205" s="43" t="str">
        <f>IF(U205&lt;&gt;"",IF(U205&lt;&gt;"LIBSETS_DROP_MECHANIC_MONSTER_NAME",VLOOKUP(U205,'LibSets constants'!$I$4:$L$1003,4,FALSE),""),"")</f>
        <v>Bosse in Gewölben haben die Chance, eine Taille oder Füße fallen zu lassen.</v>
      </c>
      <c r="Y205" s="3" t="str">
        <f>IF(G205&lt;&gt;"LIBSETS_SETTYPE_BATTLEGROUND",IF(G205&lt;&gt;"LIBSETS_SETTYPE_SPECIAL",IF(X205&lt;&gt;"",X205,IF(Z205&lt;&gt;"",VLOOKUP(Z205,'ESO zone constants'!$D$3:$H$4953,5,FALSE),"")),""),"")</f>
        <v/>
      </c>
      <c r="Z205" t="str">
        <f>IF(AND(O205&lt;&gt;"",NOT(ISERROR(O205))),"",IF(AND(L205&lt;&gt;"",L205&gt;0,NOT(ISERROR(L205))),VLOOKUP(L205,'ESO dumped WayshrineInfo'!$K$3:$N$9999,4,FALSE),""))</f>
        <v/>
      </c>
      <c r="AA205" s="44" t="s">
        <v>1582</v>
      </c>
      <c r="AB205" s="43" t="str">
        <f>IF(AA205&lt;&gt;"",IF(AA205&lt;&gt;"LIBSETS_DROP_MECHANIC_MONSTER_NAME",VLOOKUP(AA205,'LibSets constants'!$I$4:$L$1003,3,FALSE),""),"")</f>
        <v>Overland group bosses have a 100% chance to drop head, chest, legs, or weapon.</v>
      </c>
      <c r="AC205" s="43" t="str">
        <f>IF(AA205&lt;&gt;"",IF(AA205&lt;&gt;"LIBSETS_DROP_MECHANIC_MONSTER_NAME",VLOOKUP(AA205,'LibSets constants'!$I$4:$L$1003,4,FALSE),""),"")</f>
        <v>Überland Gruppenbosse haben eine Chance von 100%, Kopf, Brust, Beine oder Waffen fallen zu lassen.</v>
      </c>
      <c r="AD205" s="3" t="str">
        <f>IF(G205&lt;&gt;"LIBSETS_SETTYPE_BATTLEGROUND",IF(G205&lt;&gt;"LIBSETS_SETTYPE_SPECIAL",IF(AE205&lt;&gt;"",VLOOKUP(AE205,'ESO zone constants'!$D$3:$H$4953,5,FALSE),""),""),"")</f>
        <v/>
      </c>
      <c r="AE205" t="str">
        <f>IF(AND(O205&lt;&gt;"",NOT(ISERROR(O205))),"",IF(AND(M205&lt;&gt;"",M205&gt;0,NOT(ISERROR(M205))),VLOOKUP(M205,'ESO dumped WayshrineInfo'!$K$3:$N$9999,4,FALSE),""))</f>
        <v/>
      </c>
      <c r="AF205" s="44" t="s">
        <v>1583</v>
      </c>
      <c r="AG205" s="43" t="str">
        <f>IF(AF205&lt;&gt;"",IF(AF205&lt;&gt;"LIBSETS_DROP_MECHANIC_MONSTER_NAME",VLOOKUP(AF205,'LibSets constants'!$I$4:$L$1003,3,FALSE),""),"")</f>
        <v>Public dungeon bosses have a chance to drop a shoulder, hand, or weapon.</v>
      </c>
      <c r="AH205" s="43" t="str">
        <f>IF(AF205&lt;&gt;"",IF(AF205&lt;&gt;"LIBSETS_DROP_MECHANIC_MONSTER_NAME",VLOOKUP(AF205,'LibSets constants'!$I$4:$L$1003,4,FALSE),""),"")</f>
        <v>Öffentliche Dungeon-Bosse haben die Möglichkeit, eine Schulter, Handschuhe oder eine Waffe fallen zu lassen.</v>
      </c>
      <c r="AI205" s="3" t="str">
        <f>IF(G205&lt;&gt;"LIBSETS_SETTYPE_BATTLEGROUND",IF(G205&lt;&gt;"LIBSETS_SETTYPE_SPECIAL",IF(AJ205&lt;&gt;"",VLOOKUP(AJ205,'ESO zone constants'!$D$3:$H$4953,5,FALSE),""),""),"")</f>
        <v/>
      </c>
      <c r="AK205" s="44" t="s">
        <v>1584</v>
      </c>
      <c r="AL205" s="43" t="str">
        <f>IF(AK205&lt;&gt;"",IF(AK205&lt;&gt;"LIBSETS_DROP_MECHANIC_MONSTER_NAME",VLOOKUP(AK205,'LibSets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5" s="43" t="str">
        <f>IF(AK205&lt;&gt;"",IF(AK205&lt;&gt;"LIBSETS_DROP_MECHANIC_MONSTER_NAME",VLOOKUP(AK205,'LibSets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90" t="s">
        <v>2707</v>
      </c>
      <c r="AY205" s="21" t="str">
        <f>IF(A205="???","--","")&amp;IF(F205&lt;&gt;"Not in the game (anymore)",IF(A205&lt;&gt;"",CONCATENATE("[",A205,"] = {wayshrines={")&amp;IF(K205&lt;&gt;"",CONCATENATE(K205,","),"")&amp;IF(L205&lt;&gt;"",CONCATENATE(L205,","),"")&amp;IF(M205&lt;&gt;"",CONCATENATE(M205,","),"")&amp;CONCATENATE("}")&amp;IF(VALUE(N205)&gt;0,CONCATENATE(", traitsNeeded=",N205),"")&amp;CONCATENATE(", dlcId=",IF(S205&lt;&gt;"",S205,"DLC_BASE_GAME")),""),"")</f>
        <v>[243] = {wayshrines={-1,-1,-1,}, dlcId=DLC_DARK_BROTHERHOOD</v>
      </c>
      <c r="AZ205" s="21" t="str">
        <f>IF(F205&lt;&gt;"Not in the game (anymore)",IF(A205&lt;&gt;"",IF(P205&lt;&gt;"",CONCATENATE(", zoneIds={",P205),"")&amp;IF(Y205&lt;&gt;"",CONCATENATE(",",Y205),"")&amp;IF(AD205&lt;&gt;"",CONCATENATE(",",AD205),"")&amp;IF(AI205&lt;&gt;"",CONCATENATE(",",AI205),"")&amp;IF(AN205&lt;&gt;"",CONCATENATE(",",AN205),"")&amp;IF(AS205&lt;&gt;"",CONCATENATE(",",AS205),"")&amp;IF(P205&lt;&gt;"",CONCATENATE("}",""),"")&amp;IF(OR(I205="true",I205="false",I205&lt;&gt;""), CONCATENATE(", veteran=", I205), ""),""),"")</f>
        <v>, zoneIds={823}, veteran=false</v>
      </c>
      <c r="BA205" s="21" t="str">
        <f>IF(F205&lt;&gt;"Not in the game (anymore)",IF(A205&lt;&gt;"",", setType="&amp;G205,"")&amp;IF(J205="true",", multiTrialSet=true",""),"")</f>
        <v>, setType=LIBSETS_SETTYPE_OVERLAND</v>
      </c>
      <c r="BB205" s="21" t="str">
        <f>IF(AX205&lt;&gt;"",", isProcSetAllowedInPvP="&amp; AX205,"") &amp; IF(F205&lt;&gt;"Not in the game (anymore)",IF(U205&lt;&gt;"",", dropMechanic={"&amp;U205&amp;IF(AA205&lt;&gt;"",","&amp;AA205,"")&amp;IF(AF205&lt;&gt;"",","&amp;AF205,"")&amp;IF(AK205&lt;&gt;"",","&amp;AK205,"")&amp;IF(AP205&lt;&gt;"",","&amp;AP205,"")&amp;IF(AU205&lt;&gt;"",","&amp;AU205,"")&amp;"}"&amp;IF(U205="LIBSETS_DROP_MECHANIC_MONSTER_NAME",", dropMechanicNames={" &amp; IF(V205&lt;&gt;"","['en']='"&amp;V205&amp;"'","") &amp; IF(W205&lt;&gt;"",", ['de']='" &amp; W205&amp;"'","") &amp; "}",""),"")&amp;"},","")</f>
        <v>, dropMechanic={LIBSETS_DROP_MECHANIC_OVERLAND_BOSS_DELVE,LIBSETS_DROP_MECHANIC_OVERLAND_WORLDBOSS,LIBSETS_DROP_MECHANIC_OVERLAND_BOSS_PUBLIC_DUNGEON,LIBSETS_DROP_MECHANIC_OVERLAND_CHEST}},</v>
      </c>
      <c r="BC205" s="21" t="str">
        <f>IF(F205&lt;&gt;"Not in the game (anymore)",IF(C205&lt;&gt;"",CONCATENATE(" --",C205," / ",B205,"   [",IF(Q205&lt;&gt;"",Q205,""),IF(Z205&lt;&gt;"",", "&amp;Z205,""),IF(AE205&lt;&gt;"",", "&amp;AE205,""),IF(AJ205&lt;&gt;"",", "&amp;AJ205,""),IF(AO205&lt;&gt;"",", "&amp;AO205,""),IF(AT205&lt;&gt;"",", "&amp;AT205,""),"]")),"")</f>
        <v xml:space="preserve"> --Hide of Morihaus / Haut von Morihaus   [Gold Coast]</v>
      </c>
    </row>
    <row r="206" spans="1:55" x14ac:dyDescent="0.25">
      <c r="A206" s="12">
        <v>244</v>
      </c>
      <c r="B206" t="s">
        <v>1059</v>
      </c>
      <c r="C206" t="s">
        <v>1060</v>
      </c>
      <c r="D206" s="3">
        <f t="shared" si="3"/>
        <v>244</v>
      </c>
      <c r="G206" s="8" t="s">
        <v>1499</v>
      </c>
      <c r="I206" t="s">
        <v>97</v>
      </c>
      <c r="J206" t="s">
        <v>97</v>
      </c>
      <c r="K206">
        <v>-1</v>
      </c>
      <c r="L206">
        <v>-1</v>
      </c>
      <c r="M206">
        <v>-1</v>
      </c>
      <c r="N206">
        <v>0</v>
      </c>
      <c r="O206" s="66"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1581</v>
      </c>
      <c r="V206" s="43" t="str">
        <f>IF(U206&lt;&gt;"",IF(U206&lt;&gt;"LIBSETS_DROP_MECHANIC_MONSTER_NAME",VLOOKUP(U206,'LibSets constants'!$I$4:$L$1003,3,FALSE),""),"")</f>
        <v>Delve bosses have a chance to drop a waist or feet.</v>
      </c>
      <c r="W206" s="43" t="str">
        <f>IF(U206&lt;&gt;"",IF(U206&lt;&gt;"LIBSETS_DROP_MECHANIC_MONSTER_NAME",VLOOKUP(U206,'LibSets constants'!$I$4:$L$1003,4,FALSE),""),"")</f>
        <v>Bosse in Gewölben haben die Chance, eine Taille oder Füße fallen zu lassen.</v>
      </c>
      <c r="Y206" s="3" t="str">
        <f>IF(G206&lt;&gt;"LIBSETS_SETTYPE_BATTLEGROUND",IF(G206&lt;&gt;"LIBSETS_SETTYPE_SPECIAL",IF(X206&lt;&gt;"",X206,IF(Z206&lt;&gt;"",VLOOKUP(Z206,'ESO zone constants'!$D$3:$H$4953,5,FALSE),"")),""),"")</f>
        <v/>
      </c>
      <c r="Z206" t="str">
        <f>IF(AND(O206&lt;&gt;"",NOT(ISERROR(O206))),"",IF(AND(L206&lt;&gt;"",L206&gt;0,NOT(ISERROR(L206))),VLOOKUP(L206,'ESO dumped WayshrineInfo'!$K$3:$N$9999,4,FALSE),""))</f>
        <v/>
      </c>
      <c r="AA206" s="44" t="s">
        <v>1582</v>
      </c>
      <c r="AB206" s="43" t="str">
        <f>IF(AA206&lt;&gt;"",IF(AA206&lt;&gt;"LIBSETS_DROP_MECHANIC_MONSTER_NAME",VLOOKUP(AA206,'LibSets constants'!$I$4:$L$1003,3,FALSE),""),"")</f>
        <v>Overland group bosses have a 100% chance to drop head, chest, legs, or weapon.</v>
      </c>
      <c r="AC206" s="43" t="str">
        <f>IF(AA206&lt;&gt;"",IF(AA206&lt;&gt;"LIBSETS_DROP_MECHANIC_MONSTER_NAME",VLOOKUP(AA206,'LibSets constants'!$I$4:$L$1003,4,FALSE),""),"")</f>
        <v>Überland Gruppenbosse haben eine Chance von 100%, Kopf, Brust, Beine oder Waffen fallen zu lassen.</v>
      </c>
      <c r="AD206" s="3" t="str">
        <f>IF(G206&lt;&gt;"LIBSETS_SETTYPE_BATTLEGROUND",IF(G206&lt;&gt;"LIBSETS_SETTYPE_SPECIAL",IF(AE206&lt;&gt;"",VLOOKUP(AE206,'ESO zone constants'!$D$3:$H$4953,5,FALSE),""),""),"")</f>
        <v/>
      </c>
      <c r="AE206" t="str">
        <f>IF(AND(O206&lt;&gt;"",NOT(ISERROR(O206))),"",IF(AND(M206&lt;&gt;"",M206&gt;0,NOT(ISERROR(M206))),VLOOKUP(M206,'ESO dumped WayshrineInfo'!$K$3:$N$9999,4,FALSE),""))</f>
        <v/>
      </c>
      <c r="AF206" s="44" t="s">
        <v>1583</v>
      </c>
      <c r="AG206" s="43" t="str">
        <f>IF(AF206&lt;&gt;"",IF(AF206&lt;&gt;"LIBSETS_DROP_MECHANIC_MONSTER_NAME",VLOOKUP(AF206,'LibSets constants'!$I$4:$L$1003,3,FALSE),""),"")</f>
        <v>Public dungeon bosses have a chance to drop a shoulder, hand, or weapon.</v>
      </c>
      <c r="AH206" s="43" t="str">
        <f>IF(AF206&lt;&gt;"",IF(AF206&lt;&gt;"LIBSETS_DROP_MECHANIC_MONSTER_NAME",VLOOKUP(AF206,'LibSets constants'!$I$4:$L$1003,4,FALSE),""),"")</f>
        <v>Öffentliche Dungeon-Bosse haben die Möglichkeit, eine Schulter, Handschuhe oder eine Waffe fallen zu lassen.</v>
      </c>
      <c r="AI206" s="3" t="str">
        <f>IF(G206&lt;&gt;"LIBSETS_SETTYPE_BATTLEGROUND",IF(G206&lt;&gt;"LIBSETS_SETTYPE_SPECIAL",IF(AJ206&lt;&gt;"",VLOOKUP(AJ206,'ESO zone constants'!$D$3:$H$4953,5,FALSE),""),""),"")</f>
        <v/>
      </c>
      <c r="AK206" s="44" t="s">
        <v>1584</v>
      </c>
      <c r="AL206" s="43" t="str">
        <f>IF(AK206&lt;&gt;"",IF(AK206&lt;&gt;"LIBSETS_DROP_MECHANIC_MONSTER_NAME",VLOOKUP(AK206,'LibSets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6" s="43" t="str">
        <f>IF(AK206&lt;&gt;"",IF(AK206&lt;&gt;"LIBSETS_DROP_MECHANIC_MONSTER_NAME",VLOOKUP(AK206,'LibSets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6" s="3" t="str">
        <f>IF(G206&lt;&gt;"LIBSETS_SETTYPE_BATTLEGROUND",IF(G206&lt;&gt;"LIBSETS_SETTYPE_SPECIAL",IF(AO206&lt;&gt;"",VLOOKUP(AO206,'ESO zone constants'!$D$3:$H$4953,5,FALSE),""),""),"")</f>
        <v/>
      </c>
      <c r="AP206" s="44"/>
      <c r="AQ206" s="43" t="str">
        <f>IF(AP206&lt;&gt;"",IF(AP206&lt;&gt;"LIBSETS_DROP_MECHANIC_MONSTER_NAME",VLOOKUP(AP206,'LibSets constants'!$I$4:$L$1003,3,FALSE),""),"")</f>
        <v/>
      </c>
      <c r="AR206" s="43" t="str">
        <f>IF(AP206&lt;&gt;"",IF(AP206&lt;&gt;"LIBSETS_DROP_MECHANIC_MONSTER_NAME",VLOOKUP(AP206,'LibSets constants'!$I$4:$L$1003,4,FALSE),""),"")</f>
        <v/>
      </c>
      <c r="AS206" s="3" t="str">
        <f>IF(G206&lt;&gt;"LIBSETS_SETTYPE_BATTLEGROUND",IF(G206&lt;&gt;"LIBSETS_SETTYPE_SPECIAL",IF(AT206&lt;&gt;"",VLOOKUP(AT206,'ESO zone constants'!$D$3:$H$4953,5,FALSE),""),""),"")</f>
        <v/>
      </c>
      <c r="AU206" s="44"/>
      <c r="AV206" s="43" t="str">
        <f>IF(AU206&lt;&gt;"",IF(AU206&lt;&gt;"LIBSETS_DROP_MECHANIC_MONSTER_NAME",VLOOKUP(AU206,'LibSets constants'!$I$4:$L$1003,3,FALSE),""),"")</f>
        <v/>
      </c>
      <c r="AW206" s="43" t="str">
        <f>IF(AU206&lt;&gt;"",IF(AU206&lt;&gt;"LIBSETS_DROP_MECHANIC_MONSTER_NAME",VLOOKUP(AU206,'LibSets constants'!$I$4:$L$1003,4,FALSE),""),"")</f>
        <v/>
      </c>
      <c r="AX206" s="90" t="s">
        <v>2708</v>
      </c>
      <c r="AY206" s="21" t="str">
        <f>IF(A206="???","--","")&amp;IF(F206&lt;&gt;"Not in the game (anymore)",IF(A206&lt;&gt;"",CONCATENATE("[",A206,"] = {wayshrines={")&amp;IF(K206&lt;&gt;"",CONCATENATE(K206,","),"")&amp;IF(L206&lt;&gt;"",CONCATENATE(L206,","),"")&amp;IF(M206&lt;&gt;"",CONCATENATE(M206,","),"")&amp;CONCATENATE("}")&amp;IF(VALUE(N206)&gt;0,CONCATENATE(", traitsNeeded=",N206),"")&amp;CONCATENATE(", dlcId=",IF(S206&lt;&gt;"",S206,"DLC_BASE_GAME")),""),"")</f>
        <v>[244] = {wayshrines={-1,-1,-1,}, dlcId=DLC_DARK_BROTHERHOOD</v>
      </c>
      <c r="AZ206" s="21" t="str">
        <f>IF(F206&lt;&gt;"Not in the game (anymore)",IF(A206&lt;&gt;"",IF(P206&lt;&gt;"",CONCATENATE(", zoneIds={",P206),"")&amp;IF(Y206&lt;&gt;"",CONCATENATE(",",Y206),"")&amp;IF(AD206&lt;&gt;"",CONCATENATE(",",AD206),"")&amp;IF(AI206&lt;&gt;"",CONCATENATE(",",AI206),"")&amp;IF(AN206&lt;&gt;"",CONCATENATE(",",AN206),"")&amp;IF(AS206&lt;&gt;"",CONCATENATE(",",AS206),"")&amp;IF(P206&lt;&gt;"",CONCATENATE("}",""),"")&amp;IF(OR(I206="true",I206="false",I206&lt;&gt;""), CONCATENATE(", veteran=", I206), ""),""),"")</f>
        <v>, zoneIds={823}, veteran=false</v>
      </c>
      <c r="BA206" s="21" t="str">
        <f>IF(F206&lt;&gt;"Not in the game (anymore)",IF(A206&lt;&gt;"",", setType="&amp;G206,"")&amp;IF(J206="true",", multiTrialSet=true",""),"")</f>
        <v>, setType=LIBSETS_SETTYPE_OVERLAND</v>
      </c>
      <c r="BB206" s="21" t="str">
        <f>IF(AX206&lt;&gt;"",", isProcSetAllowedInPvP="&amp; AX206,"") &amp; IF(F206&lt;&gt;"Not in the game (anymore)",IF(U206&lt;&gt;"",", dropMechanic={"&amp;U206&amp;IF(AA206&lt;&gt;"",","&amp;AA206,"")&amp;IF(AF206&lt;&gt;"",","&amp;AF206,"")&amp;IF(AK206&lt;&gt;"",","&amp;AK206,"")&amp;IF(AP206&lt;&gt;"",","&amp;AP206,"")&amp;IF(AU206&lt;&gt;"",","&amp;AU206,"")&amp;"}"&amp;IF(U206="LIBSETS_DROP_MECHANIC_MONSTER_NAME",", dropMechanicNames={" &amp; IF(V206&lt;&gt;"","['en']='"&amp;V206&amp;"'","") &amp; IF(W206&lt;&gt;"",", ['de']='" &amp; W206&amp;"'","") &amp; "}",""),"")&amp;"},","")</f>
        <v>, isProcSetAllowedInPvP=1, dropMechanic={LIBSETS_DROP_MECHANIC_OVERLAND_BOSS_DELVE,LIBSETS_DROP_MECHANIC_OVERLAND_WORLDBOSS,LIBSETS_DROP_MECHANIC_OVERLAND_BOSS_PUBLIC_DUNGEON,LIBSETS_DROP_MECHANIC_OVERLAND_CHEST}},</v>
      </c>
      <c r="BC206" s="21" t="str">
        <f>IF(F206&lt;&gt;"Not in the game (anymore)",IF(C206&lt;&gt;"",CONCATENATE(" --",C206," / ",B206,"   [",IF(Q206&lt;&gt;"",Q206,""),IF(Z206&lt;&gt;"",", "&amp;Z206,""),IF(AE206&lt;&gt;"",", "&amp;AE206,""),IF(AJ206&lt;&gt;"",", "&amp;AJ206,""),IF(AO206&lt;&gt;"",", "&amp;AO206,""),IF(AT206&lt;&gt;"",", "&amp;AT206,""),"]")),"")</f>
        <v xml:space="preserve"> --Flanking Strategist / Flankierender Stratege   [Gold Coast]</v>
      </c>
    </row>
    <row r="207" spans="1:55" x14ac:dyDescent="0.25">
      <c r="A207" s="12">
        <v>245</v>
      </c>
      <c r="B207" t="s">
        <v>1061</v>
      </c>
      <c r="C207" t="s">
        <v>2646</v>
      </c>
      <c r="D207" s="3">
        <f t="shared" si="3"/>
        <v>245</v>
      </c>
      <c r="G207" s="8" t="s">
        <v>1499</v>
      </c>
      <c r="I207" t="s">
        <v>97</v>
      </c>
      <c r="J207" t="s">
        <v>97</v>
      </c>
      <c r="K207">
        <v>-1</v>
      </c>
      <c r="L207">
        <v>-1</v>
      </c>
      <c r="M207">
        <v>-1</v>
      </c>
      <c r="N207">
        <v>0</v>
      </c>
      <c r="O207" s="66"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1581</v>
      </c>
      <c r="V207" s="40" t="str">
        <f>IF(U207&lt;&gt;"",IF(U207&lt;&gt;"LIBSETS_DROP_MECHANIC_MONSTER_NAME",VLOOKUP(U207,'LibSets constants'!$I$4:$L$1003,3,FALSE),""),"")</f>
        <v>Delve bosses have a chance to drop a waist or feet.</v>
      </c>
      <c r="W207" s="43" t="str">
        <f>IF(U207&lt;&gt;"",IF(U207&lt;&gt;"LIBSETS_DROP_MECHANIC_MONSTER_NAME",VLOOKUP(U207,'LibSets constants'!$I$4:$L$1003,4,FALSE),""),"")</f>
        <v>Bosse in Gewölben haben die Chance, eine Taille oder Füße fallen zu lassen.</v>
      </c>
      <c r="Y207" s="3" t="str">
        <f>IF(G207&lt;&gt;"LIBSETS_SETTYPE_BATTLEGROUND",IF(G207&lt;&gt;"LIBSETS_SETTYPE_SPECIAL",IF(X207&lt;&gt;"",X207,IF(Z207&lt;&gt;"",VLOOKUP(Z207,'ESO zone constants'!$D$3:$H$4953,5,FALSE),"")),""),"")</f>
        <v/>
      </c>
      <c r="Z207" t="str">
        <f>IF(AND(O207&lt;&gt;"",NOT(ISERROR(O207))),"",IF(AND(L207&lt;&gt;"",L207&gt;0,NOT(ISERROR(L207))),VLOOKUP(L207,'ESO dumped WayshrineInfo'!$K$3:$N$9999,4,FALSE),""))</f>
        <v/>
      </c>
      <c r="AA207" s="41" t="s">
        <v>1582</v>
      </c>
      <c r="AB207" s="40" t="str">
        <f>IF(AA207&lt;&gt;"",IF(AA207&lt;&gt;"LIBSETS_DROP_MECHANIC_MONSTER_NAME",VLOOKUP(AA207,'LibSets constants'!$I$4:$L$1003,3,FALSE),""),"")</f>
        <v>Overland group bosses have a 100% chance to drop head, chest, legs, or weapon.</v>
      </c>
      <c r="AC207" s="40" t="str">
        <f>IF(AA207&lt;&gt;"",IF(AA207&lt;&gt;"LIBSETS_DROP_MECHANIC_MONSTER_NAME",VLOOKUP(AA207,'LibSets constants'!$I$4:$L$1003,4,FALSE),""),"")</f>
        <v>Überland Gruppenbosse haben eine Chance von 100%, Kopf, Brust, Beine oder Waffen fallen zu lassen.</v>
      </c>
      <c r="AD207" s="3" t="str">
        <f>IF(G207&lt;&gt;"LIBSETS_SETTYPE_BATTLEGROUND",IF(G207&lt;&gt;"LIBSETS_SETTYPE_SPECIAL",IF(AE207&lt;&gt;"",VLOOKUP(AE207,'ESO zone constants'!$D$3:$H$4953,5,FALSE),""),""),"")</f>
        <v/>
      </c>
      <c r="AE207" t="str">
        <f>IF(AND(O207&lt;&gt;"",NOT(ISERROR(O207))),"",IF(AND(M207&lt;&gt;"",M207&gt;0,NOT(ISERROR(M207))),VLOOKUP(M207,'ESO dumped WayshrineInfo'!$K$3:$N$9999,4,FALSE),""))</f>
        <v/>
      </c>
      <c r="AF207" s="41" t="s">
        <v>1583</v>
      </c>
      <c r="AG207" s="40" t="str">
        <f>IF(AF207&lt;&gt;"",IF(AF207&lt;&gt;"LIBSETS_DROP_MECHANIC_MONSTER_NAME",VLOOKUP(AF207,'LibSets constants'!$I$4:$L$1003,3,FALSE),""),"")</f>
        <v>Public dungeon bosses have a chance to drop a shoulder, hand, or weapon.</v>
      </c>
      <c r="AH207" s="40" t="str">
        <f>IF(AF207&lt;&gt;"",IF(AF207&lt;&gt;"LIBSETS_DROP_MECHANIC_MONSTER_NAME",VLOOKUP(AF207,'LibSets constants'!$I$4:$L$1003,4,FALSE),""),"")</f>
        <v>Öffentliche Dungeon-Bosse haben die Möglichkeit, eine Schulter, Handschuhe oder eine Waffe fallen zu lassen.</v>
      </c>
      <c r="AI207" s="3" t="str">
        <f>IF(G207&lt;&gt;"LIBSETS_SETTYPE_BATTLEGROUND",IF(G207&lt;&gt;"LIBSETS_SETTYPE_SPECIAL",IF(AJ207&lt;&gt;"",VLOOKUP(AJ207,'ESO zone constants'!$D$3:$H$4953,5,FALSE),""),""),"")</f>
        <v/>
      </c>
      <c r="AK207" s="41" t="s">
        <v>1584</v>
      </c>
      <c r="AL207" s="40" t="str">
        <f>IF(AK207&lt;&gt;"",IF(AK207&lt;&gt;"LIBSETS_DROP_MECHANIC_MONSTER_NAME",VLOOKUP(AK207,'LibSets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7" s="40" t="str">
        <f>IF(AK207&lt;&gt;"",IF(AK207&lt;&gt;"LIBSETS_DROP_MECHANIC_MONSTER_NAME",VLOOKUP(AK207,'LibSets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7" s="3" t="str">
        <f>IF(G207&lt;&gt;"LIBSETS_SETTYPE_BATTLEGROUND",IF(G207&lt;&gt;"LIBSETS_SETTYPE_SPECIAL",IF(AO207&lt;&gt;"",VLOOKUP(AO207,'ESO zone constants'!$D$3:$H$4953,5,FALSE),""),""),"")</f>
        <v/>
      </c>
      <c r="AP207" s="41"/>
      <c r="AQ207" s="40" t="str">
        <f>IF(AP207&lt;&gt;"",IF(AP207&lt;&gt;"LIBSETS_DROP_MECHANIC_MONSTER_NAME",VLOOKUP(AP207,'LibSets constants'!$I$4:$L$1003,3,FALSE),""),"")</f>
        <v/>
      </c>
      <c r="AR207" s="40" t="str">
        <f>IF(AP207&lt;&gt;"",IF(AP207&lt;&gt;"LIBSETS_DROP_MECHANIC_MONSTER_NAME",VLOOKUP(AP207,'LibSets constants'!$I$4:$L$1003,4,FALSE),""),"")</f>
        <v/>
      </c>
      <c r="AS207" s="3" t="str">
        <f>IF(G207&lt;&gt;"LIBSETS_SETTYPE_BATTLEGROUND",IF(G207&lt;&gt;"LIBSETS_SETTYPE_SPECIAL",IF(AT207&lt;&gt;"",VLOOKUP(AT207,'ESO zone constants'!$D$3:$H$4953,5,FALSE),""),""),"")</f>
        <v/>
      </c>
      <c r="AU207" s="41"/>
      <c r="AV207" s="40" t="str">
        <f>IF(AU207&lt;&gt;"",IF(AU207&lt;&gt;"LIBSETS_DROP_MECHANIC_MONSTER_NAME",VLOOKUP(AU207,'LibSets constants'!$I$4:$L$1003,3,FALSE),""),"")</f>
        <v/>
      </c>
      <c r="AW207" s="40" t="str">
        <f>IF(AU207&lt;&gt;"",IF(AU207&lt;&gt;"LIBSETS_DROP_MECHANIC_MONSTER_NAME",VLOOKUP(AU207,'LibSets constants'!$I$4:$L$1003,4,FALSE),""),"")</f>
        <v/>
      </c>
      <c r="AX207" s="90" t="s">
        <v>2707</v>
      </c>
      <c r="AY207" s="21" t="str">
        <f>IF(A207="???","--","")&amp;IF(F207&lt;&gt;"Not in the game (anymore)",IF(A207&lt;&gt;"",CONCATENATE("[",A207,"] = {wayshrines={")&amp;IF(K207&lt;&gt;"",CONCATENATE(K207,","),"")&amp;IF(L207&lt;&gt;"",CONCATENATE(L207,","),"")&amp;IF(M207&lt;&gt;"",CONCATENATE(M207,","),"")&amp;CONCATENATE("}")&amp;IF(VALUE(N207)&gt;0,CONCATENATE(", traitsNeeded=",N207),"")&amp;CONCATENATE(", dlcId=",IF(S207&lt;&gt;"",S207,"DLC_BASE_GAME")),""),"")</f>
        <v>[245] = {wayshrines={-1,-1,-1,}, dlcId=DLC_DARK_BROTHERHOOD</v>
      </c>
      <c r="AZ207" s="21" t="str">
        <f>IF(F207&lt;&gt;"Not in the game (anymore)",IF(A207&lt;&gt;"",IF(P207&lt;&gt;"",CONCATENATE(", zoneIds={",P207),"")&amp;IF(Y207&lt;&gt;"",CONCATENATE(",",Y207),"")&amp;IF(AD207&lt;&gt;"",CONCATENATE(",",AD207),"")&amp;IF(AI207&lt;&gt;"",CONCATENATE(",",AI207),"")&amp;IF(AN207&lt;&gt;"",CONCATENATE(",",AN207),"")&amp;IF(AS207&lt;&gt;"",CONCATENATE(",",AS207),"")&amp;IF(P207&lt;&gt;"",CONCATENATE("}",""),"")&amp;IF(OR(I207="true",I207="false",I207&lt;&gt;""), CONCATENATE(", veteran=", I207), ""),""),"")</f>
        <v>, zoneIds={823}, veteran=false</v>
      </c>
      <c r="BA207" s="21" t="str">
        <f>IF(F207&lt;&gt;"Not in the game (anymore)",IF(A207&lt;&gt;"",", setType="&amp;G207,"")&amp;IF(J207="true",", multiTrialSet=true",""),"")</f>
        <v>, setType=LIBSETS_SETTYPE_OVERLAND</v>
      </c>
      <c r="BB207" s="21" t="str">
        <f>IF(AX207&lt;&gt;"",", isProcSetAllowedInPvP="&amp; AX207,"") &amp; IF(F207&lt;&gt;"Not in the game (anymore)",IF(U207&lt;&gt;"",", dropMechanic={"&amp;U207&amp;IF(AA207&lt;&gt;"",","&amp;AA207,"")&amp;IF(AF207&lt;&gt;"",","&amp;AF207,"")&amp;IF(AK207&lt;&gt;"",","&amp;AK207,"")&amp;IF(AP207&lt;&gt;"",","&amp;AP207,"")&amp;IF(AU207&lt;&gt;"",","&amp;AU207,"")&amp;"}"&amp;IF(U207="LIBSETS_DROP_MECHANIC_MONSTER_NAME",", dropMechanicNames={" &amp; IF(V207&lt;&gt;"","['en']='"&amp;V207&amp;"'","") &amp; IF(W207&lt;&gt;"",", ['de']='" &amp; W207&amp;"'","") &amp; "}",""),"")&amp;"},","")</f>
        <v>, dropMechanic={LIBSETS_DROP_MECHANIC_OVERLAND_BOSS_DELVE,LIBSETS_DROP_MECHANIC_OVERLAND_WORLDBOSS,LIBSETS_DROP_MECHANIC_OVERLAND_BOSS_PUBLIC_DUNGEON,LIBSETS_DROP_MECHANIC_OVERLAND_CHEST}},</v>
      </c>
      <c r="BC207" s="21" t="str">
        <f>IF(F207&lt;&gt;"Not in the game (anymore)",IF(C207&lt;&gt;"",CONCATENATE(" --",C207," / ",B207,"   [",IF(Q207&lt;&gt;"",Q207,""),IF(Z207&lt;&gt;"",", "&amp;Z207,""),IF(AE207&lt;&gt;"",", "&amp;AE207,""),IF(AJ207&lt;&gt;"",", "&amp;AJ207,""),IF(AO207&lt;&gt;"",", "&amp;AO207,""),IF(AT207&lt;&gt;"",", "&amp;AT207,""),"]")),"")</f>
        <v xml:space="preserve"> --Sithis\' Touch / Sithis' Berührung   [Gold Coast]</v>
      </c>
    </row>
    <row r="208" spans="1:55" x14ac:dyDescent="0.25">
      <c r="A208" s="12">
        <v>246</v>
      </c>
      <c r="B208" t="s">
        <v>1062</v>
      </c>
      <c r="C208" t="s">
        <v>2647</v>
      </c>
      <c r="D208" s="3">
        <f t="shared" si="3"/>
        <v>246</v>
      </c>
      <c r="F208" t="s">
        <v>39</v>
      </c>
      <c r="G208" s="8" t="s">
        <v>1497</v>
      </c>
      <c r="I208" t="s">
        <v>97</v>
      </c>
      <c r="J208" t="s">
        <v>97</v>
      </c>
      <c r="K208">
        <v>-1</v>
      </c>
      <c r="L208">
        <v>-1</v>
      </c>
      <c r="M208">
        <v>-1</v>
      </c>
      <c r="N208">
        <v>0</v>
      </c>
      <c r="O208" s="66"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V208" s="40" t="str">
        <f>IF(U208&lt;&gt;"",IF(U208&lt;&gt;"LIBSETS_DROP_MECHANIC_MONSTER_NAME",VLOOKUP(U208,'LibSets constants'!$I$4:$L$1003,3,FALSE),""),"")</f>
        <v/>
      </c>
      <c r="W208" s="39" t="str">
        <f>IF(U208&lt;&gt;"",IF(U208&lt;&gt;"LIBSETS_DROP_MECHANIC_MONSTER_NAME",VLOOKUP(U208,'LibSets constants'!$I$4:$L$1003,4,FALSE),""),"")</f>
        <v/>
      </c>
      <c r="Y208" s="3" t="str">
        <f>IF(G208&lt;&gt;"LIBSETS_SETTYPE_BATTLEGROUND",IF(G208&lt;&gt;"LIBSETS_SETTYPE_SPECIAL",IF(X208&lt;&gt;"",X208,IF(Z208&lt;&gt;"",VLOOKUP(Z208,'ESO zone constants'!$D$3:$H$4953,5,FALSE),"")),""),"")</f>
        <v/>
      </c>
      <c r="Z208" t="str">
        <f>IF(AND(O208&lt;&gt;"",NOT(ISERROR(O208))),"",IF(AND(L208&lt;&gt;"",L208&gt;0,NOT(ISERROR(L208))),VLOOKUP(L208,'ESO dumped WayshrineInfo'!$K$3:$N$9999,4,FALSE),""))</f>
        <v/>
      </c>
      <c r="AA208" s="41"/>
      <c r="AB208" s="40" t="str">
        <f>IF(AA208&lt;&gt;"",IF(AA208&lt;&gt;"LIBSETS_DROP_MECHANIC_MONSTER_NAME",VLOOKUP(AA208,'LibSets constants'!$I$4:$L$1003,3,FALSE),""),"")</f>
        <v/>
      </c>
      <c r="AC208" s="40" t="str">
        <f>IF(AA208&lt;&gt;"",IF(AA208&lt;&gt;"LIBSETS_DROP_MECHANIC_MONSTER_NAME",VLOOKUP(AA208,'LibSets constants'!$I$4:$L$1003,4,FALSE),""),"")</f>
        <v/>
      </c>
      <c r="AD208" s="3" t="str">
        <f>IF(G208&lt;&gt;"LIBSETS_SETTYPE_BATTLEGROUND",IF(G208&lt;&gt;"LIBSETS_SETTYPE_SPECIAL",IF(AE208&lt;&gt;"",VLOOKUP(AE208,'ESO zone constants'!$D$3:$H$4953,5,FALSE),""),""),"")</f>
        <v/>
      </c>
      <c r="AE208" t="str">
        <f>IF(AND(O208&lt;&gt;"",NOT(ISERROR(O208))),"",IF(AND(M208&lt;&gt;"",M208&gt;0,NOT(ISERROR(M208))),VLOOKUP(M208,'ESO dumped WayshrineInfo'!$K$3:$N$9999,4,FALSE),""))</f>
        <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90" t="s">
        <v>2707</v>
      </c>
      <c r="AY208" s="21" t="str">
        <f>IF(A208="???","--","")&amp;IF(F208&lt;&gt;"Not in the game (anymore)",IF(A208&lt;&gt;"",CONCATENATE("[",A208,"] = {wayshrines={")&amp;IF(K208&lt;&gt;"",CONCATENATE(K208,","),"")&amp;IF(L208&lt;&gt;"",CONCATENATE(L208,","),"")&amp;IF(M208&lt;&gt;"",CONCATENATE(M208,","),"")&amp;CONCATENATE("}")&amp;IF(VALUE(N208)&gt;0,CONCATENATE(", traitsNeeded=",N208),"")&amp;CONCATENATE(", dlcId=",IF(S208&lt;&gt;"",S208,"DLC_BASE_GAME")),""),"")</f>
        <v>[246] = {wayshrines={-1,-1,-1,}, dlcId=DLC_IMPERIAL_CITY</v>
      </c>
      <c r="AZ208" s="21" t="str">
        <f>IF(F208&lt;&gt;"Not in the game (anymore)",IF(A208&lt;&gt;"",IF(P208&lt;&gt;"",CONCATENATE(", zoneIds={",P208),"")&amp;IF(Y208&lt;&gt;"",CONCATENATE(",",Y208),"")&amp;IF(AD208&lt;&gt;"",CONCATENATE(",",AD208),"")&amp;IF(AI208&lt;&gt;"",CONCATENATE(",",AI208),"")&amp;IF(AN208&lt;&gt;"",CONCATENATE(",",AN208),"")&amp;IF(AS208&lt;&gt;"",CONCATENATE(",",AS208),"")&amp;IF(P208&lt;&gt;"",CONCATENATE("}",""),"")&amp;IF(OR(I208="true",I208="false",I208&lt;&gt;""), CONCATENATE(", veteran=", I208), ""),""),"")</f>
        <v>, zoneIds={643}, veteran=false</v>
      </c>
      <c r="BA208" s="21" t="str">
        <f>IF(F208&lt;&gt;"Not in the game (anymore)",IF(A208&lt;&gt;"",", setType="&amp;G208,"")&amp;IF(J208="true",", multiTrialSet=true",""),"")</f>
        <v>, setType=LIBSETS_SETTYPE_IMPERIALCITY</v>
      </c>
      <c r="BB208" s="21" t="str">
        <f>IF(AX208&lt;&gt;"",", isProcSetAllowedInPvP="&amp; AX208,"") &amp; IF(F208&lt;&gt;"Not in the game (anymore)",IF(U208&lt;&gt;"",", dropMechanic={"&amp;U208&amp;IF(AA208&lt;&gt;"",","&amp;AA208,"")&amp;IF(AF208&lt;&gt;"",","&amp;AF208,"")&amp;IF(AK208&lt;&gt;"",","&amp;AK208,"")&amp;IF(AP208&lt;&gt;"",","&amp;AP208,"")&amp;IF(AU208&lt;&gt;"",","&amp;AU208,"")&amp;"}"&amp;IF(U208="LIBSETS_DROP_MECHANIC_MONSTER_NAME",", dropMechanicNames={" &amp; IF(V208&lt;&gt;"","['en']='"&amp;V208&amp;"'","") &amp; IF(W208&lt;&gt;"",", ['de']='" &amp; W208&amp;"'","") &amp; "}",""),"")&amp;"},","")</f>
        <v>},</v>
      </c>
      <c r="BC208" s="21" t="str">
        <f>IF(F208&lt;&gt;"Not in the game (anymore)",IF(C208&lt;&gt;"",CONCATENATE(" --",C208," / ",B208,"   [",IF(Q208&lt;&gt;"",Q208,""),IF(Z208&lt;&gt;"",", "&amp;Z208,""),IF(AE208&lt;&gt;"",", "&amp;AE208,""),IF(AJ208&lt;&gt;"",", "&amp;AJ208,""),IF(AO208&lt;&gt;"",", "&amp;AO208,""),IF(AT208&lt;&gt;"",", "&amp;AT208,""),"]")),"")</f>
        <v xml:space="preserve"> --Galerion\'s Revenge / Galerions Revanche   [Imperial Sewers]</v>
      </c>
    </row>
    <row r="209" spans="1:55" x14ac:dyDescent="0.25">
      <c r="A209" s="12">
        <v>247</v>
      </c>
      <c r="B209" t="s">
        <v>1063</v>
      </c>
      <c r="C209" t="s">
        <v>1064</v>
      </c>
      <c r="D209" s="3">
        <f t="shared" si="3"/>
        <v>247</v>
      </c>
      <c r="F209" t="s">
        <v>39</v>
      </c>
      <c r="G209" s="8" t="s">
        <v>1497</v>
      </c>
      <c r="I209" t="s">
        <v>97</v>
      </c>
      <c r="J209" t="s">
        <v>97</v>
      </c>
      <c r="K209">
        <v>-1</v>
      </c>
      <c r="L209">
        <v>-1</v>
      </c>
      <c r="M209">
        <v>-1</v>
      </c>
      <c r="N209">
        <v>0</v>
      </c>
      <c r="O209" s="66"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V209" s="40" t="str">
        <f>IF(U209&lt;&gt;"",IF(U209&lt;&gt;"LIBSETS_DROP_MECHANIC_MONSTER_NAME",VLOOKUP(U209,'LibSets constants'!$I$4:$L$1003,3,FALSE),""),"")</f>
        <v/>
      </c>
      <c r="W209" s="39" t="str">
        <f>IF(U209&lt;&gt;"",IF(U209&lt;&gt;"LIBSETS_DROP_MECHANIC_MONSTER_NAME",VLOOKUP(U209,'LibSets constants'!$I$4:$L$1003,4,FALSE),""),"")</f>
        <v/>
      </c>
      <c r="Y209" s="3" t="str">
        <f>IF(G209&lt;&gt;"LIBSETS_SETTYPE_BATTLEGROUND",IF(G209&lt;&gt;"LIBSETS_SETTYPE_SPECIAL",IF(X209&lt;&gt;"",X209,IF(Z209&lt;&gt;"",VLOOKUP(Z209,'ESO zone constants'!$D$3:$H$4953,5,FALSE),"")),""),"")</f>
        <v/>
      </c>
      <c r="Z209" t="str">
        <f>IF(AND(O209&lt;&gt;"",NOT(ISERROR(O209))),"",IF(AND(L209&lt;&gt;"",L209&gt;0,NOT(ISERROR(L209))),VLOOKUP(L209,'ESO dumped WayshrineInfo'!$K$3:$N$9999,4,FALSE),""))</f>
        <v/>
      </c>
      <c r="AA209" s="41"/>
      <c r="AB209" s="40" t="str">
        <f>IF(AA209&lt;&gt;"",IF(AA209&lt;&gt;"LIBSETS_DROP_MECHANIC_MONSTER_NAME",VLOOKUP(AA209,'LibSets constants'!$I$4:$L$1003,3,FALSE),""),"")</f>
        <v/>
      </c>
      <c r="AC209" s="40" t="str">
        <f>IF(AA209&lt;&gt;"",IF(AA209&lt;&gt;"LIBSETS_DROP_MECHANIC_MONSTER_NAME",VLOOKUP(AA209,'LibSets constants'!$I$4:$L$1003,4,FALSE),""),"")</f>
        <v/>
      </c>
      <c r="AD209" s="3" t="str">
        <f>IF(G209&lt;&gt;"LIBSETS_SETTYPE_BATTLEGROUND",IF(G209&lt;&gt;"LIBSETS_SETTYPE_SPECIAL",IF(AE209&lt;&gt;"",VLOOKUP(AE209,'ESO zone constants'!$D$3:$H$4953,5,FALSE),""),""),"")</f>
        <v/>
      </c>
      <c r="AE209" t="str">
        <f>IF(AND(O209&lt;&gt;"",NOT(ISERROR(O209))),"",IF(AND(M209&lt;&gt;"",M209&gt;0,NOT(ISERROR(M209))),VLOOKUP(M209,'ESO dumped WayshrineInfo'!$K$3:$N$9999,4,FALSE),""))</f>
        <v/>
      </c>
      <c r="AF209" s="41"/>
      <c r="AG209" s="40" t="str">
        <f>IF(AF209&lt;&gt;"",IF(AF209&lt;&gt;"LIBSETS_DROP_MECHANIC_MONSTER_NAME",VLOOKUP(AF209,'LibSets constants'!$I$4:$L$1003,3,FALSE),""),"")</f>
        <v/>
      </c>
      <c r="AH209" s="40" t="str">
        <f>IF(AF209&lt;&gt;"",IF(AF209&lt;&gt;"LIBSETS_DROP_MECHANIC_MONSTER_NAME",VLOOKUP(AF209,'LibSets constants'!$I$4:$L$1003,4,FALSE),""),"")</f>
        <v/>
      </c>
      <c r="AI209" s="3" t="str">
        <f>IF(G209&lt;&gt;"LIBSETS_SETTYPE_BATTLEGROUND",IF(G209&lt;&gt;"LIBSETS_SETTYPE_SPECIAL",IF(AJ209&lt;&gt;"",VLOOKUP(AJ209,'ESO zone constants'!$D$3:$H$4953,5,FALSE),""),""),"")</f>
        <v/>
      </c>
      <c r="AK209" s="41"/>
      <c r="AL209" s="40" t="str">
        <f>IF(AK209&lt;&gt;"",IF(AK209&lt;&gt;"LIBSETS_DROP_MECHANIC_MONSTER_NAME",VLOOKUP(AK209,'LibSets constants'!$I$4:$L$1003,3,FALSE),""),"")</f>
        <v/>
      </c>
      <c r="AM209" s="40" t="str">
        <f>IF(AK209&lt;&gt;"",IF(AK209&lt;&gt;"LIBSETS_DROP_MECHANIC_MONSTER_NAME",VLOOKUP(AK209,'LibSets constants'!$I$4:$L$1003,4,FALSE),""),"")</f>
        <v/>
      </c>
      <c r="AN209" s="3" t="str">
        <f>IF(G209&lt;&gt;"LIBSETS_SETTYPE_BATTLEGROUND",IF(G209&lt;&gt;"LIBSETS_SETTYPE_SPECIAL",IF(AO209&lt;&gt;"",VLOOKUP(AO209,'ESO zone constants'!$D$3:$H$4953,5,FALSE),""),""),"")</f>
        <v/>
      </c>
      <c r="AP209" s="41"/>
      <c r="AQ209" s="40" t="str">
        <f>IF(AP209&lt;&gt;"",IF(AP209&lt;&gt;"LIBSETS_DROP_MECHANIC_MONSTER_NAME",VLOOKUP(AP209,'LibSets constants'!$I$4:$L$1003,3,FALSE),""),"")</f>
        <v/>
      </c>
      <c r="AR209" s="40" t="str">
        <f>IF(AP209&lt;&gt;"",IF(AP209&lt;&gt;"LIBSETS_DROP_MECHANIC_MONSTER_NAME",VLOOKUP(AP209,'LibSets constants'!$I$4:$L$1003,4,FALSE),""),"")</f>
        <v/>
      </c>
      <c r="AS209" s="3" t="str">
        <f>IF(G209&lt;&gt;"LIBSETS_SETTYPE_BATTLEGROUND",IF(G209&lt;&gt;"LIBSETS_SETTYPE_SPECIAL",IF(AT209&lt;&gt;"",VLOOKUP(AT209,'ESO zone constants'!$D$3:$H$4953,5,FALSE),""),""),"")</f>
        <v/>
      </c>
      <c r="AU209" s="41"/>
      <c r="AV209" s="40" t="str">
        <f>IF(AU209&lt;&gt;"",IF(AU209&lt;&gt;"LIBSETS_DROP_MECHANIC_MONSTER_NAME",VLOOKUP(AU209,'LibSets constants'!$I$4:$L$1003,3,FALSE),""),"")</f>
        <v/>
      </c>
      <c r="AW209" s="40" t="str">
        <f>IF(AU209&lt;&gt;"",IF(AU209&lt;&gt;"LIBSETS_DROP_MECHANIC_MONSTER_NAME",VLOOKUP(AU209,'LibSets constants'!$I$4:$L$1003,4,FALSE),""),"")</f>
        <v/>
      </c>
      <c r="AX209" s="90" t="s">
        <v>2707</v>
      </c>
      <c r="AY209" s="21" t="str">
        <f>IF(A209="???","--","")&amp;IF(F209&lt;&gt;"Not in the game (anymore)",IF(A209&lt;&gt;"",CONCATENATE("[",A209,"] = {wayshrines={")&amp;IF(K209&lt;&gt;"",CONCATENATE(K209,","),"")&amp;IF(L209&lt;&gt;"",CONCATENATE(L209,","),"")&amp;IF(M209&lt;&gt;"",CONCATENATE(M209,","),"")&amp;CONCATENATE("}")&amp;IF(VALUE(N209)&gt;0,CONCATENATE(", traitsNeeded=",N209),"")&amp;CONCATENATE(", dlcId=",IF(S209&lt;&gt;"",S209,"DLC_BASE_GAME")),""),"")</f>
        <v>[247] = {wayshrines={-1,-1,-1,}, dlcId=DLC_IMPERIAL_CITY</v>
      </c>
      <c r="AZ209" s="21" t="str">
        <f>IF(F209&lt;&gt;"Not in the game (anymore)",IF(A209&lt;&gt;"",IF(P209&lt;&gt;"",CONCATENATE(", zoneIds={",P209),"")&amp;IF(Y209&lt;&gt;"",CONCATENATE(",",Y209),"")&amp;IF(AD209&lt;&gt;"",CONCATENATE(",",AD209),"")&amp;IF(AI209&lt;&gt;"",CONCATENATE(",",AI209),"")&amp;IF(AN209&lt;&gt;"",CONCATENATE(",",AN209),"")&amp;IF(AS209&lt;&gt;"",CONCATENATE(",",AS209),"")&amp;IF(P209&lt;&gt;"",CONCATENATE("}",""),"")&amp;IF(OR(I209="true",I209="false",I209&lt;&gt;""), CONCATENATE(", veteran=", I209), ""),""),"")</f>
        <v>, zoneIds={643}, veteran=false</v>
      </c>
      <c r="BA209" s="21" t="str">
        <f>IF(F209&lt;&gt;"Not in the game (anymore)",IF(A209&lt;&gt;"",", setType="&amp;G209,"")&amp;IF(J209="true",", multiTrialSet=true",""),"")</f>
        <v>, setType=LIBSETS_SETTYPE_IMPERIALCITY</v>
      </c>
      <c r="BB209" s="21" t="str">
        <f>IF(AX209&lt;&gt;"",", isProcSetAllowedInPvP="&amp; AX209,"") &amp; IF(F209&lt;&gt;"Not in the game (anymore)",IF(U209&lt;&gt;"",", dropMechanic={"&amp;U209&amp;IF(AA209&lt;&gt;"",","&amp;AA209,"")&amp;IF(AF209&lt;&gt;"",","&amp;AF209,"")&amp;IF(AK209&lt;&gt;"",","&amp;AK209,"")&amp;IF(AP209&lt;&gt;"",","&amp;AP209,"")&amp;IF(AU209&lt;&gt;"",","&amp;AU209,"")&amp;"}"&amp;IF(U209="LIBSETS_DROP_MECHANIC_MONSTER_NAME",", dropMechanicNames={" &amp; IF(V209&lt;&gt;"","['en']='"&amp;V209&amp;"'","") &amp; IF(W209&lt;&gt;"",", ['de']='" &amp; W209&amp;"'","") &amp; "}",""),"")&amp;"},","")</f>
        <v>},</v>
      </c>
      <c r="BC209" s="21" t="str">
        <f>IF(F209&lt;&gt;"Not in the game (anymore)",IF(C209&lt;&gt;"",CONCATENATE(" --",C209," / ",B209,"   [",IF(Q209&lt;&gt;"",Q209,""),IF(Z209&lt;&gt;"",", "&amp;Z209,""),IF(AE209&lt;&gt;"",", "&amp;AE209,""),IF(AJ209&lt;&gt;"",", "&amp;AJ209,""),IF(AO209&lt;&gt;"",", "&amp;AO209,""),IF(AT209&lt;&gt;"",", "&amp;AT209,""),"]")),"")</f>
        <v xml:space="preserve"> --Vicecanon of Venom / Vizekanoniker des Gifts   [Imperial Sewers]</v>
      </c>
    </row>
    <row r="210" spans="1:55" x14ac:dyDescent="0.25">
      <c r="A210" s="12">
        <v>248</v>
      </c>
      <c r="B210" t="s">
        <v>1065</v>
      </c>
      <c r="C210" t="s">
        <v>1066</v>
      </c>
      <c r="D210" s="3">
        <f t="shared" si="3"/>
        <v>248</v>
      </c>
      <c r="F210" t="s">
        <v>39</v>
      </c>
      <c r="G210" s="8" t="s">
        <v>1497</v>
      </c>
      <c r="I210" t="s">
        <v>97</v>
      </c>
      <c r="J210" t="s">
        <v>97</v>
      </c>
      <c r="K210">
        <v>-1</v>
      </c>
      <c r="L210">
        <v>-1</v>
      </c>
      <c r="M210">
        <v>-1</v>
      </c>
      <c r="N210">
        <v>0</v>
      </c>
      <c r="O210" s="66"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V210" s="40" t="str">
        <f>IF(U210&lt;&gt;"",IF(U210&lt;&gt;"LIBSETS_DROP_MECHANIC_MONSTER_NAME",VLOOKUP(U210,'LibSets constants'!$I$4:$L$1003,3,FALSE),""),"")</f>
        <v/>
      </c>
      <c r="W210" s="39" t="str">
        <f>IF(U210&lt;&gt;"",IF(U210&lt;&gt;"LIBSETS_DROP_MECHANIC_MONSTER_NAME",VLOOKUP(U210,'LibSets constants'!$I$4:$L$1003,4,FALSE),""),"")</f>
        <v/>
      </c>
      <c r="Y210" s="3" t="str">
        <f>IF(G210&lt;&gt;"LIBSETS_SETTYPE_BATTLEGROUND",IF(G210&lt;&gt;"LIBSETS_SETTYPE_SPECIAL",IF(X210&lt;&gt;"",X210,IF(Z210&lt;&gt;"",VLOOKUP(Z210,'ESO zone constants'!$D$3:$H$4953,5,FALSE),"")),""),"")</f>
        <v/>
      </c>
      <c r="Z210" t="str">
        <f>IF(AND(O210&lt;&gt;"",NOT(ISERROR(O210))),"",IF(AND(L210&lt;&gt;"",L210&gt;0,NOT(ISERROR(L210))),VLOOKUP(L210,'ESO dumped WayshrineInfo'!$K$3:$N$9999,4,FALSE),""))</f>
        <v/>
      </c>
      <c r="AA210" s="41"/>
      <c r="AB210" s="40" t="str">
        <f>IF(AA210&lt;&gt;"",IF(AA210&lt;&gt;"LIBSETS_DROP_MECHANIC_MONSTER_NAME",VLOOKUP(AA210,'LibSets constants'!$I$4:$L$1003,3,FALSE),""),"")</f>
        <v/>
      </c>
      <c r="AC210" s="40" t="str">
        <f>IF(AA210&lt;&gt;"",IF(AA210&lt;&gt;"LIBSETS_DROP_MECHANIC_MONSTER_NAME",VLOOKUP(AA210,'LibSets constants'!$I$4:$L$1003,4,FALSE),""),"")</f>
        <v/>
      </c>
      <c r="AD210" s="3" t="str">
        <f>IF(G210&lt;&gt;"LIBSETS_SETTYPE_BATTLEGROUND",IF(G210&lt;&gt;"LIBSETS_SETTYPE_SPECIAL",IF(AE210&lt;&gt;"",VLOOKUP(AE210,'ESO zone constants'!$D$3:$H$4953,5,FALSE),""),""),"")</f>
        <v/>
      </c>
      <c r="AE210" t="str">
        <f>IF(AND(O210&lt;&gt;"",NOT(ISERROR(O210))),"",IF(AND(M210&lt;&gt;"",M210&gt;0,NOT(ISERROR(M210))),VLOOKUP(M210,'ESO dumped WayshrineInfo'!$K$3:$N$9999,4,FALSE),""))</f>
        <v/>
      </c>
      <c r="AF210" s="41"/>
      <c r="AG210" s="40" t="str">
        <f>IF(AF210&lt;&gt;"",IF(AF210&lt;&gt;"LIBSETS_DROP_MECHANIC_MONSTER_NAME",VLOOKUP(AF210,'LibSets constants'!$I$4:$L$1003,3,FALSE),""),"")</f>
        <v/>
      </c>
      <c r="AH210" s="40" t="str">
        <f>IF(AF210&lt;&gt;"",IF(AF210&lt;&gt;"LIBSETS_DROP_MECHANIC_MONSTER_NAME",VLOOKUP(AF210,'LibSets constants'!$I$4:$L$1003,4,FALSE),""),"")</f>
        <v/>
      </c>
      <c r="AI210" s="3" t="str">
        <f>IF(G210&lt;&gt;"LIBSETS_SETTYPE_BATTLEGROUND",IF(G210&lt;&gt;"LIBSETS_SETTYPE_SPECIAL",IF(AJ210&lt;&gt;"",VLOOKUP(AJ210,'ESO zone constants'!$D$3:$H$4953,5,FALSE),""),""),"")</f>
        <v/>
      </c>
      <c r="AK210" s="41"/>
      <c r="AL210" s="40" t="str">
        <f>IF(AK210&lt;&gt;"",IF(AK210&lt;&gt;"LIBSETS_DROP_MECHANIC_MONSTER_NAME",VLOOKUP(AK210,'LibSets constants'!$I$4:$L$1003,3,FALSE),""),"")</f>
        <v/>
      </c>
      <c r="AM210" s="40" t="str">
        <f>IF(AK210&lt;&gt;"",IF(AK210&lt;&gt;"LIBSETS_DROP_MECHANIC_MONSTER_NAME",VLOOKUP(AK210,'LibSets constants'!$I$4:$L$1003,4,FALSE),""),"")</f>
        <v/>
      </c>
      <c r="AN210" s="3" t="str">
        <f>IF(G210&lt;&gt;"LIBSETS_SETTYPE_BATTLEGROUND",IF(G210&lt;&gt;"LIBSETS_SETTYPE_SPECIAL",IF(AO210&lt;&gt;"",VLOOKUP(AO210,'ESO zone constants'!$D$3:$H$4953,5,FALSE),""),""),"")</f>
        <v/>
      </c>
      <c r="AP210" s="41"/>
      <c r="AQ210" s="40" t="str">
        <f>IF(AP210&lt;&gt;"",IF(AP210&lt;&gt;"LIBSETS_DROP_MECHANIC_MONSTER_NAME",VLOOKUP(AP210,'LibSets constants'!$I$4:$L$1003,3,FALSE),""),"")</f>
        <v/>
      </c>
      <c r="AR210" s="40" t="str">
        <f>IF(AP210&lt;&gt;"",IF(AP210&lt;&gt;"LIBSETS_DROP_MECHANIC_MONSTER_NAME",VLOOKUP(AP210,'LibSets constants'!$I$4:$L$1003,4,FALSE),""),"")</f>
        <v/>
      </c>
      <c r="AS210" s="3" t="str">
        <f>IF(G210&lt;&gt;"LIBSETS_SETTYPE_BATTLEGROUND",IF(G210&lt;&gt;"LIBSETS_SETTYPE_SPECIAL",IF(AT210&lt;&gt;"",VLOOKUP(AT210,'ESO zone constants'!$D$3:$H$4953,5,FALSE),""),""),"")</f>
        <v/>
      </c>
      <c r="AU210" s="41"/>
      <c r="AV210" s="40" t="str">
        <f>IF(AU210&lt;&gt;"",IF(AU210&lt;&gt;"LIBSETS_DROP_MECHANIC_MONSTER_NAME",VLOOKUP(AU210,'LibSets constants'!$I$4:$L$1003,3,FALSE),""),"")</f>
        <v/>
      </c>
      <c r="AW210" s="40" t="str">
        <f>IF(AU210&lt;&gt;"",IF(AU210&lt;&gt;"LIBSETS_DROP_MECHANIC_MONSTER_NAME",VLOOKUP(AU210,'LibSets constants'!$I$4:$L$1003,4,FALSE),""),"")</f>
        <v/>
      </c>
      <c r="AX210" s="90" t="s">
        <v>2707</v>
      </c>
      <c r="AY210" s="21" t="str">
        <f>IF(A210="???","--","")&amp;IF(F210&lt;&gt;"Not in the game (anymore)",IF(A210&lt;&gt;"",CONCATENATE("[",A210,"] = {wayshrines={")&amp;IF(K210&lt;&gt;"",CONCATENATE(K210,","),"")&amp;IF(L210&lt;&gt;"",CONCATENATE(L210,","),"")&amp;IF(M210&lt;&gt;"",CONCATENATE(M210,","),"")&amp;CONCATENATE("}")&amp;IF(VALUE(N210)&gt;0,CONCATENATE(", traitsNeeded=",N210),"")&amp;CONCATENATE(", dlcId=",IF(S210&lt;&gt;"",S210,"DLC_BASE_GAME")),""),"")</f>
        <v>[248] = {wayshrines={-1,-1,-1,}, dlcId=DLC_IMPERIAL_CITY</v>
      </c>
      <c r="AZ210" s="21" t="str">
        <f>IF(F210&lt;&gt;"Not in the game (anymore)",IF(A210&lt;&gt;"",IF(P210&lt;&gt;"",CONCATENATE(", zoneIds={",P210),"")&amp;IF(Y210&lt;&gt;"",CONCATENATE(",",Y210),"")&amp;IF(AD210&lt;&gt;"",CONCATENATE(",",AD210),"")&amp;IF(AI210&lt;&gt;"",CONCATENATE(",",AI210),"")&amp;IF(AN210&lt;&gt;"",CONCATENATE(",",AN210),"")&amp;IF(AS210&lt;&gt;"",CONCATENATE(",",AS210),"")&amp;IF(P210&lt;&gt;"",CONCATENATE("}",""),"")&amp;IF(OR(I210="true",I210="false",I210&lt;&gt;""), CONCATENATE(", veteran=", I210), ""),""),"")</f>
        <v>, zoneIds={643}, veteran=false</v>
      </c>
      <c r="BA210" s="21" t="str">
        <f>IF(F210&lt;&gt;"Not in the game (anymore)",IF(A210&lt;&gt;"",", setType="&amp;G210,"")&amp;IF(J210="true",", multiTrialSet=true",""),"")</f>
        <v>, setType=LIBSETS_SETTYPE_IMPERIALCITY</v>
      </c>
      <c r="BB210" s="21" t="str">
        <f>IF(AX210&lt;&gt;"",", isProcSetAllowedInPvP="&amp; AX210,"") &amp; IF(F210&lt;&gt;"Not in the game (anymore)",IF(U210&lt;&gt;"",", dropMechanic={"&amp;U210&amp;IF(AA210&lt;&gt;"",","&amp;AA210,"")&amp;IF(AF210&lt;&gt;"",","&amp;AF210,"")&amp;IF(AK210&lt;&gt;"",","&amp;AK210,"")&amp;IF(AP210&lt;&gt;"",","&amp;AP210,"")&amp;IF(AU210&lt;&gt;"",","&amp;AU210,"")&amp;"}"&amp;IF(U210="LIBSETS_DROP_MECHANIC_MONSTER_NAME",", dropMechanicNames={" &amp; IF(V210&lt;&gt;"","['en']='"&amp;V210&amp;"'","") &amp; IF(W210&lt;&gt;"",", ['de']='" &amp; W210&amp;"'","") &amp; "}",""),"")&amp;"},","")</f>
        <v>},</v>
      </c>
      <c r="BC210" s="21" t="str">
        <f>IF(F210&lt;&gt;"Not in the game (anymore)",IF(C210&lt;&gt;"",CONCATENATE(" --",C210," / ",B210,"   [",IF(Q210&lt;&gt;"",Q210,""),IF(Z210&lt;&gt;"",", "&amp;Z210,""),IF(AE210&lt;&gt;"",", "&amp;AE210,""),IF(AJ210&lt;&gt;"",", "&amp;AJ210,""),IF(AO210&lt;&gt;"",", "&amp;AO210,""),IF(AT210&lt;&gt;"",", "&amp;AT210,""),"]")),"")</f>
        <v xml:space="preserve"> --Thews of the Harbinger / Muskeln des Vorboten   [Imperial Sewers]</v>
      </c>
    </row>
    <row r="211" spans="1:55" x14ac:dyDescent="0.25">
      <c r="A211" s="12">
        <v>253</v>
      </c>
      <c r="B211" t="s">
        <v>1067</v>
      </c>
      <c r="C211" t="s">
        <v>1068</v>
      </c>
      <c r="D211" s="3">
        <f t="shared" si="3"/>
        <v>253</v>
      </c>
      <c r="F211" t="s">
        <v>39</v>
      </c>
      <c r="G211" s="8" t="s">
        <v>1497</v>
      </c>
      <c r="I211" t="s">
        <v>97</v>
      </c>
      <c r="J211" t="s">
        <v>97</v>
      </c>
      <c r="K211">
        <v>-1</v>
      </c>
      <c r="L211">
        <v>-1</v>
      </c>
      <c r="M211">
        <v>-1</v>
      </c>
      <c r="N211">
        <v>0</v>
      </c>
      <c r="O211" s="66"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V211" s="40" t="str">
        <f>IF(U211&lt;&gt;"",IF(U211&lt;&gt;"LIBSETS_DROP_MECHANIC_MONSTER_NAME",VLOOKUP(U211,'LibSets constants'!$I$4:$L$1003,3,FALSE),""),"")</f>
        <v/>
      </c>
      <c r="W211" s="39" t="str">
        <f>IF(U211&lt;&gt;"",IF(U211&lt;&gt;"LIBSETS_DROP_MECHANIC_MONSTER_NAME",VLOOKUP(U211,'LibSets constants'!$I$4:$L$1003,4,FALSE),""),"")</f>
        <v/>
      </c>
      <c r="Y211" s="3" t="str">
        <f>IF(G211&lt;&gt;"LIBSETS_SETTYPE_BATTLEGROUND",IF(G211&lt;&gt;"LIBSETS_SETTYPE_SPECIAL",IF(X211&lt;&gt;"",X211,IF(Z211&lt;&gt;"",VLOOKUP(Z211,'ESO zone constants'!$D$3:$H$4953,5,FALSE),"")),""),"")</f>
        <v/>
      </c>
      <c r="Z211" t="str">
        <f>IF(AND(O211&lt;&gt;"",NOT(ISERROR(O211))),"",IF(AND(L211&lt;&gt;"",L211&gt;0,NOT(ISERROR(L211))),VLOOKUP(L211,'ESO dumped WayshrineInfo'!$K$3:$N$9999,4,FALSE),""))</f>
        <v/>
      </c>
      <c r="AA211" s="41"/>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WayshrineInfo'!$K$3:$N$9999,4,FALSE),""))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90" t="s">
        <v>2707</v>
      </c>
      <c r="AY211" s="21" t="str">
        <f>IF(A211="???","--","")&amp;IF(F211&lt;&gt;"Not in the game (anymore)",IF(A211&lt;&gt;"",CONCATENATE("[",A211,"] = {wayshrines={")&amp;IF(K211&lt;&gt;"",CONCATENATE(K211,","),"")&amp;IF(L211&lt;&gt;"",CONCATENATE(L211,","),"")&amp;IF(M211&lt;&gt;"",CONCATENATE(M211,","),"")&amp;CONCATENATE("}")&amp;IF(VALUE(N211)&gt;0,CONCATENATE(", traitsNeeded=",N211),"")&amp;CONCATENATE(", dlcId=",IF(S211&lt;&gt;"",S211,"DLC_BASE_GAME")),""),"")</f>
        <v>[253] = {wayshrines={-1,-1,-1,}, dlcId=DLC_IMPERIAL_CITY</v>
      </c>
      <c r="AZ211" s="21" t="str">
        <f>IF(F211&lt;&gt;"Not in the game (anymore)",IF(A211&lt;&gt;"",IF(P211&lt;&gt;"",CONCATENATE(", zoneIds={",P211),"")&amp;IF(Y211&lt;&gt;"",CONCATENATE(",",Y211),"")&amp;IF(AD211&lt;&gt;"",CONCATENATE(",",AD211),"")&amp;IF(AI211&lt;&gt;"",CONCATENATE(",",AI211),"")&amp;IF(AN211&lt;&gt;"",CONCATENATE(",",AN211),"")&amp;IF(AS211&lt;&gt;"",CONCATENATE(",",AS211),"")&amp;IF(P211&lt;&gt;"",CONCATENATE("}",""),"")&amp;IF(OR(I211="true",I211="false",I211&lt;&gt;""), CONCATENATE(", veteran=", I211), ""),""),"")</f>
        <v>, zoneIds={643}, veteran=false</v>
      </c>
      <c r="BA211" s="21" t="str">
        <f>IF(F211&lt;&gt;"Not in the game (anymore)",IF(A211&lt;&gt;"",", setType="&amp;G211,"")&amp;IF(J211="true",", multiTrialSet=true",""),"")</f>
        <v>, setType=LIBSETS_SETTYPE_IMPERIALCITY</v>
      </c>
      <c r="BB211" s="21" t="str">
        <f>IF(AX211&lt;&gt;"",", isProcSetAllowedInPvP="&amp; AX211,"") &amp; IF(F211&lt;&gt;"Not in the game (anymore)",IF(U211&lt;&gt;"",", dropMechanic={"&amp;U211&amp;IF(AA211&lt;&gt;"",","&amp;AA211,"")&amp;IF(AF211&lt;&gt;"",","&amp;AF211,"")&amp;IF(AK211&lt;&gt;"",","&amp;AK211,"")&amp;IF(AP211&lt;&gt;"",","&amp;AP211,"")&amp;IF(AU211&lt;&gt;"",","&amp;AU211,"")&amp;"}"&amp;IF(U211="LIBSETS_DROP_MECHANIC_MONSTER_NAME",", dropMechanicNames={" &amp; IF(V211&lt;&gt;"","['en']='"&amp;V211&amp;"'","") &amp; IF(W211&lt;&gt;"",", ['de']='" &amp; W211&amp;"'","") &amp; "}",""),"")&amp;"},","")</f>
        <v>},</v>
      </c>
      <c r="BC211" s="21" t="str">
        <f>IF(F211&lt;&gt;"Not in the game (anymore)",IF(C211&lt;&gt;"",CONCATENATE(" --",C211," / ",B211,"   [",IF(Q211&lt;&gt;"",Q211,""),IF(Z211&lt;&gt;"",", "&amp;Z211,""),IF(AE211&lt;&gt;"",", "&amp;AE211,""),IF(AJ211&lt;&gt;"",", "&amp;AJ211,""),IF(AO211&lt;&gt;"",", "&amp;AO211,""),IF(AT211&lt;&gt;"",", "&amp;AT211,""),"]")),"")</f>
        <v xml:space="preserve"> --Imperial Physique / Kaiserliche Physis   [Imperial Sewers]</v>
      </c>
    </row>
    <row r="212" spans="1:55" x14ac:dyDescent="0.25">
      <c r="A212" s="5">
        <v>256</v>
      </c>
      <c r="B212" t="s">
        <v>1069</v>
      </c>
      <c r="C212" t="s">
        <v>13</v>
      </c>
      <c r="D212" s="3">
        <f t="shared" si="3"/>
        <v>256</v>
      </c>
      <c r="G212" s="8" t="s">
        <v>1498</v>
      </c>
      <c r="H212">
        <v>3</v>
      </c>
      <c r="I212" t="s">
        <v>1485</v>
      </c>
      <c r="J212" t="s">
        <v>97</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1565</v>
      </c>
      <c r="V212" s="42" t="s">
        <v>1377</v>
      </c>
      <c r="W212" s="39" t="s">
        <v>1658</v>
      </c>
      <c r="Y212" s="3" t="str">
        <f>IF(G212&lt;&gt;"LIBSETS_SETTYPE_BATTLEGROUND",IF(G212&lt;&gt;"LIBSETS_SETTYPE_SPECIAL",IF(X212&lt;&gt;"",X212,IF(Z212&lt;&gt;"",VLOOKUP(Z212,'ESO zone constants'!$D$3:$H$4953,5,FALSE),"")),""),"")</f>
        <v/>
      </c>
      <c r="Z212" t="str">
        <f>IF(AND(O212&lt;&gt;"",NOT(ISERROR(O212))),"",IF(AND(L212&lt;&gt;"",L212&gt;0,NOT(ISERROR(L212))),VLOOKUP(L212,'ESO dumped WayshrineInfo'!$K$3:$N$9999,4,FALSE),""))</f>
        <v/>
      </c>
      <c r="AA212" s="42"/>
      <c r="AB212" s="42"/>
      <c r="AC212" s="42"/>
      <c r="AD212" s="3" t="str">
        <f>IF(G212&lt;&gt;"LIBSETS_SETTYPE_BATTLEGROUND",IF(G212&lt;&gt;"LIBSETS_SETTYPE_SPECIAL",IF(AE212&lt;&gt;"",VLOOKUP(AE212,'ESO zone constants'!$D$3:$H$4953,5,FALSE),""),""),"")</f>
        <v/>
      </c>
      <c r="AE212" t="str">
        <f>IF(AND(O212&lt;&gt;"",NOT(ISERROR(O212))),"",IF(AND(M212&lt;&gt;"",M212&gt;0,NOT(ISERROR(M212))),VLOOKUP(M212,'ESO dumped WayshrineInfo'!$K$3:$N$9999,4,FALSE),""))</f>
        <v/>
      </c>
      <c r="AF212" s="42"/>
      <c r="AG212" s="42"/>
      <c r="AH212" s="42"/>
      <c r="AI212" s="3" t="str">
        <f>IF(G212&lt;&gt;"LIBSETS_SETTYPE_BATTLEGROUND",IF(G212&lt;&gt;"LIBSETS_SETTYPE_SPECIAL",IF(AJ212&lt;&gt;"",VLOOKUP(AJ212,'ESO zone constants'!$D$3:$H$4953,5,FALSE),""),""),"")</f>
        <v/>
      </c>
      <c r="AK212" s="42"/>
      <c r="AL212" s="42"/>
      <c r="AM212" s="42"/>
      <c r="AN212" s="3" t="str">
        <f>IF(G212&lt;&gt;"LIBSETS_SETTYPE_BATTLEGROUND",IF(G212&lt;&gt;"LIBSETS_SETTYPE_SPECIAL",IF(AO212&lt;&gt;"",VLOOKUP(AO212,'ESO zone constants'!$D$3:$H$4953,5,FALSE),""),""),"")</f>
        <v/>
      </c>
      <c r="AP212" s="42"/>
      <c r="AQ212" s="42"/>
      <c r="AR212" s="42"/>
      <c r="AS212" s="3" t="str">
        <f>IF(G212&lt;&gt;"LIBSETS_SETTYPE_BATTLEGROUND",IF(G212&lt;&gt;"LIBSETS_SETTYPE_SPECIAL",IF(AT212&lt;&gt;"",VLOOKUP(AT212,'ESO zone constants'!$D$3:$H$4953,5,FALSE),""),""),"")</f>
        <v/>
      </c>
      <c r="AU212" s="42"/>
      <c r="AV212" s="42"/>
      <c r="AW212" s="42"/>
      <c r="AX212" s="90" t="s">
        <v>2707</v>
      </c>
      <c r="AY212" s="21" t="str">
        <f>IF(A212="???","--","")&amp;IF(F212&lt;&gt;"Not in the game (anymore)",IF(A212&lt;&gt;"",CONCATENATE("[",A212,"] = {wayshrines={")&amp;IF(K212&lt;&gt;"",CONCATENATE(K212,","),"")&amp;IF(L212&lt;&gt;"",CONCATENATE(L212,","),"")&amp;IF(M212&lt;&gt;"",CONCATENATE(M212,","),"")&amp;CONCATENATE("}")&amp;IF(VALUE(N212)&gt;0,CONCATENATE(", traitsNeeded=",N212),"")&amp;CONCATENATE(", dlcId=",IF(S212&lt;&gt;"",S212,"DLC_BASE_GAME")),""),"")</f>
        <v>[256] = {wayshrines={260,260,260,}, dlcId=DLC_SHADOWS_OF_THE_HIST</v>
      </c>
      <c r="AZ212" s="21" t="str">
        <f>IF(F212&lt;&gt;"Not in the game (anymore)",IF(A212&lt;&gt;"",IF(P212&lt;&gt;"",CONCATENATE(", zoneIds={",P212),"")&amp;IF(Y212&lt;&gt;"",CONCATENATE(",",Y212),"")&amp;IF(AD212&lt;&gt;"",CONCATENATE(",",AD212),"")&amp;IF(AI212&lt;&gt;"",CONCATENATE(",",AI212),"")&amp;IF(AN212&lt;&gt;"",CONCATENATE(",",AN212),"")&amp;IF(AS212&lt;&gt;"",CONCATENATE(",",AS212),"")&amp;IF(P212&lt;&gt;"",CONCATENATE("}",""),"")&amp;IF(OR(I212="true",I212="false",I212&lt;&gt;""), CONCATENATE(", veteran=", I212), ""),""),"")</f>
        <v>, zoneIds={843}, veteran={[EQUIP_TYPE_HEAD]=true, [EQUIP_TYPE_SHOULDERS]=false}</v>
      </c>
      <c r="BA212" s="21" t="str">
        <f>IF(F212&lt;&gt;"Not in the game (anymore)",IF(A212&lt;&gt;"",", setType="&amp;G212,"")&amp;IF(J212="true",", multiTrialSet=true",""),"")</f>
        <v>, setType=LIBSETS_SETTYPE_MONSTER</v>
      </c>
      <c r="BB212" s="21" t="str">
        <f>IF(AX212&lt;&gt;"",", isProcSetAllowedInPvP="&amp; AX212,"") &amp; IF(F212&lt;&gt;"Not in the game (anymore)",IF(U212&lt;&gt;"",", dropMechanic={"&amp;U212&amp;IF(AA212&lt;&gt;"",","&amp;AA212,"")&amp;IF(AF212&lt;&gt;"",","&amp;AF212,"")&amp;IF(AK212&lt;&gt;"",","&amp;AK212,"")&amp;IF(AP212&lt;&gt;"",","&amp;AP212,"")&amp;IF(AU212&lt;&gt;"",","&amp;AU212,"")&amp;"}"&amp;IF(U212="LIBSETS_DROP_MECHANIC_MONSTER_NAME",", dropMechanicNames={" &amp; IF(V212&lt;&gt;"","['en']='"&amp;V212&amp;"'","") &amp; IF(W212&lt;&gt;"",", ['de']='" &amp; W212&amp;"'","") &amp; "}",""),"")&amp;"},","")</f>
        <v>, dropMechanic={LIBSETS_DROP_MECHANIC_MONSTER_NAME}, dropMechanicNames={['en']='Tree-Minder Na-Kesh', ['de']='Baumhirtin Na-Kesh'}},</v>
      </c>
      <c r="BC212" s="21" t="str">
        <f>IF(F212&lt;&gt;"Not in the game (anymore)",IF(C212&lt;&gt;"",CONCATENATE(" --",C212," / ",B212,"   [",IF(Q212&lt;&gt;"",Q212,""),IF(Z212&lt;&gt;"",", "&amp;Z212,""),IF(AE212&lt;&gt;"",", "&amp;AE212,""),IF(AJ212&lt;&gt;"",", "&amp;AJ212,""),IF(AO212&lt;&gt;"",", "&amp;AO212,""),IF(AT212&lt;&gt;"",", "&amp;AT212,""),"]")),"")</f>
        <v xml:space="preserve"> --Mighty Chudan / Mächtiger Chudan   [Ruins of Mazzatun]</v>
      </c>
    </row>
    <row r="213" spans="1:55" x14ac:dyDescent="0.25">
      <c r="A213" s="5">
        <v>257</v>
      </c>
      <c r="B213" t="s">
        <v>32</v>
      </c>
      <c r="C213" t="s">
        <v>32</v>
      </c>
      <c r="D213" s="3">
        <f t="shared" si="3"/>
        <v>257</v>
      </c>
      <c r="G213" s="8" t="s">
        <v>1498</v>
      </c>
      <c r="H213">
        <v>3</v>
      </c>
      <c r="I213" t="s">
        <v>1485</v>
      </c>
      <c r="J213" t="s">
        <v>97</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1565</v>
      </c>
      <c r="V213" s="42" t="s">
        <v>32</v>
      </c>
      <c r="W213" s="39" t="s">
        <v>32</v>
      </c>
      <c r="Y213" s="3" t="str">
        <f>IF(G213&lt;&gt;"LIBSETS_SETTYPE_BATTLEGROUND",IF(G213&lt;&gt;"LIBSETS_SETTYPE_SPECIAL",IF(X213&lt;&gt;"",X213,IF(Z213&lt;&gt;"",VLOOKUP(Z213,'ESO zone constants'!$D$3:$H$4953,5,FALSE),"")),""),"")</f>
        <v/>
      </c>
      <c r="Z213" t="str">
        <f>IF(AND(O213&lt;&gt;"",NOT(ISERROR(O213))),"",IF(AND(L213&lt;&gt;"",L213&gt;0,NOT(ISERROR(L213))),VLOOKUP(L213,'ESO dumped WayshrineInfo'!$K$3:$N$9999,4,FALSE),""))</f>
        <v/>
      </c>
      <c r="AA213" s="42"/>
      <c r="AB213" s="42"/>
      <c r="AC213" s="42"/>
      <c r="AD213" s="3" t="str">
        <f>IF(G213&lt;&gt;"LIBSETS_SETTYPE_BATTLEGROUND",IF(G213&lt;&gt;"LIBSETS_SETTYPE_SPECIAL",IF(AE213&lt;&gt;"",VLOOKUP(AE213,'ESO zone constants'!$D$3:$H$4953,5,FALSE),""),""),"")</f>
        <v/>
      </c>
      <c r="AE213" t="str">
        <f>IF(AND(O213&lt;&gt;"",NOT(ISERROR(O213))),"",IF(AND(M213&lt;&gt;"",M213&gt;0,NOT(ISERROR(M213))),VLOOKUP(M213,'ESO dumped WayshrineInfo'!$K$3:$N$9999,4,FALSE),""))</f>
        <v/>
      </c>
      <c r="AF213" s="42"/>
      <c r="AG213" s="42"/>
      <c r="AH213" s="42"/>
      <c r="AI213" s="3" t="str">
        <f>IF(G213&lt;&gt;"LIBSETS_SETTYPE_BATTLEGROUND",IF(G213&lt;&gt;"LIBSETS_SETTYPE_SPECIAL",IF(AJ213&lt;&gt;"",VLOOKUP(AJ213,'ESO zone constants'!$D$3:$H$4953,5,FALSE),""),""),"")</f>
        <v/>
      </c>
      <c r="AK213" s="42"/>
      <c r="AL213" s="42"/>
      <c r="AM213" s="42"/>
      <c r="AN213" s="3" t="str">
        <f>IF(G213&lt;&gt;"LIBSETS_SETTYPE_BATTLEGROUND",IF(G213&lt;&gt;"LIBSETS_SETTYPE_SPECIAL",IF(AO213&lt;&gt;"",VLOOKUP(AO213,'ESO zone constants'!$D$3:$H$4953,5,FALSE),""),""),"")</f>
        <v/>
      </c>
      <c r="AP213" s="42"/>
      <c r="AQ213" s="42"/>
      <c r="AR213" s="42"/>
      <c r="AS213" s="3" t="str">
        <f>IF(G213&lt;&gt;"LIBSETS_SETTYPE_BATTLEGROUND",IF(G213&lt;&gt;"LIBSETS_SETTYPE_SPECIAL",IF(AT213&lt;&gt;"",VLOOKUP(AT213,'ESO zone constants'!$D$3:$H$4953,5,FALSE),""),""),"")</f>
        <v/>
      </c>
      <c r="AU213" s="42"/>
      <c r="AV213" s="42"/>
      <c r="AW213" s="42"/>
      <c r="AX213" s="90" t="s">
        <v>2707</v>
      </c>
      <c r="AY213" s="21" t="str">
        <f>IF(A213="???","--","")&amp;IF(F213&lt;&gt;"Not in the game (anymore)",IF(A213&lt;&gt;"",CONCATENATE("[",A213,"] = {wayshrines={")&amp;IF(K213&lt;&gt;"",CONCATENATE(K213,","),"")&amp;IF(L213&lt;&gt;"",CONCATENATE(L213,","),"")&amp;IF(M213&lt;&gt;"",CONCATENATE(M213,","),"")&amp;CONCATENATE("}")&amp;IF(VALUE(N213)&gt;0,CONCATENATE(", traitsNeeded=",N213),"")&amp;CONCATENATE(", dlcId=",IF(S213&lt;&gt;"",S213,"DLC_BASE_GAME")),""),"")</f>
        <v>[257] = {wayshrines={261,261,261,}, dlcId=DLC_SHADOWS_OF_THE_HIST</v>
      </c>
      <c r="AZ213" s="21" t="str">
        <f>IF(F213&lt;&gt;"Not in the game (anymore)",IF(A213&lt;&gt;"",IF(P213&lt;&gt;"",CONCATENATE(", zoneIds={",P213),"")&amp;IF(Y213&lt;&gt;"",CONCATENATE(",",Y213),"")&amp;IF(AD213&lt;&gt;"",CONCATENATE(",",AD213),"")&amp;IF(AI213&lt;&gt;"",CONCATENATE(",",AI213),"")&amp;IF(AN213&lt;&gt;"",CONCATENATE(",",AN213),"")&amp;IF(AS213&lt;&gt;"",CONCATENATE(",",AS213),"")&amp;IF(P213&lt;&gt;"",CONCATENATE("}",""),"")&amp;IF(OR(I213="true",I213="false",I213&lt;&gt;""), CONCATENATE(", veteran=", I213), ""),""),"")</f>
        <v>, zoneIds={848}, veteran={[EQUIP_TYPE_HEAD]=true, [EQUIP_TYPE_SHOULDERS]=false}</v>
      </c>
      <c r="BA213" s="21" t="str">
        <f>IF(F213&lt;&gt;"Not in the game (anymore)",IF(A213&lt;&gt;"",", setType="&amp;G213,"")&amp;IF(J213="true",", multiTrialSet=true",""),"")</f>
        <v>, setType=LIBSETS_SETTYPE_MONSTER</v>
      </c>
      <c r="BB213" s="21" t="str">
        <f>IF(AX213&lt;&gt;"",", isProcSetAllowedInPvP="&amp; AX213,"") &amp; IF(F213&lt;&gt;"Not in the game (anymore)",IF(U213&lt;&gt;"",", dropMechanic={"&amp;U213&amp;IF(AA213&lt;&gt;"",","&amp;AA213,"")&amp;IF(AF213&lt;&gt;"",","&amp;AF213,"")&amp;IF(AK213&lt;&gt;"",","&amp;AK213,"")&amp;IF(AP213&lt;&gt;"",","&amp;AP213,"")&amp;IF(AU213&lt;&gt;"",","&amp;AU213,"")&amp;"}"&amp;IF(U213="LIBSETS_DROP_MECHANIC_MONSTER_NAME",", dropMechanicNames={" &amp; IF(V213&lt;&gt;"","['en']='"&amp;V213&amp;"'","") &amp; IF(W213&lt;&gt;"",", ['de']='" &amp; W213&amp;"'","") &amp; "}",""),"")&amp;"},","")</f>
        <v>, dropMechanic={LIBSETS_DROP_MECHANIC_MONSTER_NAME}, dropMechanicNames={['en']='Velidreth', ['de']='Velidreth'}},</v>
      </c>
      <c r="BC213" s="21" t="str">
        <f>IF(F213&lt;&gt;"Not in the game (anymore)",IF(C213&lt;&gt;"",CONCATENATE(" --",C213," / ",B213,"   [",IF(Q213&lt;&gt;"",Q213,""),IF(Z213&lt;&gt;"",", "&amp;Z213,""),IF(AE213&lt;&gt;"",", "&amp;AE213,""),IF(AJ213&lt;&gt;"",", "&amp;AJ213,""),IF(AO213&lt;&gt;"",", "&amp;AO213,""),IF(AT213&lt;&gt;"",", "&amp;AT213,""),"]")),"")</f>
        <v xml:space="preserve"> --Velidreth / Velidreth   [Cradle of Shadows]</v>
      </c>
    </row>
    <row r="214" spans="1:55" x14ac:dyDescent="0.25">
      <c r="A214" s="12">
        <v>258</v>
      </c>
      <c r="B214" t="s">
        <v>1070</v>
      </c>
      <c r="C214" t="s">
        <v>1071</v>
      </c>
      <c r="D214" s="3">
        <f t="shared" si="3"/>
        <v>258</v>
      </c>
      <c r="G214" s="8" t="s">
        <v>1496</v>
      </c>
      <c r="I214" t="s">
        <v>97</v>
      </c>
      <c r="J214" t="s">
        <v>97</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40" t="str">
        <f>IF(U214&lt;&gt;"",IF(U214&lt;&gt;"LIBSETS_DROP_MECHANIC_MONSTER_NAME",VLOOKUP(U214,'LibSets constants'!$I$4:$L$1003,3,FALSE),""),"")</f>
        <v/>
      </c>
      <c r="W214" s="39" t="str">
        <f>IF(U214&lt;&gt;"",IF(U214&lt;&gt;"LIBSETS_DROP_MECHANIC_MONSTER_NAME",VLOOKUP(U214,'LibSets constants'!$I$4:$L$1003,4,FALSE),""),"")</f>
        <v/>
      </c>
      <c r="Y214" s="3" t="str">
        <f>IF(G214&lt;&gt;"LIBSETS_SETTYPE_BATTLEGROUND",IF(G214&lt;&gt;"LIBSETS_SETTYPE_SPECIAL",IF(X214&lt;&gt;"",X214,IF(Z214&lt;&gt;"",VLOOKUP(Z214,'ESO zone constants'!$D$3:$H$4953,5,FALSE),"")),""),"")</f>
        <v/>
      </c>
      <c r="Z214" t="str">
        <f>IF(AND(O214&lt;&gt;"",NOT(ISERROR(O214))),"",IF(AND(L214&lt;&gt;"",L214&gt;0,NOT(ISERROR(L214))),VLOOKUP(L214,'ESO dumped WayshrineInfo'!$K$3:$N$9999,4,FALSE),""))</f>
        <v/>
      </c>
      <c r="AA214" s="41"/>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WayshrineInfo'!$K$3:$N$9999,4,FALSE),""))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90" t="s">
        <v>2708</v>
      </c>
      <c r="AY214" s="21" t="str">
        <f>IF(A214="???","--","")&amp;IF(F214&lt;&gt;"Not in the game (anymore)",IF(A214&lt;&gt;"",CONCATENATE("[",A214,"] = {wayshrines={")&amp;IF(K214&lt;&gt;"",CONCATENATE(K214,","),"")&amp;IF(L214&lt;&gt;"",CONCATENATE(L214,","),"")&amp;IF(M214&lt;&gt;"",CONCATENATE(M214,","),"")&amp;CONCATENATE("}")&amp;IF(VALUE(N214)&gt;0,CONCATENATE(", traitsNeeded=",N214),"")&amp;CONCATENATE(", dlcId=",IF(S214&lt;&gt;"",S214,"DLC_BASE_GAME")),""),"")</f>
        <v>[258] = {wayshrines={260,260,260,}, dlcId=DLC_SHADOWS_OF_THE_HIST</v>
      </c>
      <c r="AZ214" s="21" t="str">
        <f>IF(F214&lt;&gt;"Not in the game (anymore)",IF(A214&lt;&gt;"",IF(P214&lt;&gt;"",CONCATENATE(", zoneIds={",P214),"")&amp;IF(Y214&lt;&gt;"",CONCATENATE(",",Y214),"")&amp;IF(AD214&lt;&gt;"",CONCATENATE(",",AD214),"")&amp;IF(AI214&lt;&gt;"",CONCATENATE(",",AI214),"")&amp;IF(AN214&lt;&gt;"",CONCATENATE(",",AN214),"")&amp;IF(AS214&lt;&gt;"",CONCATENATE(",",AS214),"")&amp;IF(P214&lt;&gt;"",CONCATENATE("}",""),"")&amp;IF(OR(I214="true",I214="false",I214&lt;&gt;""), CONCATENATE(", veteran=", I214), ""),""),"")</f>
        <v>, zoneIds={843}, veteran=false</v>
      </c>
      <c r="BA214" s="21" t="str">
        <f>IF(F214&lt;&gt;"Not in the game (anymore)",IF(A214&lt;&gt;"",", setType="&amp;G214,"")&amp;IF(J214="true",", multiTrialSet=true",""),"")</f>
        <v>, setType=LIBSETS_SETTYPE_DUNGEON</v>
      </c>
      <c r="BB214" s="21" t="str">
        <f>IF(AX214&lt;&gt;"",", isProcSetAllowedInPvP="&amp; AX214,"") &amp; IF(F214&lt;&gt;"Not in the game (anymore)",IF(U214&lt;&gt;"",", dropMechanic={"&amp;U214&amp;IF(AA214&lt;&gt;"",","&amp;AA214,"")&amp;IF(AF214&lt;&gt;"",","&amp;AF214,"")&amp;IF(AK214&lt;&gt;"",","&amp;AK214,"")&amp;IF(AP214&lt;&gt;"",","&amp;AP214,"")&amp;IF(AU214&lt;&gt;"",","&amp;AU214,"")&amp;"}"&amp;IF(U214="LIBSETS_DROP_MECHANIC_MONSTER_NAME",", dropMechanicNames={" &amp; IF(V214&lt;&gt;"","['en']='"&amp;V214&amp;"'","") &amp; IF(W214&lt;&gt;"",", ['de']='" &amp; W214&amp;"'","") &amp; "}",""),"")&amp;"},","")</f>
        <v>, isProcSetAllowedInPvP=1},</v>
      </c>
      <c r="BC214" s="21" t="str">
        <f>IF(F214&lt;&gt;"Not in the game (anymore)",IF(C214&lt;&gt;"",CONCATENATE(" --",C214," / ",B214,"   [",IF(Q214&lt;&gt;"",Q214,""),IF(Z214&lt;&gt;"",", "&amp;Z214,""),IF(AE214&lt;&gt;"",", "&amp;AE214,""),IF(AJ214&lt;&gt;"",", "&amp;AJ214,""),IF(AO214&lt;&gt;"",", "&amp;AO214,""),IF(AT214&lt;&gt;"",", "&amp;AT214,""),"]")),"")</f>
        <v xml:space="preserve"> --Amber Plasm / Bernsteinplasma   [Ruins of Mazzatun]</v>
      </c>
    </row>
    <row r="215" spans="1:55" x14ac:dyDescent="0.25">
      <c r="A215" s="12">
        <v>259</v>
      </c>
      <c r="B215" t="s">
        <v>1072</v>
      </c>
      <c r="C215" t="s">
        <v>2648</v>
      </c>
      <c r="D215" s="3">
        <f t="shared" si="3"/>
        <v>259</v>
      </c>
      <c r="G215" s="8" t="s">
        <v>1496</v>
      </c>
      <c r="I215" t="s">
        <v>97</v>
      </c>
      <c r="J215" t="s">
        <v>97</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40" t="str">
        <f>IF(U215&lt;&gt;"",IF(U215&lt;&gt;"LIBSETS_DROP_MECHANIC_MONSTER_NAME",VLOOKUP(U215,'LibSets constants'!$I$4:$L$1003,3,FALSE),""),"")</f>
        <v/>
      </c>
      <c r="W215" s="39" t="str">
        <f>IF(U215&lt;&gt;"",IF(U215&lt;&gt;"LIBSETS_DROP_MECHANIC_MONSTER_NAME",VLOOKUP(U215,'LibSets constants'!$I$4:$L$1003,4,FALSE),""),"")</f>
        <v/>
      </c>
      <c r="Y215" s="3" t="str">
        <f>IF(G215&lt;&gt;"LIBSETS_SETTYPE_BATTLEGROUND",IF(G215&lt;&gt;"LIBSETS_SETTYPE_SPECIAL",IF(X215&lt;&gt;"",X215,IF(Z215&lt;&gt;"",VLOOKUP(Z215,'ESO zone constants'!$D$3:$H$4953,5,FALSE),"")),""),"")</f>
        <v/>
      </c>
      <c r="Z215" t="str">
        <f>IF(AND(O215&lt;&gt;"",NOT(ISERROR(O215))),"",IF(AND(L215&lt;&gt;"",L215&gt;0,NOT(ISERROR(L215))),VLOOKUP(L215,'ESO dumped WayshrineInfo'!$K$3:$N$9999,4,FALSE),""))</f>
        <v/>
      </c>
      <c r="AA215" s="41"/>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WayshrineInfo'!$K$3:$N$9999,4,FALSE),""))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90" t="s">
        <v>2707</v>
      </c>
      <c r="AY215" s="21" t="str">
        <f>IF(A215="???","--","")&amp;IF(F215&lt;&gt;"Not in the game (anymore)",IF(A215&lt;&gt;"",CONCATENATE("[",A215,"] = {wayshrines={")&amp;IF(K215&lt;&gt;"",CONCATENATE(K215,","),"")&amp;IF(L215&lt;&gt;"",CONCATENATE(L215,","),"")&amp;IF(M215&lt;&gt;"",CONCATENATE(M215,","),"")&amp;CONCATENATE("}")&amp;IF(VALUE(N215)&gt;0,CONCATENATE(", traitsNeeded=",N215),"")&amp;CONCATENATE(", dlcId=",IF(S215&lt;&gt;"",S215,"DLC_BASE_GAME")),""),"")</f>
        <v>[259] = {wayshrines={260,260,260,}, dlcId=DLC_SHADOWS_OF_THE_HIST</v>
      </c>
      <c r="AZ215" s="21" t="str">
        <f>IF(F215&lt;&gt;"Not in the game (anymore)",IF(A215&lt;&gt;"",IF(P215&lt;&gt;"",CONCATENATE(", zoneIds={",P215),"")&amp;IF(Y215&lt;&gt;"",CONCATENATE(",",Y215),"")&amp;IF(AD215&lt;&gt;"",CONCATENATE(",",AD215),"")&amp;IF(AI215&lt;&gt;"",CONCATENATE(",",AI215),"")&amp;IF(AN215&lt;&gt;"",CONCATENATE(",",AN215),"")&amp;IF(AS215&lt;&gt;"",CONCATENATE(",",AS215),"")&amp;IF(P215&lt;&gt;"",CONCATENATE("}",""),"")&amp;IF(OR(I215="true",I215="false",I215&lt;&gt;""), CONCATENATE(", veteran=", I215), ""),""),"")</f>
        <v>, zoneIds={843}, veteran=false</v>
      </c>
      <c r="BA215" s="21" t="str">
        <f>IF(F215&lt;&gt;"Not in the game (anymore)",IF(A215&lt;&gt;"",", setType="&amp;G215,"")&amp;IF(J215="true",", multiTrialSet=true",""),"")</f>
        <v>, setType=LIBSETS_SETTYPE_DUNGEON</v>
      </c>
      <c r="BB215" s="21" t="str">
        <f>IF(AX215&lt;&gt;"",", isProcSetAllowedInPvP="&amp; AX215,"") &amp; IF(F215&lt;&gt;"Not in the game (anymore)",IF(U215&lt;&gt;"",", dropMechanic={"&amp;U215&amp;IF(AA215&lt;&gt;"",","&amp;AA215,"")&amp;IF(AF215&lt;&gt;"",","&amp;AF215,"")&amp;IF(AK215&lt;&gt;"",","&amp;AK215,"")&amp;IF(AP215&lt;&gt;"",","&amp;AP215,"")&amp;IF(AU215&lt;&gt;"",","&amp;AU215,"")&amp;"}"&amp;IF(U215="LIBSETS_DROP_MECHANIC_MONSTER_NAME",", dropMechanicNames={" &amp; IF(V215&lt;&gt;"","['en']='"&amp;V215&amp;"'","") &amp; IF(W215&lt;&gt;"",", ['de']='" &amp; W215&amp;"'","") &amp; "}",""),"")&amp;"},","")</f>
        <v>},</v>
      </c>
      <c r="BC215" s="21" t="str">
        <f>IF(F215&lt;&gt;"Not in the game (anymore)",IF(C215&lt;&gt;"",CONCATENATE(" --",C215," / ",B215,"   [",IF(Q215&lt;&gt;"",Q215,""),IF(Z215&lt;&gt;"",", "&amp;Z215,""),IF(AE215&lt;&gt;"",", "&amp;AE215,""),IF(AJ215&lt;&gt;"",", "&amp;AJ215,""),IF(AO215&lt;&gt;"",", "&amp;AO215,""),IF(AT215&lt;&gt;"",", "&amp;AT215,""),"]")),"")</f>
        <v xml:space="preserve"> --Heem-Jas\' Retribution / Heem-Jas' Vergeltung   [Ruins of Mazzatun]</v>
      </c>
    </row>
    <row r="216" spans="1:55" x14ac:dyDescent="0.25">
      <c r="A216" s="12">
        <v>260</v>
      </c>
      <c r="B216" t="s">
        <v>1073</v>
      </c>
      <c r="C216" t="s">
        <v>1074</v>
      </c>
      <c r="D216" s="3">
        <f t="shared" si="3"/>
        <v>260</v>
      </c>
      <c r="G216" s="8" t="s">
        <v>1496</v>
      </c>
      <c r="I216" t="s">
        <v>97</v>
      </c>
      <c r="J216" t="s">
        <v>97</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40" t="str">
        <f>IF(U216&lt;&gt;"",IF(U216&lt;&gt;"LIBSETS_DROP_MECHANIC_MONSTER_NAME",VLOOKUP(U216,'LibSets constants'!$I$4:$L$1003,3,FALSE),""),"")</f>
        <v/>
      </c>
      <c r="W216" s="39" t="str">
        <f>IF(U216&lt;&gt;"",IF(U216&lt;&gt;"LIBSETS_DROP_MECHANIC_MONSTER_NAME",VLOOKUP(U216,'LibSets constants'!$I$4:$L$1003,4,FALSE),""),"")</f>
        <v/>
      </c>
      <c r="Y216" s="3" t="str">
        <f>IF(G216&lt;&gt;"LIBSETS_SETTYPE_BATTLEGROUND",IF(G216&lt;&gt;"LIBSETS_SETTYPE_SPECIAL",IF(X216&lt;&gt;"",X216,IF(Z216&lt;&gt;"",VLOOKUP(Z216,'ESO zone constants'!$D$3:$H$4953,5,FALSE),"")),""),"")</f>
        <v/>
      </c>
      <c r="Z216" t="str">
        <f>IF(AND(O216&lt;&gt;"",NOT(ISERROR(O216))),"",IF(AND(L216&lt;&gt;"",L216&gt;0,NOT(ISERROR(L216))),VLOOKUP(L216,'ESO dumped WayshrineInfo'!$K$3:$N$9999,4,FALSE),""))</f>
        <v/>
      </c>
      <c r="AA216" s="41"/>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WayshrineInfo'!$K$3:$N$9999,4,FALSE),""))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90" t="s">
        <v>2707</v>
      </c>
      <c r="AY216" s="21" t="str">
        <f>IF(A216="???","--","")&amp;IF(F216&lt;&gt;"Not in the game (anymore)",IF(A216&lt;&gt;"",CONCATENATE("[",A216,"] = {wayshrines={")&amp;IF(K216&lt;&gt;"",CONCATENATE(K216,","),"")&amp;IF(L216&lt;&gt;"",CONCATENATE(L216,","),"")&amp;IF(M216&lt;&gt;"",CONCATENATE(M216,","),"")&amp;CONCATENATE("}")&amp;IF(VALUE(N216)&gt;0,CONCATENATE(", traitsNeeded=",N216),"")&amp;CONCATENATE(", dlcId=",IF(S216&lt;&gt;"",S216,"DLC_BASE_GAME")),""),"")</f>
        <v>[260] = {wayshrines={260,260,260,}, dlcId=DLC_SHADOWS_OF_THE_HIST</v>
      </c>
      <c r="AZ216" s="21" t="str">
        <f>IF(F216&lt;&gt;"Not in the game (anymore)",IF(A216&lt;&gt;"",IF(P216&lt;&gt;"",CONCATENATE(", zoneIds={",P216),"")&amp;IF(Y216&lt;&gt;"",CONCATENATE(",",Y216),"")&amp;IF(AD216&lt;&gt;"",CONCATENATE(",",AD216),"")&amp;IF(AI216&lt;&gt;"",CONCATENATE(",",AI216),"")&amp;IF(AN216&lt;&gt;"",CONCATENATE(",",AN216),"")&amp;IF(AS216&lt;&gt;"",CONCATENATE(",",AS216),"")&amp;IF(P216&lt;&gt;"",CONCATENATE("}",""),"")&amp;IF(OR(I216="true",I216="false",I216&lt;&gt;""), CONCATENATE(", veteran=", I216), ""),""),"")</f>
        <v>, zoneIds={843}, veteran=false</v>
      </c>
      <c r="BA216" s="21" t="str">
        <f>IF(F216&lt;&gt;"Not in the game (anymore)",IF(A216&lt;&gt;"",", setType="&amp;G216,"")&amp;IF(J216="true",", multiTrialSet=true",""),"")</f>
        <v>, setType=LIBSETS_SETTYPE_DUNGEON</v>
      </c>
      <c r="BB216" s="21" t="str">
        <f>IF(AX216&lt;&gt;"",", isProcSetAllowedInPvP="&amp; AX216,"") &amp; IF(F216&lt;&gt;"Not in the game (anymore)",IF(U216&lt;&gt;"",", dropMechanic={"&amp;U216&amp;IF(AA216&lt;&gt;"",","&amp;AA216,"")&amp;IF(AF216&lt;&gt;"",","&amp;AF216,"")&amp;IF(AK216&lt;&gt;"",","&amp;AK216,"")&amp;IF(AP216&lt;&gt;"",","&amp;AP216,"")&amp;IF(AU216&lt;&gt;"",","&amp;AU216,"")&amp;"}"&amp;IF(U216="LIBSETS_DROP_MECHANIC_MONSTER_NAME",", dropMechanicNames={" &amp; IF(V216&lt;&gt;"","['en']='"&amp;V216&amp;"'","") &amp; IF(W216&lt;&gt;"",", ['de']='" &amp; W216&amp;"'","") &amp; "}",""),"")&amp;"},","")</f>
        <v>},</v>
      </c>
      <c r="BC216" s="21" t="str">
        <f>IF(F216&lt;&gt;"Not in the game (anymore)",IF(C216&lt;&gt;"",CONCATENATE(" --",C216," / ",B216,"   [",IF(Q216&lt;&gt;"",Q216,""),IF(Z216&lt;&gt;"",", "&amp;Z216,""),IF(AE216&lt;&gt;"",", "&amp;AE216,""),IF(AJ216&lt;&gt;"",", "&amp;AJ216,""),IF(AO216&lt;&gt;"",", "&amp;AO216,""),IF(AT216&lt;&gt;"",", "&amp;AT216,""),"]")),"")</f>
        <v xml:space="preserve"> --Aspect of Mazzatun / Aspekt von Mazzatun   [Ruins of Mazzatun]</v>
      </c>
    </row>
    <row r="217" spans="1:55" x14ac:dyDescent="0.25">
      <c r="A217" s="12">
        <v>261</v>
      </c>
      <c r="B217" t="s">
        <v>1075</v>
      </c>
      <c r="C217" t="s">
        <v>1076</v>
      </c>
      <c r="D217" s="3">
        <f t="shared" si="3"/>
        <v>261</v>
      </c>
      <c r="G217" s="8" t="s">
        <v>1496</v>
      </c>
      <c r="I217" t="s">
        <v>97</v>
      </c>
      <c r="J217" t="s">
        <v>97</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40" t="str">
        <f>IF(U217&lt;&gt;"",IF(U217&lt;&gt;"LIBSETS_DROP_MECHANIC_MONSTER_NAME",VLOOKUP(U217,'LibSets constants'!$I$4:$L$1003,3,FALSE),""),"")</f>
        <v/>
      </c>
      <c r="W217" s="39" t="str">
        <f>IF(U217&lt;&gt;"",IF(U217&lt;&gt;"LIBSETS_DROP_MECHANIC_MONSTER_NAME",VLOOKUP(U217,'LibSets constants'!$I$4:$L$1003,4,FALSE),""),"")</f>
        <v/>
      </c>
      <c r="Y217" s="3" t="str">
        <f>IF(G217&lt;&gt;"LIBSETS_SETTYPE_BATTLEGROUND",IF(G217&lt;&gt;"LIBSETS_SETTYPE_SPECIAL",IF(X217&lt;&gt;"",X217,IF(Z217&lt;&gt;"",VLOOKUP(Z217,'ESO zone constants'!$D$3:$H$4953,5,FALSE),"")),""),"")</f>
        <v/>
      </c>
      <c r="Z217" t="str">
        <f>IF(AND(O217&lt;&gt;"",NOT(ISERROR(O217))),"",IF(AND(L217&lt;&gt;"",L217&gt;0,NOT(ISERROR(L217))),VLOOKUP(L217,'ESO dumped WayshrineInfo'!$K$3:$N$9999,4,FALSE),""))</f>
        <v/>
      </c>
      <c r="AA217" s="41"/>
      <c r="AB217" s="40" t="str">
        <f>IF(AA217&lt;&gt;"",IF(AA217&lt;&gt;"LIBSETS_DROP_MECHANIC_MONSTER_NAME",VLOOKUP(AA217,'LibSets constants'!$I$4:$L$1003,3,FALSE),""),"")</f>
        <v/>
      </c>
      <c r="AC217" s="40" t="str">
        <f>IF(AA217&lt;&gt;"",IF(AA217&lt;&gt;"LIBSETS_DROP_MECHANIC_MONSTER_NAME",VLOOKUP(AA217,'LibSets constants'!$I$4:$L$1003,4,FALSE),""),"")</f>
        <v/>
      </c>
      <c r="AD217" s="3" t="str">
        <f>IF(G217&lt;&gt;"LIBSETS_SETTYPE_BATTLEGROUND",IF(G217&lt;&gt;"LIBSETS_SETTYPE_SPECIAL",IF(AE217&lt;&gt;"",VLOOKUP(AE217,'ESO zone constants'!$D$3:$H$4953,5,FALSE),""),""),"")</f>
        <v/>
      </c>
      <c r="AE217" t="str">
        <f>IF(AND(O217&lt;&gt;"",NOT(ISERROR(O217))),"",IF(AND(M217&lt;&gt;"",M217&gt;0,NOT(ISERROR(M217))),VLOOKUP(M217,'ESO dumped WayshrineInfo'!$K$3:$N$9999,4,FALSE),""))</f>
        <v/>
      </c>
      <c r="AF217" s="41"/>
      <c r="AG217" s="40" t="str">
        <f>IF(AF217&lt;&gt;"",IF(AF217&lt;&gt;"LIBSETS_DROP_MECHANIC_MONSTER_NAME",VLOOKUP(AF217,'LibSets constants'!$I$4:$L$1003,3,FALSE),""),"")</f>
        <v/>
      </c>
      <c r="AH217" s="40" t="str">
        <f>IF(AF217&lt;&gt;"",IF(AF217&lt;&gt;"LIBSETS_DROP_MECHANIC_MONSTER_NAME",VLOOKUP(AF217,'LibSets constants'!$I$4:$L$1003,4,FALSE),""),"")</f>
        <v/>
      </c>
      <c r="AI217" s="3" t="str">
        <f>IF(G217&lt;&gt;"LIBSETS_SETTYPE_BATTLEGROUND",IF(G217&lt;&gt;"LIBSETS_SETTYPE_SPECIAL",IF(AJ217&lt;&gt;"",VLOOKUP(AJ217,'ESO zone constants'!$D$3:$H$4953,5,FALSE),""),""),"")</f>
        <v/>
      </c>
      <c r="AK217" s="41"/>
      <c r="AL217" s="40" t="str">
        <f>IF(AK217&lt;&gt;"",IF(AK217&lt;&gt;"LIBSETS_DROP_MECHANIC_MONSTER_NAME",VLOOKUP(AK217,'LibSets constants'!$I$4:$L$1003,3,FALSE),""),"")</f>
        <v/>
      </c>
      <c r="AM217" s="40" t="str">
        <f>IF(AK217&lt;&gt;"",IF(AK217&lt;&gt;"LIBSETS_DROP_MECHANIC_MONSTER_NAME",VLOOKUP(AK217,'LibSets constants'!$I$4:$L$1003,4,FALSE),""),"")</f>
        <v/>
      </c>
      <c r="AN217" s="3" t="str">
        <f>IF(G217&lt;&gt;"LIBSETS_SETTYPE_BATTLEGROUND",IF(G217&lt;&gt;"LIBSETS_SETTYPE_SPECIAL",IF(AO217&lt;&gt;"",VLOOKUP(AO217,'ESO zone constants'!$D$3:$H$4953,5,FALSE),""),""),"")</f>
        <v/>
      </c>
      <c r="AP217" s="41"/>
      <c r="AQ217" s="40" t="str">
        <f>IF(AP217&lt;&gt;"",IF(AP217&lt;&gt;"LIBSETS_DROP_MECHANIC_MONSTER_NAME",VLOOKUP(AP217,'LibSets constants'!$I$4:$L$1003,3,FALSE),""),"")</f>
        <v/>
      </c>
      <c r="AR217" s="40" t="str">
        <f>IF(AP217&lt;&gt;"",IF(AP217&lt;&gt;"LIBSETS_DROP_MECHANIC_MONSTER_NAME",VLOOKUP(AP217,'LibSets constants'!$I$4:$L$1003,4,FALSE),""),"")</f>
        <v/>
      </c>
      <c r="AS217" s="3" t="str">
        <f>IF(G217&lt;&gt;"LIBSETS_SETTYPE_BATTLEGROUND",IF(G217&lt;&gt;"LIBSETS_SETTYPE_SPECIAL",IF(AT217&lt;&gt;"",VLOOKUP(AT217,'ESO zone constants'!$D$3:$H$4953,5,FALSE),""),""),"")</f>
        <v/>
      </c>
      <c r="AU217" s="41"/>
      <c r="AV217" s="40" t="str">
        <f>IF(AU217&lt;&gt;"",IF(AU217&lt;&gt;"LIBSETS_DROP_MECHANIC_MONSTER_NAME",VLOOKUP(AU217,'LibSets constants'!$I$4:$L$1003,3,FALSE),""),"")</f>
        <v/>
      </c>
      <c r="AW217" s="40" t="str">
        <f>IF(AU217&lt;&gt;"",IF(AU217&lt;&gt;"LIBSETS_DROP_MECHANIC_MONSTER_NAME",VLOOKUP(AU217,'LibSets constants'!$I$4:$L$1003,4,FALSE),""),"")</f>
        <v/>
      </c>
      <c r="AX217" s="90" t="s">
        <v>2707</v>
      </c>
      <c r="AY217" s="21" t="str">
        <f>IF(A217="???","--","")&amp;IF(F217&lt;&gt;"Not in the game (anymore)",IF(A217&lt;&gt;"",CONCATENATE("[",A217,"] = {wayshrines={")&amp;IF(K217&lt;&gt;"",CONCATENATE(K217,","),"")&amp;IF(L217&lt;&gt;"",CONCATENATE(L217,","),"")&amp;IF(M217&lt;&gt;"",CONCATENATE(M217,","),"")&amp;CONCATENATE("}")&amp;IF(VALUE(N217)&gt;0,CONCATENATE(", traitsNeeded=",N217),"")&amp;CONCATENATE(", dlcId=",IF(S217&lt;&gt;"",S217,"DLC_BASE_GAME")),""),"")</f>
        <v>[261] = {wayshrines={261,261,261,}, dlcId=DLC_SHADOWS_OF_THE_HIST</v>
      </c>
      <c r="AZ217" s="21" t="str">
        <f>IF(F217&lt;&gt;"Not in the game (anymore)",IF(A217&lt;&gt;"",IF(P217&lt;&gt;"",CONCATENATE(", zoneIds={",P217),"")&amp;IF(Y217&lt;&gt;"",CONCATENATE(",",Y217),"")&amp;IF(AD217&lt;&gt;"",CONCATENATE(",",AD217),"")&amp;IF(AI217&lt;&gt;"",CONCATENATE(",",AI217),"")&amp;IF(AN217&lt;&gt;"",CONCATENATE(",",AN217),"")&amp;IF(AS217&lt;&gt;"",CONCATENATE(",",AS217),"")&amp;IF(P217&lt;&gt;"",CONCATENATE("}",""),"")&amp;IF(OR(I217="true",I217="false",I217&lt;&gt;""), CONCATENATE(", veteran=", I217), ""),""),"")</f>
        <v>, zoneIds={848}, veteran=false</v>
      </c>
      <c r="BA217" s="21" t="str">
        <f>IF(F217&lt;&gt;"Not in the game (anymore)",IF(A217&lt;&gt;"",", setType="&amp;G217,"")&amp;IF(J217="true",", multiTrialSet=true",""),"")</f>
        <v>, setType=LIBSETS_SETTYPE_DUNGEON</v>
      </c>
      <c r="BB217" s="21" t="str">
        <f>IF(AX217&lt;&gt;"",", isProcSetAllowedInPvP="&amp; AX217,"") &amp; IF(F217&lt;&gt;"Not in the game (anymore)",IF(U217&lt;&gt;"",", dropMechanic={"&amp;U217&amp;IF(AA217&lt;&gt;"",","&amp;AA217,"")&amp;IF(AF217&lt;&gt;"",","&amp;AF217,"")&amp;IF(AK217&lt;&gt;"",","&amp;AK217,"")&amp;IF(AP217&lt;&gt;"",","&amp;AP217,"")&amp;IF(AU217&lt;&gt;"",","&amp;AU217,"")&amp;"}"&amp;IF(U217="LIBSETS_DROP_MECHANIC_MONSTER_NAME",", dropMechanicNames={" &amp; IF(V217&lt;&gt;"","['en']='"&amp;V217&amp;"'","") &amp; IF(W217&lt;&gt;"",", ['de']='" &amp; W217&amp;"'","") &amp; "}",""),"")&amp;"},","")</f>
        <v>},</v>
      </c>
      <c r="BC217" s="21" t="str">
        <f>IF(F217&lt;&gt;"Not in the game (anymore)",IF(C217&lt;&gt;"",CONCATENATE(" --",C217," / ",B217,"   [",IF(Q217&lt;&gt;"",Q217,""),IF(Z217&lt;&gt;"",", "&amp;Z217,""),IF(AE217&lt;&gt;"",", "&amp;AE217,""),IF(AJ217&lt;&gt;"",", "&amp;AJ217,""),IF(AO217&lt;&gt;"",", "&amp;AO217,""),IF(AT217&lt;&gt;"",", "&amp;AT217,""),"]")),"")</f>
        <v xml:space="preserve"> --Gossamer / Gespinst   [Cradle of Shadows]</v>
      </c>
    </row>
    <row r="218" spans="1:55" x14ac:dyDescent="0.25">
      <c r="A218" s="12">
        <v>262</v>
      </c>
      <c r="B218" t="s">
        <v>1077</v>
      </c>
      <c r="C218" t="s">
        <v>1078</v>
      </c>
      <c r="D218" s="3">
        <f t="shared" si="3"/>
        <v>262</v>
      </c>
      <c r="G218" s="8" t="s">
        <v>1496</v>
      </c>
      <c r="I218" t="s">
        <v>97</v>
      </c>
      <c r="J218" t="s">
        <v>97</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40" t="str">
        <f>IF(U218&lt;&gt;"",IF(U218&lt;&gt;"LIBSETS_DROP_MECHANIC_MONSTER_NAME",VLOOKUP(U218,'LibSets constants'!$I$4:$L$1003,3,FALSE),""),"")</f>
        <v/>
      </c>
      <c r="W218" s="39" t="str">
        <f>IF(U218&lt;&gt;"",IF(U218&lt;&gt;"LIBSETS_DROP_MECHANIC_MONSTER_NAME",VLOOKUP(U218,'LibSets constants'!$I$4:$L$1003,4,FALSE),""),"")</f>
        <v/>
      </c>
      <c r="Y218" s="3" t="str">
        <f>IF(G218&lt;&gt;"LIBSETS_SETTYPE_BATTLEGROUND",IF(G218&lt;&gt;"LIBSETS_SETTYPE_SPECIAL",IF(X218&lt;&gt;"",X218,IF(Z218&lt;&gt;"",VLOOKUP(Z218,'ESO zone constants'!$D$3:$H$4953,5,FALSE),"")),""),"")</f>
        <v/>
      </c>
      <c r="Z218" t="str">
        <f>IF(AND(O218&lt;&gt;"",NOT(ISERROR(O218))),"",IF(AND(L218&lt;&gt;"",L218&gt;0,NOT(ISERROR(L218))),VLOOKUP(L218,'ESO dumped WayshrineInfo'!$K$3:$N$9999,4,FALSE),""))</f>
        <v/>
      </c>
      <c r="AA218" s="41"/>
      <c r="AB218" s="40" t="str">
        <f>IF(AA218&lt;&gt;"",IF(AA218&lt;&gt;"LIBSETS_DROP_MECHANIC_MONSTER_NAME",VLOOKUP(AA218,'LibSets constants'!$I$4:$L$1003,3,FALSE),""),"")</f>
        <v/>
      </c>
      <c r="AC218" s="40" t="str">
        <f>IF(AA218&lt;&gt;"",IF(AA218&lt;&gt;"LIBSETS_DROP_MECHANIC_MONSTER_NAME",VLOOKUP(AA218,'LibSets constants'!$I$4:$L$1003,4,FALSE),""),"")</f>
        <v/>
      </c>
      <c r="AD218" s="3" t="str">
        <f>IF(G218&lt;&gt;"LIBSETS_SETTYPE_BATTLEGROUND",IF(G218&lt;&gt;"LIBSETS_SETTYPE_SPECIAL",IF(AE218&lt;&gt;"",VLOOKUP(AE218,'ESO zone constants'!$D$3:$H$4953,5,FALSE),""),""),"")</f>
        <v/>
      </c>
      <c r="AE218" t="str">
        <f>IF(AND(O218&lt;&gt;"",NOT(ISERROR(O218))),"",IF(AND(M218&lt;&gt;"",M218&gt;0,NOT(ISERROR(M218))),VLOOKUP(M218,'ESO dumped WayshrineInfo'!$K$3:$N$9999,4,FALSE),""))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90" t="s">
        <v>2707</v>
      </c>
      <c r="AY218" s="21" t="str">
        <f>IF(A218="???","--","")&amp;IF(F218&lt;&gt;"Not in the game (anymore)",IF(A218&lt;&gt;"",CONCATENATE("[",A218,"] = {wayshrines={")&amp;IF(K218&lt;&gt;"",CONCATENATE(K218,","),"")&amp;IF(L218&lt;&gt;"",CONCATENATE(L218,","),"")&amp;IF(M218&lt;&gt;"",CONCATENATE(M218,","),"")&amp;CONCATENATE("}")&amp;IF(VALUE(N218)&gt;0,CONCATENATE(", traitsNeeded=",N218),"")&amp;CONCATENATE(", dlcId=",IF(S218&lt;&gt;"",S218,"DLC_BASE_GAME")),""),"")</f>
        <v>[262] = {wayshrines={261,261,261,}, dlcId=DLC_SHADOWS_OF_THE_HIST</v>
      </c>
      <c r="AZ218" s="21" t="str">
        <f>IF(F218&lt;&gt;"Not in the game (anymore)",IF(A218&lt;&gt;"",IF(P218&lt;&gt;"",CONCATENATE(", zoneIds={",P218),"")&amp;IF(Y218&lt;&gt;"",CONCATENATE(",",Y218),"")&amp;IF(AD218&lt;&gt;"",CONCATENATE(",",AD218),"")&amp;IF(AI218&lt;&gt;"",CONCATENATE(",",AI218),"")&amp;IF(AN218&lt;&gt;"",CONCATENATE(",",AN218),"")&amp;IF(AS218&lt;&gt;"",CONCATENATE(",",AS218),"")&amp;IF(P218&lt;&gt;"",CONCATENATE("}",""),"")&amp;IF(OR(I218="true",I218="false",I218&lt;&gt;""), CONCATENATE(", veteran=", I218), ""),""),"")</f>
        <v>, zoneIds={848}, veteran=false</v>
      </c>
      <c r="BA218" s="21" t="str">
        <f>IF(F218&lt;&gt;"Not in the game (anymore)",IF(A218&lt;&gt;"",", setType="&amp;G218,"")&amp;IF(J218="true",", multiTrialSet=true",""),"")</f>
        <v>, setType=LIBSETS_SETTYPE_DUNGEON</v>
      </c>
      <c r="BB218" s="21" t="str">
        <f>IF(AX218&lt;&gt;"",", isProcSetAllowedInPvP="&amp; AX218,"") &amp; IF(F218&lt;&gt;"Not in the game (anymore)",IF(U218&lt;&gt;"",", dropMechanic={"&amp;U218&amp;IF(AA218&lt;&gt;"",","&amp;AA218,"")&amp;IF(AF218&lt;&gt;"",","&amp;AF218,"")&amp;IF(AK218&lt;&gt;"",","&amp;AK218,"")&amp;IF(AP218&lt;&gt;"",","&amp;AP218,"")&amp;IF(AU218&lt;&gt;"",","&amp;AU218,"")&amp;"}"&amp;IF(U218="LIBSETS_DROP_MECHANIC_MONSTER_NAME",", dropMechanicNames={" &amp; IF(V218&lt;&gt;"","['en']='"&amp;V218&amp;"'","") &amp; IF(W218&lt;&gt;"",", ['de']='" &amp; W218&amp;"'","") &amp; "}",""),"")&amp;"},","")</f>
        <v>},</v>
      </c>
      <c r="BC218" s="21" t="str">
        <f>IF(F218&lt;&gt;"Not in the game (anymore)",IF(C218&lt;&gt;"",CONCATENATE(" --",C218," / ",B218,"   [",IF(Q218&lt;&gt;"",Q218,""),IF(Z218&lt;&gt;"",", "&amp;Z218,""),IF(AE218&lt;&gt;"",", "&amp;AE218,""),IF(AJ218&lt;&gt;"",", "&amp;AJ218,""),IF(AO218&lt;&gt;"",", "&amp;AO218,""),IF(AT218&lt;&gt;"",", "&amp;AT218,""),"]")),"")</f>
        <v xml:space="preserve"> --Widowmaker / Witwenmacher   [Cradle of Shadows]</v>
      </c>
    </row>
    <row r="219" spans="1:55" s="28" customFormat="1" x14ac:dyDescent="0.25">
      <c r="A219" s="12">
        <v>263</v>
      </c>
      <c r="B219" t="s">
        <v>1079</v>
      </c>
      <c r="C219" t="s">
        <v>1080</v>
      </c>
      <c r="D219" s="3">
        <f t="shared" si="3"/>
        <v>263</v>
      </c>
      <c r="E219"/>
      <c r="F219"/>
      <c r="G219" s="8" t="s">
        <v>1496</v>
      </c>
      <c r="H219"/>
      <c r="I219" t="s">
        <v>97</v>
      </c>
      <c r="J219" t="s">
        <v>97</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43" t="str">
        <f>IF(U219&lt;&gt;"",IF(U219&lt;&gt;"LIBSETS_DROP_MECHANIC_MONSTER_NAME",VLOOKUP(U219,'LibSets constants'!$I$4:$L$1003,3,FALSE),""),"")</f>
        <v/>
      </c>
      <c r="W219" s="39" t="str">
        <f>IF(U219&lt;&gt;"",IF(U219&lt;&gt;"LIBSETS_DROP_MECHANIC_MONSTER_NAME",VLOOKUP(U219,'LibSets constants'!$I$4:$L$1003,4,FALSE),""),"")</f>
        <v/>
      </c>
      <c r="X219" s="65"/>
      <c r="Y219" s="3" t="str">
        <f>IF(G219&lt;&gt;"LIBSETS_SETTYPE_BATTLEGROUND",IF(G219&lt;&gt;"LIBSETS_SETTYPE_SPECIAL",IF(X219&lt;&gt;"",X219,IF(Z219&lt;&gt;"",VLOOKUP(Z219,'ESO zone constants'!$D$3:$H$4953,5,FALSE),"")),""),"")</f>
        <v/>
      </c>
      <c r="Z219" t="str">
        <f>IF(AND(O219&lt;&gt;"",NOT(ISERROR(O219))),"",IF(AND(L219&lt;&gt;"",L219&gt;0,NOT(ISERROR(L219))),VLOOKUP(L219,'ESO dumped WayshrineInfo'!$K$3:$N$9999,4,FALSE),""))</f>
        <v/>
      </c>
      <c r="AA219" s="44"/>
      <c r="AB219" s="43" t="str">
        <f>IF(AA219&lt;&gt;"",IF(AA219&lt;&gt;"LIBSETS_DROP_MECHANIC_MONSTER_NAME",VLOOKUP(AA219,'LibSets constants'!$I$4:$L$1003,3,FALSE),""),"")</f>
        <v/>
      </c>
      <c r="AC219" s="43" t="str">
        <f>IF(AA219&lt;&gt;"",IF(AA219&lt;&gt;"LIBSETS_DROP_MECHANIC_MONSTER_NAME",VLOOKUP(AA219,'LibSets constants'!$I$4:$L$1003,4,FALSE),""),"")</f>
        <v/>
      </c>
      <c r="AD219" s="3" t="str">
        <f>IF(G219&lt;&gt;"LIBSETS_SETTYPE_BATTLEGROUND",IF(G219&lt;&gt;"LIBSETS_SETTYPE_SPECIAL",IF(AE219&lt;&gt;"",VLOOKUP(AE219,'ESO zone constants'!$D$3:$H$4953,5,FALSE),""),""),"")</f>
        <v/>
      </c>
      <c r="AE219" t="str">
        <f>IF(AND(O219&lt;&gt;"",NOT(ISERROR(O219))),"",IF(AND(M219&lt;&gt;"",M219&gt;0,NOT(ISERROR(M219))),VLOOKUP(M219,'ESO dumped WayshrineInfo'!$K$3:$N$9999,4,FALSE),""))</f>
        <v/>
      </c>
      <c r="AF219" s="44"/>
      <c r="AG219" s="43" t="str">
        <f>IF(AF219&lt;&gt;"",IF(AF219&lt;&gt;"LIBSETS_DROP_MECHANIC_MONSTER_NAME",VLOOKUP(AF219,'LibSets constants'!$I$4:$L$1003,3,FALSE),""),"")</f>
        <v/>
      </c>
      <c r="AH219" s="43" t="str">
        <f>IF(AF219&lt;&gt;"",IF(AF219&lt;&gt;"LIBSETS_DROP_MECHANIC_MONSTER_NAME",VLOOKUP(AF219,'LibSets constants'!$I$4:$L$1003,4,FALSE),""),"")</f>
        <v/>
      </c>
      <c r="AI219" s="3" t="str">
        <f>IF(G219&lt;&gt;"LIBSETS_SETTYPE_BATTLEGROUND",IF(G219&lt;&gt;"LIBSETS_SETTYPE_SPECIAL",IF(AJ219&lt;&gt;"",VLOOKUP(AJ219,'ESO zone constants'!$D$3:$H$4953,5,FALSE),""),""),"")</f>
        <v/>
      </c>
      <c r="AJ219"/>
      <c r="AK219" s="44"/>
      <c r="AL219" s="43" t="str">
        <f>IF(AK219&lt;&gt;"",IF(AK219&lt;&gt;"LIBSETS_DROP_MECHANIC_MONSTER_NAME",VLOOKUP(AK219,'LibSets constants'!$I$4:$L$1003,3,FALSE),""),"")</f>
        <v/>
      </c>
      <c r="AM219" s="43" t="str">
        <f>IF(AK219&lt;&gt;"",IF(AK219&lt;&gt;"LIBSETS_DROP_MECHANIC_MONSTER_NAME",VLOOKUP(AK219,'LibSets constants'!$I$4:$L$1003,4,FALSE),""),"")</f>
        <v/>
      </c>
      <c r="AN219" s="3" t="str">
        <f>IF(G219&lt;&gt;"LIBSETS_SETTYPE_BATTLEGROUND",IF(G219&lt;&gt;"LIBSETS_SETTYPE_SPECIAL",IF(AO219&lt;&gt;"",VLOOKUP(AO219,'ESO zone constants'!$D$3:$H$4953,5,FALSE),""),""),"")</f>
        <v/>
      </c>
      <c r="AO219"/>
      <c r="AP219" s="44"/>
      <c r="AQ219" s="43" t="str">
        <f>IF(AP219&lt;&gt;"",IF(AP219&lt;&gt;"LIBSETS_DROP_MECHANIC_MONSTER_NAME",VLOOKUP(AP219,'LibSets constants'!$I$4:$L$1003,3,FALSE),""),"")</f>
        <v/>
      </c>
      <c r="AR219" s="43" t="str">
        <f>IF(AP219&lt;&gt;"",IF(AP219&lt;&gt;"LIBSETS_DROP_MECHANIC_MONSTER_NAME",VLOOKUP(AP219,'LibSets constants'!$I$4:$L$1003,4,FALSE),""),"")</f>
        <v/>
      </c>
      <c r="AS219" s="3" t="str">
        <f>IF(G219&lt;&gt;"LIBSETS_SETTYPE_BATTLEGROUND",IF(G219&lt;&gt;"LIBSETS_SETTYPE_SPECIAL",IF(AT219&lt;&gt;"",VLOOKUP(AT219,'ESO zone constants'!$D$3:$H$4953,5,FALSE),""),""),"")</f>
        <v/>
      </c>
      <c r="AT219"/>
      <c r="AU219" s="44"/>
      <c r="AV219" s="43" t="str">
        <f>IF(AU219&lt;&gt;"",IF(AU219&lt;&gt;"LIBSETS_DROP_MECHANIC_MONSTER_NAME",VLOOKUP(AU219,'LibSets constants'!$I$4:$L$1003,3,FALSE),""),"")</f>
        <v/>
      </c>
      <c r="AW219" s="43" t="str">
        <f>IF(AU219&lt;&gt;"",IF(AU219&lt;&gt;"LIBSETS_DROP_MECHANIC_MONSTER_NAME",VLOOKUP(AU219,'LibSets constants'!$I$4:$L$1003,4,FALSE),""),"")</f>
        <v/>
      </c>
      <c r="AX219" s="90" t="s">
        <v>2707</v>
      </c>
      <c r="AY219" s="21" t="str">
        <f>IF(A219="???","--","")&amp;IF(F219&lt;&gt;"Not in the game (anymore)",IF(A219&lt;&gt;"",CONCATENATE("[",A219,"] = {wayshrines={")&amp;IF(K219&lt;&gt;"",CONCATENATE(K219,","),"")&amp;IF(L219&lt;&gt;"",CONCATENATE(L219,","),"")&amp;IF(M219&lt;&gt;"",CONCATENATE(M219,","),"")&amp;CONCATENATE("}")&amp;IF(VALUE(N219)&gt;0,CONCATENATE(", traitsNeeded=",N219),"")&amp;CONCATENATE(", dlcId=",IF(S219&lt;&gt;"",S219,"DLC_BASE_GAME")),""),"")</f>
        <v>[263] = {wayshrines={261,261,261,}, dlcId=DLC_SHADOWS_OF_THE_HIST</v>
      </c>
      <c r="AZ219" s="21" t="str">
        <f>IF(F219&lt;&gt;"Not in the game (anymore)",IF(A219&lt;&gt;"",IF(P219&lt;&gt;"",CONCATENATE(", zoneIds={",P219),"")&amp;IF(Y219&lt;&gt;"",CONCATENATE(",",Y219),"")&amp;IF(AD219&lt;&gt;"",CONCATENATE(",",AD219),"")&amp;IF(AI219&lt;&gt;"",CONCATENATE(",",AI219),"")&amp;IF(AN219&lt;&gt;"",CONCATENATE(",",AN219),"")&amp;IF(AS219&lt;&gt;"",CONCATENATE(",",AS219),"")&amp;IF(P219&lt;&gt;"",CONCATENATE("}",""),"")&amp;IF(OR(I219="true",I219="false",I219&lt;&gt;""), CONCATENATE(", veteran=", I219), ""),""),"")</f>
        <v>, zoneIds={848}, veteran=false</v>
      </c>
      <c r="BA219" s="21" t="str">
        <f>IF(F219&lt;&gt;"Not in the game (anymore)",IF(A219&lt;&gt;"",", setType="&amp;G219,"")&amp;IF(J219="true",", multiTrialSet=true",""),"")</f>
        <v>, setType=LIBSETS_SETTYPE_DUNGEON</v>
      </c>
      <c r="BB219" s="21" t="str">
        <f>IF(AX219&lt;&gt;"",", isProcSetAllowedInPvP="&amp; AX219,"") &amp; IF(F219&lt;&gt;"Not in the game (anymore)",IF(U219&lt;&gt;"",", dropMechanic={"&amp;U219&amp;IF(AA219&lt;&gt;"",","&amp;AA219,"")&amp;IF(AF219&lt;&gt;"",","&amp;AF219,"")&amp;IF(AK219&lt;&gt;"",","&amp;AK219,"")&amp;IF(AP219&lt;&gt;"",","&amp;AP219,"")&amp;IF(AU219&lt;&gt;"",","&amp;AU219,"")&amp;"}"&amp;IF(U219="LIBSETS_DROP_MECHANIC_MONSTER_NAME",", dropMechanicNames={" &amp; IF(V219&lt;&gt;"","['en']='"&amp;V219&amp;"'","") &amp; IF(W219&lt;&gt;"",", ['de']='" &amp; W219&amp;"'","") &amp; "}",""),"")&amp;"},","")</f>
        <v>},</v>
      </c>
      <c r="BC219" s="21" t="str">
        <f>IF(F219&lt;&gt;"Not in the game (anymore)",IF(C219&lt;&gt;"",CONCATENATE(" --",C219," / ",B219,"   [",IF(Q219&lt;&gt;"",Q219,""),IF(Z219&lt;&gt;"",", "&amp;Z219,""),IF(AE219&lt;&gt;"",", "&amp;AE219,""),IF(AJ219&lt;&gt;"",", "&amp;AJ219,""),IF(AO219&lt;&gt;"",", "&amp;AO219,""),IF(AT219&lt;&gt;"",", "&amp;AT219,""),"]")),"")</f>
        <v xml:space="preserve"> --Hand of Mephala / Hand von Mephala   [Cradle of Shadows]</v>
      </c>
    </row>
    <row r="220" spans="1:55" s="14" customFormat="1" x14ac:dyDescent="0.25">
      <c r="A220" s="16">
        <v>264</v>
      </c>
      <c r="B220" s="14" t="s">
        <v>1081</v>
      </c>
      <c r="C220" s="14" t="s">
        <v>1082</v>
      </c>
      <c r="D220" s="25">
        <f t="shared" si="3"/>
        <v>264</v>
      </c>
      <c r="E220" s="14" t="s">
        <v>1486</v>
      </c>
      <c r="F220" s="14" t="s">
        <v>1483</v>
      </c>
      <c r="G220" s="27" t="s">
        <v>1498</v>
      </c>
      <c r="I220" s="14" t="s">
        <v>1485</v>
      </c>
      <c r="J220" s="14" t="s">
        <v>97</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40" t="str">
        <f>IF(U220&lt;&gt;"",IF(U220&lt;&gt;"LIBSETS_DROP_MECHANIC_MONSTER_NAME",VLOOKUP(U220,'LibSets constants'!$I$4:$L$1003,3,FALSE),""),"")</f>
        <v/>
      </c>
      <c r="W220" s="39" t="str">
        <f>IF(U220&lt;&gt;"",IF(U220&lt;&gt;"LIBSETS_DROP_MECHANIC_MONSTER_NAME",VLOOKUP(U220,'LibSets constants'!$I$4:$L$1003,4,FALSE),""),"")</f>
        <v/>
      </c>
      <c r="X220" s="65"/>
      <c r="Y220" s="3" t="str">
        <f>IF(G220&lt;&gt;"LIBSETS_SETTYPE_BATTLEGROUND",IF(G220&lt;&gt;"LIBSETS_SETTYPE_SPECIAL",IF(X220&lt;&gt;"",X220,IF(Z220&lt;&gt;"",VLOOKUP(Z220,'ESO zone constants'!$D$3:$H$4953,5,FALSE),"")),""),"")</f>
        <v/>
      </c>
      <c r="Z220" t="str">
        <f>IF(AND(O220&lt;&gt;"",NOT(ISERROR(O220))),"",IF(AND(L220&lt;&gt;"",L220&gt;0,NOT(ISERROR(L220))),VLOOKUP(L220,'ESO dumped WayshrineInfo'!$K$3:$N$9999,4,FALSE),""))</f>
        <v/>
      </c>
      <c r="AA220" s="41"/>
      <c r="AB220" s="40" t="str">
        <f>IF(AA220&lt;&gt;"",IF(AA220&lt;&gt;"LIBSETS_DROP_MECHANIC_MONSTER_NAME",VLOOKUP(AA220,'LibSets constants'!$I$4:$L$1003,3,FALSE),""),"")</f>
        <v/>
      </c>
      <c r="AC220" s="40" t="str">
        <f>IF(AA220&lt;&gt;"",IF(AA220&lt;&gt;"LIBSETS_DROP_MECHANIC_MONSTER_NAME",VLOOKUP(AA220,'LibSets constants'!$I$4:$L$1003,4,FALSE),""),"")</f>
        <v/>
      </c>
      <c r="AD220" s="3" t="str">
        <f>IF(G220&lt;&gt;"LIBSETS_SETTYPE_BATTLEGROUND",IF(G220&lt;&gt;"LIBSETS_SETTYPE_SPECIAL",IF(AE220&lt;&gt;"",VLOOKUP(AE220,'ESO zone constants'!$D$3:$H$4953,5,FALSE),""),""),"")</f>
        <v/>
      </c>
      <c r="AE220" t="str">
        <f>IF(AND(O220&lt;&gt;"",NOT(ISERROR(O220))),"",IF(AND(M220&lt;&gt;"",M220&gt;0,NOT(ISERROR(M220))),VLOOKUP(M220,'ESO dumped WayshrineInfo'!$K$3:$N$9999,4,FALSE),""))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3" t="str">
        <f>IF(G220&lt;&gt;"LIBSETS_SETTYPE_BATTLEGROUND",IF(G220&lt;&gt;"LIBSETS_SETTYPE_SPECIAL",IF(AJ220&lt;&gt;"",VLOOKUP(AJ220,'ESO zone constants'!$D$3:$H$4953,5,FALSE),""),""),"")</f>
        <v/>
      </c>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U220" s="41"/>
      <c r="AV220" s="40" t="str">
        <f>IF(AU220&lt;&gt;"",IF(AU220&lt;&gt;"LIBSETS_DROP_MECHANIC_MONSTER_NAME",VLOOKUP(AU220,'LibSets constants'!$I$4:$L$1003,3,FALSE),""),"")</f>
        <v/>
      </c>
      <c r="AW220" s="40" t="str">
        <f>IF(AU220&lt;&gt;"",IF(AU220&lt;&gt;"LIBSETS_DROP_MECHANIC_MONSTER_NAME",VLOOKUP(AU220,'LibSets constants'!$I$4:$L$1003,4,FALSE),""),"")</f>
        <v/>
      </c>
      <c r="AX220" s="90" t="s">
        <v>2707</v>
      </c>
      <c r="AY220" s="21" t="str">
        <f>IF(A220="???","--","")&amp;IF(F220&lt;&gt;"Not in the game (anymore)",IF(A220&lt;&gt;"",CONCATENATE("[",A220,"] = {wayshrines={")&amp;IF(K220&lt;&gt;"",CONCATENATE(K220,","),"")&amp;IF(L220&lt;&gt;"",CONCATENATE(L220,","),"")&amp;IF(M220&lt;&gt;"",CONCATENATE(M220,","),"")&amp;CONCATENATE("}")&amp;IF(VALUE(N220)&gt;0,CONCATENATE(", traitsNeeded=",N220),"")&amp;CONCATENATE(", dlcId=",IF(S220&lt;&gt;"",S220,"DLC_BASE_GAME")),""),"")</f>
        <v/>
      </c>
      <c r="AZ220" s="21" t="str">
        <f>IF(F220&lt;&gt;"Not in the game (anymore)",IF(A220&lt;&gt;"",IF(P220&lt;&gt;"",CONCATENATE(", zoneIds={",P220),"")&amp;IF(Y220&lt;&gt;"",CONCATENATE(",",Y220),"")&amp;IF(AD220&lt;&gt;"",CONCATENATE(",",AD220),"")&amp;IF(AI220&lt;&gt;"",CONCATENATE(",",AI220),"")&amp;IF(AN220&lt;&gt;"",CONCATENATE(",",AN220),"")&amp;IF(AS220&lt;&gt;"",CONCATENATE(",",AS220),"")&amp;IF(P220&lt;&gt;"",CONCATENATE("}",""),"")&amp;IF(OR(I220="true",I220="false",I220&lt;&gt;""), CONCATENATE(", veteran=", I220), ""),""),"")</f>
        <v/>
      </c>
      <c r="BA220" s="21" t="str">
        <f>IF(F220&lt;&gt;"Not in the game (anymore)",IF(A220&lt;&gt;"",", setType="&amp;G220,"")&amp;IF(J220="true",", multiTrialSet=true",""),"")</f>
        <v/>
      </c>
      <c r="BB220" s="21" t="str">
        <f>IF(AX220&lt;&gt;"",", isProcSetAllowedInPvP="&amp; AX220,"") &amp; IF(F220&lt;&gt;"Not in the game (anymore)",IF(U220&lt;&gt;"",", dropMechanic={"&amp;U220&amp;IF(AA220&lt;&gt;"",","&amp;AA220,"")&amp;IF(AF220&lt;&gt;"",","&amp;AF220,"")&amp;IF(AK220&lt;&gt;"",","&amp;AK220,"")&amp;IF(AP220&lt;&gt;"",","&amp;AP220,"")&amp;IF(AU220&lt;&gt;"",","&amp;AU220,"")&amp;"}"&amp;IF(U220="LIBSETS_DROP_MECHANIC_MONSTER_NAME",", dropMechanicNames={" &amp; IF(V220&lt;&gt;"","['en']='"&amp;V220&amp;"'","") &amp; IF(W220&lt;&gt;"",", ['de']='" &amp; W220&amp;"'","") &amp; "}",""),"")&amp;"},","")</f>
        <v/>
      </c>
      <c r="BC220" s="21" t="str">
        <f>IF(F220&lt;&gt;"Not in the game (anymore)",IF(C220&lt;&gt;"",CONCATENATE(" --",C220," / ",B220,"   [",IF(Q220&lt;&gt;"",Q220,""),IF(Z220&lt;&gt;"",", "&amp;Z220,""),IF(AE220&lt;&gt;"",", "&amp;AE220,""),IF(AJ220&lt;&gt;"",", "&amp;AJ220,""),IF(AO220&lt;&gt;"",", "&amp;AO220,""),IF(AT220&lt;&gt;"",", "&amp;AT220,""),"]")),"")</f>
        <v/>
      </c>
    </row>
    <row r="221" spans="1:55" x14ac:dyDescent="0.25">
      <c r="A221" s="5">
        <v>265</v>
      </c>
      <c r="B221" t="s">
        <v>1083</v>
      </c>
      <c r="C221" t="s">
        <v>22</v>
      </c>
      <c r="D221" s="3">
        <f t="shared" si="3"/>
        <v>265</v>
      </c>
      <c r="G221" s="8" t="s">
        <v>1498</v>
      </c>
      <c r="H221">
        <v>2</v>
      </c>
      <c r="I221" t="s">
        <v>1485</v>
      </c>
      <c r="J221" t="s">
        <v>97</v>
      </c>
      <c r="K221">
        <v>194</v>
      </c>
      <c r="L221">
        <v>194</v>
      </c>
      <c r="M221">
        <v>194</v>
      </c>
      <c r="N221">
        <v>0</v>
      </c>
      <c r="O221" s="66"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1565</v>
      </c>
      <c r="V221" s="42" t="s">
        <v>1376</v>
      </c>
      <c r="W221" s="39" t="s">
        <v>1663</v>
      </c>
      <c r="Y221" s="3" t="str">
        <f>IF(G221&lt;&gt;"LIBSETS_SETTYPE_BATTLEGROUND",IF(G221&lt;&gt;"LIBSETS_SETTYPE_SPECIAL",IF(X221&lt;&gt;"",X221,IF(Z221&lt;&gt;"",VLOOKUP(Z221,'ESO zone constants'!$D$3:$H$4953,5,FALSE),"")),""),"")</f>
        <v/>
      </c>
      <c r="Z221" t="str">
        <f>IF(AND(O221&lt;&gt;"",NOT(ISERROR(O221))),"",IF(AND(L221&lt;&gt;"",L221&gt;0,NOT(ISERROR(L221))),VLOOKUP(L221,'ESO dumped WayshrineInfo'!$K$3:$N$9999,4,FALSE),""))</f>
        <v/>
      </c>
      <c r="AA221" s="42"/>
      <c r="AB221" s="42"/>
      <c r="AC221" s="42"/>
      <c r="AD221" s="3" t="str">
        <f>IF(G221&lt;&gt;"LIBSETS_SETTYPE_BATTLEGROUND",IF(G221&lt;&gt;"LIBSETS_SETTYPE_SPECIAL",IF(AE221&lt;&gt;"",VLOOKUP(AE221,'ESO zone constants'!$D$3:$H$4953,5,FALSE),""),""),"")</f>
        <v/>
      </c>
      <c r="AE221" t="str">
        <f>IF(AND(O221&lt;&gt;"",NOT(ISERROR(O221))),"",IF(AND(M221&lt;&gt;"",M221&gt;0,NOT(ISERROR(M221))),VLOOKUP(M221,'ESO dumped WayshrineInfo'!$K$3:$N$9999,4,FALSE),""))</f>
        <v/>
      </c>
      <c r="AF221" s="42"/>
      <c r="AG221" s="42"/>
      <c r="AH221" s="42"/>
      <c r="AI221" s="3" t="str">
        <f>IF(G221&lt;&gt;"LIBSETS_SETTYPE_BATTLEGROUND",IF(G221&lt;&gt;"LIBSETS_SETTYPE_SPECIAL",IF(AJ221&lt;&gt;"",VLOOKUP(AJ221,'ESO zone constants'!$D$3:$H$4953,5,FALSE),""),""),"")</f>
        <v/>
      </c>
      <c r="AK221" s="42"/>
      <c r="AL221" s="42"/>
      <c r="AM221" s="42"/>
      <c r="AN221" s="3" t="str">
        <f>IF(G221&lt;&gt;"LIBSETS_SETTYPE_BATTLEGROUND",IF(G221&lt;&gt;"LIBSETS_SETTYPE_SPECIAL",IF(AO221&lt;&gt;"",VLOOKUP(AO221,'ESO zone constants'!$D$3:$H$4953,5,FALSE),""),""),"")</f>
        <v/>
      </c>
      <c r="AP221" s="42"/>
      <c r="AQ221" s="42"/>
      <c r="AR221" s="42"/>
      <c r="AS221" s="3" t="str">
        <f>IF(G221&lt;&gt;"LIBSETS_SETTYPE_BATTLEGROUND",IF(G221&lt;&gt;"LIBSETS_SETTYPE_SPECIAL",IF(AT221&lt;&gt;"",VLOOKUP(AT221,'ESO zone constants'!$D$3:$H$4953,5,FALSE),""),""),"")</f>
        <v/>
      </c>
      <c r="AU221" s="42"/>
      <c r="AV221" s="42"/>
      <c r="AW221" s="42"/>
      <c r="AX221" s="90" t="s">
        <v>2707</v>
      </c>
      <c r="AY221" s="21" t="str">
        <f>IF(A221="???","--","")&amp;IF(F221&lt;&gt;"Not in the game (anymore)",IF(A221&lt;&gt;"",CONCATENATE("[",A221,"] = {wayshrines={")&amp;IF(K221&lt;&gt;"",CONCATENATE(K221,","),"")&amp;IF(L221&lt;&gt;"",CONCATENATE(L221,","),"")&amp;IF(M221&lt;&gt;"",CONCATENATE(M221,","),"")&amp;CONCATENATE("}")&amp;IF(VALUE(N221)&gt;0,CONCATENATE(", traitsNeeded=",N221),"")&amp;CONCATENATE(", dlcId=",IF(S221&lt;&gt;"",S221,"DLC_BASE_GAME")),""),"")</f>
        <v>[265] = {wayshrines={194,194,194,}, dlcId=DLC_BASE_GAME</v>
      </c>
      <c r="AZ221" s="21" t="str">
        <f>IF(F221&lt;&gt;"Not in the game (anymore)",IF(A221&lt;&gt;"",IF(P221&lt;&gt;"",CONCATENATE(", zoneIds={",P221),"")&amp;IF(Y221&lt;&gt;"",CONCATENATE(",",Y221),"")&amp;IF(AD221&lt;&gt;"",CONCATENATE(",",AD221),"")&amp;IF(AI221&lt;&gt;"",CONCATENATE(",",AI221),"")&amp;IF(AN221&lt;&gt;"",CONCATENATE(",",AN221),"")&amp;IF(AS221&lt;&gt;"",CONCATENATE(",",AS221),"")&amp;IF(P221&lt;&gt;"",CONCATENATE("}",""),"")&amp;IF(OR(I221="true",I221="false",I221&lt;&gt;""), CONCATENATE(", veteran=", I221), ""),""),"")</f>
        <v>, zoneIds={380}, veteran={[EQUIP_TYPE_HEAD]=true, [EQUIP_TYPE_SHOULDERS]=false}</v>
      </c>
      <c r="BA221" s="21" t="str">
        <f>IF(F221&lt;&gt;"Not in the game (anymore)",IF(A221&lt;&gt;"",", setType="&amp;G221,"")&amp;IF(J221="true",", multiTrialSet=true",""),"")</f>
        <v>, setType=LIBSETS_SETTYPE_MONSTER</v>
      </c>
      <c r="BB221" s="21" t="str">
        <f>IF(AX221&lt;&gt;"",", isProcSetAllowedInPvP="&amp; AX221,"") &amp; IF(F221&lt;&gt;"Not in the game (anymore)",IF(U221&lt;&gt;"",", dropMechanic={"&amp;U221&amp;IF(AA221&lt;&gt;"",","&amp;AA221,"")&amp;IF(AF221&lt;&gt;"",","&amp;AF221,"")&amp;IF(AK221&lt;&gt;"",","&amp;AK221,"")&amp;IF(AP221&lt;&gt;"",","&amp;AP221,"")&amp;IF(AU221&lt;&gt;"",","&amp;AU221,"")&amp;"}"&amp;IF(U221="LIBSETS_DROP_MECHANIC_MONSTER_NAME",", dropMechanicNames={" &amp; IF(V221&lt;&gt;"","['en']='"&amp;V221&amp;"'","") &amp; IF(W221&lt;&gt;"",", ['de']='" &amp; W221&amp;"'","") &amp; "}",""),"")&amp;"},","")</f>
        <v>, dropMechanic={LIBSETS_DROP_MECHANIC_MONSTER_NAME}, dropMechanicNames={['en']='High Kinlord Rilis', ['de']='Sippenhochfürst Rilis'}},</v>
      </c>
      <c r="BC221" s="21" t="str">
        <f>IF(F221&lt;&gt;"Not in the game (anymore)",IF(C221&lt;&gt;"",CONCATENATE(" --",C221," / ",B221,"   [",IF(Q221&lt;&gt;"",Q221,""),IF(Z221&lt;&gt;"",", "&amp;Z221,""),IF(AE221&lt;&gt;"",", "&amp;AE221,""),IF(AJ221&lt;&gt;"",", "&amp;AJ221,""),IF(AO221&lt;&gt;"",", "&amp;AO221,""),IF(AT221&lt;&gt;"",", "&amp;AT221,""),"]")),"")</f>
        <v xml:space="preserve"> --Shadowrend / Schattenriss   [The Banished Cells I]</v>
      </c>
    </row>
    <row r="222" spans="1:55" x14ac:dyDescent="0.25">
      <c r="A222" s="5">
        <v>266</v>
      </c>
      <c r="B222" t="s">
        <v>10</v>
      </c>
      <c r="C222" t="s">
        <v>2649</v>
      </c>
      <c r="D222" s="3">
        <f t="shared" si="3"/>
        <v>266</v>
      </c>
      <c r="G222" s="8" t="s">
        <v>1498</v>
      </c>
      <c r="H222">
        <v>2</v>
      </c>
      <c r="I222" t="s">
        <v>1485</v>
      </c>
      <c r="J222" t="s">
        <v>97</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1565</v>
      </c>
      <c r="V222" s="42" t="s">
        <v>1579</v>
      </c>
      <c r="W222" s="39" t="s">
        <v>1656</v>
      </c>
      <c r="Y222" s="3" t="str">
        <f>IF(G222&lt;&gt;"LIBSETS_SETTYPE_BATTLEGROUND",IF(G222&lt;&gt;"LIBSETS_SETTYPE_SPECIAL",IF(X222&lt;&gt;"",X222,IF(Z222&lt;&gt;"",VLOOKUP(Z222,'ESO zone constants'!$D$3:$H$4953,5,FALSE),"")),""),"")</f>
        <v/>
      </c>
      <c r="Z222" t="str">
        <f>IF(AND(O222&lt;&gt;"",NOT(ISERROR(O222))),"",IF(AND(L222&lt;&gt;"",L222&gt;0,NOT(ISERROR(L222))),VLOOKUP(L222,'ESO dumped WayshrineInfo'!$K$3:$N$9999,4,FALSE),""))</f>
        <v/>
      </c>
      <c r="AA222" s="42"/>
      <c r="AB222" s="42"/>
      <c r="AC222" s="42"/>
      <c r="AD222" s="3" t="str">
        <f>IF(G222&lt;&gt;"LIBSETS_SETTYPE_BATTLEGROUND",IF(G222&lt;&gt;"LIBSETS_SETTYPE_SPECIAL",IF(AE222&lt;&gt;"",VLOOKUP(AE222,'ESO zone constants'!$D$3:$H$4953,5,FALSE),""),""),"")</f>
        <v/>
      </c>
      <c r="AE222" t="str">
        <f>IF(AND(O222&lt;&gt;"",NOT(ISERROR(O222))),"",IF(AND(M222&lt;&gt;"",M222&gt;0,NOT(ISERROR(M222))),VLOOKUP(M222,'ESO dumped WayshrineInfo'!$K$3:$N$9999,4,FALSE),""))</f>
        <v/>
      </c>
      <c r="AF222" s="42"/>
      <c r="AG222" s="42"/>
      <c r="AH222" s="42"/>
      <c r="AI222" s="3" t="str">
        <f>IF(G222&lt;&gt;"LIBSETS_SETTYPE_BATTLEGROUND",IF(G222&lt;&gt;"LIBSETS_SETTYPE_SPECIAL",IF(AJ222&lt;&gt;"",VLOOKUP(AJ222,'ESO zone constants'!$D$3:$H$4953,5,FALSE),""),""),"")</f>
        <v/>
      </c>
      <c r="AK222" s="42"/>
      <c r="AL222" s="42"/>
      <c r="AM222" s="42"/>
      <c r="AN222" s="3" t="str">
        <f>IF(G222&lt;&gt;"LIBSETS_SETTYPE_BATTLEGROUND",IF(G222&lt;&gt;"LIBSETS_SETTYPE_SPECIAL",IF(AO222&lt;&gt;"",VLOOKUP(AO222,'ESO zone constants'!$D$3:$H$4953,5,FALSE),""),""),"")</f>
        <v/>
      </c>
      <c r="AP222" s="42"/>
      <c r="AQ222" s="42"/>
      <c r="AR222" s="42"/>
      <c r="AS222" s="3" t="str">
        <f>IF(G222&lt;&gt;"LIBSETS_SETTYPE_BATTLEGROUND",IF(G222&lt;&gt;"LIBSETS_SETTYPE_SPECIAL",IF(AT222&lt;&gt;"",VLOOKUP(AT222,'ESO zone constants'!$D$3:$H$4953,5,FALSE),""),""),"")</f>
        <v/>
      </c>
      <c r="AU222" s="42"/>
      <c r="AV222" s="42"/>
      <c r="AW222" s="42"/>
      <c r="AX222" s="90" t="s">
        <v>2707</v>
      </c>
      <c r="AY222" s="21" t="str">
        <f>IF(A222="???","--","")&amp;IF(F222&lt;&gt;"Not in the game (anymore)",IF(A222&lt;&gt;"",CONCATENATE("[",A222,"] = {wayshrines={")&amp;IF(K222&lt;&gt;"",CONCATENATE(K222,","),"")&amp;IF(L222&lt;&gt;"",CONCATENATE(L222,","),"")&amp;IF(M222&lt;&gt;"",CONCATENATE(M222,","),"")&amp;CONCATENATE("}")&amp;IF(VALUE(N222)&gt;0,CONCATENATE(", traitsNeeded=",N222),"")&amp;CONCATENATE(", dlcId=",IF(S222&lt;&gt;"",S222,"DLC_BASE_GAME")),""),"")</f>
        <v>[266] = {wayshrines={98,98,98,}, dlcId=DLC_BASE_GAME</v>
      </c>
      <c r="AZ222" s="21" t="str">
        <f>IF(F222&lt;&gt;"Not in the game (anymore)",IF(A222&lt;&gt;"",IF(P222&lt;&gt;"",CONCATENATE(", zoneIds={",P222),"")&amp;IF(Y222&lt;&gt;"",CONCATENATE(",",Y222),"")&amp;IF(AD222&lt;&gt;"",CONCATENATE(",",AD222),"")&amp;IF(AI222&lt;&gt;"",CONCATENATE(",",AI222),"")&amp;IF(AN222&lt;&gt;"",CONCATENATE(",",AN222),"")&amp;IF(AS222&lt;&gt;"",CONCATENATE(",",AS222),"")&amp;IF(P222&lt;&gt;"",CONCATENATE("}",""),"")&amp;IF(OR(I222="true",I222="false",I222&lt;&gt;""), CONCATENATE(", veteran=", I222), ""),""),"")</f>
        <v>, zoneIds={283}, veteran={[EQUIP_TYPE_HEAD]=true, [EQUIP_TYPE_SHOULDERS]=false}</v>
      </c>
      <c r="BA222" s="21" t="str">
        <f>IF(F222&lt;&gt;"Not in the game (anymore)",IF(A222&lt;&gt;"",", setType="&amp;G222,"")&amp;IF(J222="true",", multiTrialSet=true",""),"")</f>
        <v>, setType=LIBSETS_SETTYPE_MONSTER</v>
      </c>
      <c r="BB222" s="21" t="str">
        <f>IF(AX222&lt;&gt;"",", isProcSetAllowedInPvP="&amp; AX222,"") &amp; IF(F222&lt;&gt;"Not in the game (anymore)",IF(U222&lt;&gt;"",", dropMechanic={"&amp;U222&amp;IF(AA222&lt;&gt;"",","&amp;AA222,"")&amp;IF(AF222&lt;&gt;"",","&amp;AF222,"")&amp;IF(AK222&lt;&gt;"",","&amp;AK222,"")&amp;IF(AP222&lt;&gt;"",","&amp;AP222,"")&amp;IF(AU222&lt;&gt;"",","&amp;AU222,"")&amp;"}"&amp;IF(U222="LIBSETS_DROP_MECHANIC_MONSTER_NAME",", dropMechanicNames={" &amp; IF(V222&lt;&gt;"","['en']='"&amp;V222&amp;"'","") &amp; IF(W222&lt;&gt;"",", ['de']='" &amp; W222&amp;"'","") &amp; "}",""),"")&amp;"},","")</f>
        <v>, dropMechanic={LIBSETS_DROP_MECHANIC_MONSTER_NAME}, dropMechanicNames={['en']='Kra\'gh the Dreugh King', ['de']='Kra\'gh der Dreughkönig'}},</v>
      </c>
      <c r="BC222" s="21" t="str">
        <f>IF(F222&lt;&gt;"Not in the game (anymore)",IF(C222&lt;&gt;"",CONCATENATE(" --",C222," / ",B222,"   [",IF(Q222&lt;&gt;"",Q222,""),IF(Z222&lt;&gt;"",", "&amp;Z222,""),IF(AE222&lt;&gt;"",", "&amp;AE222,""),IF(AJ222&lt;&gt;"",", "&amp;AJ222,""),IF(AO222&lt;&gt;"",", "&amp;AO222,""),IF(AT222&lt;&gt;"",", "&amp;AT222,""),"]")),"")</f>
        <v xml:space="preserve"> --Kra\'gh / Kra'gh   [Fungal Grotto I]</v>
      </c>
    </row>
    <row r="223" spans="1:55" x14ac:dyDescent="0.25">
      <c r="A223" s="5">
        <v>267</v>
      </c>
      <c r="B223" t="s">
        <v>1084</v>
      </c>
      <c r="C223" t="s">
        <v>27</v>
      </c>
      <c r="D223" s="3">
        <f t="shared" si="3"/>
        <v>267</v>
      </c>
      <c r="G223" s="8" t="s">
        <v>1498</v>
      </c>
      <c r="H223">
        <v>2</v>
      </c>
      <c r="I223" t="s">
        <v>1485</v>
      </c>
      <c r="J223" t="s">
        <v>97</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1565</v>
      </c>
      <c r="V223" s="42" t="s">
        <v>1568</v>
      </c>
      <c r="W223" s="39" t="s">
        <v>1660</v>
      </c>
      <c r="Y223" s="3" t="str">
        <f>IF(G223&lt;&gt;"LIBSETS_SETTYPE_BATTLEGROUND",IF(G223&lt;&gt;"LIBSETS_SETTYPE_SPECIAL",IF(X223&lt;&gt;"",X223,IF(Z223&lt;&gt;"",VLOOKUP(Z223,'ESO zone constants'!$D$3:$H$4953,5,FALSE),"")),""),"")</f>
        <v/>
      </c>
      <c r="Z223" t="str">
        <f>IF(AND(O223&lt;&gt;"",NOT(ISERROR(O223))),"",IF(AND(L223&lt;&gt;"",L223&gt;0,NOT(ISERROR(L223))),VLOOKUP(L223,'ESO dumped WayshrineInfo'!$K$3:$N$9999,4,FALSE),""))</f>
        <v/>
      </c>
      <c r="AA223" s="42"/>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WayshrineInfo'!$K$3:$N$9999,4,FALSE),""))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90" t="s">
        <v>2707</v>
      </c>
      <c r="AY223" s="21" t="str">
        <f>IF(A223="???","--","")&amp;IF(F223&lt;&gt;"Not in the game (anymore)",IF(A223&lt;&gt;"",CONCATENATE("[",A223,"] = {wayshrines={")&amp;IF(K223&lt;&gt;"",CONCATENATE(K223,","),"")&amp;IF(L223&lt;&gt;"",CONCATENATE(L223,","),"")&amp;IF(M223&lt;&gt;"",CONCATENATE(M223,","),"")&amp;CONCATENATE("}")&amp;IF(VALUE(N223)&gt;0,CONCATENATE(", traitsNeeded=",N223),"")&amp;CONCATENATE(", dlcId=",IF(S223&lt;&gt;"",S223,"DLC_BASE_GAME")),""),"")</f>
        <v>[267] = {wayshrines={193,193,193,}, dlcId=DLC_BASE_GAME</v>
      </c>
      <c r="AZ223" s="21" t="str">
        <f>IF(F223&lt;&gt;"Not in the game (anymore)",IF(A223&lt;&gt;"",IF(P223&lt;&gt;"",CONCATENATE(", zoneIds={",P223),"")&amp;IF(Y223&lt;&gt;"",CONCATENATE(",",Y223),"")&amp;IF(AD223&lt;&gt;"",CONCATENATE(",",AD223),"")&amp;IF(AI223&lt;&gt;"",CONCATENATE(",",AI223),"")&amp;IF(AN223&lt;&gt;"",CONCATENATE(",",AN223),"")&amp;IF(AS223&lt;&gt;"",CONCATENATE(",",AS223),"")&amp;IF(P223&lt;&gt;"",CONCATENATE("}",""),"")&amp;IF(OR(I223="true",I223="false",I223&lt;&gt;""), CONCATENATE(", veteran=", I223), ""),""),"")</f>
        <v>, zoneIds={144}, veteran={[EQUIP_TYPE_HEAD]=true, [EQUIP_TYPE_SHOULDERS]=false}</v>
      </c>
      <c r="BA223" s="21" t="str">
        <f>IF(F223&lt;&gt;"Not in the game (anymore)",IF(A223&lt;&gt;"",", setType="&amp;G223,"")&amp;IF(J223="true",", multiTrialSet=true",""),"")</f>
        <v>, setType=LIBSETS_SETTYPE_MONSTER</v>
      </c>
      <c r="BB223" s="21" t="str">
        <f>IF(AX223&lt;&gt;"",", isProcSetAllowedInPvP="&amp; AX223,"") &amp; IF(F223&lt;&gt;"Not in the game (anymore)",IF(U223&lt;&gt;"",", dropMechanic={"&amp;U223&amp;IF(AA223&lt;&gt;"",","&amp;AA223,"")&amp;IF(AF223&lt;&gt;"",","&amp;AF223,"")&amp;IF(AK223&lt;&gt;"",","&amp;AK223,"")&amp;IF(AP223&lt;&gt;"",","&amp;AP223,"")&amp;IF(AU223&lt;&gt;"",","&amp;AU223,"")&amp;"}"&amp;IF(U223="LIBSETS_DROP_MECHANIC_MONSTER_NAME",", dropMechanicNames={" &amp; IF(V223&lt;&gt;"","['en']='"&amp;V223&amp;"'","") &amp; IF(W223&lt;&gt;"",", ['de']='" &amp; W223&amp;"'","") &amp; "}",""),"")&amp;"},","")</f>
        <v>, dropMechanic={LIBSETS_DROP_MECHANIC_MONSTER_NAME}, dropMechanicNames={['en']='The Whisperer', ['de']='Die Flüsterin'}},</v>
      </c>
      <c r="BC223" s="21" t="str">
        <f>IF(F223&lt;&gt;"Not in the game (anymore)",IF(C223&lt;&gt;"",CONCATENATE(" --",C223," / ",B223,"   [",IF(Q223&lt;&gt;"",Q223,""),IF(Z223&lt;&gt;"",", "&amp;Z223,""),IF(AE223&lt;&gt;"",", "&amp;AE223,""),IF(AJ223&lt;&gt;"",", "&amp;AJ223,""),IF(AO223&lt;&gt;"",", "&amp;AO223,""),IF(AT223&lt;&gt;"",", "&amp;AT223,""),"]")),"")</f>
        <v xml:space="preserve"> --Swarm Mother / Schwarmmutter   [Spindleclutch I]</v>
      </c>
    </row>
    <row r="224" spans="1:55" x14ac:dyDescent="0.25">
      <c r="A224" s="5">
        <v>268</v>
      </c>
      <c r="B224" t="s">
        <v>1085</v>
      </c>
      <c r="C224" t="s">
        <v>21</v>
      </c>
      <c r="D224" s="3">
        <f t="shared" si="3"/>
        <v>268</v>
      </c>
      <c r="G224" s="8" t="s">
        <v>1498</v>
      </c>
      <c r="H224">
        <v>2</v>
      </c>
      <c r="I224" t="s">
        <v>1485</v>
      </c>
      <c r="J224" t="s">
        <v>97</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1565</v>
      </c>
      <c r="V224" s="42" t="s">
        <v>21</v>
      </c>
      <c r="W224" s="39" t="s">
        <v>1085</v>
      </c>
      <c r="Y224" s="3" t="str">
        <f>IF(G224&lt;&gt;"LIBSETS_SETTYPE_BATTLEGROUND",IF(G224&lt;&gt;"LIBSETS_SETTYPE_SPECIAL",IF(X224&lt;&gt;"",X224,IF(Z224&lt;&gt;"",VLOOKUP(Z224,'ESO zone constants'!$D$3:$H$4953,5,FALSE),"")),""),"")</f>
        <v/>
      </c>
      <c r="Z224" t="str">
        <f>IF(AND(O224&lt;&gt;"",NOT(ISERROR(O224))),"",IF(AND(L224&lt;&gt;"",L224&gt;0,NOT(ISERROR(L224))),VLOOKUP(L224,'ESO dumped WayshrineInfo'!$K$3:$N$9999,4,FALSE),""))</f>
        <v/>
      </c>
      <c r="AA224" s="42"/>
      <c r="AB224" s="42"/>
      <c r="AC224" s="42"/>
      <c r="AD224" s="3" t="str">
        <f>IF(G224&lt;&gt;"LIBSETS_SETTYPE_BATTLEGROUND",IF(G224&lt;&gt;"LIBSETS_SETTYPE_SPECIAL",IF(AE224&lt;&gt;"",VLOOKUP(AE224,'ESO zone constants'!$D$3:$H$4953,5,FALSE),""),""),"")</f>
        <v/>
      </c>
      <c r="AE224" t="str">
        <f>IF(AND(O224&lt;&gt;"",NOT(ISERROR(O224))),"",IF(AND(M224&lt;&gt;"",M224&gt;0,NOT(ISERROR(M224))),VLOOKUP(M224,'ESO dumped WayshrineInfo'!$K$3:$N$9999,4,FALSE),""))</f>
        <v/>
      </c>
      <c r="AF224" s="42"/>
      <c r="AG224" s="42"/>
      <c r="AH224" s="42"/>
      <c r="AI224" s="3" t="str">
        <f>IF(G224&lt;&gt;"LIBSETS_SETTYPE_BATTLEGROUND",IF(G224&lt;&gt;"LIBSETS_SETTYPE_SPECIAL",IF(AJ224&lt;&gt;"",VLOOKUP(AJ224,'ESO zone constants'!$D$3:$H$4953,5,FALSE),""),""),"")</f>
        <v/>
      </c>
      <c r="AK224" s="42"/>
      <c r="AL224" s="42"/>
      <c r="AM224" s="42"/>
      <c r="AN224" s="3" t="str">
        <f>IF(G224&lt;&gt;"LIBSETS_SETTYPE_BATTLEGROUND",IF(G224&lt;&gt;"LIBSETS_SETTYPE_SPECIAL",IF(AO224&lt;&gt;"",VLOOKUP(AO224,'ESO zone constants'!$D$3:$H$4953,5,FALSE),""),""),"")</f>
        <v/>
      </c>
      <c r="AP224" s="42"/>
      <c r="AQ224" s="42"/>
      <c r="AR224" s="42"/>
      <c r="AS224" s="3" t="str">
        <f>IF(G224&lt;&gt;"LIBSETS_SETTYPE_BATTLEGROUND",IF(G224&lt;&gt;"LIBSETS_SETTYPE_SPECIAL",IF(AT224&lt;&gt;"",VLOOKUP(AT224,'ESO zone constants'!$D$3:$H$4953,5,FALSE),""),""),"")</f>
        <v/>
      </c>
      <c r="AU224" s="42"/>
      <c r="AV224" s="42"/>
      <c r="AW224" s="42"/>
      <c r="AX224" s="90" t="s">
        <v>2707</v>
      </c>
      <c r="AY224" s="21" t="str">
        <f>IF(A224="???","--","")&amp;IF(F224&lt;&gt;"Not in the game (anymore)",IF(A224&lt;&gt;"",CONCATENATE("[",A224,"] = {wayshrines={")&amp;IF(K224&lt;&gt;"",CONCATENATE(K224,","),"")&amp;IF(L224&lt;&gt;"",CONCATENATE(L224,","),"")&amp;IF(M224&lt;&gt;"",CONCATENATE(M224,","),"")&amp;CONCATENATE("}")&amp;IF(VALUE(N224)&gt;0,CONCATENATE(", traitsNeeded=",N224),"")&amp;CONCATENATE(", dlcId=",IF(S224&lt;&gt;"",S224,"DLC_BASE_GAME")),""),"")</f>
        <v>[268] = {wayshrines={198,198,198,}, dlcId=DLC_BASE_GAME</v>
      </c>
      <c r="AZ224" s="21" t="str">
        <f>IF(F224&lt;&gt;"Not in the game (anymore)",IF(A224&lt;&gt;"",IF(P224&lt;&gt;"",CONCATENATE(", zoneIds={",P224),"")&amp;IF(Y224&lt;&gt;"",CONCATENATE(",",Y224),"")&amp;IF(AD224&lt;&gt;"",CONCATENATE(",",AD224),"")&amp;IF(AI224&lt;&gt;"",CONCATENATE(",",AI224),"")&amp;IF(AN224&lt;&gt;"",CONCATENATE(",",AN224),"")&amp;IF(AS224&lt;&gt;"",CONCATENATE(",",AS224),"")&amp;IF(P224&lt;&gt;"",CONCATENATE("}",""),"")&amp;IF(OR(I224="true",I224="false",I224&lt;&gt;""), CONCATENATE(", veteran=", I224), ""),""),"")</f>
        <v>, zoneIds={63}, veteran={[EQUIP_TYPE_HEAD]=true, [EQUIP_TYPE_SHOULDERS]=false}</v>
      </c>
      <c r="BA224" s="21" t="str">
        <f>IF(F224&lt;&gt;"Not in the game (anymore)",IF(A224&lt;&gt;"",", setType="&amp;G224,"")&amp;IF(J224="true",", multiTrialSet=true",""),"")</f>
        <v>, setType=LIBSETS_SETTYPE_MONSTER</v>
      </c>
      <c r="BB224" s="21" t="str">
        <f>IF(AX224&lt;&gt;"",", isProcSetAllowedInPvP="&amp; AX224,"") &amp; IF(F224&lt;&gt;"Not in the game (anymore)",IF(U224&lt;&gt;"",", dropMechanic={"&amp;U224&amp;IF(AA224&lt;&gt;"",","&amp;AA224,"")&amp;IF(AF224&lt;&gt;"",","&amp;AF224,"")&amp;IF(AK224&lt;&gt;"",","&amp;AK224,"")&amp;IF(AP224&lt;&gt;"",","&amp;AP224,"")&amp;IF(AU224&lt;&gt;"",","&amp;AU224,"")&amp;"}"&amp;IF(U224="LIBSETS_DROP_MECHANIC_MONSTER_NAME",", dropMechanicNames={" &amp; IF(V224&lt;&gt;"","['en']='"&amp;V224&amp;"'","") &amp; IF(W224&lt;&gt;"",", ['de']='" &amp; W224&amp;"'","") &amp; "}",""),"")&amp;"},","")</f>
        <v>, dropMechanic={LIBSETS_DROP_MECHANIC_MONSTER_NAME}, dropMechanicNames={['en']='Sentinel of Rkugamz', ['de']='Wachposten von Rkugamz'}},</v>
      </c>
      <c r="BC224" s="21" t="str">
        <f>IF(F224&lt;&gt;"Not in the game (anymore)",IF(C224&lt;&gt;"",CONCATENATE(" --",C224," / ",B224,"   [",IF(Q224&lt;&gt;"",Q224,""),IF(Z224&lt;&gt;"",", "&amp;Z224,""),IF(AE224&lt;&gt;"",", "&amp;AE224,""),IF(AJ224&lt;&gt;"",", "&amp;AJ224,""),IF(AO224&lt;&gt;"",", "&amp;AO224,""),IF(AT224&lt;&gt;"",", "&amp;AT224,""),"]")),"")</f>
        <v xml:space="preserve"> --Sentinel of Rkugamz / Wachposten von Rkugamz   [Darkshade Caverns I]</v>
      </c>
    </row>
    <row r="225" spans="1:55" x14ac:dyDescent="0.25">
      <c r="A225" s="5">
        <v>269</v>
      </c>
      <c r="B225" t="s">
        <v>1086</v>
      </c>
      <c r="C225" t="s">
        <v>2</v>
      </c>
      <c r="D225" s="3">
        <f t="shared" si="3"/>
        <v>269</v>
      </c>
      <c r="G225" s="8" t="s">
        <v>1498</v>
      </c>
      <c r="H225">
        <v>2</v>
      </c>
      <c r="I225" t="s">
        <v>1485</v>
      </c>
      <c r="J225" t="s">
        <v>97</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1565</v>
      </c>
      <c r="V225" s="42" t="s">
        <v>1569</v>
      </c>
      <c r="W225" s="39" t="s">
        <v>1666</v>
      </c>
      <c r="Y225" s="3" t="str">
        <f>IF(G225&lt;&gt;"LIBSETS_SETTYPE_BATTLEGROUND",IF(G225&lt;&gt;"LIBSETS_SETTYPE_SPECIAL",IF(X225&lt;&gt;"",X225,IF(Z225&lt;&gt;"",VLOOKUP(Z225,'ESO zone constants'!$D$3:$H$4953,5,FALSE),"")),""),"")</f>
        <v/>
      </c>
      <c r="Z225" t="str">
        <f>IF(AND(O225&lt;&gt;"",NOT(ISERROR(O225))),"",IF(AND(L225&lt;&gt;"",L225&gt;0,NOT(ISERROR(L225))),VLOOKUP(L225,'ESO dumped WayshrineInfo'!$K$3:$N$9999,4,FALSE),""))</f>
        <v/>
      </c>
      <c r="AA225" s="42"/>
      <c r="AB225" s="42"/>
      <c r="AC225" s="42"/>
      <c r="AD225" s="3" t="str">
        <f>IF(G225&lt;&gt;"LIBSETS_SETTYPE_BATTLEGROUND",IF(G225&lt;&gt;"LIBSETS_SETTYPE_SPECIAL",IF(AE225&lt;&gt;"",VLOOKUP(AE225,'ESO zone constants'!$D$3:$H$4953,5,FALSE),""),""),"")</f>
        <v/>
      </c>
      <c r="AE225" t="str">
        <f>IF(AND(O225&lt;&gt;"",NOT(ISERROR(O225))),"",IF(AND(M225&lt;&gt;"",M225&gt;0,NOT(ISERROR(M225))),VLOOKUP(M225,'ESO dumped WayshrineInfo'!$K$3:$N$9999,4,FALSE),""))</f>
        <v/>
      </c>
      <c r="AF225" s="42"/>
      <c r="AG225" s="42"/>
      <c r="AH225" s="42"/>
      <c r="AI225" s="3" t="str">
        <f>IF(G225&lt;&gt;"LIBSETS_SETTYPE_BATTLEGROUND",IF(G225&lt;&gt;"LIBSETS_SETTYPE_SPECIAL",IF(AJ225&lt;&gt;"",VLOOKUP(AJ225,'ESO zone constants'!$D$3:$H$4953,5,FALSE),""),""),"")</f>
        <v/>
      </c>
      <c r="AK225" s="42"/>
      <c r="AL225" s="42"/>
      <c r="AM225" s="42"/>
      <c r="AN225" s="3" t="str">
        <f>IF(G225&lt;&gt;"LIBSETS_SETTYPE_BATTLEGROUND",IF(G225&lt;&gt;"LIBSETS_SETTYPE_SPECIAL",IF(AO225&lt;&gt;"",VLOOKUP(AO225,'ESO zone constants'!$D$3:$H$4953,5,FALSE),""),""),"")</f>
        <v/>
      </c>
      <c r="AP225" s="42"/>
      <c r="AQ225" s="42"/>
      <c r="AR225" s="42"/>
      <c r="AS225" s="3" t="str">
        <f>IF(G225&lt;&gt;"LIBSETS_SETTYPE_BATTLEGROUND",IF(G225&lt;&gt;"LIBSETS_SETTYPE_SPECIAL",IF(AT225&lt;&gt;"",VLOOKUP(AT225,'ESO zone constants'!$D$3:$H$4953,5,FALSE),""),""),"")</f>
        <v/>
      </c>
      <c r="AU225" s="42"/>
      <c r="AV225" s="42"/>
      <c r="AW225" s="42"/>
      <c r="AX225" s="90" t="s">
        <v>2707</v>
      </c>
      <c r="AY225" s="21" t="str">
        <f>IF(A225="???","--","")&amp;IF(F225&lt;&gt;"Not in the game (anymore)",IF(A225&lt;&gt;"",CONCATENATE("[",A225,"] = {wayshrines={")&amp;IF(K225&lt;&gt;"",CONCATENATE(K225,","),"")&amp;IF(L225&lt;&gt;"",CONCATENATE(L225,","),"")&amp;IF(M225&lt;&gt;"",CONCATENATE(M225,","),"")&amp;CONCATENATE("}")&amp;IF(VALUE(N225)&gt;0,CONCATENATE(", traitsNeeded=",N225),"")&amp;CONCATENATE(", dlcId=",IF(S225&lt;&gt;"",S225,"DLC_BASE_GAME")),""),"")</f>
        <v>[269] = {wayshrines={191,191,191,}, dlcId=DLC_BASE_GAME</v>
      </c>
      <c r="AZ225" s="21" t="str">
        <f>IF(F225&lt;&gt;"Not in the game (anymore)",IF(A225&lt;&gt;"",IF(P225&lt;&gt;"",CONCATENATE(", zoneIds={",P225),"")&amp;IF(Y225&lt;&gt;"",CONCATENATE(",",Y225),"")&amp;IF(AD225&lt;&gt;"",CONCATENATE(",",AD225),"")&amp;IF(AI225&lt;&gt;"",CONCATENATE(",",AI225),"")&amp;IF(AN225&lt;&gt;"",CONCATENATE(",",AN225),"")&amp;IF(AS225&lt;&gt;"",CONCATENATE(",",AS225),"")&amp;IF(P225&lt;&gt;"",CONCATENATE("}",""),"")&amp;IF(OR(I225="true",I225="false",I225&lt;&gt;""), CONCATENATE(", veteran=", I225), ""),""),"")</f>
        <v>, zoneIds={126}, veteran={[EQUIP_TYPE_HEAD]=true, [EQUIP_TYPE_SHOULDERS]=false}</v>
      </c>
      <c r="BA225" s="21" t="str">
        <f>IF(F225&lt;&gt;"Not in the game (anymore)",IF(A225&lt;&gt;"",", setType="&amp;G225,"")&amp;IF(J225="true",", multiTrialSet=true",""),"")</f>
        <v>, setType=LIBSETS_SETTYPE_MONSTER</v>
      </c>
      <c r="BB225" s="21" t="str">
        <f>IF(AX225&lt;&gt;"",", isProcSetAllowedInPvP="&amp; AX225,"") &amp; IF(F225&lt;&gt;"Not in the game (anymore)",IF(U225&lt;&gt;"",", dropMechanic={"&amp;U225&amp;IF(AA225&lt;&gt;"",","&amp;AA225,"")&amp;IF(AF225&lt;&gt;"",","&amp;AF225,"")&amp;IF(AK225&lt;&gt;"",","&amp;AK225,"")&amp;IF(AP225&lt;&gt;"",","&amp;AP225,"")&amp;IF(AU225&lt;&gt;"",","&amp;AU225,"")&amp;"}"&amp;IF(U225="LIBSETS_DROP_MECHANIC_MONSTER_NAME",", dropMechanicNames={" &amp; IF(V225&lt;&gt;"","['en']='"&amp;V225&amp;"'","") &amp; IF(W225&lt;&gt;"",", ['de']='" &amp; W225&amp;"'","") &amp; "}",""),"")&amp;"},","")</f>
        <v>, dropMechanic={LIBSETS_DROP_MECHANIC_MONSTER_NAME}, dropMechanicNames={['en']='Canonreeve Oraneth', ['de']='Stiftsvogt Oraneth'}},</v>
      </c>
      <c r="BC225" s="21" t="str">
        <f>IF(F225&lt;&gt;"Not in the game (anymore)",IF(C225&lt;&gt;"",CONCATENATE(" --",C225," / ",B225,"   [",IF(Q225&lt;&gt;"",Q225,""),IF(Z225&lt;&gt;"",", "&amp;Z225,""),IF(AE225&lt;&gt;"",", "&amp;AE225,""),IF(AJ225&lt;&gt;"",", "&amp;AJ225,""),IF(AO225&lt;&gt;"",", "&amp;AO225,""),IF(AT225&lt;&gt;"",", "&amp;AT225,""),"]")),"")</f>
        <v xml:space="preserve"> --Chokethorn / Würgedorn   [Elden Hollow I]</v>
      </c>
    </row>
    <row r="226" spans="1:55" x14ac:dyDescent="0.25">
      <c r="A226" s="5">
        <v>270</v>
      </c>
      <c r="B226" t="s">
        <v>1087</v>
      </c>
      <c r="C226" t="s">
        <v>23</v>
      </c>
      <c r="D226" s="3">
        <f t="shared" si="3"/>
        <v>270</v>
      </c>
      <c r="G226" s="8" t="s">
        <v>1498</v>
      </c>
      <c r="H226">
        <v>2</v>
      </c>
      <c r="I226" t="s">
        <v>1485</v>
      </c>
      <c r="J226" t="s">
        <v>97</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1565</v>
      </c>
      <c r="V226" s="42" t="s">
        <v>1669</v>
      </c>
      <c r="W226" s="39" t="s">
        <v>1670</v>
      </c>
      <c r="Y226" s="3" t="str">
        <f>IF(G226&lt;&gt;"LIBSETS_SETTYPE_BATTLEGROUND",IF(G226&lt;&gt;"LIBSETS_SETTYPE_SPECIAL",IF(X226&lt;&gt;"",X226,IF(Z226&lt;&gt;"",VLOOKUP(Z226,'ESO zone constants'!$D$3:$H$4953,5,FALSE),"")),""),"")</f>
        <v/>
      </c>
      <c r="Z226" t="str">
        <f>IF(AND(O226&lt;&gt;"",NOT(ISERROR(O226))),"",IF(AND(L226&lt;&gt;"",L226&gt;0,NOT(ISERROR(L226))),VLOOKUP(L226,'ESO dumped WayshrineInfo'!$K$3:$N$9999,4,FALSE),""))</f>
        <v/>
      </c>
      <c r="AA226" s="42"/>
      <c r="AB226" s="42"/>
      <c r="AC226" s="42"/>
      <c r="AD226" s="3" t="str">
        <f>IF(G226&lt;&gt;"LIBSETS_SETTYPE_BATTLEGROUND",IF(G226&lt;&gt;"LIBSETS_SETTYPE_SPECIAL",IF(AE226&lt;&gt;"",VLOOKUP(AE226,'ESO zone constants'!$D$3:$H$4953,5,FALSE),""),""),"")</f>
        <v/>
      </c>
      <c r="AE226" t="str">
        <f>IF(AND(O226&lt;&gt;"",NOT(ISERROR(O226))),"",IF(AND(M226&lt;&gt;"",M226&gt;0,NOT(ISERROR(M226))),VLOOKUP(M226,'ESO dumped WayshrineInfo'!$K$3:$N$9999,4,FALSE),""))</f>
        <v/>
      </c>
      <c r="AF226" s="42"/>
      <c r="AG226" s="42"/>
      <c r="AH226" s="42"/>
      <c r="AI226" s="3" t="str">
        <f>IF(G226&lt;&gt;"LIBSETS_SETTYPE_BATTLEGROUND",IF(G226&lt;&gt;"LIBSETS_SETTYPE_SPECIAL",IF(AJ226&lt;&gt;"",VLOOKUP(AJ226,'ESO zone constants'!$D$3:$H$4953,5,FALSE),""),""),"")</f>
        <v/>
      </c>
      <c r="AK226" s="42"/>
      <c r="AL226" s="42"/>
      <c r="AM226" s="42"/>
      <c r="AN226" s="3" t="str">
        <f>IF(G226&lt;&gt;"LIBSETS_SETTYPE_BATTLEGROUND",IF(G226&lt;&gt;"LIBSETS_SETTYPE_SPECIAL",IF(AO226&lt;&gt;"",VLOOKUP(AO226,'ESO zone constants'!$D$3:$H$4953,5,FALSE),""),""),"")</f>
        <v/>
      </c>
      <c r="AP226" s="42"/>
      <c r="AQ226" s="42"/>
      <c r="AR226" s="42"/>
      <c r="AS226" s="3" t="str">
        <f>IF(G226&lt;&gt;"LIBSETS_SETTYPE_BATTLEGROUND",IF(G226&lt;&gt;"LIBSETS_SETTYPE_SPECIAL",IF(AT226&lt;&gt;"",VLOOKUP(AT226,'ESO zone constants'!$D$3:$H$4953,5,FALSE),""),""),"")</f>
        <v/>
      </c>
      <c r="AU226" s="42"/>
      <c r="AV226" s="42"/>
      <c r="AW226" s="42"/>
      <c r="AX226" s="90" t="s">
        <v>2707</v>
      </c>
      <c r="AY226" s="21" t="str">
        <f>IF(A226="???","--","")&amp;IF(F226&lt;&gt;"Not in the game (anymore)",IF(A226&lt;&gt;"",CONCATENATE("[",A226,"] = {wayshrines={")&amp;IF(K226&lt;&gt;"",CONCATENATE(K226,","),"")&amp;IF(L226&lt;&gt;"",CONCATENATE(L226,","),"")&amp;IF(M226&lt;&gt;"",CONCATENATE(M226,","),"")&amp;CONCATENATE("}")&amp;IF(VALUE(N226)&gt;0,CONCATENATE(", traitsNeeded=",N226),"")&amp;CONCATENATE(", dlcId=",IF(S226&lt;&gt;"",S226,"DLC_BASE_GAME")),""),"")</f>
        <v>[270] = {wayshrines={189,189,189,}, dlcId=DLC_BASE_GAME</v>
      </c>
      <c r="AZ226" s="21" t="str">
        <f>IF(F226&lt;&gt;"Not in the game (anymore)",IF(A226&lt;&gt;"",IF(P226&lt;&gt;"",CONCATENATE(", zoneIds={",P226),"")&amp;IF(Y226&lt;&gt;"",CONCATENATE(",",Y226),"")&amp;IF(AD226&lt;&gt;"",CONCATENATE(",",AD226),"")&amp;IF(AI226&lt;&gt;"",CONCATENATE(",",AI226),"")&amp;IF(AN226&lt;&gt;"",CONCATENATE(",",AN226),"")&amp;IF(AS226&lt;&gt;"",CONCATENATE(",",AS226),"")&amp;IF(P226&lt;&gt;"",CONCATENATE("}",""),"")&amp;IF(OR(I226="true",I226="false",I226&lt;&gt;""), CONCATENATE(", veteran=", I226), ""),""),"")</f>
        <v>, zoneIds={146}, veteran={[EQUIP_TYPE_HEAD]=true, [EQUIP_TYPE_SHOULDERS]=false}</v>
      </c>
      <c r="BA226" s="21" t="str">
        <f>IF(F226&lt;&gt;"Not in the game (anymore)",IF(A226&lt;&gt;"",", setType="&amp;G226,"")&amp;IF(J226="true",", multiTrialSet=true",""),"")</f>
        <v>, setType=LIBSETS_SETTYPE_MONSTER</v>
      </c>
      <c r="BB226" s="21" t="str">
        <f>IF(AX226&lt;&gt;"",", isProcSetAllowedInPvP="&amp; AX226,"") &amp; IF(F226&lt;&gt;"Not in the game (anymore)",IF(U226&lt;&gt;"",", dropMechanic={"&amp;U226&amp;IF(AA226&lt;&gt;"",","&amp;AA226,"")&amp;IF(AF226&lt;&gt;"",","&amp;AF226,"")&amp;IF(AK226&lt;&gt;"",","&amp;AK226,"")&amp;IF(AP226&lt;&gt;"",","&amp;AP226,"")&amp;IF(AU226&lt;&gt;"",","&amp;AU226,"")&amp;"}"&amp;IF(U226="LIBSETS_DROP_MECHANIC_MONSTER_NAME",", dropMechanicNames={" &amp; IF(V226&lt;&gt;"","['en']='"&amp;V226&amp;"'","") &amp; IF(W226&lt;&gt;"",", ['de']='" &amp; W226&amp;"'","") &amp; "}",""),"")&amp;"},","")</f>
        <v>, dropMechanic={LIBSETS_DROP_MECHANIC_MONSTER_NAME}, dropMechanicNames={['en']='Varaine and Allene Pellingare', ['de']='Varaine und Allene Pellingare'}},</v>
      </c>
      <c r="BC226" s="21" t="str">
        <f>IF(F226&lt;&gt;"Not in the game (anymore)",IF(C226&lt;&gt;"",CONCATENATE(" --",C226," / ",B226,"   [",IF(Q226&lt;&gt;"",Q226,""),IF(Z226&lt;&gt;"",", "&amp;Z226,""),IF(AE226&lt;&gt;"",", "&amp;AE226,""),IF(AJ226&lt;&gt;"",", "&amp;AJ226,""),IF(AO226&lt;&gt;"",", "&amp;AO226,""),IF(AT226&lt;&gt;"",", "&amp;AT226,""),"]")),"")</f>
        <v xml:space="preserve"> --Slimecraw / Schleimkropf   [Wayrest Sewers I]</v>
      </c>
    </row>
    <row r="227" spans="1:55" x14ac:dyDescent="0.25">
      <c r="A227" s="5">
        <v>271</v>
      </c>
      <c r="B227" t="s">
        <v>20</v>
      </c>
      <c r="C227" t="s">
        <v>20</v>
      </c>
      <c r="D227" s="3">
        <f t="shared" si="3"/>
        <v>271</v>
      </c>
      <c r="G227" s="8" t="s">
        <v>1498</v>
      </c>
      <c r="H227">
        <v>1</v>
      </c>
      <c r="I227" t="s">
        <v>1485</v>
      </c>
      <c r="J227" t="s">
        <v>97</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1565</v>
      </c>
      <c r="V227" s="42" t="s">
        <v>1570</v>
      </c>
      <c r="W227" s="39" t="s">
        <v>1648</v>
      </c>
      <c r="Y227" s="3" t="str">
        <f>IF(G227&lt;&gt;"LIBSETS_SETTYPE_BATTLEGROUND",IF(G227&lt;&gt;"LIBSETS_SETTYPE_SPECIAL",IF(X227&lt;&gt;"",X227,IF(Z227&lt;&gt;"",VLOOKUP(Z227,'ESO zone constants'!$D$3:$H$4953,5,FALSE),"")),""),"")</f>
        <v/>
      </c>
      <c r="Z227" t="str">
        <f>IF(AND(O227&lt;&gt;"",NOT(ISERROR(O227))),"",IF(AND(L227&lt;&gt;"",L227&gt;0,NOT(ISERROR(L227))),VLOOKUP(L227,'ESO dumped WayshrineInfo'!$K$3:$N$9999,4,FALSE),""))</f>
        <v/>
      </c>
      <c r="AA227" s="42"/>
      <c r="AB227" s="42"/>
      <c r="AC227" s="42"/>
      <c r="AD227" s="3" t="str">
        <f>IF(G227&lt;&gt;"LIBSETS_SETTYPE_BATTLEGROUND",IF(G227&lt;&gt;"LIBSETS_SETTYPE_SPECIAL",IF(AE227&lt;&gt;"",VLOOKUP(AE227,'ESO zone constants'!$D$3:$H$4953,5,FALSE),""),""),"")</f>
        <v/>
      </c>
      <c r="AE227" t="str">
        <f>IF(AND(O227&lt;&gt;"",NOT(ISERROR(O227))),"",IF(AND(M227&lt;&gt;"",M227&gt;0,NOT(ISERROR(M227))),VLOOKUP(M227,'ESO dumped WayshrineInfo'!$K$3:$N$9999,4,FALSE),""))</f>
        <v/>
      </c>
      <c r="AF227" s="42"/>
      <c r="AG227" s="42"/>
      <c r="AH227" s="42"/>
      <c r="AI227" s="3" t="str">
        <f>IF(G227&lt;&gt;"LIBSETS_SETTYPE_BATTLEGROUND",IF(G227&lt;&gt;"LIBSETS_SETTYPE_SPECIAL",IF(AJ227&lt;&gt;"",VLOOKUP(AJ227,'ESO zone constants'!$D$3:$H$4953,5,FALSE),""),""),"")</f>
        <v/>
      </c>
      <c r="AK227" s="42"/>
      <c r="AL227" s="42"/>
      <c r="AM227" s="42"/>
      <c r="AN227" s="3" t="str">
        <f>IF(G227&lt;&gt;"LIBSETS_SETTYPE_BATTLEGROUND",IF(G227&lt;&gt;"LIBSETS_SETTYPE_SPECIAL",IF(AO227&lt;&gt;"",VLOOKUP(AO227,'ESO zone constants'!$D$3:$H$4953,5,FALSE),""),""),"")</f>
        <v/>
      </c>
      <c r="AP227" s="42"/>
      <c r="AQ227" s="42"/>
      <c r="AR227" s="42"/>
      <c r="AS227" s="3" t="str">
        <f>IF(G227&lt;&gt;"LIBSETS_SETTYPE_BATTLEGROUND",IF(G227&lt;&gt;"LIBSETS_SETTYPE_SPECIAL",IF(AT227&lt;&gt;"",VLOOKUP(AT227,'ESO zone constants'!$D$3:$H$4953,5,FALSE),""),""),"")</f>
        <v/>
      </c>
      <c r="AU227" s="42"/>
      <c r="AV227" s="42"/>
      <c r="AW227" s="42"/>
      <c r="AX227" s="90" t="s">
        <v>2707</v>
      </c>
      <c r="AY227" s="21" t="str">
        <f>IF(A227="???","--","")&amp;IF(F227&lt;&gt;"Not in the game (anymore)",IF(A227&lt;&gt;"",CONCATENATE("[",A227,"] = {wayshrines={")&amp;IF(K227&lt;&gt;"",CONCATENATE(K227,","),"")&amp;IF(L227&lt;&gt;"",CONCATENATE(L227,","),"")&amp;IF(M227&lt;&gt;"",CONCATENATE(M227,","),"")&amp;CONCATENATE("}")&amp;IF(VALUE(N227)&gt;0,CONCATENATE(", traitsNeeded=",N227),"")&amp;CONCATENATE(", dlcId=",IF(S227&lt;&gt;"",S227,"DLC_BASE_GAME")),""),"")</f>
        <v>[271] = {wayshrines={192,192,192,}, dlcId=DLC_BASE_GAME</v>
      </c>
      <c r="AZ227" s="21" t="str">
        <f>IF(F227&lt;&gt;"Not in the game (anymore)",IF(A227&lt;&gt;"",IF(P227&lt;&gt;"",CONCATENATE(", zoneIds={",P227),"")&amp;IF(Y227&lt;&gt;"",CONCATENATE(",",Y227),"")&amp;IF(AD227&lt;&gt;"",CONCATENATE(",",AD227),"")&amp;IF(AI227&lt;&gt;"",CONCATENATE(",",AI227),"")&amp;IF(AN227&lt;&gt;"",CONCATENATE(",",AN227),"")&amp;IF(AS227&lt;&gt;"",CONCATENATE(",",AS227),"")&amp;IF(P227&lt;&gt;"",CONCATENATE("}",""),"")&amp;IF(OR(I227="true",I227="false",I227&lt;&gt;""), CONCATENATE(", veteran=", I227), ""),""),"")</f>
        <v>, zoneIds={148}, veteran={[EQUIP_TYPE_HEAD]=true, [EQUIP_TYPE_SHOULDERS]=false}</v>
      </c>
      <c r="BA227" s="21" t="str">
        <f>IF(F227&lt;&gt;"Not in the game (anymore)",IF(A227&lt;&gt;"",", setType="&amp;G227,"")&amp;IF(J227="true",", multiTrialSet=true",""),"")</f>
        <v>, setType=LIBSETS_SETTYPE_MONSTER</v>
      </c>
      <c r="BB227" s="21" t="str">
        <f>IF(AX227&lt;&gt;"",", isProcSetAllowedInPvP="&amp; AX227,"") &amp; IF(F227&lt;&gt;"Not in the game (anymore)",IF(U227&lt;&gt;"",", dropMechanic={"&amp;U227&amp;IF(AA227&lt;&gt;"",","&amp;AA227,"")&amp;IF(AF227&lt;&gt;"",","&amp;AF227,"")&amp;IF(AK227&lt;&gt;"",","&amp;AK227,"")&amp;IF(AP227&lt;&gt;"",","&amp;AP227,"")&amp;IF(AU227&lt;&gt;"",","&amp;AU227,"")&amp;"}"&amp;IF(U227="LIBSETS_DROP_MECHANIC_MONSTER_NAME",", dropMechanicNames={" &amp; IF(V227&lt;&gt;"","['en']='"&amp;V227&amp;"'","") &amp; IF(W227&lt;&gt;"",", ['de']='" &amp; W227&amp;"'","") &amp; "}",""),"")&amp;"},","")</f>
        <v>, dropMechanic={LIBSETS_DROP_MECHANIC_MONSTER_NAME}, dropMechanicNames={['en']='Sellistrix the Lamia Queen', ['de']='Sellistrix die Lamienkönigin'}},</v>
      </c>
      <c r="BC227" s="21" t="str">
        <f>IF(F227&lt;&gt;"Not in the game (anymore)",IF(C227&lt;&gt;"",CONCATENATE(" --",C227," / ",B227,"   [",IF(Q227&lt;&gt;"",Q227,""),IF(Z227&lt;&gt;"",", "&amp;Z227,""),IF(AE227&lt;&gt;"",", "&amp;AE227,""),IF(AJ227&lt;&gt;"",", "&amp;AJ227,""),IF(AO227&lt;&gt;"",", "&amp;AO227,""),IF(AT227&lt;&gt;"",", "&amp;AT227,""),"]")),"")</f>
        <v xml:space="preserve"> --Sellistrix / Sellistrix   [Arx Corinium]</v>
      </c>
    </row>
    <row r="228" spans="1:55" x14ac:dyDescent="0.25">
      <c r="A228" s="5">
        <v>272</v>
      </c>
      <c r="B228" t="s">
        <v>1088</v>
      </c>
      <c r="C228" t="s">
        <v>9</v>
      </c>
      <c r="D228" s="3">
        <f t="shared" si="3"/>
        <v>272</v>
      </c>
      <c r="G228" s="8" t="s">
        <v>1498</v>
      </c>
      <c r="H228">
        <v>1</v>
      </c>
      <c r="I228" t="s">
        <v>1485</v>
      </c>
      <c r="J228" t="s">
        <v>97</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1565</v>
      </c>
      <c r="V228" s="42" t="s">
        <v>1571</v>
      </c>
      <c r="W228" s="39" t="s">
        <v>1662</v>
      </c>
      <c r="Y228" s="3" t="str">
        <f>IF(G228&lt;&gt;"LIBSETS_SETTYPE_BATTLEGROUND",IF(G228&lt;&gt;"LIBSETS_SETTYPE_SPECIAL",IF(X228&lt;&gt;"",X228,IF(Z228&lt;&gt;"",VLOOKUP(Z228,'ESO zone constants'!$D$3:$H$4953,5,FALSE),"")),""),"")</f>
        <v/>
      </c>
      <c r="Z228" t="str">
        <f>IF(AND(O228&lt;&gt;"",NOT(ISERROR(O228))),"",IF(AND(L228&lt;&gt;"",L228&gt;0,NOT(ISERROR(L228))),VLOOKUP(L228,'ESO dumped WayshrineInfo'!$K$3:$N$9999,4,FALSE),""))</f>
        <v/>
      </c>
      <c r="AA228" s="42"/>
      <c r="AB228" s="42"/>
      <c r="AC228" s="42"/>
      <c r="AD228" s="3" t="str">
        <f>IF(G228&lt;&gt;"LIBSETS_SETTYPE_BATTLEGROUND",IF(G228&lt;&gt;"LIBSETS_SETTYPE_SPECIAL",IF(AE228&lt;&gt;"",VLOOKUP(AE228,'ESO zone constants'!$D$3:$H$4953,5,FALSE),""),""),"")</f>
        <v/>
      </c>
      <c r="AE228" t="str">
        <f>IF(AND(O228&lt;&gt;"",NOT(ISERROR(O228))),"",IF(AND(M228&lt;&gt;"",M228&gt;0,NOT(ISERROR(M228))),VLOOKUP(M228,'ESO dumped WayshrineInfo'!$K$3:$N$9999,4,FALSE),""))</f>
        <v/>
      </c>
      <c r="AF228" s="42"/>
      <c r="AG228" s="42"/>
      <c r="AH228" s="42"/>
      <c r="AI228" s="3" t="str">
        <f>IF(G228&lt;&gt;"LIBSETS_SETTYPE_BATTLEGROUND",IF(G228&lt;&gt;"LIBSETS_SETTYPE_SPECIAL",IF(AJ228&lt;&gt;"",VLOOKUP(AJ228,'ESO zone constants'!$D$3:$H$4953,5,FALSE),""),""),"")</f>
        <v/>
      </c>
      <c r="AK228" s="42"/>
      <c r="AL228" s="42"/>
      <c r="AM228" s="42"/>
      <c r="AN228" s="3" t="str">
        <f>IF(G228&lt;&gt;"LIBSETS_SETTYPE_BATTLEGROUND",IF(G228&lt;&gt;"LIBSETS_SETTYPE_SPECIAL",IF(AO228&lt;&gt;"",VLOOKUP(AO228,'ESO zone constants'!$D$3:$H$4953,5,FALSE),""),""),"")</f>
        <v/>
      </c>
      <c r="AP228" s="42"/>
      <c r="AQ228" s="42"/>
      <c r="AR228" s="42"/>
      <c r="AS228" s="3" t="str">
        <f>IF(G228&lt;&gt;"LIBSETS_SETTYPE_BATTLEGROUND",IF(G228&lt;&gt;"LIBSETS_SETTYPE_SPECIAL",IF(AT228&lt;&gt;"",VLOOKUP(AT228,'ESO zone constants'!$D$3:$H$4953,5,FALSE),""),""),"")</f>
        <v/>
      </c>
      <c r="AU228" s="42"/>
      <c r="AV228" s="42"/>
      <c r="AW228" s="42"/>
      <c r="AX228" s="90" t="s">
        <v>2707</v>
      </c>
      <c r="AY228" s="21" t="str">
        <f>IF(A228="???","--","")&amp;IF(F228&lt;&gt;"Not in the game (anymore)",IF(A228&lt;&gt;"",CONCATENATE("[",A228,"] = {wayshrines={")&amp;IF(K228&lt;&gt;"",CONCATENATE(K228,","),"")&amp;IF(L228&lt;&gt;"",CONCATENATE(L228,","),"")&amp;IF(M228&lt;&gt;"",CONCATENATE(M228,","),"")&amp;CONCATENATE("}")&amp;IF(VALUE(N228)&gt;0,CONCATENATE(", traitsNeeded=",N228),"")&amp;CONCATENATE(", dlcId=",IF(S228&lt;&gt;"",S228,"DLC_BASE_GAME")),""),"")</f>
        <v>[272] = {wayshrines={197,197,197,}, dlcId=DLC_BASE_GAME</v>
      </c>
      <c r="AZ228" s="21" t="str">
        <f>IF(F228&lt;&gt;"Not in the game (anymore)",IF(A228&lt;&gt;"",IF(P228&lt;&gt;"",CONCATENATE(", zoneIds={",P228),"")&amp;IF(Y228&lt;&gt;"",CONCATENATE(",",Y228),"")&amp;IF(AD228&lt;&gt;"",CONCATENATE(",",AD228),"")&amp;IF(AI228&lt;&gt;"",CONCATENATE(",",AI228),"")&amp;IF(AN228&lt;&gt;"",CONCATENATE(",",AN228),"")&amp;IF(AS228&lt;&gt;"",CONCATENATE(",",AS228),"")&amp;IF(P228&lt;&gt;"",CONCATENATE("}",""),"")&amp;IF(OR(I228="true",I228="false",I228&lt;&gt;""), CONCATENATE(", veteran=", I228), ""),""),"")</f>
        <v>, zoneIds={176}, veteran={[EQUIP_TYPE_HEAD]=true, [EQUIP_TYPE_SHOULDERS]=false}</v>
      </c>
      <c r="BA228" s="21" t="str">
        <f>IF(F228&lt;&gt;"Not in the game (anymore)",IF(A228&lt;&gt;"",", setType="&amp;G228,"")&amp;IF(J228="true",", multiTrialSet=true",""),"")</f>
        <v>, setType=LIBSETS_SETTYPE_MONSTER</v>
      </c>
      <c r="BB228" s="21" t="str">
        <f>IF(AX228&lt;&gt;"",", isProcSetAllowedInPvP="&amp; AX228,"") &amp; IF(F228&lt;&gt;"Not in the game (anymore)",IF(U228&lt;&gt;"",", dropMechanic={"&amp;U228&amp;IF(AA228&lt;&gt;"",","&amp;AA228,"")&amp;IF(AF228&lt;&gt;"",","&amp;AF228,"")&amp;IF(AK228&lt;&gt;"",","&amp;AK228,"")&amp;IF(AP228&lt;&gt;"",","&amp;AP228,"")&amp;IF(AU228&lt;&gt;"",","&amp;AU228,"")&amp;"}"&amp;IF(U228="LIBSETS_DROP_MECHANIC_MONSTER_NAME",", dropMechanicNames={" &amp; IF(V228&lt;&gt;"","['en']='"&amp;V228&amp;"'","") &amp; IF(W228&lt;&gt;"",", ['de']='" &amp; W228&amp;"'","") &amp; "}",""),"")&amp;"},","")</f>
        <v>, dropMechanic={LIBSETS_DROP_MECHANIC_MONSTER_NAME}, dropMechanicNames={['en']='Razor Master Erthas', ['de']='Klingenmeister Erthas'}},</v>
      </c>
      <c r="BC228" s="21" t="str">
        <f>IF(F228&lt;&gt;"Not in the game (anymore)",IF(C228&lt;&gt;"",CONCATENATE(" --",C228," / ",B228,"   [",IF(Q228&lt;&gt;"",Q228,""),IF(Z228&lt;&gt;"",", "&amp;Z228,""),IF(AE228&lt;&gt;"",", "&amp;AE228,""),IF(AJ228&lt;&gt;"",", "&amp;AJ228,""),IF(AO228&lt;&gt;"",", "&amp;AO228,""),IF(AT228&lt;&gt;"",", "&amp;AT228,""),"]")),"")</f>
        <v xml:space="preserve"> --Infernal Guardian / Infernaler Wächter   [City of Ash I]</v>
      </c>
    </row>
    <row r="229" spans="1:55" x14ac:dyDescent="0.25">
      <c r="A229" s="5">
        <v>273</v>
      </c>
      <c r="B229" t="s">
        <v>8</v>
      </c>
      <c r="C229" t="s">
        <v>8</v>
      </c>
      <c r="D229" s="3">
        <f t="shared" si="3"/>
        <v>273</v>
      </c>
      <c r="G229" s="8" t="s">
        <v>1498</v>
      </c>
      <c r="H229">
        <v>1</v>
      </c>
      <c r="I229" t="s">
        <v>1485</v>
      </c>
      <c r="J229" t="s">
        <v>97</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1565</v>
      </c>
      <c r="V229" s="42" t="s">
        <v>1375</v>
      </c>
      <c r="W229" s="39" t="s">
        <v>1654</v>
      </c>
      <c r="Y229" s="3" t="str">
        <f>IF(G229&lt;&gt;"LIBSETS_SETTYPE_BATTLEGROUND",IF(G229&lt;&gt;"LIBSETS_SETTYPE_SPECIAL",IF(X229&lt;&gt;"",X229,IF(Z229&lt;&gt;"",VLOOKUP(Z229,'ESO zone constants'!$D$3:$H$4953,5,FALSE),"")),""),"")</f>
        <v/>
      </c>
      <c r="Z229" t="str">
        <f>IF(AND(O229&lt;&gt;"",NOT(ISERROR(O229))),"",IF(AND(L229&lt;&gt;"",L229&gt;0,NOT(ISERROR(L229))),VLOOKUP(L229,'ESO dumped WayshrineInfo'!$K$3:$N$9999,4,FALSE),""))</f>
        <v/>
      </c>
      <c r="AA229" s="42"/>
      <c r="AB229" s="42"/>
      <c r="AC229" s="42"/>
      <c r="AD229" s="3" t="str">
        <f>IF(G229&lt;&gt;"LIBSETS_SETTYPE_BATTLEGROUND",IF(G229&lt;&gt;"LIBSETS_SETTYPE_SPECIAL",IF(AE229&lt;&gt;"",VLOOKUP(AE229,'ESO zone constants'!$D$3:$H$4953,5,FALSE),""),""),"")</f>
        <v/>
      </c>
      <c r="AE229" t="str">
        <f>IF(AND(O229&lt;&gt;"",NOT(ISERROR(O229))),"",IF(AND(M229&lt;&gt;"",M229&gt;0,NOT(ISERROR(M229))),VLOOKUP(M229,'ESO dumped WayshrineInfo'!$K$3:$N$9999,4,FALSE),""))</f>
        <v/>
      </c>
      <c r="AF229" s="42"/>
      <c r="AG229" s="42"/>
      <c r="AH229" s="42"/>
      <c r="AI229" s="3" t="str">
        <f>IF(G229&lt;&gt;"LIBSETS_SETTYPE_BATTLEGROUND",IF(G229&lt;&gt;"LIBSETS_SETTYPE_SPECIAL",IF(AJ229&lt;&gt;"",VLOOKUP(AJ229,'ESO zone constants'!$D$3:$H$4953,5,FALSE),""),""),"")</f>
        <v/>
      </c>
      <c r="AK229" s="42"/>
      <c r="AL229" s="42"/>
      <c r="AM229" s="42"/>
      <c r="AN229" s="3" t="str">
        <f>IF(G229&lt;&gt;"LIBSETS_SETTYPE_BATTLEGROUND",IF(G229&lt;&gt;"LIBSETS_SETTYPE_SPECIAL",IF(AO229&lt;&gt;"",VLOOKUP(AO229,'ESO zone constants'!$D$3:$H$4953,5,FALSE),""),""),"")</f>
        <v/>
      </c>
      <c r="AP229" s="42"/>
      <c r="AQ229" s="42"/>
      <c r="AR229" s="42"/>
      <c r="AS229" s="3" t="str">
        <f>IF(G229&lt;&gt;"LIBSETS_SETTYPE_BATTLEGROUND",IF(G229&lt;&gt;"LIBSETS_SETTYPE_SPECIAL",IF(AT229&lt;&gt;"",VLOOKUP(AT229,'ESO zone constants'!$D$3:$H$4953,5,FALSE),""),""),"")</f>
        <v/>
      </c>
      <c r="AU229" s="42"/>
      <c r="AV229" s="42"/>
      <c r="AW229" s="42"/>
      <c r="AX229" s="90" t="s">
        <v>2707</v>
      </c>
      <c r="AY229" s="21" t="str">
        <f>IF(A229="???","--","")&amp;IF(F229&lt;&gt;"Not in the game (anymore)",IF(A229&lt;&gt;"",CONCATENATE("[",A229,"] = {wayshrines={")&amp;IF(K229&lt;&gt;"",CONCATENATE(K229,","),"")&amp;IF(L229&lt;&gt;"",CONCATENATE(L229,","),"")&amp;IF(M229&lt;&gt;"",CONCATENATE(M229,","),"")&amp;CONCATENATE("}")&amp;IF(VALUE(N229)&gt;0,CONCATENATE(", traitsNeeded=",N229),"")&amp;CONCATENATE(", dlcId=",IF(S229&lt;&gt;"",S229,"DLC_BASE_GAME")),""),"")</f>
        <v>[273] = {wayshrines={190,190,190,}, dlcId=DLC_BASE_GAME</v>
      </c>
      <c r="AZ229" s="21" t="str">
        <f>IF(F229&lt;&gt;"Not in the game (anymore)",IF(A229&lt;&gt;"",IF(P229&lt;&gt;"",CONCATENATE(", zoneIds={",P229),"")&amp;IF(Y229&lt;&gt;"",CONCATENATE(",",Y229),"")&amp;IF(AD229&lt;&gt;"",CONCATENATE(",",AD229),"")&amp;IF(AI229&lt;&gt;"",CONCATENATE(",",AI229),"")&amp;IF(AN229&lt;&gt;"",CONCATENATE(",",AN229),"")&amp;IF(AS229&lt;&gt;"",CONCATENATE(",",AS229),"")&amp;IF(P229&lt;&gt;"",CONCATENATE("}",""),"")&amp;IF(OR(I229="true",I229="false",I229&lt;&gt;""), CONCATENATE(", veteran=", I229), ""),""),"")</f>
        <v>, zoneIds={130}, veteran={[EQUIP_TYPE_HEAD]=true, [EQUIP_TYPE_SHOULDERS]=false}</v>
      </c>
      <c r="BA229" s="21" t="str">
        <f>IF(F229&lt;&gt;"Not in the game (anymore)",IF(A229&lt;&gt;"",", setType="&amp;G229,"")&amp;IF(J229="true",", multiTrialSet=true",""),"")</f>
        <v>, setType=LIBSETS_SETTYPE_MONSTER</v>
      </c>
      <c r="BB229" s="21" t="str">
        <f>IF(AX229&lt;&gt;"",", isProcSetAllowedInPvP="&amp; AX229,"") &amp; IF(F229&lt;&gt;"Not in the game (anymore)",IF(U229&lt;&gt;"",", dropMechanic={"&amp;U229&amp;IF(AA229&lt;&gt;"",","&amp;AA229,"")&amp;IF(AF229&lt;&gt;"",","&amp;AF229,"")&amp;IF(AK229&lt;&gt;"",","&amp;AK229,"")&amp;IF(AP229&lt;&gt;"",","&amp;AP229,"")&amp;IF(AU229&lt;&gt;"",","&amp;AU229,"")&amp;"}"&amp;IF(U229="LIBSETS_DROP_MECHANIC_MONSTER_NAME",", dropMechanicNames={" &amp; IF(V229&lt;&gt;"","['en']='"&amp;V229&amp;"'","") &amp; IF(W229&lt;&gt;"",", ['de']='" &amp; W229&amp;"'","") &amp; "}",""),"")&amp;"},","")</f>
        <v>, dropMechanic={LIBSETS_DROP_MECHANIC_MONSTER_NAME}, dropMechanicNames={['en']='Ilambris-Athor or Ilambris-Zaven', ['de']='Ilambris Zwillinge'}},</v>
      </c>
      <c r="BC229" s="21" t="str">
        <f>IF(F229&lt;&gt;"Not in the game (anymore)",IF(C229&lt;&gt;"",CONCATENATE(" --",C229," / ",B229,"   [",IF(Q229&lt;&gt;"",Q229,""),IF(Z229&lt;&gt;"",", "&amp;Z229,""),IF(AE229&lt;&gt;"",", "&amp;AE229,""),IF(AJ229&lt;&gt;"",", "&amp;AJ229,""),IF(AO229&lt;&gt;"",", "&amp;AO229,""),IF(AT229&lt;&gt;"",", "&amp;AT229,""),"]")),"")</f>
        <v xml:space="preserve"> --Ilambris / Ilambris   [Crypt of Hearts I]</v>
      </c>
    </row>
    <row r="230" spans="1:55" x14ac:dyDescent="0.25">
      <c r="A230" s="5">
        <v>274</v>
      </c>
      <c r="B230" t="s">
        <v>1089</v>
      </c>
      <c r="C230" t="s">
        <v>7</v>
      </c>
      <c r="D230" s="3">
        <f t="shared" si="3"/>
        <v>274</v>
      </c>
      <c r="G230" s="8" t="s">
        <v>1498</v>
      </c>
      <c r="H230">
        <v>1</v>
      </c>
      <c r="I230" t="s">
        <v>1485</v>
      </c>
      <c r="J230" t="s">
        <v>97</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1565</v>
      </c>
      <c r="V230" s="42" t="s">
        <v>1572</v>
      </c>
      <c r="W230" s="39" t="s">
        <v>1649</v>
      </c>
      <c r="Y230" s="3" t="str">
        <f>IF(G230&lt;&gt;"LIBSETS_SETTYPE_BATTLEGROUND",IF(G230&lt;&gt;"LIBSETS_SETTYPE_SPECIAL",IF(X230&lt;&gt;"",X230,IF(Z230&lt;&gt;"",VLOOKUP(Z230,'ESO zone constants'!$D$3:$H$4953,5,FALSE),"")),""),"")</f>
        <v/>
      </c>
      <c r="Z230" t="str">
        <f>IF(AND(O230&lt;&gt;"",NOT(ISERROR(O230))),"",IF(AND(L230&lt;&gt;"",L230&gt;0,NOT(ISERROR(L230))),VLOOKUP(L230,'ESO dumped WayshrineInfo'!$K$3:$N$9999,4,FALSE),""))</f>
        <v/>
      </c>
      <c r="AA230" s="42"/>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WayshrineInfo'!$K$3:$N$9999,4,FALSE),""))</f>
        <v/>
      </c>
      <c r="AF230" s="42"/>
      <c r="AG230" s="42"/>
      <c r="AH230" s="42"/>
      <c r="AI230" s="3" t="str">
        <f>IF(G230&lt;&gt;"LIBSETS_SETTYPE_BATTLEGROUND",IF(G230&lt;&gt;"LIBSETS_SETTYPE_SPECIAL",IF(AJ230&lt;&gt;"",VLOOKUP(AJ230,'ESO zone constants'!$D$3:$H$4953,5,FALSE),""),""),"")</f>
        <v/>
      </c>
      <c r="AK230" s="42"/>
      <c r="AL230" s="42"/>
      <c r="AM230" s="42"/>
      <c r="AN230" s="3" t="str">
        <f>IF(G230&lt;&gt;"LIBSETS_SETTYPE_BATTLEGROUND",IF(G230&lt;&gt;"LIBSETS_SETTYPE_SPECIAL",IF(AO230&lt;&gt;"",VLOOKUP(AO230,'ESO zone constants'!$D$3:$H$4953,5,FALSE),""),""),"")</f>
        <v/>
      </c>
      <c r="AP230" s="42"/>
      <c r="AQ230" s="42"/>
      <c r="AR230" s="42"/>
      <c r="AS230" s="3" t="str">
        <f>IF(G230&lt;&gt;"LIBSETS_SETTYPE_BATTLEGROUND",IF(G230&lt;&gt;"LIBSETS_SETTYPE_SPECIAL",IF(AT230&lt;&gt;"",VLOOKUP(AT230,'ESO zone constants'!$D$3:$H$4953,5,FALSE),""),""),"")</f>
        <v/>
      </c>
      <c r="AU230" s="42"/>
      <c r="AV230" s="42"/>
      <c r="AW230" s="42"/>
      <c r="AX230" s="90" t="s">
        <v>2707</v>
      </c>
      <c r="AY230" s="21" t="str">
        <f>IF(A230="???","--","")&amp;IF(F230&lt;&gt;"Not in the game (anymore)",IF(A230&lt;&gt;"",CONCATENATE("[",A230,"] = {wayshrines={")&amp;IF(K230&lt;&gt;"",CONCATENATE(K230,","),"")&amp;IF(L230&lt;&gt;"",CONCATENATE(L230,","),"")&amp;IF(M230&lt;&gt;"",CONCATENATE(M230,","),"")&amp;CONCATENATE("}")&amp;IF(VALUE(N230)&gt;0,CONCATENATE(", traitsNeeded=",N230),"")&amp;CONCATENATE(", dlcId=",IF(S230&lt;&gt;"",S230,"DLC_BASE_GAME")),""),"")</f>
        <v>[274] = {wayshrines={195,195,195,}, dlcId=DLC_BASE_GAME</v>
      </c>
      <c r="AZ230" s="21" t="str">
        <f>IF(F230&lt;&gt;"Not in the game (anymore)",IF(A230&lt;&gt;"",IF(P230&lt;&gt;"",CONCATENATE(", zoneIds={",P230),"")&amp;IF(Y230&lt;&gt;"",CONCATENATE(",",Y230),"")&amp;IF(AD230&lt;&gt;"",CONCATENATE(",",AD230),"")&amp;IF(AI230&lt;&gt;"",CONCATENATE(",",AI230),"")&amp;IF(AN230&lt;&gt;"",CONCATENATE(",",AN230),"")&amp;IF(AS230&lt;&gt;"",CONCATENATE(",",AS230),"")&amp;IF(P230&lt;&gt;"",CONCATENATE("}",""),"")&amp;IF(OR(I230="true",I230="false",I230&lt;&gt;""), CONCATENATE(", veteran=", I230), ""),""),"")</f>
        <v>, zoneIds={449}, veteran={[EQUIP_TYPE_HEAD]=true, [EQUIP_TYPE_SHOULDERS]=false}</v>
      </c>
      <c r="BA230" s="21" t="str">
        <f>IF(F230&lt;&gt;"Not in the game (anymore)",IF(A230&lt;&gt;"",", setType="&amp;G230,"")&amp;IF(J230="true",", multiTrialSet=true",""),"")</f>
        <v>, setType=LIBSETS_SETTYPE_MONSTER</v>
      </c>
      <c r="BB230" s="21" t="str">
        <f>IF(AX230&lt;&gt;"",", isProcSetAllowedInPvP="&amp; AX230,"") &amp; IF(F230&lt;&gt;"Not in the game (anymore)",IF(U230&lt;&gt;"",", dropMechanic={"&amp;U230&amp;IF(AA230&lt;&gt;"",","&amp;AA230,"")&amp;IF(AF230&lt;&gt;"",","&amp;AF230,"")&amp;IF(AK230&lt;&gt;"",","&amp;AK230,"")&amp;IF(AP230&lt;&gt;"",","&amp;AP230,"")&amp;IF(AU230&lt;&gt;"",","&amp;AU230,"")&amp;"}"&amp;IF(U230="LIBSETS_DROP_MECHANIC_MONSTER_NAME",", dropMechanicNames={" &amp; IF(V230&lt;&gt;"","['en']='"&amp;V230&amp;"'","") &amp; IF(W230&lt;&gt;"",", ['de']='" &amp; W230&amp;"'","") &amp; "}",""),"")&amp;"},","")</f>
        <v>, dropMechanic={LIBSETS_DROP_MECHANIC_MONSTER_NAME}, dropMechanicNames={['en']='Drodda of Icereach', ['de']='Drodda von Eiskap'}},</v>
      </c>
      <c r="BC230" s="21" t="str">
        <f>IF(F230&lt;&gt;"Not in the game (anymore)",IF(C230&lt;&gt;"",CONCATENATE(" --",C230," / ",B230,"   [",IF(Q230&lt;&gt;"",Q230,""),IF(Z230&lt;&gt;"",", "&amp;Z230,""),IF(AE230&lt;&gt;"",", "&amp;AE230,""),IF(AJ230&lt;&gt;"",", "&amp;AJ230,""),IF(AO230&lt;&gt;"",", "&amp;AO230,""),IF(AT230&lt;&gt;"",", "&amp;AT230,""),"]")),"")</f>
        <v xml:space="preserve"> --Iceheart / Eisherz   [Direfrost Keep]</v>
      </c>
    </row>
    <row r="231" spans="1:55" x14ac:dyDescent="0.25">
      <c r="A231" s="5">
        <v>275</v>
      </c>
      <c r="B231" t="s">
        <v>1090</v>
      </c>
      <c r="C231" t="s">
        <v>26</v>
      </c>
      <c r="D231" s="3">
        <f t="shared" si="3"/>
        <v>275</v>
      </c>
      <c r="G231" s="8" t="s">
        <v>1498</v>
      </c>
      <c r="H231">
        <v>1</v>
      </c>
      <c r="I231" t="s">
        <v>1485</v>
      </c>
      <c r="J231" t="s">
        <v>97</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1565</v>
      </c>
      <c r="V231" s="42" t="s">
        <v>1573</v>
      </c>
      <c r="W231" s="39" t="s">
        <v>1668</v>
      </c>
      <c r="Y231" s="3" t="str">
        <f>IF(G231&lt;&gt;"LIBSETS_SETTYPE_BATTLEGROUND",IF(G231&lt;&gt;"LIBSETS_SETTYPE_SPECIAL",IF(X231&lt;&gt;"",X231,IF(Z231&lt;&gt;"",VLOOKUP(Z231,'ESO zone constants'!$D$3:$H$4953,5,FALSE),"")),""),"")</f>
        <v/>
      </c>
      <c r="Z231" t="str">
        <f>IF(AND(O231&lt;&gt;"",NOT(ISERROR(O231))),"",IF(AND(L231&lt;&gt;"",L231&gt;0,NOT(ISERROR(L231))),VLOOKUP(L231,'ESO dumped WayshrineInfo'!$K$3:$N$9999,4,FALSE),""))</f>
        <v/>
      </c>
      <c r="AA231" s="42"/>
      <c r="AB231" s="42"/>
      <c r="AC231" s="42"/>
      <c r="AD231" s="3" t="str">
        <f>IF(G231&lt;&gt;"LIBSETS_SETTYPE_BATTLEGROUND",IF(G231&lt;&gt;"LIBSETS_SETTYPE_SPECIAL",IF(AE231&lt;&gt;"",VLOOKUP(AE231,'ESO zone constants'!$D$3:$H$4953,5,FALSE),""),""),"")</f>
        <v/>
      </c>
      <c r="AE231" t="str">
        <f>IF(AND(O231&lt;&gt;"",NOT(ISERROR(O231))),"",IF(AND(M231&lt;&gt;"",M231&gt;0,NOT(ISERROR(M231))),VLOOKUP(M231,'ESO dumped WayshrineInfo'!$K$3:$N$9999,4,FALSE),""))</f>
        <v/>
      </c>
      <c r="AF231" s="42"/>
      <c r="AG231" s="42"/>
      <c r="AH231" s="42"/>
      <c r="AI231" s="3" t="str">
        <f>IF(G231&lt;&gt;"LIBSETS_SETTYPE_BATTLEGROUND",IF(G231&lt;&gt;"LIBSETS_SETTYPE_SPECIAL",IF(AJ231&lt;&gt;"",VLOOKUP(AJ231,'ESO zone constants'!$D$3:$H$4953,5,FALSE),""),""),"")</f>
        <v/>
      </c>
      <c r="AK231" s="42"/>
      <c r="AL231" s="42"/>
      <c r="AM231" s="42"/>
      <c r="AN231" s="3" t="str">
        <f>IF(G231&lt;&gt;"LIBSETS_SETTYPE_BATTLEGROUND",IF(G231&lt;&gt;"LIBSETS_SETTYPE_SPECIAL",IF(AO231&lt;&gt;"",VLOOKUP(AO231,'ESO zone constants'!$D$3:$H$4953,5,FALSE),""),""),"")</f>
        <v/>
      </c>
      <c r="AP231" s="42"/>
      <c r="AQ231" s="42"/>
      <c r="AR231" s="42"/>
      <c r="AS231" s="3" t="str">
        <f>IF(G231&lt;&gt;"LIBSETS_SETTYPE_BATTLEGROUND",IF(G231&lt;&gt;"LIBSETS_SETTYPE_SPECIAL",IF(AT231&lt;&gt;"",VLOOKUP(AT231,'ESO zone constants'!$D$3:$H$4953,5,FALSE),""),""),"")</f>
        <v/>
      </c>
      <c r="AU231" s="42"/>
      <c r="AV231" s="42"/>
      <c r="AW231" s="42"/>
      <c r="AX231" s="90" t="s">
        <v>2707</v>
      </c>
      <c r="AY231" s="21" t="str">
        <f>IF(A231="???","--","")&amp;IF(F231&lt;&gt;"Not in the game (anymore)",IF(A231&lt;&gt;"",CONCATENATE("[",A231,"] = {wayshrines={")&amp;IF(K231&lt;&gt;"",CONCATENATE(K231,","),"")&amp;IF(L231&lt;&gt;"",CONCATENATE(L231,","),"")&amp;IF(M231&lt;&gt;"",CONCATENATE(M231,","),"")&amp;CONCATENATE("}")&amp;IF(VALUE(N231)&gt;0,CONCATENATE(", traitsNeeded=",N231),"")&amp;CONCATENATE(", dlcId=",IF(S231&lt;&gt;"",S231,"DLC_BASE_GAME")),""),"")</f>
        <v>[275] = {wayshrines={188,188,188,}, dlcId=DLC_BASE_GAME</v>
      </c>
      <c r="AZ231" s="21" t="str">
        <f>IF(F231&lt;&gt;"Not in the game (anymore)",IF(A231&lt;&gt;"",IF(P231&lt;&gt;"",CONCATENATE(", zoneIds={",P231),"")&amp;IF(Y231&lt;&gt;"",CONCATENATE(",",Y231),"")&amp;IF(AD231&lt;&gt;"",CONCATENATE(",",AD231),"")&amp;IF(AI231&lt;&gt;"",CONCATENATE(",",AI231),"")&amp;IF(AN231&lt;&gt;"",CONCATENATE(",",AN231),"")&amp;IF(AS231&lt;&gt;"",CONCATENATE(",",AS231),"")&amp;IF(P231&lt;&gt;"",CONCATENATE("}",""),"")&amp;IF(OR(I231="true",I231="false",I231&lt;&gt;""), CONCATENATE(", veteran=", I231), ""),""),"")</f>
        <v>, zoneIds={131}, veteran={[EQUIP_TYPE_HEAD]=true, [EQUIP_TYPE_SHOULDERS]=false}</v>
      </c>
      <c r="BA231" s="21" t="str">
        <f>IF(F231&lt;&gt;"Not in the game (anymore)",IF(A231&lt;&gt;"",", setType="&amp;G231,"")&amp;IF(J231="true",", multiTrialSet=true",""),"")</f>
        <v>, setType=LIBSETS_SETTYPE_MONSTER</v>
      </c>
      <c r="BB231" s="21" t="str">
        <f>IF(AX231&lt;&gt;"",", isProcSetAllowedInPvP="&amp; AX231,"") &amp; IF(F231&lt;&gt;"Not in the game (anymore)",IF(U231&lt;&gt;"",", dropMechanic={"&amp;U231&amp;IF(AA231&lt;&gt;"",","&amp;AA231,"")&amp;IF(AF231&lt;&gt;"",","&amp;AF231,"")&amp;IF(AK231&lt;&gt;"",","&amp;AK231,"")&amp;IF(AP231&lt;&gt;"",","&amp;AP231,"")&amp;IF(AU231&lt;&gt;"",","&amp;AU231,"")&amp;"}"&amp;IF(U231="LIBSETS_DROP_MECHANIC_MONSTER_NAME",", dropMechanicNames={" &amp; IF(V231&lt;&gt;"","['en']='"&amp;V231&amp;"'","") &amp; IF(W231&lt;&gt;"",", ['de']='" &amp; W231&amp;"'","") &amp; "}",""),"")&amp;"},","")</f>
        <v>, dropMechanic={LIBSETS_DROP_MECHANIC_MONSTER_NAME}, dropMechanicNames={['en']='Stormreeve Neidir', ['de']='Sturmvogt Neidir'}},</v>
      </c>
      <c r="BC231" s="21" t="str">
        <f>IF(F231&lt;&gt;"Not in the game (anymore)",IF(C231&lt;&gt;"",CONCATENATE(" --",C231," / ",B231,"   [",IF(Q231&lt;&gt;"",Q231,""),IF(Z231&lt;&gt;"",", "&amp;Z231,""),IF(AE231&lt;&gt;"",", "&amp;AE231,""),IF(AJ231&lt;&gt;"",", "&amp;AJ231,""),IF(AO231&lt;&gt;"",", "&amp;AO231,""),IF(AT231&lt;&gt;"",", "&amp;AT231,""),"]")),"")</f>
        <v xml:space="preserve"> --Stormfist / Sturmfaust   [Tempest Island]</v>
      </c>
    </row>
    <row r="232" spans="1:55" x14ac:dyDescent="0.25">
      <c r="A232" s="5">
        <v>276</v>
      </c>
      <c r="B232" t="s">
        <v>1091</v>
      </c>
      <c r="C232" t="s">
        <v>29</v>
      </c>
      <c r="D232" s="3">
        <f t="shared" si="3"/>
        <v>276</v>
      </c>
      <c r="G232" s="8" t="s">
        <v>1498</v>
      </c>
      <c r="H232">
        <v>1</v>
      </c>
      <c r="I232" t="s">
        <v>1485</v>
      </c>
      <c r="J232" t="s">
        <v>97</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1565</v>
      </c>
      <c r="V232" s="42" t="s">
        <v>1379</v>
      </c>
      <c r="W232" s="39" t="s">
        <v>1644</v>
      </c>
      <c r="Y232" s="3" t="str">
        <f>IF(G232&lt;&gt;"LIBSETS_SETTYPE_BATTLEGROUND",IF(G232&lt;&gt;"LIBSETS_SETTYPE_SPECIAL",IF(X232&lt;&gt;"",X232,IF(Z232&lt;&gt;"",VLOOKUP(Z232,'ESO zone constants'!$D$3:$H$4953,5,FALSE),"")),""),"")</f>
        <v/>
      </c>
      <c r="Z232" t="str">
        <f>IF(AND(O232&lt;&gt;"",NOT(ISERROR(O232))),"",IF(AND(L232&lt;&gt;"",L232&gt;0,NOT(ISERROR(L232))),VLOOKUP(L232,'ESO dumped WayshrineInfo'!$K$3:$N$9999,4,FALSE),""))</f>
        <v/>
      </c>
      <c r="AA232" s="42"/>
      <c r="AB232" s="42"/>
      <c r="AC232" s="42"/>
      <c r="AD232" s="3" t="str">
        <f>IF(G232&lt;&gt;"LIBSETS_SETTYPE_BATTLEGROUND",IF(G232&lt;&gt;"LIBSETS_SETTYPE_SPECIAL",IF(AE232&lt;&gt;"",VLOOKUP(AE232,'ESO zone constants'!$D$3:$H$4953,5,FALSE),""),""),"")</f>
        <v/>
      </c>
      <c r="AE232" t="str">
        <f>IF(AND(O232&lt;&gt;"",NOT(ISERROR(O232))),"",IF(AND(M232&lt;&gt;"",M232&gt;0,NOT(ISERROR(M232))),VLOOKUP(M232,'ESO dumped WayshrineInfo'!$K$3:$N$9999,4,FALSE),""))</f>
        <v/>
      </c>
      <c r="AF232" s="42"/>
      <c r="AG232" s="42"/>
      <c r="AH232" s="42"/>
      <c r="AI232" s="3" t="str">
        <f>IF(G232&lt;&gt;"LIBSETS_SETTYPE_BATTLEGROUND",IF(G232&lt;&gt;"LIBSETS_SETTYPE_SPECIAL",IF(AJ232&lt;&gt;"",VLOOKUP(AJ232,'ESO zone constants'!$D$3:$H$4953,5,FALSE),""),""),"")</f>
        <v/>
      </c>
      <c r="AK232" s="42"/>
      <c r="AL232" s="42"/>
      <c r="AM232" s="42"/>
      <c r="AN232" s="3" t="str">
        <f>IF(G232&lt;&gt;"LIBSETS_SETTYPE_BATTLEGROUND",IF(G232&lt;&gt;"LIBSETS_SETTYPE_SPECIAL",IF(AO232&lt;&gt;"",VLOOKUP(AO232,'ESO zone constants'!$D$3:$H$4953,5,FALSE),""),""),"")</f>
        <v/>
      </c>
      <c r="AP232" s="42"/>
      <c r="AQ232" s="42"/>
      <c r="AR232" s="42"/>
      <c r="AS232" s="3" t="str">
        <f>IF(G232&lt;&gt;"LIBSETS_SETTYPE_BATTLEGROUND",IF(G232&lt;&gt;"LIBSETS_SETTYPE_SPECIAL",IF(AT232&lt;&gt;"",VLOOKUP(AT232,'ESO zone constants'!$D$3:$H$4953,5,FALSE),""),""),"")</f>
        <v/>
      </c>
      <c r="AU232" s="42"/>
      <c r="AV232" s="42"/>
      <c r="AW232" s="42"/>
      <c r="AX232" s="90" t="s">
        <v>2707</v>
      </c>
      <c r="AY232" s="21" t="str">
        <f>IF(A232="???","--","")&amp;IF(F232&lt;&gt;"Not in the game (anymore)",IF(A232&lt;&gt;"",CONCATENATE("[",A232,"] = {wayshrines={")&amp;IF(K232&lt;&gt;"",CONCATENATE(K232,","),"")&amp;IF(L232&lt;&gt;"",CONCATENATE(L232,","),"")&amp;IF(M232&lt;&gt;"",CONCATENATE(M232,","),"")&amp;CONCATENATE("}")&amp;IF(VALUE(N232)&gt;0,CONCATENATE(", traitsNeeded=",N232),"")&amp;CONCATENATE(", dlcId=",IF(S232&lt;&gt;"",S232,"DLC_BASE_GAME")),""),"")</f>
        <v>[276] = {wayshrines={196,196,196,}, dlcId=DLC_BASE_GAME</v>
      </c>
      <c r="AZ232" s="21" t="str">
        <f>IF(F232&lt;&gt;"Not in the game (anymore)",IF(A232&lt;&gt;"",IF(P232&lt;&gt;"",CONCATENATE(", zoneIds={",P232),"")&amp;IF(Y232&lt;&gt;"",CONCATENATE(",",Y232),"")&amp;IF(AD232&lt;&gt;"",CONCATENATE(",",AD232),"")&amp;IF(AI232&lt;&gt;"",CONCATENATE(",",AI232),"")&amp;IF(AN232&lt;&gt;"",CONCATENATE(",",AN232),"")&amp;IF(AS232&lt;&gt;"",CONCATENATE(",",AS232),"")&amp;IF(P232&lt;&gt;"",CONCATENATE("}",""),"")&amp;IF(OR(I232="true",I232="false",I232&lt;&gt;""), CONCATENATE(", veteran=", I232), ""),""),"")</f>
        <v>, zoneIds={22}, veteran={[EQUIP_TYPE_HEAD]=true, [EQUIP_TYPE_SHOULDERS]=false}</v>
      </c>
      <c r="BA232" s="21" t="str">
        <f>IF(F232&lt;&gt;"Not in the game (anymore)",IF(A232&lt;&gt;"",", setType="&amp;G232,"")&amp;IF(J232="true",", multiTrialSet=true",""),"")</f>
        <v>, setType=LIBSETS_SETTYPE_MONSTER</v>
      </c>
      <c r="BB232" s="21" t="str">
        <f>IF(AX232&lt;&gt;"",", isProcSetAllowedInPvP="&amp; AX232,"") &amp; IF(F232&lt;&gt;"Not in the game (anymore)",IF(U232&lt;&gt;"",", dropMechanic={"&amp;U232&amp;IF(AA232&lt;&gt;"",","&amp;AA232,"")&amp;IF(AF232&lt;&gt;"",","&amp;AF232,"")&amp;IF(AK232&lt;&gt;"",","&amp;AK232,"")&amp;IF(AP232&lt;&gt;"",","&amp;AP232,"")&amp;IF(AU232&lt;&gt;"",","&amp;AU232,"")&amp;"}"&amp;IF(U232="LIBSETS_DROP_MECHANIC_MONSTER_NAME",", dropMechanicNames={" &amp; IF(V232&lt;&gt;"","['en']='"&amp;V232&amp;"'","") &amp; IF(W232&lt;&gt;"",", ['de']='" &amp; W232&amp;"'","") &amp; "}",""),"")&amp;"},","")</f>
        <v>, dropMechanic={LIBSETS_DROP_MECHANIC_MONSTER_NAME}, dropMechanicNames={['en']='The Guardian Council', ['de']='Die Wächter'}},</v>
      </c>
      <c r="BC232" s="21" t="str">
        <f>IF(F232&lt;&gt;"Not in the game (anymore)",IF(C232&lt;&gt;"",CONCATENATE(" --",C232," / ",B232,"   [",IF(Q232&lt;&gt;"",Q232,""),IF(Z232&lt;&gt;"",", "&amp;Z232,""),IF(AE232&lt;&gt;"",", "&amp;AE232,""),IF(AJ232&lt;&gt;"",", "&amp;AJ232,""),IF(AO232&lt;&gt;"",", "&amp;AO232,""),IF(AT232&lt;&gt;"",", "&amp;AT232,""),"]")),"")</f>
        <v xml:space="preserve"> --Tremorscale / Bebenschuppe   [Volenfell]</v>
      </c>
    </row>
    <row r="233" spans="1:55" x14ac:dyDescent="0.25">
      <c r="A233" s="5">
        <v>277</v>
      </c>
      <c r="B233" t="s">
        <v>1092</v>
      </c>
      <c r="C233" t="s">
        <v>17</v>
      </c>
      <c r="D233" s="3">
        <f t="shared" si="3"/>
        <v>277</v>
      </c>
      <c r="G233" s="8" t="s">
        <v>1498</v>
      </c>
      <c r="H233">
        <v>1</v>
      </c>
      <c r="I233" t="s">
        <v>1485</v>
      </c>
      <c r="J233" t="s">
        <v>97</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1565</v>
      </c>
      <c r="V233" s="42" t="s">
        <v>1378</v>
      </c>
      <c r="W233" s="39" t="s">
        <v>1659</v>
      </c>
      <c r="Y233" s="3" t="str">
        <f>IF(G233&lt;&gt;"LIBSETS_SETTYPE_BATTLEGROUND",IF(G233&lt;&gt;"LIBSETS_SETTYPE_SPECIAL",IF(X233&lt;&gt;"",X233,IF(Z233&lt;&gt;"",VLOOKUP(Z233,'ESO zone constants'!$D$3:$H$4953,5,FALSE),"")),""),"")</f>
        <v/>
      </c>
      <c r="Z233" t="str">
        <f>IF(AND(O233&lt;&gt;"",NOT(ISERROR(O233))),"",IF(AND(L233&lt;&gt;"",L233&gt;0,NOT(ISERROR(L233))),VLOOKUP(L233,'ESO dumped WayshrineInfo'!$K$3:$N$9999,4,FALSE),""))</f>
        <v/>
      </c>
      <c r="AA233" s="42"/>
      <c r="AB233" s="42"/>
      <c r="AC233" s="42"/>
      <c r="AD233" s="3" t="str">
        <f>IF(G233&lt;&gt;"LIBSETS_SETTYPE_BATTLEGROUND",IF(G233&lt;&gt;"LIBSETS_SETTYPE_SPECIAL",IF(AE233&lt;&gt;"",VLOOKUP(AE233,'ESO zone constants'!$D$3:$H$4953,5,FALSE),""),""),"")</f>
        <v/>
      </c>
      <c r="AE233" t="str">
        <f>IF(AND(O233&lt;&gt;"",NOT(ISERROR(O233))),"",IF(AND(M233&lt;&gt;"",M233&gt;0,NOT(ISERROR(M233))),VLOOKUP(M233,'ESO dumped WayshrineInfo'!$K$3:$N$9999,4,FALSE),""))</f>
        <v/>
      </c>
      <c r="AF233" s="42"/>
      <c r="AG233" s="42"/>
      <c r="AH233" s="42"/>
      <c r="AI233" s="3" t="str">
        <f>IF(G233&lt;&gt;"LIBSETS_SETTYPE_BATTLEGROUND",IF(G233&lt;&gt;"LIBSETS_SETTYPE_SPECIAL",IF(AJ233&lt;&gt;"",VLOOKUP(AJ233,'ESO zone constants'!$D$3:$H$4953,5,FALSE),""),""),"")</f>
        <v/>
      </c>
      <c r="AK233" s="42"/>
      <c r="AL233" s="42"/>
      <c r="AM233" s="42"/>
      <c r="AN233" s="3" t="str">
        <f>IF(G233&lt;&gt;"LIBSETS_SETTYPE_BATTLEGROUND",IF(G233&lt;&gt;"LIBSETS_SETTYPE_SPECIAL",IF(AO233&lt;&gt;"",VLOOKUP(AO233,'ESO zone constants'!$D$3:$H$4953,5,FALSE),""),""),"")</f>
        <v/>
      </c>
      <c r="AP233" s="42"/>
      <c r="AQ233" s="42"/>
      <c r="AR233" s="42"/>
      <c r="AS233" s="3" t="str">
        <f>IF(G233&lt;&gt;"LIBSETS_SETTYPE_BATTLEGROUND",IF(G233&lt;&gt;"LIBSETS_SETTYPE_SPECIAL",IF(AT233&lt;&gt;"",VLOOKUP(AT233,'ESO zone constants'!$D$3:$H$4953,5,FALSE),""),""),"")</f>
        <v/>
      </c>
      <c r="AU233" s="42"/>
      <c r="AV233" s="42"/>
      <c r="AW233" s="42"/>
      <c r="AX233" s="90" t="s">
        <v>2707</v>
      </c>
      <c r="AY233" s="21" t="str">
        <f>IF(A233="???","--","")&amp;IF(F233&lt;&gt;"Not in the game (anymore)",IF(A233&lt;&gt;"",CONCATENATE("[",A233,"] = {wayshrines={")&amp;IF(K233&lt;&gt;"",CONCATENATE(K233,","),"")&amp;IF(L233&lt;&gt;"",CONCATENATE(L233,","),"")&amp;IF(M233&lt;&gt;"",CONCATENATE(M233,","),"")&amp;CONCATENATE("}")&amp;IF(VALUE(N233)&gt;0,CONCATENATE(", traitsNeeded=",N233),"")&amp;CONCATENATE(", dlcId=",IF(S233&lt;&gt;"",S233,"DLC_BASE_GAME")),""),"")</f>
        <v>[277] = {wayshrines={186,186,186,}, dlcId=DLC_BASE_GAME</v>
      </c>
      <c r="AZ233" s="21" t="str">
        <f>IF(F233&lt;&gt;"Not in the game (anymore)",IF(A233&lt;&gt;"",IF(P233&lt;&gt;"",CONCATENATE(", zoneIds={",P233),"")&amp;IF(Y233&lt;&gt;"",CONCATENATE(",",Y233),"")&amp;IF(AD233&lt;&gt;"",CONCATENATE(",",AD233),"")&amp;IF(AI233&lt;&gt;"",CONCATENATE(",",AI233),"")&amp;IF(AN233&lt;&gt;"",CONCATENATE(",",AN233),"")&amp;IF(AS233&lt;&gt;"",CONCATENATE(",",AS233),"")&amp;IF(P233&lt;&gt;"",CONCATENATE("}",""),"")&amp;IF(OR(I233="true",I233="false",I233&lt;&gt;""), CONCATENATE(", veteran=", I233), ""),""),"")</f>
        <v>, zoneIds={38}, veteran={[EQUIP_TYPE_HEAD]=true, [EQUIP_TYPE_SHOULDERS]=false}</v>
      </c>
      <c r="BA233" s="21" t="str">
        <f>IF(F233&lt;&gt;"Not in the game (anymore)",IF(A233&lt;&gt;"",", setType="&amp;G233,"")&amp;IF(J233="true",", multiTrialSet=true",""),"")</f>
        <v>, setType=LIBSETS_SETTYPE_MONSTER</v>
      </c>
      <c r="BB233" s="21" t="str">
        <f>IF(AX233&lt;&gt;"",", isProcSetAllowedInPvP="&amp; AX233,"") &amp; IF(F233&lt;&gt;"Not in the game (anymore)",IF(U233&lt;&gt;"",", dropMechanic={"&amp;U233&amp;IF(AA233&lt;&gt;"",","&amp;AA233,"")&amp;IF(AF233&lt;&gt;"",","&amp;AF233,"")&amp;IF(AK233&lt;&gt;"",","&amp;AK233,"")&amp;IF(AP233&lt;&gt;"",","&amp;AP233,"")&amp;IF(AU233&lt;&gt;"",","&amp;AU233,"")&amp;"}"&amp;IF(U233="LIBSETS_DROP_MECHANIC_MONSTER_NAME",", dropMechanicNames={" &amp; IF(V233&lt;&gt;"","['en']='"&amp;V233&amp;"'","") &amp; IF(W233&lt;&gt;"",", ['de']='" &amp; W233&amp;"'","") &amp; "}",""),"")&amp;"},","")</f>
        <v>, dropMechanic={LIBSETS_DROP_MECHANIC_MONSTER_NAME}, dropMechanicNames={['en']='Captain Blackheart', ['de']='Kapitän Schwarzherz'}},</v>
      </c>
      <c r="BC233" s="21" t="str">
        <f>IF(F233&lt;&gt;"Not in the game (anymore)",IF(C233&lt;&gt;"",CONCATENATE(" --",C233," / ",B233,"   [",IF(Q233&lt;&gt;"",Q233,""),IF(Z233&lt;&gt;"",", "&amp;Z233,""),IF(AE233&lt;&gt;"",", "&amp;AE233,""),IF(AJ233&lt;&gt;"",", "&amp;AJ233,""),IF(AO233&lt;&gt;"",", "&amp;AO233,""),IF(AT233&lt;&gt;"",", "&amp;AT233,""),"]")),"")</f>
        <v xml:space="preserve"> --Pirate Skeleton / Piratenskelett   [Blackheart Haven]</v>
      </c>
    </row>
    <row r="234" spans="1:55" x14ac:dyDescent="0.25">
      <c r="A234" s="5">
        <v>278</v>
      </c>
      <c r="B234" t="s">
        <v>1093</v>
      </c>
      <c r="C234" t="s">
        <v>1094</v>
      </c>
      <c r="D234" s="3">
        <f t="shared" si="3"/>
        <v>278</v>
      </c>
      <c r="G234" s="8" t="s">
        <v>1498</v>
      </c>
      <c r="H234">
        <v>1</v>
      </c>
      <c r="I234" t="s">
        <v>1485</v>
      </c>
      <c r="J234" t="s">
        <v>97</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1565</v>
      </c>
      <c r="V234" s="42" t="s">
        <v>1646</v>
      </c>
      <c r="W234" s="39" t="s">
        <v>1647</v>
      </c>
      <c r="Y234" s="3" t="str">
        <f>IF(G234&lt;&gt;"LIBSETS_SETTYPE_BATTLEGROUND",IF(G234&lt;&gt;"LIBSETS_SETTYPE_SPECIAL",IF(X234&lt;&gt;"",X234,IF(Z234&lt;&gt;"",VLOOKUP(Z234,'ESO zone constants'!$D$3:$H$4953,5,FALSE),"")),""),"")</f>
        <v/>
      </c>
      <c r="Z234" t="str">
        <f>IF(AND(O234&lt;&gt;"",NOT(ISERROR(O234))),"",IF(AND(L234&lt;&gt;"",L234&gt;0,NOT(ISERROR(L234))),VLOOKUP(L234,'ESO dumped WayshrineInfo'!$K$3:$N$9999,4,FALSE),""))</f>
        <v/>
      </c>
      <c r="AA234" s="42"/>
      <c r="AB234" s="42"/>
      <c r="AC234" s="42"/>
      <c r="AD234" s="3" t="str">
        <f>IF(G234&lt;&gt;"LIBSETS_SETTYPE_BATTLEGROUND",IF(G234&lt;&gt;"LIBSETS_SETTYPE_SPECIAL",IF(AE234&lt;&gt;"",VLOOKUP(AE234,'ESO zone constants'!$D$3:$H$4953,5,FALSE),""),""),"")</f>
        <v/>
      </c>
      <c r="AE234" t="str">
        <f>IF(AND(O234&lt;&gt;"",NOT(ISERROR(O234))),"",IF(AND(M234&lt;&gt;"",M234&gt;0,NOT(ISERROR(M234))),VLOOKUP(M234,'ESO dumped WayshrineInfo'!$K$3:$N$9999,4,FALSE),""))</f>
        <v/>
      </c>
      <c r="AF234" s="42"/>
      <c r="AG234" s="42"/>
      <c r="AH234" s="42"/>
      <c r="AI234" s="3" t="str">
        <f>IF(G234&lt;&gt;"LIBSETS_SETTYPE_BATTLEGROUND",IF(G234&lt;&gt;"LIBSETS_SETTYPE_SPECIAL",IF(AJ234&lt;&gt;"",VLOOKUP(AJ234,'ESO zone constants'!$D$3:$H$4953,5,FALSE),""),""),"")</f>
        <v/>
      </c>
      <c r="AK234" s="42"/>
      <c r="AL234" s="42"/>
      <c r="AM234" s="42"/>
      <c r="AN234" s="3" t="str">
        <f>IF(G234&lt;&gt;"LIBSETS_SETTYPE_BATTLEGROUND",IF(G234&lt;&gt;"LIBSETS_SETTYPE_SPECIAL",IF(AO234&lt;&gt;"",VLOOKUP(AO234,'ESO zone constants'!$D$3:$H$4953,5,FALSE),""),""),"")</f>
        <v/>
      </c>
      <c r="AP234" s="42"/>
      <c r="AQ234" s="42"/>
      <c r="AR234" s="42"/>
      <c r="AS234" s="3" t="str">
        <f>IF(G234&lt;&gt;"LIBSETS_SETTYPE_BATTLEGROUND",IF(G234&lt;&gt;"LIBSETS_SETTYPE_SPECIAL",IF(AT234&lt;&gt;"",VLOOKUP(AT234,'ESO zone constants'!$D$3:$H$4953,5,FALSE),""),""),"")</f>
        <v/>
      </c>
      <c r="AU234" s="42"/>
      <c r="AV234" s="42"/>
      <c r="AW234" s="42"/>
      <c r="AX234" s="90" t="s">
        <v>2707</v>
      </c>
      <c r="AY234" s="21" t="str">
        <f>IF(A234="???","--","")&amp;IF(F234&lt;&gt;"Not in the game (anymore)",IF(A234&lt;&gt;"",CONCATENATE("[",A234,"] = {wayshrines={")&amp;IF(K234&lt;&gt;"",CONCATENATE(K234,","),"")&amp;IF(L234&lt;&gt;"",CONCATENATE(L234,","),"")&amp;IF(M234&lt;&gt;"",CONCATENATE(M234,","),"")&amp;CONCATENATE("}")&amp;IF(VALUE(N234)&gt;0,CONCATENATE(", traitsNeeded=",N234),"")&amp;CONCATENATE(", dlcId=",IF(S234&lt;&gt;"",S234,"DLC_BASE_GAME")),""),"")</f>
        <v>[278] = {wayshrines={187,187,187,}, dlcId=DLC_BASE_GAME</v>
      </c>
      <c r="AZ234" s="21" t="str">
        <f>IF(F234&lt;&gt;"Not in the game (anymore)",IF(A234&lt;&gt;"",IF(P234&lt;&gt;"",CONCATENATE(", zoneIds={",P234),"")&amp;IF(Y234&lt;&gt;"",CONCATENATE(",",Y234),"")&amp;IF(AD234&lt;&gt;"",CONCATENATE(",",AD234),"")&amp;IF(AI234&lt;&gt;"",CONCATENATE(",",AI234),"")&amp;IF(AN234&lt;&gt;"",CONCATENATE(",",AN234),"")&amp;IF(AS234&lt;&gt;"",CONCATENATE(",",AS234),"")&amp;IF(P234&lt;&gt;"",CONCATENATE("}",""),"")&amp;IF(OR(I234="true",I234="false",I234&lt;&gt;""), CONCATENATE(", veteran=", I234), ""),""),"")</f>
        <v>, zoneIds={64}, veteran={[EQUIP_TYPE_HEAD]=true, [EQUIP_TYPE_SHOULDERS]=false}</v>
      </c>
      <c r="BA234" s="21" t="str">
        <f>IF(F234&lt;&gt;"Not in the game (anymore)",IF(A234&lt;&gt;"",", setType="&amp;G234,"")&amp;IF(J234="true",", multiTrialSet=true",""),"")</f>
        <v>, setType=LIBSETS_SETTYPE_MONSTER</v>
      </c>
      <c r="BB234" s="21" t="str">
        <f>IF(AX234&lt;&gt;"",", isProcSetAllowedInPvP="&amp; AX234,"") &amp; IF(F234&lt;&gt;"Not in the game (anymore)",IF(U234&lt;&gt;"",", dropMechanic={"&amp;U234&amp;IF(AA234&lt;&gt;"",","&amp;AA234,"")&amp;IF(AF234&lt;&gt;"",","&amp;AF234,"")&amp;IF(AK234&lt;&gt;"",","&amp;AK234,"")&amp;IF(AP234&lt;&gt;"",","&amp;AP234,"")&amp;IF(AU234&lt;&gt;"",","&amp;AU234,"")&amp;"}"&amp;IF(U234="LIBSETS_DROP_MECHANIC_MONSTER_NAME",", dropMechanicNames={" &amp; IF(V234&lt;&gt;"","['en']='"&amp;V234&amp;"'","") &amp; IF(W234&lt;&gt;"",", ['de']='" &amp; W234&amp;"'","") &amp; "}",""),"")&amp;"},","")</f>
        <v>, dropMechanic={LIBSETS_DROP_MECHANIC_MONSTER_NAME}, dropMechanicNames={['en']='The Lava Queen', ['de']='Die Lavakönigin'}},</v>
      </c>
      <c r="BC234" s="21" t="str">
        <f>IF(F234&lt;&gt;"Not in the game (anymore)",IF(C234&lt;&gt;"",CONCATENATE(" --",C234," / ",B234,"   [",IF(Q234&lt;&gt;"",Q234,""),IF(Z234&lt;&gt;"",", "&amp;Z234,""),IF(AE234&lt;&gt;"",", "&amp;AE234,""),IF(AJ234&lt;&gt;"",", "&amp;AJ234,""),IF(AO234&lt;&gt;"",", "&amp;AO234,""),IF(AT234&lt;&gt;"",", "&amp;AT234,""),"]")),"")</f>
        <v xml:space="preserve"> --The Troll King / Trollkönig   [Blessed Crucible]</v>
      </c>
    </row>
    <row r="235" spans="1:55" x14ac:dyDescent="0.25">
      <c r="A235" s="5">
        <v>279</v>
      </c>
      <c r="B235" t="s">
        <v>19</v>
      </c>
      <c r="C235" t="s">
        <v>19</v>
      </c>
      <c r="D235" s="3">
        <f t="shared" si="3"/>
        <v>279</v>
      </c>
      <c r="G235" s="8" t="s">
        <v>1498</v>
      </c>
      <c r="H235">
        <v>1</v>
      </c>
      <c r="I235" t="s">
        <v>1485</v>
      </c>
      <c r="J235" t="s">
        <v>97</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1565</v>
      </c>
      <c r="V235" s="39" t="s">
        <v>19</v>
      </c>
      <c r="W235" s="39" t="s">
        <v>19</v>
      </c>
      <c r="Y235" s="3" t="str">
        <f>IF(G235&lt;&gt;"LIBSETS_SETTYPE_BATTLEGROUND",IF(G235&lt;&gt;"LIBSETS_SETTYPE_SPECIAL",IF(X235&lt;&gt;"",X235,IF(Z235&lt;&gt;"",VLOOKUP(Z235,'ESO zone constants'!$D$3:$H$4953,5,FALSE),"")),""),"")</f>
        <v/>
      </c>
      <c r="Z235" t="str">
        <f>IF(AND(O235&lt;&gt;"",NOT(ISERROR(O235))),"",IF(AND(L235&lt;&gt;"",L235&gt;0,NOT(ISERROR(L235))),VLOOKUP(L235,'ESO dumped WayshrineInfo'!$K$3:$N$9999,4,FALSE),""))</f>
        <v/>
      </c>
      <c r="AA235" s="42"/>
      <c r="AB235" s="42"/>
      <c r="AC235" s="42"/>
      <c r="AD235" s="3" t="str">
        <f>IF(G235&lt;&gt;"LIBSETS_SETTYPE_BATTLEGROUND",IF(G235&lt;&gt;"LIBSETS_SETTYPE_SPECIAL",IF(AE235&lt;&gt;"",VLOOKUP(AE235,'ESO zone constants'!$D$3:$H$4953,5,FALSE),""),""),"")</f>
        <v/>
      </c>
      <c r="AE235" t="str">
        <f>IF(AND(O235&lt;&gt;"",NOT(ISERROR(O235))),"",IF(AND(M235&lt;&gt;"",M235&gt;0,NOT(ISERROR(M235))),VLOOKUP(M235,'ESO dumped WayshrineInfo'!$K$3:$N$9999,4,FALSE),""))</f>
        <v/>
      </c>
      <c r="AF235" s="42"/>
      <c r="AG235" s="42"/>
      <c r="AH235" s="42"/>
      <c r="AI235" s="3" t="str">
        <f>IF(G235&lt;&gt;"LIBSETS_SETTYPE_BATTLEGROUND",IF(G235&lt;&gt;"LIBSETS_SETTYPE_SPECIAL",IF(AJ235&lt;&gt;"",VLOOKUP(AJ235,'ESO zone constants'!$D$3:$H$4953,5,FALSE),""),""),"")</f>
        <v/>
      </c>
      <c r="AK235" s="42"/>
      <c r="AL235" s="42"/>
      <c r="AM235" s="42"/>
      <c r="AN235" s="3" t="str">
        <f>IF(G235&lt;&gt;"LIBSETS_SETTYPE_BATTLEGROUND",IF(G235&lt;&gt;"LIBSETS_SETTYPE_SPECIAL",IF(AO235&lt;&gt;"",VLOOKUP(AO235,'ESO zone constants'!$D$3:$H$4953,5,FALSE),""),""),"")</f>
        <v/>
      </c>
      <c r="AP235" s="42"/>
      <c r="AQ235" s="42"/>
      <c r="AR235" s="42"/>
      <c r="AS235" s="3" t="str">
        <f>IF(G235&lt;&gt;"LIBSETS_SETTYPE_BATTLEGROUND",IF(G235&lt;&gt;"LIBSETS_SETTYPE_SPECIAL",IF(AT235&lt;&gt;"",VLOOKUP(AT235,'ESO zone constants'!$D$3:$H$4953,5,FALSE),""),""),"")</f>
        <v/>
      </c>
      <c r="AU235" s="42"/>
      <c r="AV235" s="42"/>
      <c r="AW235" s="42"/>
      <c r="AX235" s="90" t="s">
        <v>2707</v>
      </c>
      <c r="AY235" s="21" t="str">
        <f>IF(A235="???","--","")&amp;IF(F235&lt;&gt;"Not in the game (anymore)",IF(A235&lt;&gt;"",CONCATENATE("[",A235,"] = {wayshrines={")&amp;IF(K235&lt;&gt;"",CONCATENATE(K235,","),"")&amp;IF(L235&lt;&gt;"",CONCATENATE(L235,","),"")&amp;IF(M235&lt;&gt;"",CONCATENATE(M235,","),"")&amp;CONCATENATE("}")&amp;IF(VALUE(N235)&gt;0,CONCATENATE(", traitsNeeded=",N235),"")&amp;CONCATENATE(", dlcId=",IF(S235&lt;&gt;"",S235,"DLC_BASE_GAME")),""),"")</f>
        <v>[279] = {wayshrines={185,185,185,}, dlcId=DLC_BASE_GAME</v>
      </c>
      <c r="AZ235" s="21" t="str">
        <f>IF(F235&lt;&gt;"Not in the game (anymore)",IF(A235&lt;&gt;"",IF(P235&lt;&gt;"",CONCATENATE(", zoneIds={",P235),"")&amp;IF(Y235&lt;&gt;"",CONCATENATE(",",Y235),"")&amp;IF(AD235&lt;&gt;"",CONCATENATE(",",AD235),"")&amp;IF(AI235&lt;&gt;"",CONCATENATE(",",AI235),"")&amp;IF(AN235&lt;&gt;"",CONCATENATE(",",AN235),"")&amp;IF(AS235&lt;&gt;"",CONCATENATE(",",AS235),"")&amp;IF(P235&lt;&gt;"",CONCATENATE("}",""),"")&amp;IF(OR(I235="true",I235="false",I235&lt;&gt;""), CONCATENATE(", veteran=", I235), ""),""),"")</f>
        <v>, zoneIds={31}, veteran={[EQUIP_TYPE_HEAD]=true, [EQUIP_TYPE_SHOULDERS]=false}</v>
      </c>
      <c r="BA235" s="21" t="str">
        <f>IF(F235&lt;&gt;"Not in the game (anymore)",IF(A235&lt;&gt;"",", setType="&amp;G235,"")&amp;IF(J235="true",", multiTrialSet=true",""),"")</f>
        <v>, setType=LIBSETS_SETTYPE_MONSTER</v>
      </c>
      <c r="BB235" s="21" t="str">
        <f>IF(AX235&lt;&gt;"",", isProcSetAllowedInPvP="&amp; AX235,"") &amp; IF(F235&lt;&gt;"Not in the game (anymore)",IF(U235&lt;&gt;"",", dropMechanic={"&amp;U235&amp;IF(AA235&lt;&gt;"",","&amp;AA235,"")&amp;IF(AF235&lt;&gt;"",","&amp;AF235,"")&amp;IF(AK235&lt;&gt;"",","&amp;AK235,"")&amp;IF(AP235&lt;&gt;"",","&amp;AP235,"")&amp;IF(AU235&lt;&gt;"",","&amp;AU235,"")&amp;"}"&amp;IF(U235="LIBSETS_DROP_MECHANIC_MONSTER_NAME",", dropMechanicNames={" &amp; IF(V235&lt;&gt;"","['en']='"&amp;V235&amp;"'","") &amp; IF(W235&lt;&gt;"",", ['de']='" &amp; W235&amp;"'","") &amp; "}",""),"")&amp;"},","")</f>
        <v>, dropMechanic={LIBSETS_DROP_MECHANIC_MONSTER_NAME}, dropMechanicNames={['en']='Selene', ['de']='Selene'}},</v>
      </c>
      <c r="BC235" s="21" t="str">
        <f>IF(F235&lt;&gt;"Not in the game (anymore)",IF(C235&lt;&gt;"",CONCATENATE(" --",C235," / ",B235,"   [",IF(Q235&lt;&gt;"",Q235,""),IF(Z235&lt;&gt;"",", "&amp;Z235,""),IF(AE235&lt;&gt;"",", "&amp;AE235,""),IF(AJ235&lt;&gt;"",", "&amp;AJ235,""),IF(AO235&lt;&gt;"",", "&amp;AO235,""),IF(AT235&lt;&gt;"",", "&amp;AT235,""),"]")),"")</f>
        <v xml:space="preserve"> --Selene / Selene   [Selene's Web]</v>
      </c>
    </row>
    <row r="236" spans="1:55" x14ac:dyDescent="0.25">
      <c r="A236" s="5">
        <v>280</v>
      </c>
      <c r="B236" t="s">
        <v>6</v>
      </c>
      <c r="C236" t="s">
        <v>6</v>
      </c>
      <c r="D236" s="3">
        <f t="shared" si="3"/>
        <v>280</v>
      </c>
      <c r="G236" s="8" t="s">
        <v>1498</v>
      </c>
      <c r="H236">
        <v>1</v>
      </c>
      <c r="I236" t="s">
        <v>1485</v>
      </c>
      <c r="J236" t="s">
        <v>97</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1565</v>
      </c>
      <c r="V236" s="42" t="s">
        <v>1574</v>
      </c>
      <c r="W236" s="42" t="s">
        <v>1653</v>
      </c>
      <c r="Y236" s="3" t="str">
        <f>IF(G236&lt;&gt;"LIBSETS_SETTYPE_BATTLEGROUND",IF(G236&lt;&gt;"LIBSETS_SETTYPE_SPECIAL",IF(X236&lt;&gt;"",X236,IF(Z236&lt;&gt;"",VLOOKUP(Z236,'ESO zone constants'!$D$3:$H$4953,5,FALSE),"")),""),"")</f>
        <v/>
      </c>
      <c r="Z236" t="str">
        <f>IF(AND(O236&lt;&gt;"",NOT(ISERROR(O236))),"",IF(AND(L236&lt;&gt;"",L236&gt;0,NOT(ISERROR(L236))),VLOOKUP(L236,'ESO dumped WayshrineInfo'!$K$3:$N$9999,4,FALSE),""))</f>
        <v/>
      </c>
      <c r="AA236" s="42"/>
      <c r="AB236" s="42"/>
      <c r="AC236" s="42"/>
      <c r="AD236" s="3" t="str">
        <f>IF(G236&lt;&gt;"LIBSETS_SETTYPE_BATTLEGROUND",IF(G236&lt;&gt;"LIBSETS_SETTYPE_SPECIAL",IF(AE236&lt;&gt;"",VLOOKUP(AE236,'ESO zone constants'!$D$3:$H$4953,5,FALSE),""),""),"")</f>
        <v/>
      </c>
      <c r="AE236" t="str">
        <f>IF(AND(O236&lt;&gt;"",NOT(ISERROR(O236))),"",IF(AND(M236&lt;&gt;"",M236&gt;0,NOT(ISERROR(M236))),VLOOKUP(M236,'ESO dumped WayshrineInfo'!$K$3:$N$9999,4,FALSE),""))</f>
        <v/>
      </c>
      <c r="AF236" s="42"/>
      <c r="AG236" s="42"/>
      <c r="AH236" s="42"/>
      <c r="AI236" s="3" t="str">
        <f>IF(G236&lt;&gt;"LIBSETS_SETTYPE_BATTLEGROUND",IF(G236&lt;&gt;"LIBSETS_SETTYPE_SPECIAL",IF(AJ236&lt;&gt;"",VLOOKUP(AJ236,'ESO zone constants'!$D$3:$H$4953,5,FALSE),""),""),"")</f>
        <v/>
      </c>
      <c r="AK236" s="42"/>
      <c r="AL236" s="42"/>
      <c r="AM236" s="42"/>
      <c r="AN236" s="3" t="str">
        <f>IF(G236&lt;&gt;"LIBSETS_SETTYPE_BATTLEGROUND",IF(G236&lt;&gt;"LIBSETS_SETTYPE_SPECIAL",IF(AO236&lt;&gt;"",VLOOKUP(AO236,'ESO zone constants'!$D$3:$H$4953,5,FALSE),""),""),"")</f>
        <v/>
      </c>
      <c r="AP236" s="42"/>
      <c r="AQ236" s="42"/>
      <c r="AR236" s="42"/>
      <c r="AS236" s="3" t="str">
        <f>IF(G236&lt;&gt;"LIBSETS_SETTYPE_BATTLEGROUND",IF(G236&lt;&gt;"LIBSETS_SETTYPE_SPECIAL",IF(AT236&lt;&gt;"",VLOOKUP(AT236,'ESO zone constants'!$D$3:$H$4953,5,FALSE),""),""),"")</f>
        <v/>
      </c>
      <c r="AU236" s="42"/>
      <c r="AV236" s="42"/>
      <c r="AW236" s="42"/>
      <c r="AX236" s="90" t="s">
        <v>2707</v>
      </c>
      <c r="AY236" s="21" t="str">
        <f>IF(A236="???","--","")&amp;IF(F236&lt;&gt;"Not in the game (anymore)",IF(A236&lt;&gt;"",CONCATENATE("[",A236,"] = {wayshrines={")&amp;IF(K236&lt;&gt;"",CONCATENATE(K236,","),"")&amp;IF(L236&lt;&gt;"",CONCATENATE(L236,","),"")&amp;IF(M236&lt;&gt;"",CONCATENATE(M236,","),"")&amp;CONCATENATE("}")&amp;IF(VALUE(N236)&gt;0,CONCATENATE(", traitsNeeded=",N236),"")&amp;CONCATENATE(", dlcId=",IF(S236&lt;&gt;"",S236,"DLC_BASE_GAME")),""),"")</f>
        <v>[280] = {wayshrines={184,184,184,}, dlcId=DLC_BASE_GAME</v>
      </c>
      <c r="AZ236" s="21" t="str">
        <f>IF(F236&lt;&gt;"Not in the game (anymore)",IF(A236&lt;&gt;"",IF(P236&lt;&gt;"",CONCATENATE(", zoneIds={",P236),"")&amp;IF(Y236&lt;&gt;"",CONCATENATE(",",Y236),"")&amp;IF(AD236&lt;&gt;"",CONCATENATE(",",AD236),"")&amp;IF(AI236&lt;&gt;"",CONCATENATE(",",AI236),"")&amp;IF(AN236&lt;&gt;"",CONCATENATE(",",AN236),"")&amp;IF(AS236&lt;&gt;"",CONCATENATE(",",AS236),"")&amp;IF(P236&lt;&gt;"",CONCATENATE("}",""),"")&amp;IF(OR(I236="true",I236="false",I236&lt;&gt;""), CONCATENATE(", veteran=", I236), ""),""),"")</f>
        <v>, zoneIds={11}, veteran={[EQUIP_TYPE_HEAD]=true, [EQUIP_TYPE_SHOULDERS]=false}</v>
      </c>
      <c r="BA236" s="21" t="str">
        <f>IF(F236&lt;&gt;"Not in the game (anymore)",IF(A236&lt;&gt;"",", setType="&amp;G236,"")&amp;IF(J236="true",", multiTrialSet=true",""),"")</f>
        <v>, setType=LIBSETS_SETTYPE_MONSTER</v>
      </c>
      <c r="BB236" s="21" t="str">
        <f>IF(AX236&lt;&gt;"",", isProcSetAllowedInPvP="&amp; AX236,"") &amp; IF(F236&lt;&gt;"Not in the game (anymore)",IF(U236&lt;&gt;"",", dropMechanic={"&amp;U236&amp;IF(AA236&lt;&gt;"",","&amp;AA236,"")&amp;IF(AF236&lt;&gt;"",","&amp;AF236,"")&amp;IF(AK236&lt;&gt;"",","&amp;AK236,"")&amp;IF(AP236&lt;&gt;"",","&amp;AP236,"")&amp;IF(AU236&lt;&gt;"",","&amp;AU236,"")&amp;"}"&amp;IF(U236="LIBSETS_DROP_MECHANIC_MONSTER_NAME",", dropMechanicNames={" &amp; IF(V236&lt;&gt;"","['en']='"&amp;V236&amp;"'","") &amp; IF(W236&lt;&gt;"",", ['de']='" &amp; W236&amp;"'","") &amp; "}",""),"")&amp;"},","")</f>
        <v>, dropMechanic={LIBSETS_DROP_MECHANIC_MONSTER_NAME}, dropMechanicNames={['en']='Mad Architect', ['de']='Der Verrückte Architekt'}},</v>
      </c>
      <c r="BC236" s="21" t="str">
        <f>IF(F236&lt;&gt;"Not in the game (anymore)",IF(C236&lt;&gt;"",CONCATENATE(" --",C236," / ",B236,"   [",IF(Q236&lt;&gt;"",Q236,""),IF(Z236&lt;&gt;"",", "&amp;Z236,""),IF(AE236&lt;&gt;"",", "&amp;AE236,""),IF(AJ236&lt;&gt;"",", "&amp;AJ236,""),IF(AO236&lt;&gt;"",", "&amp;AO236,""),IF(AT236&lt;&gt;"",", "&amp;AT236,""),"]")),"")</f>
        <v xml:space="preserve"> --Grothdarr / Grothdarr   [Vaults of Madness]</v>
      </c>
    </row>
    <row r="237" spans="1:55" x14ac:dyDescent="0.25">
      <c r="A237" s="12">
        <v>281</v>
      </c>
      <c r="B237" t="s">
        <v>1095</v>
      </c>
      <c r="C237" t="s">
        <v>1096</v>
      </c>
      <c r="D237" s="3">
        <f t="shared" si="3"/>
        <v>281</v>
      </c>
      <c r="G237" s="8" t="s">
        <v>1499</v>
      </c>
      <c r="I237" t="s">
        <v>97</v>
      </c>
      <c r="J237" t="s">
        <v>97</v>
      </c>
      <c r="K237">
        <v>-1</v>
      </c>
      <c r="L237">
        <v>-1</v>
      </c>
      <c r="M237">
        <v>-1</v>
      </c>
      <c r="N237">
        <v>0</v>
      </c>
      <c r="O237" s="66"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1581</v>
      </c>
      <c r="V237" s="40" t="str">
        <f>IF(U237&lt;&gt;"",IF(U237&lt;&gt;"LIBSETS_DROP_MECHANIC_MONSTER_NAME",VLOOKUP(U237,'LibSets constants'!$I$4:$L$1003,3,FALSE),""),"")</f>
        <v>Delve bosses have a chance to drop a waist or feet.</v>
      </c>
      <c r="W237" s="40" t="str">
        <f>IF(U237&lt;&gt;"",IF(U237&lt;&gt;"LIBSETS_DROP_MECHANIC_MONSTER_NAME",VLOOKUP(U237,'LibSets constants'!$I$4:$L$1003,4,FALSE),""),"")</f>
        <v>Bosse in Gewölben haben die Chance, eine Taille oder Füße fallen zu lassen.</v>
      </c>
      <c r="Y237" s="3" t="str">
        <f>IF(G237&lt;&gt;"LIBSETS_SETTYPE_BATTLEGROUND",IF(G237&lt;&gt;"LIBSETS_SETTYPE_SPECIAL",IF(X237&lt;&gt;"",X237,IF(Z237&lt;&gt;"",VLOOKUP(Z237,'ESO zone constants'!$D$3:$H$4953,5,FALSE),"")),""),"")</f>
        <v/>
      </c>
      <c r="Z237" t="str">
        <f>IF(AND(O237&lt;&gt;"",NOT(ISERROR(O237))),"",IF(AND(L237&lt;&gt;"",L237&gt;0,NOT(ISERROR(L237))),VLOOKUP(L237,'ESO dumped WayshrineInfo'!$K$3:$N$9999,4,FALSE),""))</f>
        <v/>
      </c>
      <c r="AA237" s="41" t="s">
        <v>1582</v>
      </c>
      <c r="AB237" s="40" t="str">
        <f>IF(AA237&lt;&gt;"",IF(AA237&lt;&gt;"LIBSETS_DROP_MECHANIC_MONSTER_NAME",VLOOKUP(AA237,'LibSets constants'!$I$4:$L$1003,3,FALSE),""),"")</f>
        <v>Overland group bosses have a 100% chance to drop head, chest, legs, or weapon.</v>
      </c>
      <c r="AC237" s="40" t="str">
        <f>IF(AA237&lt;&gt;"",IF(AA237&lt;&gt;"LIBSETS_DROP_MECHANIC_MONSTER_NAME",VLOOKUP(AA237,'LibSets constants'!$I$4:$L$1003,4,FALSE),""),"")</f>
        <v>Überland Gruppenbosse haben eine Chance von 100%, Kopf, Brust, Beine oder Waffen fallen zu lassen.</v>
      </c>
      <c r="AD237" s="3" t="str">
        <f>IF(G237&lt;&gt;"LIBSETS_SETTYPE_BATTLEGROUND",IF(G237&lt;&gt;"LIBSETS_SETTYPE_SPECIAL",IF(AE237&lt;&gt;"",VLOOKUP(AE237,'ESO zone constants'!$D$3:$H$4953,5,FALSE),""),""),"")</f>
        <v/>
      </c>
      <c r="AE237" t="str">
        <f>IF(AND(O237&lt;&gt;"",NOT(ISERROR(O237))),"",IF(AND(M237&lt;&gt;"",M237&gt;0,NOT(ISERROR(M237))),VLOOKUP(M237,'ESO dumped WayshrineInfo'!$K$3:$N$9999,4,FALSE),""))</f>
        <v/>
      </c>
      <c r="AF237" s="41" t="s">
        <v>1583</v>
      </c>
      <c r="AG237" s="40" t="str">
        <f>IF(AF237&lt;&gt;"",IF(AF237&lt;&gt;"LIBSETS_DROP_MECHANIC_MONSTER_NAME",VLOOKUP(AF237,'LibSets constants'!$I$4:$L$1003,3,FALSE),""),"")</f>
        <v>Public dungeon bosses have a chance to drop a shoulder, hand, or weapon.</v>
      </c>
      <c r="AH237" s="40" t="str">
        <f>IF(AF237&lt;&gt;"",IF(AF237&lt;&gt;"LIBSETS_DROP_MECHANIC_MONSTER_NAME",VLOOKUP(AF237,'LibSets constants'!$I$4:$L$1003,4,FALSE),""),"")</f>
        <v>Öffentliche Dungeon-Bosse haben die Möglichkeit, eine Schulter, Handschuhe oder eine Waffe fallen zu lassen.</v>
      </c>
      <c r="AI237" s="3" t="str">
        <f>IF(G237&lt;&gt;"LIBSETS_SETTYPE_BATTLEGROUND",IF(G237&lt;&gt;"LIBSETS_SETTYPE_SPECIAL",IF(AJ237&lt;&gt;"",VLOOKUP(AJ237,'ESO zone constants'!$D$3:$H$4953,5,FALSE),""),""),"")</f>
        <v/>
      </c>
      <c r="AK237" s="41" t="s">
        <v>1584</v>
      </c>
      <c r="AL237" s="40" t="str">
        <f>IF(AK237&lt;&gt;"",IF(AK237&lt;&gt;"LIBSETS_DROP_MECHANIC_MONSTER_NAME",VLOOKUP(AK237,'LibSets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7" s="40" t="str">
        <f>IF(AK237&lt;&gt;"",IF(AK237&lt;&gt;"LIBSETS_DROP_MECHANIC_MONSTER_NAME",VLOOKUP(AK237,'LibSets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7" s="3">
        <f>IF(G237&lt;&gt;"LIBSETS_SETTYPE_BATTLEGROUND",IF(G237&lt;&gt;"LIBSETS_SETTYPE_SPECIAL",IF(AO237&lt;&gt;"",VLOOKUP(AO237,'ESO zone constants'!$D$3:$H$4953,5,FALSE),""),""),"")</f>
        <v>280</v>
      </c>
      <c r="AO237" s="4" t="s">
        <v>203</v>
      </c>
      <c r="AP237" s="61"/>
      <c r="AQ237" s="40" t="str">
        <f>IF(AP237&lt;&gt;"",IF(AP237&lt;&gt;"LIBSETS_DROP_MECHANIC_MONSTER_NAME",VLOOKUP(AP237,'LibSets constants'!$I$4:$L$1003,3,FALSE),""),"")</f>
        <v/>
      </c>
      <c r="AR237" s="40" t="str">
        <f>IF(AP237&lt;&gt;"",IF(AP237&lt;&gt;"LIBSETS_DROP_MECHANIC_MONSTER_NAME",VLOOKUP(AP237,'LibSets constants'!$I$4:$L$1003,4,FALSE),""),"")</f>
        <v/>
      </c>
      <c r="AS237" s="3">
        <f>IF(G237&lt;&gt;"LIBSETS_SETTYPE_BATTLEGROUND",IF(G237&lt;&gt;"LIBSETS_SETTYPE_SPECIAL",IF(AT237&lt;&gt;"",VLOOKUP(AT237,'ESO zone constants'!$D$3:$H$4953,5,FALSE),""),""),"")</f>
        <v>280</v>
      </c>
      <c r="AT237" s="4" t="s">
        <v>203</v>
      </c>
      <c r="AU237" s="61"/>
      <c r="AV237" s="40" t="str">
        <f>IF(AU237&lt;&gt;"",IF(AU237&lt;&gt;"LIBSETS_DROP_MECHANIC_MONSTER_NAME",VLOOKUP(AU237,'LibSets constants'!$I$4:$L$1003,3,FALSE),""),"")</f>
        <v/>
      </c>
      <c r="AW237" s="40" t="str">
        <f>IF(AU237&lt;&gt;"",IF(AU237&lt;&gt;"LIBSETS_DROP_MECHANIC_MONSTER_NAME",VLOOKUP(AU237,'LibSets constants'!$I$4:$L$1003,4,FALSE),""),"")</f>
        <v/>
      </c>
      <c r="AX237" s="90" t="s">
        <v>2708</v>
      </c>
      <c r="AY237" s="21" t="str">
        <f>IF(A237="???","--","")&amp;IF(F237&lt;&gt;"Not in the game (anymore)",IF(A237&lt;&gt;"",CONCATENATE("[",A237,"] = {wayshrines={")&amp;IF(K237&lt;&gt;"",CONCATENATE(K237,","),"")&amp;IF(L237&lt;&gt;"",CONCATENATE(L237,","),"")&amp;IF(M237&lt;&gt;"",CONCATENATE(M237,","),"")&amp;CONCATENATE("}")&amp;IF(VALUE(N237)&gt;0,CONCATENATE(", traitsNeeded=",N237),"")&amp;CONCATENATE(", dlcId=",IF(S237&lt;&gt;"",S237,"DLC_BASE_GAME")),""),"")</f>
        <v>[281] = {wayshrines={-1,-1,-1,}, dlcId=DLC_BASE_GAME</v>
      </c>
      <c r="AZ237" s="21" t="str">
        <f>IF(F237&lt;&gt;"Not in the game (anymore)",IF(A237&lt;&gt;"",IF(P237&lt;&gt;"",CONCATENATE(", zoneIds={",P237),"")&amp;IF(Y237&lt;&gt;"",CONCATENATE(",",Y237),"")&amp;IF(AD237&lt;&gt;"",CONCATENATE(",",AD237),"")&amp;IF(AI237&lt;&gt;"",CONCATENATE(",",AI237),"")&amp;IF(AN237&lt;&gt;"",CONCATENATE(",",AN237),"")&amp;IF(AS237&lt;&gt;"",CONCATENATE(",",AS237),"")&amp;IF(P237&lt;&gt;"",CONCATENATE("}",""),"")&amp;IF(OR(I237="true",I237="false",I237&lt;&gt;""), CONCATENATE(", veteran=", I237), ""),""),"")</f>
        <v>, zoneIds={534,280,280}, veteran=false</v>
      </c>
      <c r="BA237" s="21" t="str">
        <f>IF(F237&lt;&gt;"Not in the game (anymore)",IF(A237&lt;&gt;"",", setType="&amp;G237,"")&amp;IF(J237="true",", multiTrialSet=true",""),"")</f>
        <v>, setType=LIBSETS_SETTYPE_OVERLAND</v>
      </c>
      <c r="BB237" s="21" t="str">
        <f>IF(AX237&lt;&gt;"",", isProcSetAllowedInPvP="&amp; AX237,"") &amp; IF(F237&lt;&gt;"Not in the game (anymore)",IF(U237&lt;&gt;"",", dropMechanic={"&amp;U237&amp;IF(AA237&lt;&gt;"",","&amp;AA237,"")&amp;IF(AF237&lt;&gt;"",","&amp;AF237,"")&amp;IF(AK237&lt;&gt;"",","&amp;AK237,"")&amp;IF(AP237&lt;&gt;"",","&amp;AP237,"")&amp;IF(AU237&lt;&gt;"",","&amp;AU237,"")&amp;"}"&amp;IF(U237="LIBSETS_DROP_MECHANIC_MONSTER_NAME",", dropMechanicNames={" &amp; IF(V237&lt;&gt;"","['en']='"&amp;V237&amp;"'","") &amp; IF(W237&lt;&gt;"",", ['de']='" &amp; W237&amp;"'","") &amp; "}",""),"")&amp;"},","")</f>
        <v>, isProcSetAllowedInPvP=1, dropMechanic={LIBSETS_DROP_MECHANIC_OVERLAND_BOSS_DELVE,LIBSETS_DROP_MECHANIC_OVERLAND_WORLDBOSS,LIBSETS_DROP_MECHANIC_OVERLAND_BOSS_PUBLIC_DUNGEON,LIBSETS_DROP_MECHANIC_OVERLAND_CHEST}},</v>
      </c>
      <c r="BC237" s="21" t="str">
        <f>IF(F237&lt;&gt;"Not in the game (anymore)",IF(C237&lt;&gt;"",CONCATENATE(" --",C237," / ",B237,"   [",IF(Q237&lt;&gt;"",Q237,""),IF(Z237&lt;&gt;"",", "&amp;Z237,""),IF(AE237&lt;&gt;"",", "&amp;AE237,""),IF(AJ237&lt;&gt;"",", "&amp;AJ237,""),IF(AO237&lt;&gt;"",", "&amp;AO237,""),IF(AT237&lt;&gt;"",", "&amp;AT237,""),"]")),"")</f>
        <v xml:space="preserve"> --Armor of the Trainee / Rüstung des Auszubildenden   [Stros M'Kai, Bleakrock Isle, Bleakrock Isle]</v>
      </c>
    </row>
    <row r="238" spans="1:55" x14ac:dyDescent="0.25">
      <c r="A238" s="12">
        <v>282</v>
      </c>
      <c r="B238" t="s">
        <v>1097</v>
      </c>
      <c r="C238" t="s">
        <v>1098</v>
      </c>
      <c r="D238" s="3">
        <f t="shared" si="3"/>
        <v>282</v>
      </c>
      <c r="G238" s="8" t="s">
        <v>1499</v>
      </c>
      <c r="I238" t="s">
        <v>97</v>
      </c>
      <c r="J238" t="s">
        <v>97</v>
      </c>
      <c r="K238">
        <v>-1</v>
      </c>
      <c r="L238">
        <v>-1</v>
      </c>
      <c r="M238">
        <v>-1</v>
      </c>
      <c r="N238">
        <v>0</v>
      </c>
      <c r="O238" s="66"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1581</v>
      </c>
      <c r="V238" s="40" t="str">
        <f>IF(U238&lt;&gt;"",IF(U238&lt;&gt;"LIBSETS_DROP_MECHANIC_MONSTER_NAME",VLOOKUP(U238,'LibSets constants'!$I$4:$L$1003,3,FALSE),""),"")</f>
        <v>Delve bosses have a chance to drop a waist or feet.</v>
      </c>
      <c r="W238" s="40" t="str">
        <f>IF(U238&lt;&gt;"",IF(U238&lt;&gt;"LIBSETS_DROP_MECHANIC_MONSTER_NAME",VLOOKUP(U238,'LibSets constants'!$I$4:$L$1003,4,FALSE),""),"")</f>
        <v>Bosse in Gewölben haben die Chance, eine Taille oder Füße fallen zu lassen.</v>
      </c>
      <c r="Y238" s="3" t="str">
        <f>IF(G238&lt;&gt;"LIBSETS_SETTYPE_BATTLEGROUND",IF(G238&lt;&gt;"LIBSETS_SETTYPE_SPECIAL",IF(X238&lt;&gt;"",X238,IF(Z238&lt;&gt;"",VLOOKUP(Z238,'ESO zone constants'!$D$3:$H$4953,5,FALSE),"")),""),"")</f>
        <v/>
      </c>
      <c r="Z238" t="str">
        <f>IF(AND(O238&lt;&gt;"",NOT(ISERROR(O238))),"",IF(AND(L238&lt;&gt;"",L238&gt;0,NOT(ISERROR(L238))),VLOOKUP(L238,'ESO dumped WayshrineInfo'!$K$3:$N$9999,4,FALSE),""))</f>
        <v/>
      </c>
      <c r="AA238" s="41" t="s">
        <v>1582</v>
      </c>
      <c r="AB238" s="40" t="str">
        <f>IF(AA238&lt;&gt;"",IF(AA238&lt;&gt;"LIBSETS_DROP_MECHANIC_MONSTER_NAME",VLOOKUP(AA238,'LibSets constants'!$I$4:$L$1003,3,FALSE),""),"")</f>
        <v>Overland group bosses have a 100% chance to drop head, chest, legs, or weapon.</v>
      </c>
      <c r="AC238" s="40" t="str">
        <f>IF(AA238&lt;&gt;"",IF(AA238&lt;&gt;"LIBSETS_DROP_MECHANIC_MONSTER_NAME",VLOOKUP(AA238,'LibSets constants'!$I$4:$L$1003,4,FALSE),""),"")</f>
        <v>Überland Gruppenbosse haben eine Chance von 100%, Kopf, Brust, Beine oder Waffen fallen zu lassen.</v>
      </c>
      <c r="AD238" s="3" t="str">
        <f>IF(G238&lt;&gt;"LIBSETS_SETTYPE_BATTLEGROUND",IF(G238&lt;&gt;"LIBSETS_SETTYPE_SPECIAL",IF(AE238&lt;&gt;"",VLOOKUP(AE238,'ESO zone constants'!$D$3:$H$4953,5,FALSE),""),""),"")</f>
        <v/>
      </c>
      <c r="AE238" t="str">
        <f>IF(AND(O238&lt;&gt;"",NOT(ISERROR(O238))),"",IF(AND(M238&lt;&gt;"",M238&gt;0,NOT(ISERROR(M238))),VLOOKUP(M238,'ESO dumped WayshrineInfo'!$K$3:$N$9999,4,FALSE),""))</f>
        <v/>
      </c>
      <c r="AF238" s="41" t="s">
        <v>1583</v>
      </c>
      <c r="AG238" s="40" t="str">
        <f>IF(AF238&lt;&gt;"",IF(AF238&lt;&gt;"LIBSETS_DROP_MECHANIC_MONSTER_NAME",VLOOKUP(AF238,'LibSets constants'!$I$4:$L$1003,3,FALSE),""),"")</f>
        <v>Public dungeon bosses have a chance to drop a shoulder, hand, or weapon.</v>
      </c>
      <c r="AH238" s="40" t="str">
        <f>IF(AF238&lt;&gt;"",IF(AF238&lt;&gt;"LIBSETS_DROP_MECHANIC_MONSTER_NAME",VLOOKUP(AF238,'LibSets constants'!$I$4:$L$1003,4,FALSE),""),"")</f>
        <v>Öffentliche Dungeon-Bosse haben die Möglichkeit, eine Schulter, Handschuhe oder eine Waffe fallen zu lassen.</v>
      </c>
      <c r="AI238" s="3" t="str">
        <f>IF(G238&lt;&gt;"LIBSETS_SETTYPE_BATTLEGROUND",IF(G238&lt;&gt;"LIBSETS_SETTYPE_SPECIAL",IF(AJ238&lt;&gt;"",VLOOKUP(AJ238,'ESO zone constants'!$D$3:$H$4953,5,FALSE),""),""),"")</f>
        <v/>
      </c>
      <c r="AK238" s="41" t="s">
        <v>1584</v>
      </c>
      <c r="AL238" s="40" t="str">
        <f>IF(AK238&lt;&gt;"",IF(AK238&lt;&gt;"LIBSETS_DROP_MECHANIC_MONSTER_NAME",VLOOKUP(AK238,'LibSets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8" s="40" t="str">
        <f>IF(AK238&lt;&gt;"",IF(AK238&lt;&gt;"LIBSETS_DROP_MECHANIC_MONSTER_NAME",VLOOKUP(AK238,'LibSets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90" t="s">
        <v>2707</v>
      </c>
      <c r="AY238" s="21" t="str">
        <f>IF(A238="???","--","")&amp;IF(F238&lt;&gt;"Not in the game (anymore)",IF(A238&lt;&gt;"",CONCATENATE("[",A238,"] = {wayshrines={")&amp;IF(K238&lt;&gt;"",CONCATENATE(K238,","),"")&amp;IF(L238&lt;&gt;"",CONCATENATE(L238,","),"")&amp;IF(M238&lt;&gt;"",CONCATENATE(M238,","),"")&amp;CONCATENATE("}")&amp;IF(VALUE(N238)&gt;0,CONCATENATE(", traitsNeeded=",N238),"")&amp;CONCATENATE(", dlcId=",IF(S238&lt;&gt;"",S238,"DLC_BASE_GAME")),""),"")</f>
        <v>[282] = {wayshrines={-1,-1,-1,}, dlcId=DLC_BASE_GAME</v>
      </c>
      <c r="AZ238" s="21" t="str">
        <f>IF(F238&lt;&gt;"Not in the game (anymore)",IF(A238&lt;&gt;"",IF(P238&lt;&gt;"",CONCATENATE(", zoneIds={",P238),"")&amp;IF(Y238&lt;&gt;"",CONCATENATE(",",Y238),"")&amp;IF(AD238&lt;&gt;"",CONCATENATE(",",AD238),"")&amp;IF(AI238&lt;&gt;"",CONCATENATE(",",AI238),"")&amp;IF(AN238&lt;&gt;"",CONCATENATE(",",AN238),"")&amp;IF(AS238&lt;&gt;"",CONCATENATE(",",AS238),"")&amp;IF(P238&lt;&gt;"",CONCATENATE("}",""),"")&amp;IF(OR(I238="true",I238="false",I238&lt;&gt;""), CONCATENATE(", veteran=", I238), ""),""),"")</f>
        <v>, zoneIds={20}, veteran=false</v>
      </c>
      <c r="BA238" s="21" t="str">
        <f>IF(F238&lt;&gt;"Not in the game (anymore)",IF(A238&lt;&gt;"",", setType="&amp;G238,"")&amp;IF(J238="true",", multiTrialSet=true",""),"")</f>
        <v>, setType=LIBSETS_SETTYPE_OVERLAND</v>
      </c>
      <c r="BB238" s="21" t="str">
        <f>IF(AX238&lt;&gt;"",", isProcSetAllowedInPvP="&amp; AX238,"") &amp; IF(F238&lt;&gt;"Not in the game (anymore)",IF(U238&lt;&gt;"",", dropMechanic={"&amp;U238&amp;IF(AA238&lt;&gt;"",","&amp;AA238,"")&amp;IF(AF238&lt;&gt;"",","&amp;AF238,"")&amp;IF(AK238&lt;&gt;"",","&amp;AK238,"")&amp;IF(AP238&lt;&gt;"",","&amp;AP238,"")&amp;IF(AU238&lt;&gt;"",","&amp;AU238,"")&amp;"}"&amp;IF(U238="LIBSETS_DROP_MECHANIC_MONSTER_NAME",", dropMechanicNames={" &amp; IF(V238&lt;&gt;"","['en']='"&amp;V238&amp;"'","") &amp; IF(W238&lt;&gt;"",", ['de']='" &amp; W238&amp;"'","") &amp; "}",""),"")&amp;"},","")</f>
        <v>, dropMechanic={LIBSETS_DROP_MECHANIC_OVERLAND_BOSS_DELVE,LIBSETS_DROP_MECHANIC_OVERLAND_WORLDBOSS,LIBSETS_DROP_MECHANIC_OVERLAND_BOSS_PUBLIC_DUNGEON,LIBSETS_DROP_MECHANIC_OVERLAND_CHEST}},</v>
      </c>
      <c r="BC238" s="21" t="str">
        <f>IF(F238&lt;&gt;"Not in the game (anymore)",IF(C238&lt;&gt;"",CONCATENATE(" --",C238," / ",B238,"   [",IF(Q238&lt;&gt;"",Q238,""),IF(Z238&lt;&gt;"",", "&amp;Z238,""),IF(AE238&lt;&gt;"",", "&amp;AE238,""),IF(AJ238&lt;&gt;"",", "&amp;AJ238,""),IF(AO238&lt;&gt;"",", "&amp;AO238,""),IF(AT238&lt;&gt;"",", "&amp;AT238,""),"]")),"")</f>
        <v xml:space="preserve"> --Vampire Cloak / Vampirumhang   [Rivenspire]</v>
      </c>
    </row>
    <row r="239" spans="1:55" x14ac:dyDescent="0.25">
      <c r="A239" s="12">
        <v>283</v>
      </c>
      <c r="B239" t="s">
        <v>1099</v>
      </c>
      <c r="C239" t="s">
        <v>1100</v>
      </c>
      <c r="D239" s="3">
        <f t="shared" si="3"/>
        <v>283</v>
      </c>
      <c r="G239" s="8" t="s">
        <v>1499</v>
      </c>
      <c r="I239" t="s">
        <v>97</v>
      </c>
      <c r="J239" t="s">
        <v>97</v>
      </c>
      <c r="K239">
        <v>-1</v>
      </c>
      <c r="L239">
        <v>-1</v>
      </c>
      <c r="M239">
        <v>-1</v>
      </c>
      <c r="N239">
        <v>0</v>
      </c>
      <c r="O239" s="66"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1581</v>
      </c>
      <c r="V239" s="40" t="str">
        <f>IF(U239&lt;&gt;"",IF(U239&lt;&gt;"LIBSETS_DROP_MECHANIC_MONSTER_NAME",VLOOKUP(U239,'LibSets constants'!$I$4:$L$1003,3,FALSE),""),"")</f>
        <v>Delve bosses have a chance to drop a waist or feet.</v>
      </c>
      <c r="W239" s="40" t="str">
        <f>IF(U239&lt;&gt;"",IF(U239&lt;&gt;"LIBSETS_DROP_MECHANIC_MONSTER_NAME",VLOOKUP(U239,'LibSets constants'!$I$4:$L$1003,4,FALSE),""),"")</f>
        <v>Bosse in Gewölben haben die Chance, eine Taille oder Füße fallen zu lassen.</v>
      </c>
      <c r="Y239" s="3" t="str">
        <f>IF(G239&lt;&gt;"LIBSETS_SETTYPE_BATTLEGROUND",IF(G239&lt;&gt;"LIBSETS_SETTYPE_SPECIAL",IF(X239&lt;&gt;"",X239,IF(Z239&lt;&gt;"",VLOOKUP(Z239,'ESO zone constants'!$D$3:$H$4953,5,FALSE),"")),""),"")</f>
        <v/>
      </c>
      <c r="Z239" t="str">
        <f>IF(AND(O239&lt;&gt;"",NOT(ISERROR(O239))),"",IF(AND(L239&lt;&gt;"",L239&gt;0,NOT(ISERROR(L239))),VLOOKUP(L239,'ESO dumped WayshrineInfo'!$K$3:$N$9999,4,FALSE),""))</f>
        <v/>
      </c>
      <c r="AA239" s="41" t="s">
        <v>1582</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WayshrineInfo'!$K$3:$N$9999,4,FALSE),""))</f>
        <v/>
      </c>
      <c r="AF239" s="41" t="s">
        <v>1583</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1584</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90" t="s">
        <v>2708</v>
      </c>
      <c r="AY239" s="21" t="str">
        <f>IF(A239="???","--","")&amp;IF(F239&lt;&gt;"Not in the game (anymore)",IF(A239&lt;&gt;"",CONCATENATE("[",A239,"] = {wayshrines={")&amp;IF(K239&lt;&gt;"",CONCATENATE(K239,","),"")&amp;IF(L239&lt;&gt;"",CONCATENATE(L239,","),"")&amp;IF(M239&lt;&gt;"",CONCATENATE(M239,","),"")&amp;CONCATENATE("}")&amp;IF(VALUE(N239)&gt;0,CONCATENATE(", traitsNeeded=",N239),"")&amp;CONCATENATE(", dlcId=",IF(S239&lt;&gt;"",S239,"DLC_BASE_GAME")),""),"")</f>
        <v>[283] = {wayshrines={-1,-1,-1,}, dlcId=DLC_BASE_GAME</v>
      </c>
      <c r="AZ239" s="21" t="str">
        <f>IF(F239&lt;&gt;"Not in the game (anymore)",IF(A239&lt;&gt;"",IF(P239&lt;&gt;"",CONCATENATE(", zoneIds={",P239),"")&amp;IF(Y239&lt;&gt;"",CONCATENATE(",",Y239),"")&amp;IF(AD239&lt;&gt;"",CONCATENATE(",",AD239),"")&amp;IF(AI239&lt;&gt;"",CONCATENATE(",",AI239),"")&amp;IF(AN239&lt;&gt;"",CONCATENATE(",",AN239),"")&amp;IF(AS239&lt;&gt;"",CONCATENATE(",",AS239),"")&amp;IF(P239&lt;&gt;"",CONCATENATE("}",""),"")&amp;IF(OR(I239="true",I239="false",I239&lt;&gt;""), CONCATENATE(", veteran=", I239), ""),""),"")</f>
        <v>, zoneIds={104}, veteran=false</v>
      </c>
      <c r="BA239" s="21" t="str">
        <f>IF(F239&lt;&gt;"Not in the game (anymore)",IF(A239&lt;&gt;"",", setType="&amp;G239,"")&amp;IF(J239="true",", multiTrialSet=true",""),"")</f>
        <v>, setType=LIBSETS_SETTYPE_OVERLAND</v>
      </c>
      <c r="BB239" s="21" t="str">
        <f>IF(AX239&lt;&gt;"",", isProcSetAllowedInPvP="&amp; AX239,"") &amp; IF(F239&lt;&gt;"Not in the game (anymore)",IF(U239&lt;&gt;"",", dropMechanic={"&amp;U239&amp;IF(AA239&lt;&gt;"",","&amp;AA239,"")&amp;IF(AF239&lt;&gt;"",","&amp;AF239,"")&amp;IF(AK239&lt;&gt;"",","&amp;AK239,"")&amp;IF(AP239&lt;&gt;"",","&amp;AP239,"")&amp;IF(AU239&lt;&gt;"",","&amp;AU239,"")&amp;"}"&amp;IF(U239="LIBSETS_DROP_MECHANIC_MONSTER_NAME",", dropMechanicNames={" &amp; IF(V239&lt;&gt;"","['en']='"&amp;V239&amp;"'","") &amp; IF(W239&lt;&gt;"",", ['de']='" &amp; W239&amp;"'","") &amp; "}",""),"")&amp;"},","")</f>
        <v>, isProcSetAllowedInPvP=1, dropMechanic={LIBSETS_DROP_MECHANIC_OVERLAND_BOSS_DELVE,LIBSETS_DROP_MECHANIC_OVERLAND_WORLDBOSS,LIBSETS_DROP_MECHANIC_OVERLAND_BOSS_PUBLIC_DUNGEON,LIBSETS_DROP_MECHANIC_OVERLAND_CHEST}},</v>
      </c>
      <c r="BC239" s="21" t="str">
        <f>IF(F239&lt;&gt;"Not in the game (anymore)",IF(C239&lt;&gt;"",CONCATENATE(" --",C239," / ",B239,"   [",IF(Q239&lt;&gt;"",Q239,""),IF(Z239&lt;&gt;"",", "&amp;Z239,""),IF(AE239&lt;&gt;"",", "&amp;AE239,""),IF(AJ239&lt;&gt;"",", "&amp;AJ239,""),IF(AO239&lt;&gt;"",", "&amp;AO239,""),IF(AT239&lt;&gt;"",", "&amp;AT239,""),"]")),"")</f>
        <v xml:space="preserve"> --Sword-Singer / Schwertsänger   [Alik'r Desert]</v>
      </c>
    </row>
    <row r="240" spans="1:55" x14ac:dyDescent="0.25">
      <c r="A240" s="12">
        <v>284</v>
      </c>
      <c r="B240" t="s">
        <v>1101</v>
      </c>
      <c r="C240" t="s">
        <v>1102</v>
      </c>
      <c r="D240" s="3">
        <f t="shared" si="3"/>
        <v>284</v>
      </c>
      <c r="G240" s="8" t="s">
        <v>1499</v>
      </c>
      <c r="I240" t="s">
        <v>97</v>
      </c>
      <c r="J240" t="s">
        <v>97</v>
      </c>
      <c r="K240">
        <v>-1</v>
      </c>
      <c r="L240">
        <v>-1</v>
      </c>
      <c r="M240">
        <v>-1</v>
      </c>
      <c r="N240">
        <v>0</v>
      </c>
      <c r="O240" s="66"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1581</v>
      </c>
      <c r="V240" s="40" t="str">
        <f>IF(U240&lt;&gt;"",IF(U240&lt;&gt;"LIBSETS_DROP_MECHANIC_MONSTER_NAME",VLOOKUP(U240,'LibSets constants'!$I$4:$L$1003,3,FALSE),""),"")</f>
        <v>Delve bosses have a chance to drop a waist or feet.</v>
      </c>
      <c r="W240" s="40" t="str">
        <f>IF(U240&lt;&gt;"",IF(U240&lt;&gt;"LIBSETS_DROP_MECHANIC_MONSTER_NAME",VLOOKUP(U240,'LibSets constants'!$I$4:$L$1003,4,FALSE),""),"")</f>
        <v>Bosse in Gewölben haben die Chance, eine Taille oder Füße fallen zu lassen.</v>
      </c>
      <c r="Y240" s="3" t="str">
        <f>IF(G240&lt;&gt;"LIBSETS_SETTYPE_BATTLEGROUND",IF(G240&lt;&gt;"LIBSETS_SETTYPE_SPECIAL",IF(X240&lt;&gt;"",X240,IF(Z240&lt;&gt;"",VLOOKUP(Z240,'ESO zone constants'!$D$3:$H$4953,5,FALSE),"")),""),"")</f>
        <v/>
      </c>
      <c r="Z240" t="str">
        <f>IF(AND(O240&lt;&gt;"",NOT(ISERROR(O240))),"",IF(AND(L240&lt;&gt;"",L240&gt;0,NOT(ISERROR(L240))),VLOOKUP(L240,'ESO dumped WayshrineInfo'!$K$3:$N$9999,4,FALSE),""))</f>
        <v/>
      </c>
      <c r="AA240" s="41" t="s">
        <v>1582</v>
      </c>
      <c r="AB240" s="40" t="str">
        <f>IF(AA240&lt;&gt;"",IF(AA240&lt;&gt;"LIBSETS_DROP_MECHANIC_MONSTER_NAME",VLOOKUP(AA240,'LibSets constants'!$I$4:$L$1003,3,FALSE),""),"")</f>
        <v>Overland group bosses have a 100% chance to drop head, chest, legs, or weapon.</v>
      </c>
      <c r="AC240" s="40" t="str">
        <f>IF(AA240&lt;&gt;"",IF(AA240&lt;&gt;"LIBSETS_DROP_MECHANIC_MONSTER_NAME",VLOOKUP(AA240,'LibSets constants'!$I$4:$L$1003,4,FALSE),""),"")</f>
        <v>Überland Gruppenbosse haben eine Chance von 100%, Kopf, Brust, Beine oder Waffen fallen zu lassen.</v>
      </c>
      <c r="AD240" s="3" t="str">
        <f>IF(G240&lt;&gt;"LIBSETS_SETTYPE_BATTLEGROUND",IF(G240&lt;&gt;"LIBSETS_SETTYPE_SPECIAL",IF(AE240&lt;&gt;"",VLOOKUP(AE240,'ESO zone constants'!$D$3:$H$4953,5,FALSE),""),""),"")</f>
        <v/>
      </c>
      <c r="AE240" t="str">
        <f>IF(AND(O240&lt;&gt;"",NOT(ISERROR(O240))),"",IF(AND(M240&lt;&gt;"",M240&gt;0,NOT(ISERROR(M240))),VLOOKUP(M240,'ESO dumped WayshrineInfo'!$K$3:$N$9999,4,FALSE),""))</f>
        <v/>
      </c>
      <c r="AF240" s="41" t="s">
        <v>1583</v>
      </c>
      <c r="AG240" s="40" t="str">
        <f>IF(AF240&lt;&gt;"",IF(AF240&lt;&gt;"LIBSETS_DROP_MECHANIC_MONSTER_NAME",VLOOKUP(AF240,'LibSets constants'!$I$4:$L$1003,3,FALSE),""),"")</f>
        <v>Public dungeon bosses have a chance to drop a shoulder, hand, or weapon.</v>
      </c>
      <c r="AH240" s="40" t="str">
        <f>IF(AF240&lt;&gt;"",IF(AF240&lt;&gt;"LIBSETS_DROP_MECHANIC_MONSTER_NAME",VLOOKUP(AF240,'LibSets constants'!$I$4:$L$1003,4,FALSE),""),"")</f>
        <v>Öffentliche Dungeon-Bosse haben die Möglichkeit, eine Schulter, Handschuhe oder eine Waffe fallen zu lassen.</v>
      </c>
      <c r="AI240" s="3" t="str">
        <f>IF(G240&lt;&gt;"LIBSETS_SETTYPE_BATTLEGROUND",IF(G240&lt;&gt;"LIBSETS_SETTYPE_SPECIAL",IF(AJ240&lt;&gt;"",VLOOKUP(AJ240,'ESO zone constants'!$D$3:$H$4953,5,FALSE),""),""),"")</f>
        <v/>
      </c>
      <c r="AK240" s="41" t="s">
        <v>1584</v>
      </c>
      <c r="AL240" s="40" t="str">
        <f>IF(AK240&lt;&gt;"",IF(AK240&lt;&gt;"LIBSETS_DROP_MECHANIC_MONSTER_NAME",VLOOKUP(AK240,'LibSets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0" s="40" t="str">
        <f>IF(AK240&lt;&gt;"",IF(AK240&lt;&gt;"LIBSETS_DROP_MECHANIC_MONSTER_NAME",VLOOKUP(AK240,'LibSets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0" s="3" t="str">
        <f>IF(G240&lt;&gt;"LIBSETS_SETTYPE_BATTLEGROUND",IF(G240&lt;&gt;"LIBSETS_SETTYPE_SPECIAL",IF(AO240&lt;&gt;"",VLOOKUP(AO240,'ESO zone constants'!$D$3:$H$4953,5,FALSE),""),""),"")</f>
        <v/>
      </c>
      <c r="AP240" s="41"/>
      <c r="AQ240" s="40" t="str">
        <f>IF(AP240&lt;&gt;"",IF(AP240&lt;&gt;"LIBSETS_DROP_MECHANIC_MONSTER_NAME",VLOOKUP(AP240,'LibSets constants'!$I$4:$L$1003,3,FALSE),""),"")</f>
        <v/>
      </c>
      <c r="AR240" s="40" t="str">
        <f>IF(AP240&lt;&gt;"",IF(AP240&lt;&gt;"LIBSETS_DROP_MECHANIC_MONSTER_NAME",VLOOKUP(AP240,'LibSets constants'!$I$4:$L$1003,4,FALSE),""),"")</f>
        <v/>
      </c>
      <c r="AS240" s="3" t="str">
        <f>IF(G240&lt;&gt;"LIBSETS_SETTYPE_BATTLEGROUND",IF(G240&lt;&gt;"LIBSETS_SETTYPE_SPECIAL",IF(AT240&lt;&gt;"",VLOOKUP(AT240,'ESO zone constants'!$D$3:$H$4953,5,FALSE),""),""),"")</f>
        <v/>
      </c>
      <c r="AU240" s="41"/>
      <c r="AV240" s="40" t="str">
        <f>IF(AU240&lt;&gt;"",IF(AU240&lt;&gt;"LIBSETS_DROP_MECHANIC_MONSTER_NAME",VLOOKUP(AU240,'LibSets constants'!$I$4:$L$1003,3,FALSE),""),"")</f>
        <v/>
      </c>
      <c r="AW240" s="40" t="str">
        <f>IF(AU240&lt;&gt;"",IF(AU240&lt;&gt;"LIBSETS_DROP_MECHANIC_MONSTER_NAME",VLOOKUP(AU240,'LibSets constants'!$I$4:$L$1003,4,FALSE),""),"")</f>
        <v/>
      </c>
      <c r="AX240" s="90" t="s">
        <v>2707</v>
      </c>
      <c r="AY240" s="21" t="str">
        <f>IF(A240="???","--","")&amp;IF(F240&lt;&gt;"Not in the game (anymore)",IF(A240&lt;&gt;"",CONCATENATE("[",A240,"] = {wayshrines={")&amp;IF(K240&lt;&gt;"",CONCATENATE(K240,","),"")&amp;IF(L240&lt;&gt;"",CONCATENATE(L240,","),"")&amp;IF(M240&lt;&gt;"",CONCATENATE(M240,","),"")&amp;CONCATENATE("}")&amp;IF(VALUE(N240)&gt;0,CONCATENATE(", traitsNeeded=",N240),"")&amp;CONCATENATE(", dlcId=",IF(S240&lt;&gt;"",S240,"DLC_BASE_GAME")),""),"")</f>
        <v>[284] = {wayshrines={-1,-1,-1,}, dlcId=DLC_BASE_GAME</v>
      </c>
      <c r="AZ240" s="21" t="str">
        <f>IF(F240&lt;&gt;"Not in the game (anymore)",IF(A240&lt;&gt;"",IF(P240&lt;&gt;"",CONCATENATE(", zoneIds={",P240),"")&amp;IF(Y240&lt;&gt;"",CONCATENATE(",",Y240),"")&amp;IF(AD240&lt;&gt;"",CONCATENATE(",",AD240),"")&amp;IF(AI240&lt;&gt;"",CONCATENATE(",",AI240),"")&amp;IF(AN240&lt;&gt;"",CONCATENATE(",",AN240),"")&amp;IF(AS240&lt;&gt;"",CONCATENATE(",",AS240),"")&amp;IF(P240&lt;&gt;"",CONCATENATE("}",""),"")&amp;IF(OR(I240="true",I240="false",I240&lt;&gt;""), CONCATENATE(", veteran=", I240), ""),""),"")</f>
        <v>, zoneIds={104}, veteran=false</v>
      </c>
      <c r="BA240" s="21" t="str">
        <f>IF(F240&lt;&gt;"Not in the game (anymore)",IF(A240&lt;&gt;"",", setType="&amp;G240,"")&amp;IF(J240="true",", multiTrialSet=true",""),"")</f>
        <v>, setType=LIBSETS_SETTYPE_OVERLAND</v>
      </c>
      <c r="BB240" s="21" t="str">
        <f>IF(AX240&lt;&gt;"",", isProcSetAllowedInPvP="&amp; AX240,"") &amp; IF(F240&lt;&gt;"Not in the game (anymore)",IF(U240&lt;&gt;"",", dropMechanic={"&amp;U240&amp;IF(AA240&lt;&gt;"",","&amp;AA240,"")&amp;IF(AF240&lt;&gt;"",","&amp;AF240,"")&amp;IF(AK240&lt;&gt;"",","&amp;AK240,"")&amp;IF(AP240&lt;&gt;"",","&amp;AP240,"")&amp;IF(AU240&lt;&gt;"",","&amp;AU240,"")&amp;"}"&amp;IF(U240="LIBSETS_DROP_MECHANIC_MONSTER_NAME",", dropMechanicNames={" &amp; IF(V240&lt;&gt;"","['en']='"&amp;V240&amp;"'","") &amp; IF(W240&lt;&gt;"",", ['de']='" &amp; W240&amp;"'","") &amp; "}",""),"")&amp;"},","")</f>
        <v>, dropMechanic={LIBSETS_DROP_MECHANIC_OVERLAND_BOSS_DELVE,LIBSETS_DROP_MECHANIC_OVERLAND_WORLDBOSS,LIBSETS_DROP_MECHANIC_OVERLAND_BOSS_PUBLIC_DUNGEON,LIBSETS_DROP_MECHANIC_OVERLAND_CHEST}},</v>
      </c>
      <c r="BC240" s="21" t="str">
        <f>IF(F240&lt;&gt;"Not in the game (anymore)",IF(C240&lt;&gt;"",CONCATENATE(" --",C240," / ",B240,"   [",IF(Q240&lt;&gt;"",Q240,""),IF(Z240&lt;&gt;"",", "&amp;Z240,""),IF(AE240&lt;&gt;"",", "&amp;AE240,""),IF(AJ240&lt;&gt;"",", "&amp;AJ240,""),IF(AO240&lt;&gt;"",", "&amp;AO240,""),IF(AT240&lt;&gt;"",", "&amp;AT240,""),"]")),"")</f>
        <v xml:space="preserve"> --Order of Diagna / Orden von Diagna   [Alik'r Desert]</v>
      </c>
    </row>
    <row r="241" spans="1:55" x14ac:dyDescent="0.25">
      <c r="A241" s="12">
        <v>285</v>
      </c>
      <c r="B241" t="s">
        <v>1103</v>
      </c>
      <c r="C241" t="s">
        <v>1104</v>
      </c>
      <c r="D241" s="3">
        <f t="shared" si="3"/>
        <v>285</v>
      </c>
      <c r="G241" s="8" t="s">
        <v>1499</v>
      </c>
      <c r="I241" t="s">
        <v>97</v>
      </c>
      <c r="J241" t="s">
        <v>97</v>
      </c>
      <c r="K241">
        <v>-1</v>
      </c>
      <c r="L241">
        <v>-1</v>
      </c>
      <c r="M241">
        <v>-1</v>
      </c>
      <c r="N241">
        <v>0</v>
      </c>
      <c r="O241" s="66"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1581</v>
      </c>
      <c r="V241" s="40" t="str">
        <f>IF(U241&lt;&gt;"",IF(U241&lt;&gt;"LIBSETS_DROP_MECHANIC_MONSTER_NAME",VLOOKUP(U241,'LibSets constants'!$I$4:$L$1003,3,FALSE),""),"")</f>
        <v>Delve bosses have a chance to drop a waist or feet.</v>
      </c>
      <c r="W241" s="40" t="str">
        <f>IF(U241&lt;&gt;"",IF(U241&lt;&gt;"LIBSETS_DROP_MECHANIC_MONSTER_NAME",VLOOKUP(U241,'LibSets constants'!$I$4:$L$1003,4,FALSE),""),"")</f>
        <v>Bosse in Gewölben haben die Chance, eine Taille oder Füße fallen zu lassen.</v>
      </c>
      <c r="Y241" s="3" t="str">
        <f>IF(G241&lt;&gt;"LIBSETS_SETTYPE_BATTLEGROUND",IF(G241&lt;&gt;"LIBSETS_SETTYPE_SPECIAL",IF(X241&lt;&gt;"",X241,IF(Z241&lt;&gt;"",VLOOKUP(Z241,'ESO zone constants'!$D$3:$H$4953,5,FALSE),"")),""),"")</f>
        <v/>
      </c>
      <c r="Z241" t="str">
        <f>IF(AND(O241&lt;&gt;"",NOT(ISERROR(O241))),"",IF(AND(L241&lt;&gt;"",L241&gt;0,NOT(ISERROR(L241))),VLOOKUP(L241,'ESO dumped WayshrineInfo'!$K$3:$N$9999,4,FALSE),""))</f>
        <v/>
      </c>
      <c r="AA241" s="41" t="s">
        <v>1582</v>
      </c>
      <c r="AB241" s="40" t="str">
        <f>IF(AA241&lt;&gt;"",IF(AA241&lt;&gt;"LIBSETS_DROP_MECHANIC_MONSTER_NAME",VLOOKUP(AA241,'LibSets constants'!$I$4:$L$1003,3,FALSE),""),"")</f>
        <v>Overland group bosses have a 100% chance to drop head, chest, legs, or weapon.</v>
      </c>
      <c r="AC241" s="40" t="str">
        <f>IF(AA241&lt;&gt;"",IF(AA241&lt;&gt;"LIBSETS_DROP_MECHANIC_MONSTER_NAME",VLOOKUP(AA241,'LibSets constants'!$I$4:$L$1003,4,FALSE),""),"")</f>
        <v>Überland Gruppenbosse haben eine Chance von 100%, Kopf, Brust, Beine oder Waffen fallen zu lassen.</v>
      </c>
      <c r="AD241" s="3" t="str">
        <f>IF(G241&lt;&gt;"LIBSETS_SETTYPE_BATTLEGROUND",IF(G241&lt;&gt;"LIBSETS_SETTYPE_SPECIAL",IF(AE241&lt;&gt;"",VLOOKUP(AE241,'ESO zone constants'!$D$3:$H$4953,5,FALSE),""),""),"")</f>
        <v/>
      </c>
      <c r="AE241" t="str">
        <f>IF(AND(O241&lt;&gt;"",NOT(ISERROR(O241))),"",IF(AND(M241&lt;&gt;"",M241&gt;0,NOT(ISERROR(M241))),VLOOKUP(M241,'ESO dumped WayshrineInfo'!$K$3:$N$9999,4,FALSE),""))</f>
        <v/>
      </c>
      <c r="AF241" s="41" t="s">
        <v>1583</v>
      </c>
      <c r="AG241" s="40" t="str">
        <f>IF(AF241&lt;&gt;"",IF(AF241&lt;&gt;"LIBSETS_DROP_MECHANIC_MONSTER_NAME",VLOOKUP(AF241,'LibSets constants'!$I$4:$L$1003,3,FALSE),""),"")</f>
        <v>Public dungeon bosses have a chance to drop a shoulder, hand, or weapon.</v>
      </c>
      <c r="AH241" s="40" t="str">
        <f>IF(AF241&lt;&gt;"",IF(AF241&lt;&gt;"LIBSETS_DROP_MECHANIC_MONSTER_NAME",VLOOKUP(AF241,'LibSets constants'!$I$4:$L$1003,4,FALSE),""),"")</f>
        <v>Öffentliche Dungeon-Bosse haben die Möglichkeit, eine Schulter, Handschuhe oder eine Waffe fallen zu lassen.</v>
      </c>
      <c r="AI241" s="3" t="str">
        <f>IF(G241&lt;&gt;"LIBSETS_SETTYPE_BATTLEGROUND",IF(G241&lt;&gt;"LIBSETS_SETTYPE_SPECIAL",IF(AJ241&lt;&gt;"",VLOOKUP(AJ241,'ESO zone constants'!$D$3:$H$4953,5,FALSE),""),""),"")</f>
        <v/>
      </c>
      <c r="AK241" s="41" t="s">
        <v>1584</v>
      </c>
      <c r="AL241" s="40" t="str">
        <f>IF(AK241&lt;&gt;"",IF(AK241&lt;&gt;"LIBSETS_DROP_MECHANIC_MONSTER_NAME",VLOOKUP(AK241,'LibSets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1" s="40" t="str">
        <f>IF(AK241&lt;&gt;"",IF(AK241&lt;&gt;"LIBSETS_DROP_MECHANIC_MONSTER_NAME",VLOOKUP(AK241,'LibSets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1" s="3" t="str">
        <f>IF(G241&lt;&gt;"LIBSETS_SETTYPE_BATTLEGROUND",IF(G241&lt;&gt;"LIBSETS_SETTYPE_SPECIAL",IF(AO241&lt;&gt;"",VLOOKUP(AO241,'ESO zone constants'!$D$3:$H$4953,5,FALSE),""),""),"")</f>
        <v/>
      </c>
      <c r="AP241" s="41"/>
      <c r="AQ241" s="40" t="str">
        <f>IF(AP241&lt;&gt;"",IF(AP241&lt;&gt;"LIBSETS_DROP_MECHANIC_MONSTER_NAME",VLOOKUP(AP241,'LibSets constants'!$I$4:$L$1003,3,FALSE),""),"")</f>
        <v/>
      </c>
      <c r="AR241" s="40" t="str">
        <f>IF(AP241&lt;&gt;"",IF(AP241&lt;&gt;"LIBSETS_DROP_MECHANIC_MONSTER_NAME",VLOOKUP(AP241,'LibSets constants'!$I$4:$L$1003,4,FALSE),""),"")</f>
        <v/>
      </c>
      <c r="AS241" s="3" t="str">
        <f>IF(G241&lt;&gt;"LIBSETS_SETTYPE_BATTLEGROUND",IF(G241&lt;&gt;"LIBSETS_SETTYPE_SPECIAL",IF(AT241&lt;&gt;"",VLOOKUP(AT241,'ESO zone constants'!$D$3:$H$4953,5,FALSE),""),""),"")</f>
        <v/>
      </c>
      <c r="AU241" s="41"/>
      <c r="AV241" s="40" t="str">
        <f>IF(AU241&lt;&gt;"",IF(AU241&lt;&gt;"LIBSETS_DROP_MECHANIC_MONSTER_NAME",VLOOKUP(AU241,'LibSets constants'!$I$4:$L$1003,3,FALSE),""),"")</f>
        <v/>
      </c>
      <c r="AW241" s="40" t="str">
        <f>IF(AU241&lt;&gt;"",IF(AU241&lt;&gt;"LIBSETS_DROP_MECHANIC_MONSTER_NAME",VLOOKUP(AU241,'LibSets constants'!$I$4:$L$1003,4,FALSE),""),"")</f>
        <v/>
      </c>
      <c r="AX241" s="90" t="s">
        <v>2707</v>
      </c>
      <c r="AY241" s="21" t="str">
        <f>IF(A241="???","--","")&amp;IF(F241&lt;&gt;"Not in the game (anymore)",IF(A241&lt;&gt;"",CONCATENATE("[",A241,"] = {wayshrines={")&amp;IF(K241&lt;&gt;"",CONCATENATE(K241,","),"")&amp;IF(L241&lt;&gt;"",CONCATENATE(L241,","),"")&amp;IF(M241&lt;&gt;"",CONCATENATE(M241,","),"")&amp;CONCATENATE("}")&amp;IF(VALUE(N241)&gt;0,CONCATENATE(", traitsNeeded=",N241),"")&amp;CONCATENATE(", dlcId=",IF(S241&lt;&gt;"",S241,"DLC_BASE_GAME")),""),"")</f>
        <v>[285] = {wayshrines={-1,-1,-1,}, dlcId=DLC_BASE_GAME</v>
      </c>
      <c r="AZ241" s="21" t="str">
        <f>IF(F241&lt;&gt;"Not in the game (anymore)",IF(A241&lt;&gt;"",IF(P241&lt;&gt;"",CONCATENATE(", zoneIds={",P241),"")&amp;IF(Y241&lt;&gt;"",CONCATENATE(",",Y241),"")&amp;IF(AD241&lt;&gt;"",CONCATENATE(",",AD241),"")&amp;IF(AI241&lt;&gt;"",CONCATENATE(",",AI241),"")&amp;IF(AN241&lt;&gt;"",CONCATENATE(",",AN241),"")&amp;IF(AS241&lt;&gt;"",CONCATENATE(",",AS241),"")&amp;IF(P241&lt;&gt;"",CONCATENATE("}",""),"")&amp;IF(OR(I241="true",I241="false",I241&lt;&gt;""), CONCATENATE(", veteran=", I241), ""),""),"")</f>
        <v>, zoneIds={92}, veteran=false</v>
      </c>
      <c r="BA241" s="21" t="str">
        <f>IF(F241&lt;&gt;"Not in the game (anymore)",IF(A241&lt;&gt;"",", setType="&amp;G241,"")&amp;IF(J241="true",", multiTrialSet=true",""),"")</f>
        <v>, setType=LIBSETS_SETTYPE_OVERLAND</v>
      </c>
      <c r="BB241" s="21" t="str">
        <f>IF(AX241&lt;&gt;"",", isProcSetAllowedInPvP="&amp; AX241,"") &amp; IF(F241&lt;&gt;"Not in the game (anymore)",IF(U241&lt;&gt;"",", dropMechanic={"&amp;U241&amp;IF(AA241&lt;&gt;"",","&amp;AA241,"")&amp;IF(AF241&lt;&gt;"",","&amp;AF241,"")&amp;IF(AK241&lt;&gt;"",","&amp;AK241,"")&amp;IF(AP241&lt;&gt;"",","&amp;AP241,"")&amp;IF(AU241&lt;&gt;"",","&amp;AU241,"")&amp;"}"&amp;IF(U241="LIBSETS_DROP_MECHANIC_MONSTER_NAME",", dropMechanicNames={" &amp; IF(V241&lt;&gt;"","['en']='"&amp;V241&amp;"'","") &amp; IF(W241&lt;&gt;"",", ['de']='" &amp; W241&amp;"'","") &amp; "}",""),"")&amp;"},","")</f>
        <v>, dropMechanic={LIBSETS_DROP_MECHANIC_OVERLAND_BOSS_DELVE,LIBSETS_DROP_MECHANIC_OVERLAND_WORLDBOSS,LIBSETS_DROP_MECHANIC_OVERLAND_BOSS_PUBLIC_DUNGEON,LIBSETS_DROP_MECHANIC_OVERLAND_CHEST}},</v>
      </c>
      <c r="BC241" s="21" t="str">
        <f>IF(F241&lt;&gt;"Not in the game (anymore)",IF(C241&lt;&gt;"",CONCATENATE(" --",C241," / ",B241,"   [",IF(Q241&lt;&gt;"",Q241,""),IF(Z241&lt;&gt;"",", "&amp;Z241,""),IF(AE241&lt;&gt;"",", "&amp;AE241,""),IF(AJ241&lt;&gt;"",", "&amp;AJ241,""),IF(AO241&lt;&gt;"",", "&amp;AO241,""),IF(AT241&lt;&gt;"",", "&amp;AT241,""),"]")),"")</f>
        <v xml:space="preserve"> --Vampire Lord / Vampirfürst   [Bangkorai]</v>
      </c>
    </row>
    <row r="242" spans="1:55" x14ac:dyDescent="0.25">
      <c r="A242" s="12">
        <v>286</v>
      </c>
      <c r="B242" t="s">
        <v>1105</v>
      </c>
      <c r="C242" t="s">
        <v>2585</v>
      </c>
      <c r="D242" s="3">
        <f t="shared" si="3"/>
        <v>286</v>
      </c>
      <c r="G242" s="8" t="s">
        <v>1499</v>
      </c>
      <c r="I242" t="s">
        <v>97</v>
      </c>
      <c r="J242" t="s">
        <v>97</v>
      </c>
      <c r="K242">
        <v>-1</v>
      </c>
      <c r="L242">
        <v>-1</v>
      </c>
      <c r="M242">
        <v>-1</v>
      </c>
      <c r="N242">
        <v>0</v>
      </c>
      <c r="O242" s="66"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1581</v>
      </c>
      <c r="V242" s="40" t="str">
        <f>IF(U242&lt;&gt;"",IF(U242&lt;&gt;"LIBSETS_DROP_MECHANIC_MONSTER_NAME",VLOOKUP(U242,'LibSets constants'!$I$4:$L$1003,3,FALSE),""),"")</f>
        <v>Delve bosses have a chance to drop a waist or feet.</v>
      </c>
      <c r="W242" s="40" t="str">
        <f>IF(U242&lt;&gt;"",IF(U242&lt;&gt;"LIBSETS_DROP_MECHANIC_MONSTER_NAME",VLOOKUP(U242,'LibSets constants'!$I$4:$L$1003,4,FALSE),""),"")</f>
        <v>Bosse in Gewölben haben die Chance, eine Taille oder Füße fallen zu lassen.</v>
      </c>
      <c r="Y242" s="3" t="str">
        <f>IF(G242&lt;&gt;"LIBSETS_SETTYPE_BATTLEGROUND",IF(G242&lt;&gt;"LIBSETS_SETTYPE_SPECIAL",IF(X242&lt;&gt;"",X242,IF(Z242&lt;&gt;"",VLOOKUP(Z242,'ESO zone constants'!$D$3:$H$4953,5,FALSE),"")),""),"")</f>
        <v/>
      </c>
      <c r="Z242" t="str">
        <f>IF(AND(O242&lt;&gt;"",NOT(ISERROR(O242))),"",IF(AND(L242&lt;&gt;"",L242&gt;0,NOT(ISERROR(L242))),VLOOKUP(L242,'ESO dumped WayshrineInfo'!$K$3:$N$9999,4,FALSE),""))</f>
        <v/>
      </c>
      <c r="AA242" s="41" t="s">
        <v>1582</v>
      </c>
      <c r="AB242" s="40" t="str">
        <f>IF(AA242&lt;&gt;"",IF(AA242&lt;&gt;"LIBSETS_DROP_MECHANIC_MONSTER_NAME",VLOOKUP(AA242,'LibSets constants'!$I$4:$L$1003,3,FALSE),""),"")</f>
        <v>Overland group bosses have a 100% chance to drop head, chest, legs, or weapon.</v>
      </c>
      <c r="AC242" s="40" t="str">
        <f>IF(AA242&lt;&gt;"",IF(AA242&lt;&gt;"LIBSETS_DROP_MECHANIC_MONSTER_NAME",VLOOKUP(AA242,'LibSets constants'!$I$4:$L$1003,4,FALSE),""),"")</f>
        <v>Überland Gruppenbosse haben eine Chance von 100%, Kopf, Brust, Beine oder Waffen fallen zu lassen.</v>
      </c>
      <c r="AD242" s="3" t="str">
        <f>IF(G242&lt;&gt;"LIBSETS_SETTYPE_BATTLEGROUND",IF(G242&lt;&gt;"LIBSETS_SETTYPE_SPECIAL",IF(AE242&lt;&gt;"",VLOOKUP(AE242,'ESO zone constants'!$D$3:$H$4953,5,FALSE),""),""),"")</f>
        <v/>
      </c>
      <c r="AE242" t="str">
        <f>IF(AND(O242&lt;&gt;"",NOT(ISERROR(O242))),"",IF(AND(M242&lt;&gt;"",M242&gt;0,NOT(ISERROR(M242))),VLOOKUP(M242,'ESO dumped WayshrineInfo'!$K$3:$N$9999,4,FALSE),""))</f>
        <v/>
      </c>
      <c r="AF242" s="41" t="s">
        <v>1583</v>
      </c>
      <c r="AG242" s="40" t="str">
        <f>IF(AF242&lt;&gt;"",IF(AF242&lt;&gt;"LIBSETS_DROP_MECHANIC_MONSTER_NAME",VLOOKUP(AF242,'LibSets constants'!$I$4:$L$1003,3,FALSE),""),"")</f>
        <v>Public dungeon bosses have a chance to drop a shoulder, hand, or weapon.</v>
      </c>
      <c r="AH242" s="40" t="str">
        <f>IF(AF242&lt;&gt;"",IF(AF242&lt;&gt;"LIBSETS_DROP_MECHANIC_MONSTER_NAME",VLOOKUP(AF242,'LibSets constants'!$I$4:$L$1003,4,FALSE),""),"")</f>
        <v>Öffentliche Dungeon-Bosse haben die Möglichkeit, eine Schulter, Handschuhe oder eine Waffe fallen zu lassen.</v>
      </c>
      <c r="AI242" s="3" t="str">
        <f>IF(G242&lt;&gt;"LIBSETS_SETTYPE_BATTLEGROUND",IF(G242&lt;&gt;"LIBSETS_SETTYPE_SPECIAL",IF(AJ242&lt;&gt;"",VLOOKUP(AJ242,'ESO zone constants'!$D$3:$H$4953,5,FALSE),""),""),"")</f>
        <v/>
      </c>
      <c r="AK242" s="41" t="s">
        <v>1584</v>
      </c>
      <c r="AL242" s="40" t="str">
        <f>IF(AK242&lt;&gt;"",IF(AK242&lt;&gt;"LIBSETS_DROP_MECHANIC_MONSTER_NAME",VLOOKUP(AK242,'LibSets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2" s="40" t="str">
        <f>IF(AK242&lt;&gt;"",IF(AK242&lt;&gt;"LIBSETS_DROP_MECHANIC_MONSTER_NAME",VLOOKUP(AK242,'LibSets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2" s="3" t="str">
        <f>IF(G242&lt;&gt;"LIBSETS_SETTYPE_BATTLEGROUND",IF(G242&lt;&gt;"LIBSETS_SETTYPE_SPECIAL",IF(AO242&lt;&gt;"",VLOOKUP(AO242,'ESO zone constants'!$D$3:$H$4953,5,FALSE),""),""),"")</f>
        <v/>
      </c>
      <c r="AP242" s="41"/>
      <c r="AQ242" s="40" t="str">
        <f>IF(AP242&lt;&gt;"",IF(AP242&lt;&gt;"LIBSETS_DROP_MECHANIC_MONSTER_NAME",VLOOKUP(AP242,'LibSets constants'!$I$4:$L$1003,3,FALSE),""),"")</f>
        <v/>
      </c>
      <c r="AR242" s="40" t="str">
        <f>IF(AP242&lt;&gt;"",IF(AP242&lt;&gt;"LIBSETS_DROP_MECHANIC_MONSTER_NAME",VLOOKUP(AP242,'LibSets constants'!$I$4:$L$1003,4,FALSE),""),"")</f>
        <v/>
      </c>
      <c r="AS242" s="3" t="str">
        <f>IF(G242&lt;&gt;"LIBSETS_SETTYPE_BATTLEGROUND",IF(G242&lt;&gt;"LIBSETS_SETTYPE_SPECIAL",IF(AT242&lt;&gt;"",VLOOKUP(AT242,'ESO zone constants'!$D$3:$H$4953,5,FALSE),""),""),"")</f>
        <v/>
      </c>
      <c r="AU242" s="41"/>
      <c r="AV242" s="40" t="str">
        <f>IF(AU242&lt;&gt;"",IF(AU242&lt;&gt;"LIBSETS_DROP_MECHANIC_MONSTER_NAME",VLOOKUP(AU242,'LibSets constants'!$I$4:$L$1003,3,FALSE),""),"")</f>
        <v/>
      </c>
      <c r="AW242" s="40" t="str">
        <f>IF(AU242&lt;&gt;"",IF(AU242&lt;&gt;"LIBSETS_DROP_MECHANIC_MONSTER_NAME",VLOOKUP(AU242,'LibSets constants'!$I$4:$L$1003,4,FALSE),""),"")</f>
        <v/>
      </c>
      <c r="AX242" s="90" t="s">
        <v>2708</v>
      </c>
      <c r="AY242" s="21" t="str">
        <f>IF(A242="???","--","")&amp;IF(F242&lt;&gt;"Not in the game (anymore)",IF(A242&lt;&gt;"",CONCATENATE("[",A242,"] = {wayshrines={")&amp;IF(K242&lt;&gt;"",CONCATENATE(K242,","),"")&amp;IF(L242&lt;&gt;"",CONCATENATE(L242,","),"")&amp;IF(M242&lt;&gt;"",CONCATENATE(M242,","),"")&amp;CONCATENATE("}")&amp;IF(VALUE(N242)&gt;0,CONCATENATE(", traitsNeeded=",N242),"")&amp;CONCATENATE(", dlcId=",IF(S242&lt;&gt;"",S242,"DLC_BASE_GAME")),""),"")</f>
        <v>[286] = {wayshrines={-1,-1,-1,}, dlcId=DLC_BASE_GAME</v>
      </c>
      <c r="AZ242" s="21" t="str">
        <f>IF(F242&lt;&gt;"Not in the game (anymore)",IF(A242&lt;&gt;"",IF(P242&lt;&gt;"",CONCATENATE(", zoneIds={",P242),"")&amp;IF(Y242&lt;&gt;"",CONCATENATE(",",Y242),"")&amp;IF(AD242&lt;&gt;"",CONCATENATE(",",AD242),"")&amp;IF(AI242&lt;&gt;"",CONCATENATE(",",AI242),"")&amp;IF(AN242&lt;&gt;"",CONCATENATE(",",AN242),"")&amp;IF(AS242&lt;&gt;"",CONCATENATE(",",AS242),"")&amp;IF(P242&lt;&gt;"",CONCATENATE("}",""),"")&amp;IF(OR(I242="true",I242="false",I242&lt;&gt;""), CONCATENATE(", veteran=", I242), ""),""),"")</f>
        <v>, zoneIds={92}, veteran=false</v>
      </c>
      <c r="BA242" s="21" t="str">
        <f>IF(F242&lt;&gt;"Not in the game (anymore)",IF(A242&lt;&gt;"",", setType="&amp;G242,"")&amp;IF(J242="true",", multiTrialSet=true",""),"")</f>
        <v>, setType=LIBSETS_SETTYPE_OVERLAND</v>
      </c>
      <c r="BB242" s="21" t="str">
        <f>IF(AX242&lt;&gt;"",", isProcSetAllowedInPvP="&amp; AX242,"") &amp; IF(F242&lt;&gt;"Not in the game (anymore)",IF(U242&lt;&gt;"",", dropMechanic={"&amp;U242&amp;IF(AA242&lt;&gt;"",","&amp;AA242,"")&amp;IF(AF242&lt;&gt;"",","&amp;AF242,"")&amp;IF(AK242&lt;&gt;"",","&amp;AK242,"")&amp;IF(AP242&lt;&gt;"",","&amp;AP242,"")&amp;IF(AU242&lt;&gt;"",","&amp;AU242,"")&amp;"}"&amp;IF(U242="LIBSETS_DROP_MECHANIC_MONSTER_NAME",", dropMechanicNames={" &amp; IF(V242&lt;&gt;"","['en']='"&amp;V242&amp;"'","") &amp; IF(W242&lt;&gt;"",", ['de']='" &amp; W242&amp;"'","") &amp; "}",""),"")&amp;"},","")</f>
        <v>, isProcSetAllowedInPvP=1, dropMechanic={LIBSETS_DROP_MECHANIC_OVERLAND_BOSS_DELVE,LIBSETS_DROP_MECHANIC_OVERLAND_WORLDBOSS,LIBSETS_DROP_MECHANIC_OVERLAND_BOSS_PUBLIC_DUNGEON,LIBSETS_DROP_MECHANIC_OVERLAND_CHEST}},</v>
      </c>
      <c r="BC242" s="21" t="str">
        <f>IF(F242&lt;&gt;"Not in the game (anymore)",IF(C242&lt;&gt;"",CONCATENATE(" --",C242," / ",B242,"   [",IF(Q242&lt;&gt;"",Q242,""),IF(Z242&lt;&gt;"",", "&amp;Z242,""),IF(AE242&lt;&gt;"",", "&amp;AE242,""),IF(AJ242&lt;&gt;"",", "&amp;AJ242,""),IF(AO242&lt;&gt;"",", "&amp;AO242,""),IF(AT242&lt;&gt;"",", "&amp;AT242,""),"]")),"")</f>
        <v xml:space="preserve"> --Spriggan\'s Thorns / Dornen des Zweiglings   [Bangkorai]</v>
      </c>
    </row>
    <row r="243" spans="1:55" x14ac:dyDescent="0.25">
      <c r="A243" s="12">
        <v>287</v>
      </c>
      <c r="B243" t="s">
        <v>1106</v>
      </c>
      <c r="C243" t="s">
        <v>1107</v>
      </c>
      <c r="D243" s="3">
        <f t="shared" si="3"/>
        <v>287</v>
      </c>
      <c r="G243" s="8" t="s">
        <v>1499</v>
      </c>
      <c r="I243" t="s">
        <v>97</v>
      </c>
      <c r="J243" t="s">
        <v>97</v>
      </c>
      <c r="K243">
        <v>-1</v>
      </c>
      <c r="L243">
        <v>-1</v>
      </c>
      <c r="M243">
        <v>-1</v>
      </c>
      <c r="N243">
        <v>0</v>
      </c>
      <c r="O243" s="66"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1581</v>
      </c>
      <c r="V243" s="40" t="str">
        <f>IF(U243&lt;&gt;"",IF(U243&lt;&gt;"LIBSETS_DROP_MECHANIC_MONSTER_NAME",VLOOKUP(U243,'LibSets constants'!$I$4:$L$1003,3,FALSE),""),"")</f>
        <v>Delve bosses have a chance to drop a waist or feet.</v>
      </c>
      <c r="W243" s="40" t="str">
        <f>IF(U243&lt;&gt;"",IF(U243&lt;&gt;"LIBSETS_DROP_MECHANIC_MONSTER_NAME",VLOOKUP(U243,'LibSets constants'!$I$4:$L$1003,4,FALSE),""),"")</f>
        <v>Bosse in Gewölben haben die Chance, eine Taille oder Füße fallen zu lassen.</v>
      </c>
      <c r="Y243" s="3" t="str">
        <f>IF(G243&lt;&gt;"LIBSETS_SETTYPE_BATTLEGROUND",IF(G243&lt;&gt;"LIBSETS_SETTYPE_SPECIAL",IF(X243&lt;&gt;"",X243,IF(Z243&lt;&gt;"",VLOOKUP(Z243,'ESO zone constants'!$D$3:$H$4953,5,FALSE),"")),""),"")</f>
        <v/>
      </c>
      <c r="Z243" t="str">
        <f>IF(AND(O243&lt;&gt;"",NOT(ISERROR(O243))),"",IF(AND(L243&lt;&gt;"",L243&gt;0,NOT(ISERROR(L243))),VLOOKUP(L243,'ESO dumped WayshrineInfo'!$K$3:$N$9999,4,FALSE),""))</f>
        <v/>
      </c>
      <c r="AA243" s="41" t="s">
        <v>1582</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WayshrineInfo'!$K$3:$N$9999,4,FALSE),""))</f>
        <v/>
      </c>
      <c r="AF243" s="41" t="s">
        <v>1583</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1584</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90" t="s">
        <v>2707</v>
      </c>
      <c r="AY243" s="21" t="str">
        <f>IF(A243="???","--","")&amp;IF(F243&lt;&gt;"Not in the game (anymore)",IF(A243&lt;&gt;"",CONCATENATE("[",A243,"] = {wayshrines={")&amp;IF(K243&lt;&gt;"",CONCATENATE(K243,","),"")&amp;IF(L243&lt;&gt;"",CONCATENATE(L243,","),"")&amp;IF(M243&lt;&gt;"",CONCATENATE(M243,","),"")&amp;CONCATENATE("}")&amp;IF(VALUE(N243)&gt;0,CONCATENATE(", traitsNeeded=",N243),"")&amp;CONCATENATE(", dlcId=",IF(S243&lt;&gt;"",S243,"DLC_BASE_GAME")),""),"")</f>
        <v>[287] = {wayshrines={-1,-1,-1,}, dlcId=DLC_BASE_GAME</v>
      </c>
      <c r="AZ243" s="21" t="str">
        <f>IF(F243&lt;&gt;"Not in the game (anymore)",IF(A243&lt;&gt;"",IF(P243&lt;&gt;"",CONCATENATE(", zoneIds={",P243),"")&amp;IF(Y243&lt;&gt;"",CONCATENATE(",",Y243),"")&amp;IF(AD243&lt;&gt;"",CONCATENATE(",",AD243),"")&amp;IF(AI243&lt;&gt;"",CONCATENATE(",",AI243),"")&amp;IF(AN243&lt;&gt;"",CONCATENATE(",",AN243),"")&amp;IF(AS243&lt;&gt;"",CONCATENATE(",",AS243),"")&amp;IF(P243&lt;&gt;"",CONCATENATE("}",""),"")&amp;IF(OR(I243="true",I243="false",I243&lt;&gt;""), CONCATENATE(", veteran=", I243), ""),""),"")</f>
        <v>, zoneIds={383}, veteran=false</v>
      </c>
      <c r="BA243" s="21" t="str">
        <f>IF(F243&lt;&gt;"Not in the game (anymore)",IF(A243&lt;&gt;"",", setType="&amp;G243,"")&amp;IF(J243="true",", multiTrialSet=true",""),"")</f>
        <v>, setType=LIBSETS_SETTYPE_OVERLAND</v>
      </c>
      <c r="BB243" s="21" t="str">
        <f>IF(AX243&lt;&gt;"",", isProcSetAllowedInPvP="&amp; AX243,"") &amp; IF(F243&lt;&gt;"Not in the game (anymore)",IF(U243&lt;&gt;"",", dropMechanic={"&amp;U243&amp;IF(AA243&lt;&gt;"",","&amp;AA243,"")&amp;IF(AF243&lt;&gt;"",","&amp;AF243,"")&amp;IF(AK243&lt;&gt;"",","&amp;AK243,"")&amp;IF(AP243&lt;&gt;"",","&amp;AP243,"")&amp;IF(AU243&lt;&gt;"",","&amp;AU243,"")&amp;"}"&amp;IF(U243="LIBSETS_DROP_MECHANIC_MONSTER_NAME",", dropMechanicNames={" &amp; IF(V243&lt;&gt;"","['en']='"&amp;V243&amp;"'","") &amp; IF(W243&lt;&gt;"",", ['de']='" &amp; W243&amp;"'","") &amp; "}",""),"")&amp;"},","")</f>
        <v>, dropMechanic={LIBSETS_DROP_MECHANIC_OVERLAND_BOSS_DELVE,LIBSETS_DROP_MECHANIC_OVERLAND_WORLDBOSS,LIBSETS_DROP_MECHANIC_OVERLAND_BOSS_PUBLIC_DUNGEON,LIBSETS_DROP_MECHANIC_OVERLAND_CHEST}},</v>
      </c>
      <c r="BC243" s="21" t="str">
        <f>IF(F243&lt;&gt;"Not in the game (anymore)",IF(C243&lt;&gt;"",CONCATENATE(" --",C243," / ",B243,"   [",IF(Q243&lt;&gt;"",Q243,""),IF(Z243&lt;&gt;"",", "&amp;Z243,""),IF(AE243&lt;&gt;"",", "&amp;AE243,""),IF(AJ243&lt;&gt;"",", "&amp;AJ243,""),IF(AO243&lt;&gt;"",", "&amp;AO243,""),IF(AT243&lt;&gt;"",", "&amp;AT243,""),"]")),"")</f>
        <v xml:space="preserve"> --Green Pact / Der Grüne Pakt   [Grahtwood]</v>
      </c>
    </row>
    <row r="244" spans="1:55" s="14" customFormat="1" x14ac:dyDescent="0.25">
      <c r="A244" s="12">
        <v>288</v>
      </c>
      <c r="B244" t="s">
        <v>1108</v>
      </c>
      <c r="C244" t="s">
        <v>2650</v>
      </c>
      <c r="D244" s="3">
        <f t="shared" si="3"/>
        <v>288</v>
      </c>
      <c r="E244" s="42"/>
      <c r="F244"/>
      <c r="G244" s="8" t="s">
        <v>1499</v>
      </c>
      <c r="H244"/>
      <c r="I244" t="s">
        <v>97</v>
      </c>
      <c r="J244" t="s">
        <v>97</v>
      </c>
      <c r="K244">
        <v>-1</v>
      </c>
      <c r="L244">
        <v>-1</v>
      </c>
      <c r="M244">
        <v>-1</v>
      </c>
      <c r="N244">
        <v>0</v>
      </c>
      <c r="O244" s="66"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1581</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65"/>
      <c r="Y244" s="3" t="str">
        <f>IF(G244&lt;&gt;"LIBSETS_SETTYPE_BATTLEGROUND",IF(G244&lt;&gt;"LIBSETS_SETTYPE_SPECIAL",IF(X244&lt;&gt;"",X244,IF(Z244&lt;&gt;"",VLOOKUP(Z244,'ESO zone constants'!$D$3:$H$4953,5,FALSE),"")),""),"")</f>
        <v/>
      </c>
      <c r="Z244" t="str">
        <f>IF(AND(O244&lt;&gt;"",NOT(ISERROR(O244))),"",IF(AND(L244&lt;&gt;"",L244&gt;0,NOT(ISERROR(L244))),VLOOKUP(L244,'ESO dumped WayshrineInfo'!$K$3:$N$9999,4,FALSE),""))</f>
        <v/>
      </c>
      <c r="AA244" s="33" t="s">
        <v>1582</v>
      </c>
      <c r="AB244" s="3" t="str">
        <f>IF(AA244&lt;&gt;"",IF(AA244&lt;&gt;"LIBSETS_DROP_MECHANIC_MONSTER_NAME",VLOOKUP(AA244,'LibSets constants'!$I$4:$L$1003,3,FALSE),""),"")</f>
        <v>Overland group bosses have a 100% chance to drop head, chest, legs, or weapon.</v>
      </c>
      <c r="AC244" s="3" t="str">
        <f>IF(AA244&lt;&gt;"",IF(AA244&lt;&gt;"LIBSETS_DROP_MECHANIC_MONSTER_NAME",VLOOKUP(AA244,'LibSets constants'!$I$4:$L$1003,4,FALSE),""),"")</f>
        <v>Überland Gruppenbosse haben eine Chance von 100%, Kopf, Brust, Beine oder Waffen fallen zu lassen.</v>
      </c>
      <c r="AD244" s="3" t="str">
        <f>IF(G244&lt;&gt;"LIBSETS_SETTYPE_BATTLEGROUND",IF(G244&lt;&gt;"LIBSETS_SETTYPE_SPECIAL",IF(AE244&lt;&gt;"",VLOOKUP(AE244,'ESO zone constants'!$D$3:$H$4953,5,FALSE),""),""),"")</f>
        <v/>
      </c>
      <c r="AE244" t="str">
        <f>IF(AND(O244&lt;&gt;"",NOT(ISERROR(O244))),"",IF(AND(M244&lt;&gt;"",M244&gt;0,NOT(ISERROR(M244))),VLOOKUP(M244,'ESO dumped WayshrineInfo'!$K$3:$N$9999,4,FALSE),""))</f>
        <v/>
      </c>
      <c r="AF244" s="33" t="s">
        <v>1583</v>
      </c>
      <c r="AG244" s="3" t="str">
        <f>IF(AF244&lt;&gt;"",IF(AF244&lt;&gt;"LIBSETS_DROP_MECHANIC_MONSTER_NAME",VLOOKUP(AF244,'LibSets constants'!$I$4:$L$1003,3,FALSE),""),"")</f>
        <v>Public dungeon bosses have a chance to drop a shoulder, hand, or weapon.</v>
      </c>
      <c r="AH244" s="3" t="str">
        <f>IF(AF244&lt;&gt;"",IF(AF244&lt;&gt;"LIBSETS_DROP_MECHANIC_MONSTER_NAME",VLOOKUP(AF244,'LibSets constants'!$I$4:$L$1003,4,FALSE),""),"")</f>
        <v>Öffentliche Dungeon-Bosse haben die Möglichkeit, eine Schulter, Handschuhe oder eine Waffe fallen zu lassen.</v>
      </c>
      <c r="AI244" s="3" t="str">
        <f>IF(G244&lt;&gt;"LIBSETS_SETTYPE_BATTLEGROUND",IF(G244&lt;&gt;"LIBSETS_SETTYPE_SPECIAL",IF(AJ244&lt;&gt;"",VLOOKUP(AJ244,'ESO zone constants'!$D$3:$H$4953,5,FALSE),""),""),"")</f>
        <v/>
      </c>
      <c r="AJ244"/>
      <c r="AK244" s="33" t="s">
        <v>1584</v>
      </c>
      <c r="AL244" s="3" t="str">
        <f>IF(AK244&lt;&gt;"",IF(AK244&lt;&gt;"LIBSETS_DROP_MECHANIC_MONSTER_NAME",VLOOKUP(AK244,'LibSets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4" s="3" t="str">
        <f>IF(AK244&lt;&gt;"",IF(AK244&lt;&gt;"LIBSETS_DROP_MECHANIC_MONSTER_NAME",VLOOKUP(AK244,'LibSets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4" s="3" t="str">
        <f>IF(G244&lt;&gt;"LIBSETS_SETTYPE_BATTLEGROUND",IF(G244&lt;&gt;"LIBSETS_SETTYPE_SPECIAL",IF(AO244&lt;&gt;"",VLOOKUP(AO244,'ESO zone constants'!$D$3:$H$4953,5,FALSE),""),""),"")</f>
        <v/>
      </c>
      <c r="AO244"/>
      <c r="AP244" s="33"/>
      <c r="AQ244" s="3" t="str">
        <f>IF(AP244&lt;&gt;"",IF(AP244&lt;&gt;"LIBSETS_DROP_MECHANIC_MONSTER_NAME",VLOOKUP(AP244,'LibSets constants'!$I$4:$L$1003,3,FALSE),""),"")</f>
        <v/>
      </c>
      <c r="AR244" s="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33"/>
      <c r="AV244" s="3" t="str">
        <f>IF(AU244&lt;&gt;"",IF(AU244&lt;&gt;"LIBSETS_DROP_MECHANIC_MONSTER_NAME",VLOOKUP(AU244,'LibSets constants'!$I$4:$L$1003,3,FALSE),""),"")</f>
        <v/>
      </c>
      <c r="AW244" s="3" t="str">
        <f>IF(AU244&lt;&gt;"",IF(AU244&lt;&gt;"LIBSETS_DROP_MECHANIC_MONSTER_NAME",VLOOKUP(AU244,'LibSets constants'!$I$4:$L$1003,4,FALSE),""),"")</f>
        <v/>
      </c>
      <c r="AX244" s="90" t="s">
        <v>2708</v>
      </c>
      <c r="AY244" s="21" t="str">
        <f>IF(A244="???","--","")&amp;IF(F244&lt;&gt;"Not in the game (anymore)",IF(A244&lt;&gt;"",CONCATENATE("[",A244,"] = {wayshrines={")&amp;IF(K244&lt;&gt;"",CONCATENATE(K244,","),"")&amp;IF(L244&lt;&gt;"",CONCATENATE(L244,","),"")&amp;IF(M244&lt;&gt;"",CONCATENATE(M244,","),"")&amp;CONCATENATE("}")&amp;IF(VALUE(N244)&gt;0,CONCATENATE(", traitsNeeded=",N244),"")&amp;CONCATENATE(", dlcId=",IF(S244&lt;&gt;"",S244,"DLC_BASE_GAME")),""),"")</f>
        <v>[288] = {wayshrines={-1,-1,-1,}, dlcId=DLC_BASE_GAME</v>
      </c>
      <c r="AZ244" s="21" t="str">
        <f>IF(F244&lt;&gt;"Not in the game (anymore)",IF(A244&lt;&gt;"",IF(P244&lt;&gt;"",CONCATENATE(", zoneIds={",P244),"")&amp;IF(Y244&lt;&gt;"",CONCATENATE(",",Y244),"")&amp;IF(AD244&lt;&gt;"",CONCATENATE(",",AD244),"")&amp;IF(AI244&lt;&gt;"",CONCATENATE(",",AI244),"")&amp;IF(AN244&lt;&gt;"",CONCATENATE(",",AN244),"")&amp;IF(AS244&lt;&gt;"",CONCATENATE(",",AS244),"")&amp;IF(P244&lt;&gt;"",CONCATENATE("}",""),"")&amp;IF(OR(I244="true",I244="false",I244&lt;&gt;""), CONCATENATE(", veteran=", I244), ""),""),"")</f>
        <v>, zoneIds={108}, veteran=false</v>
      </c>
      <c r="BA244" s="21" t="str">
        <f>IF(F244&lt;&gt;"Not in the game (anymore)",IF(A244&lt;&gt;"",", setType="&amp;G244,"")&amp;IF(J244="true",", multiTrialSet=true",""),"")</f>
        <v>, setType=LIBSETS_SETTYPE_OVERLAND</v>
      </c>
      <c r="BB244" s="21" t="str">
        <f>IF(AX244&lt;&gt;"",", isProcSetAllowedInPvP="&amp; AX244,"") &amp; IF(F244&lt;&gt;"Not in the game (anymore)",IF(U244&lt;&gt;"",", dropMechanic={"&amp;U244&amp;IF(AA244&lt;&gt;"",","&amp;AA244,"")&amp;IF(AF244&lt;&gt;"",","&amp;AF244,"")&amp;IF(AK244&lt;&gt;"",","&amp;AK244,"")&amp;IF(AP244&lt;&gt;"",","&amp;AP244,"")&amp;IF(AU244&lt;&gt;"",","&amp;AU244,"")&amp;"}"&amp;IF(U244="LIBSETS_DROP_MECHANIC_MONSTER_NAME",", dropMechanicNames={" &amp; IF(V244&lt;&gt;"","['en']='"&amp;V244&amp;"'","") &amp; IF(W244&lt;&gt;"",", ['de']='" &amp; W244&amp;"'","") &amp; "}",""),"")&amp;"},","")</f>
        <v>, isProcSetAllowedInPvP=1, dropMechanic={LIBSETS_DROP_MECHANIC_OVERLAND_BOSS_DELVE,LIBSETS_DROP_MECHANIC_OVERLAND_WORLDBOSS,LIBSETS_DROP_MECHANIC_OVERLAND_BOSS_PUBLIC_DUNGEON,LIBSETS_DROP_MECHANIC_OVERLAND_CHEST}},</v>
      </c>
      <c r="BC244" s="21" t="str">
        <f>IF(F244&lt;&gt;"Not in the game (anymore)",IF(C244&lt;&gt;"",CONCATENATE(" --",C244," / ",B244,"   [",IF(Q244&lt;&gt;"",Q244,""),IF(Z244&lt;&gt;"",", "&amp;Z244,""),IF(AE244&lt;&gt;"",", "&amp;AE244,""),IF(AJ244&lt;&gt;"",", "&amp;AJ244,""),IF(AO244&lt;&gt;"",", "&amp;AO244,""),IF(AT244&lt;&gt;"",", "&amp;AT244,""),"]")),"")</f>
        <v xml:space="preserve"> --Beekeeper\'s Gear / Werkzeug des Bienenhüters   [Greenshade]</v>
      </c>
    </row>
    <row r="245" spans="1:55" x14ac:dyDescent="0.25">
      <c r="A245" s="12">
        <v>289</v>
      </c>
      <c r="B245" t="s">
        <v>1109</v>
      </c>
      <c r="C245" t="s">
        <v>2584</v>
      </c>
      <c r="D245" s="3">
        <f t="shared" si="3"/>
        <v>289</v>
      </c>
      <c r="G245" s="8" t="s">
        <v>1499</v>
      </c>
      <c r="I245" t="s">
        <v>97</v>
      </c>
      <c r="J245" t="s">
        <v>97</v>
      </c>
      <c r="K245">
        <v>-1</v>
      </c>
      <c r="L245">
        <v>-1</v>
      </c>
      <c r="M245">
        <v>-1</v>
      </c>
      <c r="N245">
        <v>0</v>
      </c>
      <c r="O245" s="66"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1581</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Y245" s="3" t="str">
        <f>IF(G245&lt;&gt;"LIBSETS_SETTYPE_BATTLEGROUND",IF(G245&lt;&gt;"LIBSETS_SETTYPE_SPECIAL",IF(X245&lt;&gt;"",X245,IF(Z245&lt;&gt;"",VLOOKUP(Z245,'ESO zone constants'!$D$3:$H$4953,5,FALSE),"")),""),"")</f>
        <v/>
      </c>
      <c r="Z245" t="str">
        <f>IF(AND(O245&lt;&gt;"",NOT(ISERROR(O245))),"",IF(AND(L245&lt;&gt;"",L245&gt;0,NOT(ISERROR(L245))),VLOOKUP(L245,'ESO dumped WayshrineInfo'!$K$3:$N$9999,4,FALSE),""))</f>
        <v/>
      </c>
      <c r="AA245" s="33" t="s">
        <v>1582</v>
      </c>
      <c r="AB245" s="3" t="str">
        <f>IF(AA245&lt;&gt;"",IF(AA245&lt;&gt;"LIBSETS_DROP_MECHANIC_MONSTER_NAME",VLOOKUP(AA245,'LibSets constants'!$I$4:$L$1003,3,FALSE),""),"")</f>
        <v>Overland group bosses have a 100% chance to drop head, chest, legs, or weapon.</v>
      </c>
      <c r="AC245" s="3" t="str">
        <f>IF(AA245&lt;&gt;"",IF(AA245&lt;&gt;"LIBSETS_DROP_MECHANIC_MONSTER_NAME",VLOOKUP(AA245,'LibSets constants'!$I$4:$L$1003,4,FALSE),""),"")</f>
        <v>Überland Gruppenbosse haben eine Chance von 100%, Kopf, Brust, Beine oder Waffen fallen zu lassen.</v>
      </c>
      <c r="AD245" s="3" t="str">
        <f>IF(G245&lt;&gt;"LIBSETS_SETTYPE_BATTLEGROUND",IF(G245&lt;&gt;"LIBSETS_SETTYPE_SPECIAL",IF(AE245&lt;&gt;"",VLOOKUP(AE245,'ESO zone constants'!$D$3:$H$4953,5,FALSE),""),""),"")</f>
        <v/>
      </c>
      <c r="AE245" t="str">
        <f>IF(AND(O245&lt;&gt;"",NOT(ISERROR(O245))),"",IF(AND(M245&lt;&gt;"",M245&gt;0,NOT(ISERROR(M245))),VLOOKUP(M245,'ESO dumped WayshrineInfo'!$K$3:$N$9999,4,FALSE),""))</f>
        <v/>
      </c>
      <c r="AF245" s="33" t="s">
        <v>1583</v>
      </c>
      <c r="AG245" s="3" t="str">
        <f>IF(AF245&lt;&gt;"",IF(AF245&lt;&gt;"LIBSETS_DROP_MECHANIC_MONSTER_NAME",VLOOKUP(AF245,'LibSets constants'!$I$4:$L$1003,3,FALSE),""),"")</f>
        <v>Public dungeon bosses have a chance to drop a shoulder, hand, or weapon.</v>
      </c>
      <c r="AH245" s="3" t="str">
        <f>IF(AF245&lt;&gt;"",IF(AF245&lt;&gt;"LIBSETS_DROP_MECHANIC_MONSTER_NAME",VLOOKUP(AF245,'LibSets constants'!$I$4:$L$1003,4,FALSE),""),"")</f>
        <v>Öffentliche Dungeon-Bosse haben die Möglichkeit, eine Schulter, Handschuhe oder eine Waffe fallen zu lassen.</v>
      </c>
      <c r="AI245" s="3" t="str">
        <f>IF(G245&lt;&gt;"LIBSETS_SETTYPE_BATTLEGROUND",IF(G245&lt;&gt;"LIBSETS_SETTYPE_SPECIAL",IF(AJ245&lt;&gt;"",VLOOKUP(AJ245,'ESO zone constants'!$D$3:$H$4953,5,FALSE),""),""),"")</f>
        <v/>
      </c>
      <c r="AK245" s="33" t="s">
        <v>1584</v>
      </c>
      <c r="AL245" s="3" t="str">
        <f>IF(AK245&lt;&gt;"",IF(AK245&lt;&gt;"LIBSETS_DROP_MECHANIC_MONSTER_NAME",VLOOKUP(AK245,'LibSets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5" s="3" t="str">
        <f>IF(AK245&lt;&gt;"",IF(AK245&lt;&gt;"LIBSETS_DROP_MECHANIC_MONSTER_NAME",VLOOKUP(AK245,'LibSets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5" s="3" t="str">
        <f>IF(G245&lt;&gt;"LIBSETS_SETTYPE_BATTLEGROUND",IF(G245&lt;&gt;"LIBSETS_SETTYPE_SPECIAL",IF(AO245&lt;&gt;"",VLOOKUP(AO245,'ESO zone constants'!$D$3:$H$4953,5,FALSE),""),""),"")</f>
        <v/>
      </c>
      <c r="AQ245" s="3" t="str">
        <f>IF(AP245&lt;&gt;"",IF(AP245&lt;&gt;"LIBSETS_DROP_MECHANIC_MONSTER_NAME",VLOOKUP(AP245,'LibSets constants'!$I$4:$L$1003,3,FALSE),""),"")</f>
        <v/>
      </c>
      <c r="AR245" s="3" t="str">
        <f>IF(AP245&lt;&gt;"",IF(AP245&lt;&gt;"LIBSETS_DROP_MECHANIC_MONSTER_NAME",VLOOKUP(AP245,'LibSets constants'!$I$4:$L$1003,4,FALSE),""),"")</f>
        <v/>
      </c>
      <c r="AS245" s="3" t="str">
        <f>IF(G245&lt;&gt;"LIBSETS_SETTYPE_BATTLEGROUND",IF(G245&lt;&gt;"LIBSETS_SETTYPE_SPECIAL",IF(AT245&lt;&gt;"",VLOOKUP(AT245,'ESO zone constants'!$D$3:$H$4953,5,FALSE),""),""),"")</f>
        <v/>
      </c>
      <c r="AV245" s="3" t="str">
        <f>IF(AU245&lt;&gt;"",IF(AU245&lt;&gt;"LIBSETS_DROP_MECHANIC_MONSTER_NAME",VLOOKUP(AU245,'LibSets constants'!$I$4:$L$1003,3,FALSE),""),"")</f>
        <v/>
      </c>
      <c r="AW245" s="3" t="str">
        <f>IF(AU245&lt;&gt;"",IF(AU245&lt;&gt;"LIBSETS_DROP_MECHANIC_MONSTER_NAME",VLOOKUP(AU245,'LibSets constants'!$I$4:$L$1003,4,FALSE),""),"")</f>
        <v/>
      </c>
      <c r="AX245" s="90" t="s">
        <v>2708</v>
      </c>
      <c r="AY245" s="21" t="str">
        <f>IF(A245="???","--","")&amp;IF(F245&lt;&gt;"Not in the game (anymore)",IF(A245&lt;&gt;"",CONCATENATE("[",A245,"] = {wayshrines={")&amp;IF(K245&lt;&gt;"",CONCATENATE(K245,","),"")&amp;IF(L245&lt;&gt;"",CONCATENATE(L245,","),"")&amp;IF(M245&lt;&gt;"",CONCATENATE(M245,","),"")&amp;CONCATENATE("}")&amp;IF(VALUE(N245)&gt;0,CONCATENATE(", traitsNeeded=",N245),"")&amp;CONCATENATE(", dlcId=",IF(S245&lt;&gt;"",S245,"DLC_BASE_GAME")),""),"")</f>
        <v>[289] = {wayshrines={-1,-1,-1,}, dlcId=DLC_BASE_GAME</v>
      </c>
      <c r="AZ245" s="21" t="str">
        <f>IF(F245&lt;&gt;"Not in the game (anymore)",IF(A245&lt;&gt;"",IF(P245&lt;&gt;"",CONCATENATE(", zoneIds={",P245),"")&amp;IF(Y245&lt;&gt;"",CONCATENATE(",",Y245),"")&amp;IF(AD245&lt;&gt;"",CONCATENATE(",",AD245),"")&amp;IF(AI245&lt;&gt;"",CONCATENATE(",",AI245),"")&amp;IF(AN245&lt;&gt;"",CONCATENATE(",",AN245),"")&amp;IF(AS245&lt;&gt;"",CONCATENATE(",",AS245),"")&amp;IF(P245&lt;&gt;"",CONCATENATE("}",""),"")&amp;IF(OR(I245="true",I245="false",I245&lt;&gt;""), CONCATENATE(", veteran=", I245), ""),""),"")</f>
        <v>, zoneIds={58}, veteran=false</v>
      </c>
      <c r="BA245" s="21" t="str">
        <f>IF(F245&lt;&gt;"Not in the game (anymore)",IF(A245&lt;&gt;"",", setType="&amp;G245,"")&amp;IF(J245="true",", multiTrialSet=true",""),"")</f>
        <v>, setType=LIBSETS_SETTYPE_OVERLAND</v>
      </c>
      <c r="BB245" s="21" t="str">
        <f>IF(AX245&lt;&gt;"",", isProcSetAllowedInPvP="&amp; AX245,"") &amp; IF(F245&lt;&gt;"Not in the game (anymore)",IF(U245&lt;&gt;"",", dropMechanic={"&amp;U245&amp;IF(AA245&lt;&gt;"",","&amp;AA245,"")&amp;IF(AF245&lt;&gt;"",","&amp;AF245,"")&amp;IF(AK245&lt;&gt;"",","&amp;AK245,"")&amp;IF(AP245&lt;&gt;"",","&amp;AP245,"")&amp;IF(AU245&lt;&gt;"",","&amp;AU245,"")&amp;"}"&amp;IF(U245="LIBSETS_DROP_MECHANIC_MONSTER_NAME",", dropMechanicNames={" &amp; IF(V245&lt;&gt;"","['en']='"&amp;V245&amp;"'","") &amp; IF(W245&lt;&gt;"",", ['de']='" &amp; W245&amp;"'","") &amp; "}",""),"")&amp;"},","")</f>
        <v>, isProcSetAllowedInPvP=1, dropMechanic={LIBSETS_DROP_MECHANIC_OVERLAND_BOSS_DELVE,LIBSETS_DROP_MECHANIC_OVERLAND_WORLDBOSS,LIBSETS_DROP_MECHANIC_OVERLAND_BOSS_PUBLIC_DUNGEON,LIBSETS_DROP_MECHANIC_OVERLAND_CHEST}},</v>
      </c>
      <c r="BC245" s="21" t="str">
        <f>IF(F245&lt;&gt;"Not in the game (anymore)",IF(C245&lt;&gt;"",CONCATENATE(" --",C245," / ",B245,"   [",IF(Q245&lt;&gt;"",Q245,""),IF(Z245&lt;&gt;"",", "&amp;Z245,""),IF(AE245&lt;&gt;"",", "&amp;AE245,""),IF(AJ245&lt;&gt;"",", "&amp;AJ245,""),IF(AO245&lt;&gt;"",", "&amp;AO245,""),IF(AT245&lt;&gt;"",", "&amp;AT245,""),"]")),"")</f>
        <v xml:space="preserve"> --Spinner\'s Garments / Gewänder des Webers   [Malabal Tor]</v>
      </c>
    </row>
    <row r="246" spans="1:55" x14ac:dyDescent="0.25">
      <c r="A246" s="12">
        <v>290</v>
      </c>
      <c r="B246" t="s">
        <v>1110</v>
      </c>
      <c r="C246" t="s">
        <v>1111</v>
      </c>
      <c r="D246" s="3">
        <f t="shared" si="3"/>
        <v>290</v>
      </c>
      <c r="G246" s="8" t="s">
        <v>1499</v>
      </c>
      <c r="I246" t="s">
        <v>97</v>
      </c>
      <c r="J246" t="s">
        <v>97</v>
      </c>
      <c r="K246">
        <v>-1</v>
      </c>
      <c r="L246">
        <v>-1</v>
      </c>
      <c r="M246">
        <v>-1</v>
      </c>
      <c r="N246">
        <v>0</v>
      </c>
      <c r="O246" s="66"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1581</v>
      </c>
      <c r="V246" s="43" t="str">
        <f>IF(U246&lt;&gt;"",IF(U246&lt;&gt;"LIBSETS_DROP_MECHANIC_MONSTER_NAME",VLOOKUP(U246,'LibSets constants'!$I$4:$L$1003,3,FALSE),""),"")</f>
        <v>Delve bosses have a chance to drop a waist or feet.</v>
      </c>
      <c r="W246" s="43" t="str">
        <f>IF(U246&lt;&gt;"",IF(U246&lt;&gt;"LIBSETS_DROP_MECHANIC_MONSTER_NAME",VLOOKUP(U246,'LibSets constants'!$I$4:$L$1003,4,FALSE),""),"")</f>
        <v>Bosse in Gewölben haben die Chance, eine Taille oder Füße fallen zu lassen.</v>
      </c>
      <c r="Y246" s="3" t="str">
        <f>IF(G246&lt;&gt;"LIBSETS_SETTYPE_BATTLEGROUND",IF(G246&lt;&gt;"LIBSETS_SETTYPE_SPECIAL",IF(X246&lt;&gt;"",X246,IF(Z246&lt;&gt;"",VLOOKUP(Z246,'ESO zone constants'!$D$3:$H$4953,5,FALSE),"")),""),"")</f>
        <v/>
      </c>
      <c r="Z246" t="str">
        <f>IF(AND(O246&lt;&gt;"",NOT(ISERROR(O246))),"",IF(AND(L246&lt;&gt;"",L246&gt;0,NOT(ISERROR(L246))),VLOOKUP(L246,'ESO dumped WayshrineInfo'!$K$3:$N$9999,4,FALSE),""))</f>
        <v/>
      </c>
      <c r="AA246" s="44" t="s">
        <v>1582</v>
      </c>
      <c r="AB246" s="43" t="str">
        <f>IF(AA246&lt;&gt;"",IF(AA246&lt;&gt;"LIBSETS_DROP_MECHANIC_MONSTER_NAME",VLOOKUP(AA246,'LibSets constants'!$I$4:$L$1003,3,FALSE),""),"")</f>
        <v>Overland group bosses have a 100% chance to drop head, chest, legs, or weapon.</v>
      </c>
      <c r="AC246" s="43" t="str">
        <f>IF(AA246&lt;&gt;"",IF(AA246&lt;&gt;"LIBSETS_DROP_MECHANIC_MONSTER_NAME",VLOOKUP(AA246,'LibSets constants'!$I$4:$L$1003,4,FALSE),""),"")</f>
        <v>Überland Gruppenbosse haben eine Chance von 100%, Kopf, Brust, Beine oder Waffen fallen zu lassen.</v>
      </c>
      <c r="AD246" s="3" t="str">
        <f>IF(G246&lt;&gt;"LIBSETS_SETTYPE_BATTLEGROUND",IF(G246&lt;&gt;"LIBSETS_SETTYPE_SPECIAL",IF(AE246&lt;&gt;"",VLOOKUP(AE246,'ESO zone constants'!$D$3:$H$4953,5,FALSE),""),""),"")</f>
        <v/>
      </c>
      <c r="AE246" t="str">
        <f>IF(AND(O246&lt;&gt;"",NOT(ISERROR(O246))),"",IF(AND(M246&lt;&gt;"",M246&gt;0,NOT(ISERROR(M246))),VLOOKUP(M246,'ESO dumped WayshrineInfo'!$K$3:$N$9999,4,FALSE),""))</f>
        <v/>
      </c>
      <c r="AF246" s="44" t="s">
        <v>1583</v>
      </c>
      <c r="AG246" s="43" t="str">
        <f>IF(AF246&lt;&gt;"",IF(AF246&lt;&gt;"LIBSETS_DROP_MECHANIC_MONSTER_NAME",VLOOKUP(AF246,'LibSets constants'!$I$4:$L$1003,3,FALSE),""),"")</f>
        <v>Public dungeon bosses have a chance to drop a shoulder, hand, or weapon.</v>
      </c>
      <c r="AH246" s="43" t="str">
        <f>IF(AF246&lt;&gt;"",IF(AF246&lt;&gt;"LIBSETS_DROP_MECHANIC_MONSTER_NAME",VLOOKUP(AF246,'LibSets constants'!$I$4:$L$1003,4,FALSE),""),"")</f>
        <v>Öffentliche Dungeon-Bosse haben die Möglichkeit, eine Schulter, Handschuhe oder eine Waffe fallen zu lassen.</v>
      </c>
      <c r="AI246" s="3" t="str">
        <f>IF(G246&lt;&gt;"LIBSETS_SETTYPE_BATTLEGROUND",IF(G246&lt;&gt;"LIBSETS_SETTYPE_SPECIAL",IF(AJ246&lt;&gt;"",VLOOKUP(AJ246,'ESO zone constants'!$D$3:$H$4953,5,FALSE),""),""),"")</f>
        <v/>
      </c>
      <c r="AK246" s="44" t="s">
        <v>1584</v>
      </c>
      <c r="AL246" s="43" t="str">
        <f>IF(AK246&lt;&gt;"",IF(AK246&lt;&gt;"LIBSETS_DROP_MECHANIC_MONSTER_NAME",VLOOKUP(AK246,'LibSets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6" s="43" t="str">
        <f>IF(AK246&lt;&gt;"",IF(AK246&lt;&gt;"LIBSETS_DROP_MECHANIC_MONSTER_NAME",VLOOKUP(AK246,'LibSets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90" t="s">
        <v>2707</v>
      </c>
      <c r="AY246" s="21" t="str">
        <f>IF(A246="???","--","")&amp;IF(F246&lt;&gt;"Not in the game (anymore)",IF(A246&lt;&gt;"",CONCATENATE("[",A246,"] = {wayshrines={")&amp;IF(K246&lt;&gt;"",CONCATENATE(K246,","),"")&amp;IF(L246&lt;&gt;"",CONCATENATE(L246,","),"")&amp;IF(M246&lt;&gt;"",CONCATENATE(M246,","),"")&amp;CONCATENATE("}")&amp;IF(VALUE(N246)&gt;0,CONCATENATE(", traitsNeeded=",N246),"")&amp;CONCATENATE(", dlcId=",IF(S246&lt;&gt;"",S246,"DLC_BASE_GAME")),""),"")</f>
        <v>[290] = {wayshrines={-1,-1,-1,}, dlcId=DLC_BASE_GAME</v>
      </c>
      <c r="AZ246" s="21" t="str">
        <f>IF(F246&lt;&gt;"Not in the game (anymore)",IF(A246&lt;&gt;"",IF(P246&lt;&gt;"",CONCATENATE(", zoneIds={",P246),"")&amp;IF(Y246&lt;&gt;"",CONCATENATE(",",Y246),"")&amp;IF(AD246&lt;&gt;"",CONCATENATE(",",AD246),"")&amp;IF(AI246&lt;&gt;"",CONCATENATE(",",AI246),"")&amp;IF(AN246&lt;&gt;"",CONCATENATE(",",AN246),"")&amp;IF(AS246&lt;&gt;"",CONCATENATE(",",AS246),"")&amp;IF(P246&lt;&gt;"",CONCATENATE("}",""),"")&amp;IF(OR(I246="true",I246="false",I246&lt;&gt;""), CONCATENATE(", veteran=", I246), ""),""),"")</f>
        <v>, zoneIds={382}, veteran=false</v>
      </c>
      <c r="BA246" s="21" t="str">
        <f>IF(F246&lt;&gt;"Not in the game (anymore)",IF(A246&lt;&gt;"",", setType="&amp;G246,"")&amp;IF(J246="true",", multiTrialSet=true",""),"")</f>
        <v>, setType=LIBSETS_SETTYPE_OVERLAND</v>
      </c>
      <c r="BB246" s="21" t="str">
        <f>IF(AX246&lt;&gt;"",", isProcSetAllowedInPvP="&amp; AX246,"") &amp; IF(F246&lt;&gt;"Not in the game (anymore)",IF(U246&lt;&gt;"",", dropMechanic={"&amp;U246&amp;IF(AA246&lt;&gt;"",","&amp;AA246,"")&amp;IF(AF246&lt;&gt;"",","&amp;AF246,"")&amp;IF(AK246&lt;&gt;"",","&amp;AK246,"")&amp;IF(AP246&lt;&gt;"",","&amp;AP246,"")&amp;IF(AU246&lt;&gt;"",","&amp;AU246,"")&amp;"}"&amp;IF(U246="LIBSETS_DROP_MECHANIC_MONSTER_NAME",", dropMechanicNames={" &amp; IF(V246&lt;&gt;"","['en']='"&amp;V246&amp;"'","") &amp; IF(W246&lt;&gt;"",", ['de']='" &amp; W246&amp;"'","") &amp; "}",""),"")&amp;"},","")</f>
        <v>, dropMechanic={LIBSETS_DROP_MECHANIC_OVERLAND_BOSS_DELVE,LIBSETS_DROP_MECHANIC_OVERLAND_WORLDBOSS,LIBSETS_DROP_MECHANIC_OVERLAND_BOSS_PUBLIC_DUNGEON,LIBSETS_DROP_MECHANIC_OVERLAND_CHEST}},</v>
      </c>
      <c r="BC246" s="21" t="str">
        <f>IF(F246&lt;&gt;"Not in the game (anymore)",IF(C246&lt;&gt;"",CONCATENATE(" --",C246," / ",B246,"   [",IF(Q246&lt;&gt;"",Q246,""),IF(Z246&lt;&gt;"",", "&amp;Z246,""),IF(AE246&lt;&gt;"",", "&amp;AE246,""),IF(AJ246&lt;&gt;"",", "&amp;AJ246,""),IF(AO246&lt;&gt;"",", "&amp;AO246,""),IF(AT246&lt;&gt;"",", "&amp;AT246,""),"]")),"")</f>
        <v xml:space="preserve"> --Skooma Smuggler / Skoomaschmuggler   [Reaper's March]</v>
      </c>
    </row>
    <row r="247" spans="1:55" x14ac:dyDescent="0.25">
      <c r="A247" s="12">
        <v>291</v>
      </c>
      <c r="B247" t="s">
        <v>1112</v>
      </c>
      <c r="C247" t="s">
        <v>1113</v>
      </c>
      <c r="D247" s="3">
        <f t="shared" si="3"/>
        <v>291</v>
      </c>
      <c r="G247" s="8" t="s">
        <v>1499</v>
      </c>
      <c r="I247" t="s">
        <v>97</v>
      </c>
      <c r="J247" t="s">
        <v>97</v>
      </c>
      <c r="K247">
        <v>-1</v>
      </c>
      <c r="L247">
        <v>-1</v>
      </c>
      <c r="M247">
        <v>-1</v>
      </c>
      <c r="N247">
        <v>0</v>
      </c>
      <c r="O247" s="66"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1581</v>
      </c>
      <c r="V247" s="43" t="str">
        <f>IF(U247&lt;&gt;"",IF(U247&lt;&gt;"LIBSETS_DROP_MECHANIC_MONSTER_NAME",VLOOKUP(U247,'LibSets constants'!$I$4:$L$1003,3,FALSE),""),"")</f>
        <v>Delve bosses have a chance to drop a waist or feet.</v>
      </c>
      <c r="W247" s="43" t="str">
        <f>IF(U247&lt;&gt;"",IF(U247&lt;&gt;"LIBSETS_DROP_MECHANIC_MONSTER_NAME",VLOOKUP(U247,'LibSets constants'!$I$4:$L$1003,4,FALSE),""),"")</f>
        <v>Bosse in Gewölben haben die Chance, eine Taille oder Füße fallen zu lassen.</v>
      </c>
      <c r="Y247" s="3" t="str">
        <f>IF(G247&lt;&gt;"LIBSETS_SETTYPE_BATTLEGROUND",IF(G247&lt;&gt;"LIBSETS_SETTYPE_SPECIAL",IF(X247&lt;&gt;"",X247,IF(Z247&lt;&gt;"",VLOOKUP(Z247,'ESO zone constants'!$D$3:$H$4953,5,FALSE),"")),""),"")</f>
        <v/>
      </c>
      <c r="Z247" t="str">
        <f>IF(AND(O247&lt;&gt;"",NOT(ISERROR(O247))),"",IF(AND(L247&lt;&gt;"",L247&gt;0,NOT(ISERROR(L247))),VLOOKUP(L247,'ESO dumped WayshrineInfo'!$K$3:$N$9999,4,FALSE),""))</f>
        <v/>
      </c>
      <c r="AA247" s="44" t="s">
        <v>1582</v>
      </c>
      <c r="AB247" s="43" t="str">
        <f>IF(AA247&lt;&gt;"",IF(AA247&lt;&gt;"LIBSETS_DROP_MECHANIC_MONSTER_NAME",VLOOKUP(AA247,'LibSets constants'!$I$4:$L$1003,3,FALSE),""),"")</f>
        <v>Overland group bosses have a 100% chance to drop head, chest, legs, or weapon.</v>
      </c>
      <c r="AC247" s="43" t="str">
        <f>IF(AA247&lt;&gt;"",IF(AA247&lt;&gt;"LIBSETS_DROP_MECHANIC_MONSTER_NAME",VLOOKUP(AA247,'LibSets constants'!$I$4:$L$1003,4,FALSE),""),"")</f>
        <v>Überland Gruppenbosse haben eine Chance von 100%, Kopf, Brust, Beine oder Waffen fallen zu lassen.</v>
      </c>
      <c r="AD247" s="3" t="str">
        <f>IF(G247&lt;&gt;"LIBSETS_SETTYPE_BATTLEGROUND",IF(G247&lt;&gt;"LIBSETS_SETTYPE_SPECIAL",IF(AE247&lt;&gt;"",VLOOKUP(AE247,'ESO zone constants'!$D$3:$H$4953,5,FALSE),""),""),"")</f>
        <v/>
      </c>
      <c r="AE247" t="str">
        <f>IF(AND(O247&lt;&gt;"",NOT(ISERROR(O247))),"",IF(AND(M247&lt;&gt;"",M247&gt;0,NOT(ISERROR(M247))),VLOOKUP(M247,'ESO dumped WayshrineInfo'!$K$3:$N$9999,4,FALSE),""))</f>
        <v/>
      </c>
      <c r="AF247" s="44" t="s">
        <v>1583</v>
      </c>
      <c r="AG247" s="43" t="str">
        <f>IF(AF247&lt;&gt;"",IF(AF247&lt;&gt;"LIBSETS_DROP_MECHANIC_MONSTER_NAME",VLOOKUP(AF247,'LibSets constants'!$I$4:$L$1003,3,FALSE),""),"")</f>
        <v>Public dungeon bosses have a chance to drop a shoulder, hand, or weapon.</v>
      </c>
      <c r="AH247" s="43" t="str">
        <f>IF(AF247&lt;&gt;"",IF(AF247&lt;&gt;"LIBSETS_DROP_MECHANIC_MONSTER_NAME",VLOOKUP(AF247,'LibSets constants'!$I$4:$L$1003,4,FALSE),""),"")</f>
        <v>Öffentliche Dungeon-Bosse haben die Möglichkeit, eine Schulter, Handschuhe oder eine Waffe fallen zu lassen.</v>
      </c>
      <c r="AI247" s="3" t="str">
        <f>IF(G247&lt;&gt;"LIBSETS_SETTYPE_BATTLEGROUND",IF(G247&lt;&gt;"LIBSETS_SETTYPE_SPECIAL",IF(AJ247&lt;&gt;"",VLOOKUP(AJ247,'ESO zone constants'!$D$3:$H$4953,5,FALSE),""),""),"")</f>
        <v/>
      </c>
      <c r="AK247" s="44" t="s">
        <v>1584</v>
      </c>
      <c r="AL247" s="43" t="str">
        <f>IF(AK247&lt;&gt;"",IF(AK247&lt;&gt;"LIBSETS_DROP_MECHANIC_MONSTER_NAME",VLOOKUP(AK247,'LibSets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7" s="43" t="str">
        <f>IF(AK247&lt;&gt;"",IF(AK247&lt;&gt;"LIBSETS_DROP_MECHANIC_MONSTER_NAME",VLOOKUP(AK247,'LibSets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90" t="s">
        <v>2707</v>
      </c>
      <c r="AY247" s="21" t="str">
        <f>IF(A247="???","--","")&amp;IF(F247&lt;&gt;"Not in the game (anymore)",IF(A247&lt;&gt;"",CONCATENATE("[",A247,"] = {wayshrines={")&amp;IF(K247&lt;&gt;"",CONCATENATE(K247,","),"")&amp;IF(L247&lt;&gt;"",CONCATENATE(L247,","),"")&amp;IF(M247&lt;&gt;"",CONCATENATE(M247,","),"")&amp;CONCATENATE("}")&amp;IF(VALUE(N247)&gt;0,CONCATENATE(", traitsNeeded=",N247),"")&amp;CONCATENATE(", dlcId=",IF(S247&lt;&gt;"",S247,"DLC_BASE_GAME")),""),"")</f>
        <v>[291] = {wayshrines={-1,-1,-1,}, dlcId=DLC_BASE_GAME</v>
      </c>
      <c r="AZ247" s="21" t="str">
        <f>IF(F247&lt;&gt;"Not in the game (anymore)",IF(A247&lt;&gt;"",IF(P247&lt;&gt;"",CONCATENATE(", zoneIds={",P247),"")&amp;IF(Y247&lt;&gt;"",CONCATENATE(",",Y247),"")&amp;IF(AD247&lt;&gt;"",CONCATENATE(",",AD247),"")&amp;IF(AI247&lt;&gt;"",CONCATENATE(",",AI247),"")&amp;IF(AN247&lt;&gt;"",CONCATENATE(",",AN247),"")&amp;IF(AS247&lt;&gt;"",CONCATENATE(",",AS247),"")&amp;IF(P247&lt;&gt;"",CONCATENATE("}",""),"")&amp;IF(OR(I247="true",I247="false",I247&lt;&gt;""), CONCATENATE(", veteran=", I247), ""),""),"")</f>
        <v>, zoneIds={41}, veteran=false</v>
      </c>
      <c r="BA247" s="21" t="str">
        <f>IF(F247&lt;&gt;"Not in the game (anymore)",IF(A247&lt;&gt;"",", setType="&amp;G247,"")&amp;IF(J247="true",", multiTrialSet=true",""),"")</f>
        <v>, setType=LIBSETS_SETTYPE_OVERLAND</v>
      </c>
      <c r="BB247" s="21" t="str">
        <f>IF(AX247&lt;&gt;"",", isProcSetAllowedInPvP="&amp; AX247,"") &amp; IF(F247&lt;&gt;"Not in the game (anymore)",IF(U247&lt;&gt;"",", dropMechanic={"&amp;U247&amp;IF(AA247&lt;&gt;"",","&amp;AA247,"")&amp;IF(AF247&lt;&gt;"",","&amp;AF247,"")&amp;IF(AK247&lt;&gt;"",","&amp;AK247,"")&amp;IF(AP247&lt;&gt;"",","&amp;AP247,"")&amp;IF(AU247&lt;&gt;"",","&amp;AU247,"")&amp;"}"&amp;IF(U247="LIBSETS_DROP_MECHANIC_MONSTER_NAME",", dropMechanicNames={" &amp; IF(V247&lt;&gt;"","['en']='"&amp;V247&amp;"'","") &amp; IF(W247&lt;&gt;"",", ['de']='" &amp; W247&amp;"'","") &amp; "}",""),"")&amp;"},","")</f>
        <v>, dropMechanic={LIBSETS_DROP_MECHANIC_OVERLAND_BOSS_DELVE,LIBSETS_DROP_MECHANIC_OVERLAND_WORLDBOSS,LIBSETS_DROP_MECHANIC_OVERLAND_BOSS_PUBLIC_DUNGEON,LIBSETS_DROP_MECHANIC_OVERLAND_CHEST}},</v>
      </c>
      <c r="BC247" s="21" t="str">
        <f>IF(F247&lt;&gt;"Not in the game (anymore)",IF(C247&lt;&gt;"",CONCATENATE(" --",C247," / ",B247,"   [",IF(Q247&lt;&gt;"",Q247,""),IF(Z247&lt;&gt;"",", "&amp;Z247,""),IF(AE247&lt;&gt;"",", "&amp;AE247,""),IF(AJ247&lt;&gt;"",", "&amp;AJ247,""),IF(AO247&lt;&gt;"",", "&amp;AO247,""),IF(AT247&lt;&gt;"",", "&amp;AT247,""),"]")),"")</f>
        <v xml:space="preserve"> --Shalk Exoskeleton / Schröterpanzer   [Stonefalls]</v>
      </c>
    </row>
    <row r="248" spans="1:55" x14ac:dyDescent="0.25">
      <c r="A248" s="12">
        <v>292</v>
      </c>
      <c r="B248" t="s">
        <v>1114</v>
      </c>
      <c r="C248" t="s">
        <v>2651</v>
      </c>
      <c r="D248" s="3">
        <f t="shared" si="3"/>
        <v>292</v>
      </c>
      <c r="G248" s="8" t="s">
        <v>1499</v>
      </c>
      <c r="I248" t="s">
        <v>97</v>
      </c>
      <c r="J248" t="s">
        <v>97</v>
      </c>
      <c r="K248">
        <v>-1</v>
      </c>
      <c r="L248">
        <v>-1</v>
      </c>
      <c r="M248">
        <v>-1</v>
      </c>
      <c r="N248">
        <v>0</v>
      </c>
      <c r="O248" s="66"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1581</v>
      </c>
      <c r="V248" s="43" t="str">
        <f>IF(U248&lt;&gt;"",IF(U248&lt;&gt;"LIBSETS_DROP_MECHANIC_MONSTER_NAME",VLOOKUP(U248,'LibSets constants'!$I$4:$L$1003,3,FALSE),""),"")</f>
        <v>Delve bosses have a chance to drop a waist or feet.</v>
      </c>
      <c r="W248" s="43" t="str">
        <f>IF(U248&lt;&gt;"",IF(U248&lt;&gt;"LIBSETS_DROP_MECHANIC_MONSTER_NAME",VLOOKUP(U248,'LibSets constants'!$I$4:$L$1003,4,FALSE),""),"")</f>
        <v>Bosse in Gewölben haben die Chance, eine Taille oder Füße fallen zu lassen.</v>
      </c>
      <c r="Y248" s="3" t="str">
        <f>IF(G248&lt;&gt;"LIBSETS_SETTYPE_BATTLEGROUND",IF(G248&lt;&gt;"LIBSETS_SETTYPE_SPECIAL",IF(X248&lt;&gt;"",X248,IF(Z248&lt;&gt;"",VLOOKUP(Z248,'ESO zone constants'!$D$3:$H$4953,5,FALSE),"")),""),"")</f>
        <v/>
      </c>
      <c r="Z248" t="str">
        <f>IF(AND(O248&lt;&gt;"",NOT(ISERROR(O248))),"",IF(AND(L248&lt;&gt;"",L248&gt;0,NOT(ISERROR(L248))),VLOOKUP(L248,'ESO dumped WayshrineInfo'!$K$3:$N$9999,4,FALSE),""))</f>
        <v/>
      </c>
      <c r="AA248" s="44" t="s">
        <v>1582</v>
      </c>
      <c r="AB248" s="43" t="str">
        <f>IF(AA248&lt;&gt;"",IF(AA248&lt;&gt;"LIBSETS_DROP_MECHANIC_MONSTER_NAME",VLOOKUP(AA248,'LibSets constants'!$I$4:$L$1003,3,FALSE),""),"")</f>
        <v>Overland group bosses have a 100% chance to drop head, chest, legs, or weapon.</v>
      </c>
      <c r="AC248" s="43" t="str">
        <f>IF(AA248&lt;&gt;"",IF(AA248&lt;&gt;"LIBSETS_DROP_MECHANIC_MONSTER_NAME",VLOOKUP(AA248,'LibSets constants'!$I$4:$L$1003,4,FALSE),""),"")</f>
        <v>Überland Gruppenbosse haben eine Chance von 100%, Kopf, Brust, Beine oder Waffen fallen zu lassen.</v>
      </c>
      <c r="AD248" s="3" t="str">
        <f>IF(G248&lt;&gt;"LIBSETS_SETTYPE_BATTLEGROUND",IF(G248&lt;&gt;"LIBSETS_SETTYPE_SPECIAL",IF(AE248&lt;&gt;"",VLOOKUP(AE248,'ESO zone constants'!$D$3:$H$4953,5,FALSE),""),""),"")</f>
        <v/>
      </c>
      <c r="AE248" t="str">
        <f>IF(AND(O248&lt;&gt;"",NOT(ISERROR(O248))),"",IF(AND(M248&lt;&gt;"",M248&gt;0,NOT(ISERROR(M248))),VLOOKUP(M248,'ESO dumped WayshrineInfo'!$K$3:$N$9999,4,FALSE),""))</f>
        <v/>
      </c>
      <c r="AF248" s="44" t="s">
        <v>1583</v>
      </c>
      <c r="AG248" s="43" t="str">
        <f>IF(AF248&lt;&gt;"",IF(AF248&lt;&gt;"LIBSETS_DROP_MECHANIC_MONSTER_NAME",VLOOKUP(AF248,'LibSets constants'!$I$4:$L$1003,3,FALSE),""),"")</f>
        <v>Public dungeon bosses have a chance to drop a shoulder, hand, or weapon.</v>
      </c>
      <c r="AH248" s="43" t="str">
        <f>IF(AF248&lt;&gt;"",IF(AF248&lt;&gt;"LIBSETS_DROP_MECHANIC_MONSTER_NAME",VLOOKUP(AF248,'LibSets constants'!$I$4:$L$1003,4,FALSE),""),"")</f>
        <v>Öffentliche Dungeon-Bosse haben die Möglichkeit, eine Schulter, Handschuhe oder eine Waffe fallen zu lassen.</v>
      </c>
      <c r="AI248" s="3" t="str">
        <f>IF(G248&lt;&gt;"LIBSETS_SETTYPE_BATTLEGROUND",IF(G248&lt;&gt;"LIBSETS_SETTYPE_SPECIAL",IF(AJ248&lt;&gt;"",VLOOKUP(AJ248,'ESO zone constants'!$D$3:$H$4953,5,FALSE),""),""),"")</f>
        <v/>
      </c>
      <c r="AK248" s="44" t="s">
        <v>1584</v>
      </c>
      <c r="AL248" s="43" t="str">
        <f>IF(AK248&lt;&gt;"",IF(AK248&lt;&gt;"LIBSETS_DROP_MECHANIC_MONSTER_NAME",VLOOKUP(AK248,'LibSets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8" s="43" t="str">
        <f>IF(AK248&lt;&gt;"",IF(AK248&lt;&gt;"LIBSETS_DROP_MECHANIC_MONSTER_NAME",VLOOKUP(AK248,'LibSets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90" t="s">
        <v>2707</v>
      </c>
      <c r="AY248" s="21" t="str">
        <f>IF(A248="???","--","")&amp;IF(F248&lt;&gt;"Not in the game (anymore)",IF(A248&lt;&gt;"",CONCATENATE("[",A248,"] = {wayshrines={")&amp;IF(K248&lt;&gt;"",CONCATENATE(K248,","),"")&amp;IF(L248&lt;&gt;"",CONCATENATE(L248,","),"")&amp;IF(M248&lt;&gt;"",CONCATENATE(M248,","),"")&amp;CONCATENATE("}")&amp;IF(VALUE(N248)&gt;0,CONCATENATE(", traitsNeeded=",N248),"")&amp;CONCATENATE(", dlcId=",IF(S248&lt;&gt;"",S248,"DLC_BASE_GAME")),""),"")</f>
        <v>[292] = {wayshrines={-1,-1,-1,}, dlcId=DLC_BASE_GAME</v>
      </c>
      <c r="AZ248" s="21" t="str">
        <f>IF(F248&lt;&gt;"Not in the game (anymore)",IF(A248&lt;&gt;"",IF(P248&lt;&gt;"",CONCATENATE(", zoneIds={",P248),"")&amp;IF(Y248&lt;&gt;"",CONCATENATE(",",Y248),"")&amp;IF(AD248&lt;&gt;"",CONCATENATE(",",AD248),"")&amp;IF(AI248&lt;&gt;"",CONCATENATE(",",AI248),"")&amp;IF(AN248&lt;&gt;"",CONCATENATE(",",AN248),"")&amp;IF(AS248&lt;&gt;"",CONCATENATE(",",AS248),"")&amp;IF(P248&lt;&gt;"",CONCATENATE("}",""),"")&amp;IF(OR(I248="true",I248="false",I248&lt;&gt;""), CONCATENATE(", veteran=", I248), ""),""),"")</f>
        <v>, zoneIds={57}, veteran=false</v>
      </c>
      <c r="BA248" s="21" t="str">
        <f>IF(F248&lt;&gt;"Not in the game (anymore)",IF(A248&lt;&gt;"",", setType="&amp;G248,"")&amp;IF(J248="true",", multiTrialSet=true",""),"")</f>
        <v>, setType=LIBSETS_SETTYPE_OVERLAND</v>
      </c>
      <c r="BB248" s="21" t="str">
        <f>IF(AX248&lt;&gt;"",", isProcSetAllowedInPvP="&amp; AX248,"") &amp; IF(F248&lt;&gt;"Not in the game (anymore)",IF(U248&lt;&gt;"",", dropMechanic={"&amp;U248&amp;IF(AA248&lt;&gt;"",","&amp;AA248,"")&amp;IF(AF248&lt;&gt;"",","&amp;AF248,"")&amp;IF(AK248&lt;&gt;"",","&amp;AK248,"")&amp;IF(AP248&lt;&gt;"",","&amp;AP248,"")&amp;IF(AU248&lt;&gt;"",","&amp;AU248,"")&amp;"}"&amp;IF(U248="LIBSETS_DROP_MECHANIC_MONSTER_NAME",", dropMechanicNames={" &amp; IF(V248&lt;&gt;"","['en']='"&amp;V248&amp;"'","") &amp; IF(W248&lt;&gt;"",", ['de']='" &amp; W248&amp;"'","") &amp; "}",""),"")&amp;"},","")</f>
        <v>, dropMechanic={LIBSETS_DROP_MECHANIC_OVERLAND_BOSS_DELVE,LIBSETS_DROP_MECHANIC_OVERLAND_WORLDBOSS,LIBSETS_DROP_MECHANIC_OVERLAND_BOSS_PUBLIC_DUNGEON,LIBSETS_DROP_MECHANIC_OVERLAND_CHEST}},</v>
      </c>
      <c r="BC248" s="21" t="str">
        <f>IF(F248&lt;&gt;"Not in the game (anymore)",IF(C248&lt;&gt;"",CONCATENATE(" --",C248," / ",B248,"   [",IF(Q248&lt;&gt;"",Q248,""),IF(Z248&lt;&gt;"",", "&amp;Z248,""),IF(AE248&lt;&gt;"",", "&amp;AE248,""),IF(AJ248&lt;&gt;"",", "&amp;AJ248,""),IF(AO248&lt;&gt;"",", "&amp;AO248,""),IF(AT248&lt;&gt;"",", "&amp;AT248,""),"]")),"")</f>
        <v xml:space="preserve"> --Mother\'s Sorrow / Muttertränen   [Deshaan]</v>
      </c>
    </row>
    <row r="249" spans="1:55" x14ac:dyDescent="0.25">
      <c r="A249" s="12">
        <v>293</v>
      </c>
      <c r="B249" t="s">
        <v>1115</v>
      </c>
      <c r="C249" t="s">
        <v>1116</v>
      </c>
      <c r="D249" s="3">
        <f t="shared" si="3"/>
        <v>293</v>
      </c>
      <c r="G249" s="8" t="s">
        <v>1499</v>
      </c>
      <c r="I249" t="s">
        <v>97</v>
      </c>
      <c r="J249" t="s">
        <v>97</v>
      </c>
      <c r="K249">
        <v>-1</v>
      </c>
      <c r="L249">
        <v>-1</v>
      </c>
      <c r="M249">
        <v>-1</v>
      </c>
      <c r="N249">
        <v>0</v>
      </c>
      <c r="O249" s="66"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1581</v>
      </c>
      <c r="V249" s="43" t="str">
        <f>IF(U249&lt;&gt;"",IF(U249&lt;&gt;"LIBSETS_DROP_MECHANIC_MONSTER_NAME",VLOOKUP(U249,'LibSets constants'!$I$4:$L$1003,3,FALSE),""),"")</f>
        <v>Delve bosses have a chance to drop a waist or feet.</v>
      </c>
      <c r="W249" s="43" t="str">
        <f>IF(U249&lt;&gt;"",IF(U249&lt;&gt;"LIBSETS_DROP_MECHANIC_MONSTER_NAME",VLOOKUP(U249,'LibSets constants'!$I$4:$L$1003,4,FALSE),""),"")</f>
        <v>Bosse in Gewölben haben die Chance, eine Taille oder Füße fallen zu lassen.</v>
      </c>
      <c r="Y249" s="3" t="str">
        <f>IF(G249&lt;&gt;"LIBSETS_SETTYPE_BATTLEGROUND",IF(G249&lt;&gt;"LIBSETS_SETTYPE_SPECIAL",IF(X249&lt;&gt;"",X249,IF(Z249&lt;&gt;"",VLOOKUP(Z249,'ESO zone constants'!$D$3:$H$4953,5,FALSE),"")),""),"")</f>
        <v/>
      </c>
      <c r="Z249" t="str">
        <f>IF(AND(O249&lt;&gt;"",NOT(ISERROR(O249))),"",IF(AND(L249&lt;&gt;"",L249&gt;0,NOT(ISERROR(L249))),VLOOKUP(L249,'ESO dumped WayshrineInfo'!$K$3:$N$9999,4,FALSE),""))</f>
        <v/>
      </c>
      <c r="AA249" s="44" t="s">
        <v>1582</v>
      </c>
      <c r="AB249" s="43" t="str">
        <f>IF(AA249&lt;&gt;"",IF(AA249&lt;&gt;"LIBSETS_DROP_MECHANIC_MONSTER_NAME",VLOOKUP(AA249,'LibSets constants'!$I$4:$L$1003,3,FALSE),""),"")</f>
        <v>Overland group bosses have a 100% chance to drop head, chest, legs, or weapon.</v>
      </c>
      <c r="AC249" s="43" t="str">
        <f>IF(AA249&lt;&gt;"",IF(AA249&lt;&gt;"LIBSETS_DROP_MECHANIC_MONSTER_NAME",VLOOKUP(AA249,'LibSets constants'!$I$4:$L$1003,4,FALSE),""),"")</f>
        <v>Überland Gruppenbosse haben eine Chance von 100%, Kopf, Brust, Beine oder Waffen fallen zu lassen.</v>
      </c>
      <c r="AD249" s="3" t="str">
        <f>IF(G249&lt;&gt;"LIBSETS_SETTYPE_BATTLEGROUND",IF(G249&lt;&gt;"LIBSETS_SETTYPE_SPECIAL",IF(AE249&lt;&gt;"",VLOOKUP(AE249,'ESO zone constants'!$D$3:$H$4953,5,FALSE),""),""),"")</f>
        <v/>
      </c>
      <c r="AE249" t="str">
        <f>IF(AND(O249&lt;&gt;"",NOT(ISERROR(O249))),"",IF(AND(M249&lt;&gt;"",M249&gt;0,NOT(ISERROR(M249))),VLOOKUP(M249,'ESO dumped WayshrineInfo'!$K$3:$N$9999,4,FALSE),""))</f>
        <v/>
      </c>
      <c r="AF249" s="44" t="s">
        <v>1583</v>
      </c>
      <c r="AG249" s="43" t="str">
        <f>IF(AF249&lt;&gt;"",IF(AF249&lt;&gt;"LIBSETS_DROP_MECHANIC_MONSTER_NAME",VLOOKUP(AF249,'LibSets constants'!$I$4:$L$1003,3,FALSE),""),"")</f>
        <v>Public dungeon bosses have a chance to drop a shoulder, hand, or weapon.</v>
      </c>
      <c r="AH249" s="43" t="str">
        <f>IF(AF249&lt;&gt;"",IF(AF249&lt;&gt;"LIBSETS_DROP_MECHANIC_MONSTER_NAME",VLOOKUP(AF249,'LibSets constants'!$I$4:$L$1003,4,FALSE),""),"")</f>
        <v>Öffentliche Dungeon-Bosse haben die Möglichkeit, eine Schulter, Handschuhe oder eine Waffe fallen zu lassen.</v>
      </c>
      <c r="AI249" s="3" t="str">
        <f>IF(G249&lt;&gt;"LIBSETS_SETTYPE_BATTLEGROUND",IF(G249&lt;&gt;"LIBSETS_SETTYPE_SPECIAL",IF(AJ249&lt;&gt;"",VLOOKUP(AJ249,'ESO zone constants'!$D$3:$H$4953,5,FALSE),""),""),"")</f>
        <v/>
      </c>
      <c r="AK249" s="44" t="s">
        <v>1584</v>
      </c>
      <c r="AL249" s="43" t="str">
        <f>IF(AK249&lt;&gt;"",IF(AK249&lt;&gt;"LIBSETS_DROP_MECHANIC_MONSTER_NAME",VLOOKUP(AK249,'LibSets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9" s="43" t="str">
        <f>IF(AK249&lt;&gt;"",IF(AK249&lt;&gt;"LIBSETS_DROP_MECHANIC_MONSTER_NAME",VLOOKUP(AK249,'LibSets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9" s="3" t="str">
        <f>IF(G249&lt;&gt;"LIBSETS_SETTYPE_BATTLEGROUND",IF(G249&lt;&gt;"LIBSETS_SETTYPE_SPECIAL",IF(AO249&lt;&gt;"",VLOOKUP(AO249,'ESO zone constants'!$D$3:$H$4953,5,FALSE),""),""),"")</f>
        <v/>
      </c>
      <c r="AP249" s="44"/>
      <c r="AQ249" s="43" t="str">
        <f>IF(AP249&lt;&gt;"",IF(AP249&lt;&gt;"LIBSETS_DROP_MECHANIC_MONSTER_NAME",VLOOKUP(AP249,'LibSets constants'!$I$4:$L$1003,3,FALSE),""),"")</f>
        <v/>
      </c>
      <c r="AR249" s="43" t="str">
        <f>IF(AP249&lt;&gt;"",IF(AP249&lt;&gt;"LIBSETS_DROP_MECHANIC_MONSTER_NAME",VLOOKUP(AP249,'LibSets constants'!$I$4:$L$1003,4,FALSE),""),"")</f>
        <v/>
      </c>
      <c r="AS249" s="3" t="str">
        <f>IF(G249&lt;&gt;"LIBSETS_SETTYPE_BATTLEGROUND",IF(G249&lt;&gt;"LIBSETS_SETTYPE_SPECIAL",IF(AT249&lt;&gt;"",VLOOKUP(AT249,'ESO zone constants'!$D$3:$H$4953,5,FALSE),""),""),"")</f>
        <v/>
      </c>
      <c r="AU249" s="44"/>
      <c r="AV249" s="43" t="str">
        <f>IF(AU249&lt;&gt;"",IF(AU249&lt;&gt;"LIBSETS_DROP_MECHANIC_MONSTER_NAME",VLOOKUP(AU249,'LibSets constants'!$I$4:$L$1003,3,FALSE),""),"")</f>
        <v/>
      </c>
      <c r="AW249" s="43" t="str">
        <f>IF(AU249&lt;&gt;"",IF(AU249&lt;&gt;"LIBSETS_DROP_MECHANIC_MONSTER_NAME",VLOOKUP(AU249,'LibSets constants'!$I$4:$L$1003,4,FALSE),""),"")</f>
        <v/>
      </c>
      <c r="AX249" s="90" t="s">
        <v>2708</v>
      </c>
      <c r="AY249" s="21" t="str">
        <f>IF(A249="???","--","")&amp;IF(F249&lt;&gt;"Not in the game (anymore)",IF(A249&lt;&gt;"",CONCATENATE("[",A249,"] = {wayshrines={")&amp;IF(K249&lt;&gt;"",CONCATENATE(K249,","),"")&amp;IF(L249&lt;&gt;"",CONCATENATE(L249,","),"")&amp;IF(M249&lt;&gt;"",CONCATENATE(M249,","),"")&amp;CONCATENATE("}")&amp;IF(VALUE(N249)&gt;0,CONCATENATE(", traitsNeeded=",N249),"")&amp;CONCATENATE(", dlcId=",IF(S249&lt;&gt;"",S249,"DLC_BASE_GAME")),""),"")</f>
        <v>[293] = {wayshrines={-1,-1,-1,}, dlcId=DLC_BASE_GAME</v>
      </c>
      <c r="AZ249" s="21" t="str">
        <f>IF(F249&lt;&gt;"Not in the game (anymore)",IF(A249&lt;&gt;"",IF(P249&lt;&gt;"",CONCATENATE(", zoneIds={",P249),"")&amp;IF(Y249&lt;&gt;"",CONCATENATE(",",Y249),"")&amp;IF(AD249&lt;&gt;"",CONCATENATE(",",AD249),"")&amp;IF(AI249&lt;&gt;"",CONCATENATE(",",AI249),"")&amp;IF(AN249&lt;&gt;"",CONCATENATE(",",AN249),"")&amp;IF(AS249&lt;&gt;"",CONCATENATE(",",AS249),"")&amp;IF(P249&lt;&gt;"",CONCATENATE("}",""),"")&amp;IF(OR(I249="true",I249="false",I249&lt;&gt;""), CONCATENATE(", veteran=", I249), ""),""),"")</f>
        <v>, zoneIds={57}, veteran=false</v>
      </c>
      <c r="BA249" s="21" t="str">
        <f>IF(F249&lt;&gt;"Not in the game (anymore)",IF(A249&lt;&gt;"",", setType="&amp;G249,"")&amp;IF(J249="true",", multiTrialSet=true",""),"")</f>
        <v>, setType=LIBSETS_SETTYPE_OVERLAND</v>
      </c>
      <c r="BB249" s="21" t="str">
        <f>IF(AX249&lt;&gt;"",", isProcSetAllowedInPvP="&amp; AX249,"") &amp; IF(F249&lt;&gt;"Not in the game (anymore)",IF(U249&lt;&gt;"",", dropMechanic={"&amp;U249&amp;IF(AA249&lt;&gt;"",","&amp;AA249,"")&amp;IF(AF249&lt;&gt;"",","&amp;AF249,"")&amp;IF(AK249&lt;&gt;"",","&amp;AK249,"")&amp;IF(AP249&lt;&gt;"",","&amp;AP249,"")&amp;IF(AU249&lt;&gt;"",","&amp;AU249,"")&amp;"}"&amp;IF(U249="LIBSETS_DROP_MECHANIC_MONSTER_NAME",", dropMechanicNames={" &amp; IF(V249&lt;&gt;"","['en']='"&amp;V249&amp;"'","") &amp; IF(W249&lt;&gt;"",", ['de']='" &amp; W249&amp;"'","") &amp; "}",""),"")&amp;"},","")</f>
        <v>, isProcSetAllowedInPvP=1, dropMechanic={LIBSETS_DROP_MECHANIC_OVERLAND_BOSS_DELVE,LIBSETS_DROP_MECHANIC_OVERLAND_WORLDBOSS,LIBSETS_DROP_MECHANIC_OVERLAND_BOSS_PUBLIC_DUNGEON,LIBSETS_DROP_MECHANIC_OVERLAND_CHEST}},</v>
      </c>
      <c r="BC249" s="21" t="str">
        <f>IF(F249&lt;&gt;"Not in the game (anymore)",IF(C249&lt;&gt;"",CONCATENATE(" --",C249," / ",B249,"   [",IF(Q249&lt;&gt;"",Q249,""),IF(Z249&lt;&gt;"",", "&amp;Z249,""),IF(AE249&lt;&gt;"",", "&amp;AE249,""),IF(AJ249&lt;&gt;"",", "&amp;AJ249,""),IF(AO249&lt;&gt;"",", "&amp;AO249,""),IF(AT249&lt;&gt;"",", "&amp;AT249,""),"]")),"")</f>
        <v xml:space="preserve"> --Plague Doctor / Seuchendoktor   [Deshaan]</v>
      </c>
    </row>
    <row r="250" spans="1:55" x14ac:dyDescent="0.25">
      <c r="A250" s="12">
        <v>294</v>
      </c>
      <c r="B250" t="s">
        <v>1117</v>
      </c>
      <c r="C250" t="s">
        <v>2652</v>
      </c>
      <c r="D250" s="3">
        <f t="shared" si="3"/>
        <v>294</v>
      </c>
      <c r="G250" s="8" t="s">
        <v>1499</v>
      </c>
      <c r="I250" t="s">
        <v>97</v>
      </c>
      <c r="J250" t="s">
        <v>97</v>
      </c>
      <c r="K250">
        <v>-1</v>
      </c>
      <c r="L250">
        <v>-1</v>
      </c>
      <c r="M250">
        <v>-1</v>
      </c>
      <c r="N250">
        <v>0</v>
      </c>
      <c r="O250" s="66"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1581</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Y250" s="3" t="str">
        <f>IF(G250&lt;&gt;"LIBSETS_SETTYPE_BATTLEGROUND",IF(G250&lt;&gt;"LIBSETS_SETTYPE_SPECIAL",IF(X250&lt;&gt;"",X250,IF(Z250&lt;&gt;"",VLOOKUP(Z250,'ESO zone constants'!$D$3:$H$4953,5,FALSE),"")),""),"")</f>
        <v/>
      </c>
      <c r="Z250" t="str">
        <f>IF(AND(O250&lt;&gt;"",NOT(ISERROR(O250))),"",IF(AND(L250&lt;&gt;"",L250&gt;0,NOT(ISERROR(L250))),VLOOKUP(L250,'ESO dumped WayshrineInfo'!$K$3:$N$9999,4,FALSE),""))</f>
        <v/>
      </c>
      <c r="AA250" s="44" t="s">
        <v>1582</v>
      </c>
      <c r="AB250" s="43" t="str">
        <f>IF(AA250&lt;&gt;"",IF(AA250&lt;&gt;"LIBSETS_DROP_MECHANIC_MONSTER_NAME",VLOOKUP(AA250,'LibSets constants'!$I$4:$L$1003,3,FALSE),""),"")</f>
        <v>Overland group bosses have a 100% chance to drop head, chest, legs, or weapon.</v>
      </c>
      <c r="AC250" s="43" t="str">
        <f>IF(AA250&lt;&gt;"",IF(AA250&lt;&gt;"LIBSETS_DROP_MECHANIC_MONSTER_NAME",VLOOKUP(AA250,'LibSets constants'!$I$4:$L$1003,4,FALSE),""),"")</f>
        <v>Überland Gruppenbosse haben eine Chance von 100%, Kopf, Brust, Beine oder Waffen fallen zu lassen.</v>
      </c>
      <c r="AD250" s="3" t="str">
        <f>IF(G250&lt;&gt;"LIBSETS_SETTYPE_BATTLEGROUND",IF(G250&lt;&gt;"LIBSETS_SETTYPE_SPECIAL",IF(AE250&lt;&gt;"",VLOOKUP(AE250,'ESO zone constants'!$D$3:$H$4953,5,FALSE),""),""),"")</f>
        <v/>
      </c>
      <c r="AE250" t="str">
        <f>IF(AND(O250&lt;&gt;"",NOT(ISERROR(O250))),"",IF(AND(M250&lt;&gt;"",M250&gt;0,NOT(ISERROR(M250))),VLOOKUP(M250,'ESO dumped WayshrineInfo'!$K$3:$N$9999,4,FALSE),""))</f>
        <v/>
      </c>
      <c r="AF250" s="44" t="s">
        <v>1583</v>
      </c>
      <c r="AG250" s="43" t="str">
        <f>IF(AF250&lt;&gt;"",IF(AF250&lt;&gt;"LIBSETS_DROP_MECHANIC_MONSTER_NAME",VLOOKUP(AF250,'LibSets constants'!$I$4:$L$1003,3,FALSE),""),"")</f>
        <v>Public dungeon bosses have a chance to drop a shoulder, hand, or weapon.</v>
      </c>
      <c r="AH250" s="43" t="str">
        <f>IF(AF250&lt;&gt;"",IF(AF250&lt;&gt;"LIBSETS_DROP_MECHANIC_MONSTER_NAME",VLOOKUP(AF250,'LibSets constants'!$I$4:$L$1003,4,FALSE),""),"")</f>
        <v>Öffentliche Dungeon-Bosse haben die Möglichkeit, eine Schulter, Handschuhe oder eine Waffe fallen zu lassen.</v>
      </c>
      <c r="AI250" s="3" t="str">
        <f>IF(G250&lt;&gt;"LIBSETS_SETTYPE_BATTLEGROUND",IF(G250&lt;&gt;"LIBSETS_SETTYPE_SPECIAL",IF(AJ250&lt;&gt;"",VLOOKUP(AJ250,'ESO zone constants'!$D$3:$H$4953,5,FALSE),""),""),"")</f>
        <v/>
      </c>
      <c r="AK250" s="44" t="s">
        <v>1584</v>
      </c>
      <c r="AL250" s="43" t="str">
        <f>IF(AK250&lt;&gt;"",IF(AK250&lt;&gt;"LIBSETS_DROP_MECHANIC_MONSTER_NAME",VLOOKUP(AK250,'LibSets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0" s="43" t="str">
        <f>IF(AK250&lt;&gt;"",IF(AK250&lt;&gt;"LIBSETS_DROP_MECHANIC_MONSTER_NAME",VLOOKUP(AK250,'LibSets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0" s="3" t="str">
        <f>IF(G250&lt;&gt;"LIBSETS_SETTYPE_BATTLEGROUND",IF(G250&lt;&gt;"LIBSETS_SETTYPE_SPECIAL",IF(AO250&lt;&gt;"",VLOOKUP(AO250,'ESO zone constants'!$D$3:$H$4953,5,FALSE),""),""),"")</f>
        <v/>
      </c>
      <c r="AP250" s="44"/>
      <c r="AQ250" s="43" t="str">
        <f>IF(AP250&lt;&gt;"",IF(AP250&lt;&gt;"LIBSETS_DROP_MECHANIC_MONSTER_NAME",VLOOKUP(AP250,'LibSets constants'!$I$4:$L$1003,3,FALSE),""),"")</f>
        <v/>
      </c>
      <c r="AR250" s="43" t="str">
        <f>IF(AP250&lt;&gt;"",IF(AP250&lt;&gt;"LIBSETS_DROP_MECHANIC_MONSTER_NAME",VLOOKUP(AP250,'LibSets constants'!$I$4:$L$1003,4,FALSE),""),"")</f>
        <v/>
      </c>
      <c r="AS250" s="3" t="str">
        <f>IF(G250&lt;&gt;"LIBSETS_SETTYPE_BATTLEGROUND",IF(G250&lt;&gt;"LIBSETS_SETTYPE_SPECIAL",IF(AT250&lt;&gt;"",VLOOKUP(AT250,'ESO zone constants'!$D$3:$H$4953,5,FALSE),""),""),"")</f>
        <v/>
      </c>
      <c r="AU250" s="44"/>
      <c r="AV250" s="43" t="str">
        <f>IF(AU250&lt;&gt;"",IF(AU250&lt;&gt;"LIBSETS_DROP_MECHANIC_MONSTER_NAME",VLOOKUP(AU250,'LibSets constants'!$I$4:$L$1003,3,FALSE),""),"")</f>
        <v/>
      </c>
      <c r="AW250" s="43" t="str">
        <f>IF(AU250&lt;&gt;"",IF(AU250&lt;&gt;"LIBSETS_DROP_MECHANIC_MONSTER_NAME",VLOOKUP(AU250,'LibSets constants'!$I$4:$L$1003,4,FALSE),""),"")</f>
        <v/>
      </c>
      <c r="AX250" s="90" t="s">
        <v>2708</v>
      </c>
      <c r="AY250" s="21" t="str">
        <f>IF(A250="???","--","")&amp;IF(F250&lt;&gt;"Not in the game (anymore)",IF(A250&lt;&gt;"",CONCATENATE("[",A250,"] = {wayshrines={")&amp;IF(K250&lt;&gt;"",CONCATENATE(K250,","),"")&amp;IF(L250&lt;&gt;"",CONCATENATE(L250,","),"")&amp;IF(M250&lt;&gt;"",CONCATENATE(M250,","),"")&amp;CONCATENATE("}")&amp;IF(VALUE(N250)&gt;0,CONCATENATE(", traitsNeeded=",N250),"")&amp;CONCATENATE(", dlcId=",IF(S250&lt;&gt;"",S250,"DLC_BASE_GAME")),""),"")</f>
        <v>[294] = {wayshrines={-1,-1,-1,}, dlcId=DLC_BASE_GAME</v>
      </c>
      <c r="AZ250" s="21" t="str">
        <f>IF(F250&lt;&gt;"Not in the game (anymore)",IF(A250&lt;&gt;"",IF(P250&lt;&gt;"",CONCATENATE(", zoneIds={",P250),"")&amp;IF(Y250&lt;&gt;"",CONCATENATE(",",Y250),"")&amp;IF(AD250&lt;&gt;"",CONCATENATE(",",AD250),"")&amp;IF(AI250&lt;&gt;"",CONCATENATE(",",AI250),"")&amp;IF(AN250&lt;&gt;"",CONCATENATE(",",AN250),"")&amp;IF(AS250&lt;&gt;"",CONCATENATE(",",AS250),"")&amp;IF(P250&lt;&gt;"",CONCATENATE("}",""),"")&amp;IF(OR(I250="true",I250="false",I250&lt;&gt;""), CONCATENATE(", veteran=", I250), ""),""),"")</f>
        <v>, zoneIds={103}, veteran=false</v>
      </c>
      <c r="BA250" s="21" t="str">
        <f>IF(F250&lt;&gt;"Not in the game (anymore)",IF(A250&lt;&gt;"",", setType="&amp;G250,"")&amp;IF(J250="true",", multiTrialSet=true",""),"")</f>
        <v>, setType=LIBSETS_SETTYPE_OVERLAND</v>
      </c>
      <c r="BB250" s="21" t="str">
        <f>IF(AX250&lt;&gt;"",", isProcSetAllowedInPvP="&amp; AX250,"") &amp; IF(F250&lt;&gt;"Not in the game (anymore)",IF(U250&lt;&gt;"",", dropMechanic={"&amp;U250&amp;IF(AA250&lt;&gt;"",","&amp;AA250,"")&amp;IF(AF250&lt;&gt;"",","&amp;AF250,"")&amp;IF(AK250&lt;&gt;"",","&amp;AK250,"")&amp;IF(AP250&lt;&gt;"",","&amp;AP250,"")&amp;IF(AU250&lt;&gt;"",","&amp;AU250,"")&amp;"}"&amp;IF(U250="LIBSETS_DROP_MECHANIC_MONSTER_NAME",", dropMechanicNames={" &amp; IF(V250&lt;&gt;"","['en']='"&amp;V250&amp;"'","") &amp; IF(W250&lt;&gt;"",", ['de']='" &amp; W250&amp;"'","") &amp; "}",""),"")&amp;"},","")</f>
        <v>, isProcSetAllowedInPvP=1, dropMechanic={LIBSETS_DROP_MECHANIC_OVERLAND_BOSS_DELVE,LIBSETS_DROP_MECHANIC_OVERLAND_WORLDBOSS,LIBSETS_DROP_MECHANIC_OVERLAND_BOSS_PUBLIC_DUNGEON,LIBSETS_DROP_MECHANIC_OVERLAND_CHEST}},</v>
      </c>
      <c r="BC250" s="21" t="str">
        <f>IF(F250&lt;&gt;"Not in the game (anymore)",IF(C250&lt;&gt;"",CONCATENATE(" --",C250," / ",B250,"   [",IF(Q250&lt;&gt;"",Q250,""),IF(Z250&lt;&gt;"",", "&amp;Z250,""),IF(AE250&lt;&gt;"",", "&amp;AE250,""),IF(AJ250&lt;&gt;"",", "&amp;AJ250,""),IF(AO250&lt;&gt;"",", "&amp;AO250,""),IF(AT250&lt;&gt;"",", "&amp;AT250,""),"]")),"")</f>
        <v xml:space="preserve"> --Ysgramor\'s Birthright / Ysgramors Geburtsrecht   [The Rift]</v>
      </c>
    </row>
    <row r="251" spans="1:55" x14ac:dyDescent="0.25">
      <c r="A251" s="12">
        <v>295</v>
      </c>
      <c r="B251" t="s">
        <v>1118</v>
      </c>
      <c r="C251" t="s">
        <v>1119</v>
      </c>
      <c r="D251" s="3">
        <f t="shared" si="3"/>
        <v>295</v>
      </c>
      <c r="G251" s="8" t="s">
        <v>1496</v>
      </c>
      <c r="I251" t="s">
        <v>97</v>
      </c>
      <c r="J251" t="s">
        <v>97</v>
      </c>
      <c r="K251">
        <v>194</v>
      </c>
      <c r="L251">
        <v>194</v>
      </c>
      <c r="M251">
        <v>194</v>
      </c>
      <c r="N251">
        <v>0</v>
      </c>
      <c r="O251" s="66"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43" t="str">
        <f>IF(U251&lt;&gt;"",IF(U251&lt;&gt;"LIBSETS_DROP_MECHANIC_MONSTER_NAME",VLOOKUP(U251,'LibSets constants'!$I$4:$L$1003,3,FALSE),""),"")</f>
        <v/>
      </c>
      <c r="W251" s="43" t="str">
        <f>IF(U251&lt;&gt;"",IF(U251&lt;&gt;"LIBSETS_DROP_MECHANIC_MONSTER_NAME",VLOOKUP(U251,'LibSets constants'!$I$4:$L$1003,4,FALSE),""),"")</f>
        <v/>
      </c>
      <c r="X251" s="65">
        <v>935</v>
      </c>
      <c r="Y251" s="3">
        <f>IF(G251&lt;&gt;"LIBSETS_SETTYPE_BATTLEGROUND",IF(G251&lt;&gt;"LIBSETS_SETTYPE_SPECIAL",IF(X251&lt;&gt;"",X251,IF(Z251&lt;&gt;"",VLOOKUP(Z251,'ESO zone constants'!$D$3:$H$4953,5,FALSE),"")),""),"")</f>
        <v>935</v>
      </c>
      <c r="Z251" t="str">
        <f>IF(AND(O251&lt;&gt;"",NOT(ISERROR(O251))),"",IF(AND(L251&lt;&gt;"",L251&gt;0,NOT(ISERROR(L251))),VLOOKUP(L251,'ESO dumped WayshrineInfo'!$K$3:$N$9999,4,FALSE),""))</f>
        <v/>
      </c>
      <c r="AA251" s="44"/>
      <c r="AB251" s="43" t="str">
        <f>IF(AA251&lt;&gt;"",IF(AA251&lt;&gt;"LIBSETS_DROP_MECHANIC_MONSTER_NAME",VLOOKUP(AA251,'LibSets constants'!$I$4:$L$1003,3,FALSE),""),"")</f>
        <v/>
      </c>
      <c r="AC251" s="43" t="str">
        <f>IF(AA251&lt;&gt;"",IF(AA251&lt;&gt;"LIBSETS_DROP_MECHANIC_MONSTER_NAME",VLOOKUP(AA251,'LibSets constants'!$I$4:$L$1003,4,FALSE),""),"")</f>
        <v/>
      </c>
      <c r="AD251" s="3" t="str">
        <f>IF(G251&lt;&gt;"LIBSETS_SETTYPE_BATTLEGROUND",IF(G251&lt;&gt;"LIBSETS_SETTYPE_SPECIAL",IF(AE251&lt;&gt;"",VLOOKUP(AE251,'ESO zone constants'!$D$3:$H$4953,5,FALSE),""),""),"")</f>
        <v/>
      </c>
      <c r="AE251" t="str">
        <f>IF(AND(O251&lt;&gt;"",NOT(ISERROR(O251))),"",IF(AND(M251&lt;&gt;"",M251&gt;0,NOT(ISERROR(M251))),VLOOKUP(M251,'ESO dumped WayshrineInfo'!$K$3:$N$9999,4,FALSE),""))</f>
        <v/>
      </c>
      <c r="AF251" s="44"/>
      <c r="AG251" s="43" t="str">
        <f>IF(AF251&lt;&gt;"",IF(AF251&lt;&gt;"LIBSETS_DROP_MECHANIC_MONSTER_NAME",VLOOKUP(AF251,'LibSets constants'!$I$4:$L$1003,3,FALSE),""),"")</f>
        <v/>
      </c>
      <c r="AH251" s="43" t="str">
        <f>IF(AF251&lt;&gt;"",IF(AF251&lt;&gt;"LIBSETS_DROP_MECHANIC_MONSTER_NAME",VLOOKUP(AF251,'LibSets constants'!$I$4:$L$1003,4,FALSE),""),"")</f>
        <v/>
      </c>
      <c r="AI251" s="3" t="str">
        <f>IF(G251&lt;&gt;"LIBSETS_SETTYPE_BATTLEGROUND",IF(G251&lt;&gt;"LIBSETS_SETTYPE_SPECIAL",IF(AJ251&lt;&gt;"",VLOOKUP(AJ251,'ESO zone constants'!$D$3:$H$4953,5,FALSE),""),""),"")</f>
        <v/>
      </c>
      <c r="AK251" s="44"/>
      <c r="AL251" s="43" t="str">
        <f>IF(AK251&lt;&gt;"",IF(AK251&lt;&gt;"LIBSETS_DROP_MECHANIC_MONSTER_NAME",VLOOKUP(AK251,'LibSets constants'!$I$4:$L$1003,3,FALSE),""),"")</f>
        <v/>
      </c>
      <c r="AM251" s="43" t="str">
        <f>IF(AK251&lt;&gt;"",IF(AK251&lt;&gt;"LIBSETS_DROP_MECHANIC_MONSTER_NAME",VLOOKUP(AK251,'LibSets constants'!$I$4:$L$1003,4,FALSE),""),"")</f>
        <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90" t="s">
        <v>2707</v>
      </c>
      <c r="AY251" s="21" t="str">
        <f>IF(A251="???","--","")&amp;IF(F251&lt;&gt;"Not in the game (anymore)",IF(A251&lt;&gt;"",CONCATENATE("[",A251,"] = {wayshrines={")&amp;IF(K251&lt;&gt;"",CONCATENATE(K251,","),"")&amp;IF(L251&lt;&gt;"",CONCATENATE(L251,","),"")&amp;IF(M251&lt;&gt;"",CONCATENATE(M251,","),"")&amp;CONCATENATE("}")&amp;IF(VALUE(N251)&gt;0,CONCATENATE(", traitsNeeded=",N251),"")&amp;CONCATENATE(", dlcId=",IF(S251&lt;&gt;"",S251,"DLC_BASE_GAME")),""),"")</f>
        <v>[295] = {wayshrines={194,194,194,}, dlcId=DLC_BASE_GAME</v>
      </c>
      <c r="AZ251" s="21" t="str">
        <f>IF(F251&lt;&gt;"Not in the game (anymore)",IF(A251&lt;&gt;"",IF(P251&lt;&gt;"",CONCATENATE(", zoneIds={",P251),"")&amp;IF(Y251&lt;&gt;"",CONCATENATE(",",Y251),"")&amp;IF(AD251&lt;&gt;"",CONCATENATE(",",AD251),"")&amp;IF(AI251&lt;&gt;"",CONCATENATE(",",AI251),"")&amp;IF(AN251&lt;&gt;"",CONCATENATE(",",AN251),"")&amp;IF(AS251&lt;&gt;"",CONCATENATE(",",AS251),"")&amp;IF(P251&lt;&gt;"",CONCATENATE("}",""),"")&amp;IF(OR(I251="true",I251="false",I251&lt;&gt;""), CONCATENATE(", veteran=", I251), ""),""),"")</f>
        <v>, zoneIds={380,935}, veteran=false</v>
      </c>
      <c r="BA251" s="21" t="str">
        <f>IF(F251&lt;&gt;"Not in the game (anymore)",IF(A251&lt;&gt;"",", setType="&amp;G251,"")&amp;IF(J251="true",", multiTrialSet=true",""),"")</f>
        <v>, setType=LIBSETS_SETTYPE_DUNGEON</v>
      </c>
      <c r="BB251" s="21" t="str">
        <f>IF(AX251&lt;&gt;"",", isProcSetAllowedInPvP="&amp; AX251,"") &amp; IF(F251&lt;&gt;"Not in the game (anymore)",IF(U251&lt;&gt;"",", dropMechanic={"&amp;U251&amp;IF(AA251&lt;&gt;"",","&amp;AA251,"")&amp;IF(AF251&lt;&gt;"",","&amp;AF251,"")&amp;IF(AK251&lt;&gt;"",","&amp;AK251,"")&amp;IF(AP251&lt;&gt;"",","&amp;AP251,"")&amp;IF(AU251&lt;&gt;"",","&amp;AU251,"")&amp;"}"&amp;IF(U251="LIBSETS_DROP_MECHANIC_MONSTER_NAME",", dropMechanicNames={" &amp; IF(V251&lt;&gt;"","['en']='"&amp;V251&amp;"'","") &amp; IF(W251&lt;&gt;"",", ['de']='" &amp; W251&amp;"'","") &amp; "}",""),"")&amp;"},","")</f>
        <v>},</v>
      </c>
      <c r="BC251" s="21" t="str">
        <f>IF(F251&lt;&gt;"Not in the game (anymore)",IF(C251&lt;&gt;"",CONCATENATE(" --",C251," / ",B251,"   [",IF(Q251&lt;&gt;"",Q251,""),IF(Z251&lt;&gt;"",", "&amp;Z251,""),IF(AE251&lt;&gt;"",", "&amp;AE251,""),IF(AJ251&lt;&gt;"",", "&amp;AJ251,""),IF(AO251&lt;&gt;"",", "&amp;AO251,""),IF(AT251&lt;&gt;"",", "&amp;AT251,""),"]")),"")</f>
        <v xml:space="preserve"> --Jailbreaker / Ausbrecher   [The Banished Cells I]</v>
      </c>
    </row>
    <row r="252" spans="1:55" x14ac:dyDescent="0.25">
      <c r="A252" s="12">
        <v>296</v>
      </c>
      <c r="B252" t="s">
        <v>1120</v>
      </c>
      <c r="C252" t="s">
        <v>1121</v>
      </c>
      <c r="D252" s="3">
        <f t="shared" si="3"/>
        <v>296</v>
      </c>
      <c r="G252" s="8" t="s">
        <v>1496</v>
      </c>
      <c r="I252" t="s">
        <v>97</v>
      </c>
      <c r="J252" t="s">
        <v>97</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43" t="str">
        <f>IF(U252&lt;&gt;"",IF(U252&lt;&gt;"LIBSETS_DROP_MECHANIC_MONSTER_NAME",VLOOKUP(U252,'LibSets constants'!$I$4:$L$1003,3,FALSE),""),"")</f>
        <v/>
      </c>
      <c r="W252" s="3" t="str">
        <f>IF(U252&lt;&gt;"",IF(U252&lt;&gt;"LIBSETS_DROP_MECHANIC_MONSTER_NAME",VLOOKUP(U252,'LibSets constants'!$I$4:$L$1003,4,FALSE),""),"")</f>
        <v/>
      </c>
      <c r="X252" s="65">
        <v>936</v>
      </c>
      <c r="Y252" s="3">
        <f>IF(G252&lt;&gt;"LIBSETS_SETTYPE_BATTLEGROUND",IF(G252&lt;&gt;"LIBSETS_SETTYPE_SPECIAL",IF(X252&lt;&gt;"",X252,IF(Z252&lt;&gt;"",VLOOKUP(Z252,'ESO zone constants'!$D$3:$H$4953,5,FALSE),"")),""),"")</f>
        <v>936</v>
      </c>
      <c r="Z252" t="str">
        <f>IF(AND(O252&lt;&gt;"",NOT(ISERROR(O252))),"",IF(AND(L252&lt;&gt;"",L252&gt;0,NOT(ISERROR(L252))),VLOOKUP(L252,'ESO dumped WayshrineInfo'!$K$3:$N$9999,4,FALSE),""))</f>
        <v/>
      </c>
      <c r="AA252" s="44"/>
      <c r="AB252" s="43" t="str">
        <f>IF(AA252&lt;&gt;"",IF(AA252&lt;&gt;"LIBSETS_DROP_MECHANIC_MONSTER_NAME",VLOOKUP(AA252,'LibSets constants'!$I$4:$L$1003,3,FALSE),""),"")</f>
        <v/>
      </c>
      <c r="AC252" s="43" t="str">
        <f>IF(AA252&lt;&gt;"",IF(AA252&lt;&gt;"LIBSETS_DROP_MECHANIC_MONSTER_NAME",VLOOKUP(AA252,'LibSets constants'!$I$4:$L$1003,4,FALSE),""),"")</f>
        <v/>
      </c>
      <c r="AD252" s="3" t="str">
        <f>IF(G252&lt;&gt;"LIBSETS_SETTYPE_BATTLEGROUND",IF(G252&lt;&gt;"LIBSETS_SETTYPE_SPECIAL",IF(AE252&lt;&gt;"",VLOOKUP(AE252,'ESO zone constants'!$D$3:$H$4953,5,FALSE),""),""),"")</f>
        <v/>
      </c>
      <c r="AE252" t="str">
        <f>IF(AND(O252&lt;&gt;"",NOT(ISERROR(O252))),"",IF(AND(M252&lt;&gt;"",M252&gt;0,NOT(ISERROR(M252))),VLOOKUP(M252,'ESO dumped WayshrineInfo'!$K$3:$N$9999,4,FALSE),""))</f>
        <v/>
      </c>
      <c r="AF252" s="44"/>
      <c r="AG252" s="43" t="str">
        <f>IF(AF252&lt;&gt;"",IF(AF252&lt;&gt;"LIBSETS_DROP_MECHANIC_MONSTER_NAME",VLOOKUP(AF252,'LibSets constants'!$I$4:$L$1003,3,FALSE),""),"")</f>
        <v/>
      </c>
      <c r="AH252" s="43" t="str">
        <f>IF(AF252&lt;&gt;"",IF(AF252&lt;&gt;"LIBSETS_DROP_MECHANIC_MONSTER_NAME",VLOOKUP(AF252,'LibSets constants'!$I$4:$L$1003,4,FALSE),""),"")</f>
        <v/>
      </c>
      <c r="AI252" s="3" t="str">
        <f>IF(G252&lt;&gt;"LIBSETS_SETTYPE_BATTLEGROUND",IF(G252&lt;&gt;"LIBSETS_SETTYPE_SPECIAL",IF(AJ252&lt;&gt;"",VLOOKUP(AJ252,'ESO zone constants'!$D$3:$H$4953,5,FALSE),""),""),"")</f>
        <v/>
      </c>
      <c r="AK252" s="44"/>
      <c r="AL252" s="43" t="str">
        <f>IF(AK252&lt;&gt;"",IF(AK252&lt;&gt;"LIBSETS_DROP_MECHANIC_MONSTER_NAME",VLOOKUP(AK252,'LibSets constants'!$I$4:$L$1003,3,FALSE),""),"")</f>
        <v/>
      </c>
      <c r="AM252" s="43" t="str">
        <f>IF(AK252&lt;&gt;"",IF(AK252&lt;&gt;"LIBSETS_DROP_MECHANIC_MONSTER_NAME",VLOOKUP(AK252,'LibSets constants'!$I$4:$L$1003,4,FALSE),""),"")</f>
        <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90" t="s">
        <v>2707</v>
      </c>
      <c r="AY252" s="21" t="str">
        <f>IF(A252="???","--","")&amp;IF(F252&lt;&gt;"Not in the game (anymore)",IF(A252&lt;&gt;"",CONCATENATE("[",A252,"] = {wayshrines={")&amp;IF(K252&lt;&gt;"",CONCATENATE(K252,","),"")&amp;IF(L252&lt;&gt;"",CONCATENATE(L252,","),"")&amp;IF(M252&lt;&gt;"",CONCATENATE(M252,","),"")&amp;CONCATENATE("}")&amp;IF(VALUE(N252)&gt;0,CONCATENATE(", traitsNeeded=",N252),"")&amp;CONCATENATE(", dlcId=",IF(S252&lt;&gt;"",S252,"DLC_BASE_GAME")),""),"")</f>
        <v>[296] = {wayshrines={193,193,193,}, dlcId=DLC_BASE_GAME</v>
      </c>
      <c r="AZ252" s="21" t="str">
        <f>IF(F252&lt;&gt;"Not in the game (anymore)",IF(A252&lt;&gt;"",IF(P252&lt;&gt;"",CONCATENATE(", zoneIds={",P252),"")&amp;IF(Y252&lt;&gt;"",CONCATENATE(",",Y252),"")&amp;IF(AD252&lt;&gt;"",CONCATENATE(",",AD252),"")&amp;IF(AI252&lt;&gt;"",CONCATENATE(",",AI252),"")&amp;IF(AN252&lt;&gt;"",CONCATENATE(",",AN252),"")&amp;IF(AS252&lt;&gt;"",CONCATENATE(",",AS252),"")&amp;IF(P252&lt;&gt;"",CONCATENATE("}",""),"")&amp;IF(OR(I252="true",I252="false",I252&lt;&gt;""), CONCATENATE(", veteran=", I252), ""),""),"")</f>
        <v>, zoneIds={144,936}, veteran=false</v>
      </c>
      <c r="BA252" s="21" t="str">
        <f>IF(F252&lt;&gt;"Not in the game (anymore)",IF(A252&lt;&gt;"",", setType="&amp;G252,"")&amp;IF(J252="true",", multiTrialSet=true",""),"")</f>
        <v>, setType=LIBSETS_SETTYPE_DUNGEON</v>
      </c>
      <c r="BB252" s="21" t="str">
        <f>IF(AX252&lt;&gt;"",", isProcSetAllowedInPvP="&amp; AX252,"") &amp; IF(F252&lt;&gt;"Not in the game (anymore)",IF(U252&lt;&gt;"",", dropMechanic={"&amp;U252&amp;IF(AA252&lt;&gt;"",","&amp;AA252,"")&amp;IF(AF252&lt;&gt;"",","&amp;AF252,"")&amp;IF(AK252&lt;&gt;"",","&amp;AK252,"")&amp;IF(AP252&lt;&gt;"",","&amp;AP252,"")&amp;IF(AU252&lt;&gt;"",","&amp;AU252,"")&amp;"}"&amp;IF(U252="LIBSETS_DROP_MECHANIC_MONSTER_NAME",", dropMechanicNames={" &amp; IF(V252&lt;&gt;"","['en']='"&amp;V252&amp;"'","") &amp; IF(W252&lt;&gt;"",", ['de']='" &amp; W252&amp;"'","") &amp; "}",""),"")&amp;"},","")</f>
        <v>},</v>
      </c>
      <c r="BC252" s="21" t="str">
        <f>IF(F252&lt;&gt;"Not in the game (anymore)",IF(C252&lt;&gt;"",CONCATENATE(" --",C252," / ",B252,"   [",IF(Q252&lt;&gt;"",Q252,""),IF(Z252&lt;&gt;"",", "&amp;Z252,""),IF(AE252&lt;&gt;"",", "&amp;AE252,""),IF(AJ252&lt;&gt;"",", "&amp;AJ252,""),IF(AO252&lt;&gt;"",", "&amp;AO252,""),IF(AT252&lt;&gt;"",", "&amp;AT252,""),"]")),"")</f>
        <v xml:space="preserve"> --Spelunker / Höhlenforscher   [Spindleclutch I]</v>
      </c>
    </row>
    <row r="253" spans="1:55" x14ac:dyDescent="0.25">
      <c r="A253" s="12">
        <v>297</v>
      </c>
      <c r="B253" t="s">
        <v>1122</v>
      </c>
      <c r="C253" t="s">
        <v>1123</v>
      </c>
      <c r="D253" s="3">
        <f t="shared" si="3"/>
        <v>297</v>
      </c>
      <c r="G253" s="8" t="s">
        <v>1496</v>
      </c>
      <c r="I253" t="s">
        <v>97</v>
      </c>
      <c r="J253" t="s">
        <v>97</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43" t="str">
        <f>IF(U253&lt;&gt;"",IF(U253&lt;&gt;"LIBSETS_DROP_MECHANIC_MONSTER_NAME",VLOOKUP(U253,'LibSets constants'!$I$4:$L$1003,3,FALSE),""),"")</f>
        <v/>
      </c>
      <c r="W253" s="3" t="str">
        <f>IF(U253&lt;&gt;"",IF(U253&lt;&gt;"LIBSETS_DROP_MECHANIC_MONSTER_NAME",VLOOKUP(U253,'LibSets constants'!$I$4:$L$1003,4,FALSE),""),"")</f>
        <v/>
      </c>
      <c r="X253" s="65">
        <v>934</v>
      </c>
      <c r="Y253" s="3">
        <f>IF(G253&lt;&gt;"LIBSETS_SETTYPE_BATTLEGROUND",IF(G253&lt;&gt;"LIBSETS_SETTYPE_SPECIAL",IF(X253&lt;&gt;"",X253,IF(Z253&lt;&gt;"",VLOOKUP(Z253,'ESO zone constants'!$D$3:$H$4953,5,FALSE),"")),""),"")</f>
        <v>934</v>
      </c>
      <c r="Z253" t="str">
        <f>IF(AND(O253&lt;&gt;"",NOT(ISERROR(O253))),"",IF(AND(L253&lt;&gt;"",L253&gt;0,NOT(ISERROR(L253))),VLOOKUP(L253,'ESO dumped WayshrineInfo'!$K$3:$N$9999,4,FALSE),""))</f>
        <v/>
      </c>
      <c r="AA253" s="44"/>
      <c r="AB253" s="43" t="str">
        <f>IF(AA253&lt;&gt;"",IF(AA253&lt;&gt;"LIBSETS_DROP_MECHANIC_MONSTER_NAME",VLOOKUP(AA253,'LibSets constants'!$I$4:$L$1003,3,FALSE),""),"")</f>
        <v/>
      </c>
      <c r="AC253" s="4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WayshrineInfo'!$K$3:$N$9999,4,FALSE),""))</f>
        <v/>
      </c>
      <c r="AF253" s="44"/>
      <c r="AG253" s="43" t="str">
        <f>IF(AF253&lt;&gt;"",IF(AF253&lt;&gt;"LIBSETS_DROP_MECHANIC_MONSTER_NAME",VLOOKUP(AF253,'LibSets constants'!$I$4:$L$1003,3,FALSE),""),"")</f>
        <v/>
      </c>
      <c r="AH253" s="43" t="str">
        <f>IF(AF253&lt;&gt;"",IF(AF253&lt;&gt;"LIBSETS_DROP_MECHANIC_MONSTER_NAME",VLOOKUP(AF253,'LibSets constants'!$I$4:$L$1003,4,FALSE),""),"")</f>
        <v/>
      </c>
      <c r="AI253" s="3" t="str">
        <f>IF(G253&lt;&gt;"LIBSETS_SETTYPE_BATTLEGROUND",IF(G253&lt;&gt;"LIBSETS_SETTYPE_SPECIAL",IF(AJ253&lt;&gt;"",VLOOKUP(AJ253,'ESO zone constants'!$D$3:$H$4953,5,FALSE),""),""),"")</f>
        <v/>
      </c>
      <c r="AK253" s="44"/>
      <c r="AL253" s="43" t="str">
        <f>IF(AK253&lt;&gt;"",IF(AK253&lt;&gt;"LIBSETS_DROP_MECHANIC_MONSTER_NAME",VLOOKUP(AK253,'LibSets constants'!$I$4:$L$1003,3,FALSE),""),"")</f>
        <v/>
      </c>
      <c r="AM253" s="43" t="str">
        <f>IF(AK253&lt;&gt;"",IF(AK253&lt;&gt;"LIBSETS_DROP_MECHANIC_MONSTER_NAME",VLOOKUP(AK253,'LibSets constants'!$I$4:$L$1003,4,FALSE),""),"")</f>
        <v/>
      </c>
      <c r="AN253" s="3" t="str">
        <f>IF(G253&lt;&gt;"LIBSETS_SETTYPE_BATTLEGROUND",IF(G253&lt;&gt;"LIBSETS_SETTYPE_SPECIAL",IF(AO253&lt;&gt;"",VLOOKUP(AO253,'ESO zone constants'!$D$3:$H$4953,5,FALSE),""),""),"")</f>
        <v/>
      </c>
      <c r="AP253" s="44"/>
      <c r="AQ253" s="43" t="str">
        <f>IF(AP253&lt;&gt;"",IF(AP253&lt;&gt;"LIBSETS_DROP_MECHANIC_MONSTER_NAME",VLOOKUP(AP253,'LibSets constants'!$I$4:$L$1003,3,FALSE),""),"")</f>
        <v/>
      </c>
      <c r="AR253" s="43" t="str">
        <f>IF(AP253&lt;&gt;"",IF(AP253&lt;&gt;"LIBSETS_DROP_MECHANIC_MONSTER_NAME",VLOOKUP(AP253,'LibSets constants'!$I$4:$L$1003,4,FALSE),""),"")</f>
        <v/>
      </c>
      <c r="AS253" s="3" t="str">
        <f>IF(G253&lt;&gt;"LIBSETS_SETTYPE_BATTLEGROUND",IF(G253&lt;&gt;"LIBSETS_SETTYPE_SPECIAL",IF(AT253&lt;&gt;"",VLOOKUP(AT253,'ESO zone constants'!$D$3:$H$4953,5,FALSE),""),""),"")</f>
        <v/>
      </c>
      <c r="AU253" s="44"/>
      <c r="AV253" s="43" t="str">
        <f>IF(AU253&lt;&gt;"",IF(AU253&lt;&gt;"LIBSETS_DROP_MECHANIC_MONSTER_NAME",VLOOKUP(AU253,'LibSets constants'!$I$4:$L$1003,3,FALSE),""),"")</f>
        <v/>
      </c>
      <c r="AW253" s="43" t="str">
        <f>IF(AU253&lt;&gt;"",IF(AU253&lt;&gt;"LIBSETS_DROP_MECHANIC_MONSTER_NAME",VLOOKUP(AU253,'LibSets constants'!$I$4:$L$1003,4,FALSE),""),"")</f>
        <v/>
      </c>
      <c r="AX253" s="90" t="s">
        <v>2708</v>
      </c>
      <c r="AY253" s="21" t="str">
        <f>IF(A253="???","--","")&amp;IF(F253&lt;&gt;"Not in the game (anymore)",IF(A253&lt;&gt;"",CONCATENATE("[",A253,"] = {wayshrines={")&amp;IF(K253&lt;&gt;"",CONCATENATE(K253,","),"")&amp;IF(L253&lt;&gt;"",CONCATENATE(L253,","),"")&amp;IF(M253&lt;&gt;"",CONCATENATE(M253,","),"")&amp;CONCATENATE("}")&amp;IF(VALUE(N253)&gt;0,CONCATENATE(", traitsNeeded=",N253),"")&amp;CONCATENATE(", dlcId=",IF(S253&lt;&gt;"",S253,"DLC_BASE_GAME")),""),"")</f>
        <v>[297] = {wayshrines={98,98,98,}, dlcId=DLC_BASE_GAME</v>
      </c>
      <c r="AZ253" s="21" t="str">
        <f>IF(F253&lt;&gt;"Not in the game (anymore)",IF(A253&lt;&gt;"",IF(P253&lt;&gt;"",CONCATENATE(", zoneIds={",P253),"")&amp;IF(Y253&lt;&gt;"",CONCATENATE(",",Y253),"")&amp;IF(AD253&lt;&gt;"",CONCATENATE(",",AD253),"")&amp;IF(AI253&lt;&gt;"",CONCATENATE(",",AI253),"")&amp;IF(AN253&lt;&gt;"",CONCATENATE(",",AN253),"")&amp;IF(AS253&lt;&gt;"",CONCATENATE(",",AS253),"")&amp;IF(P253&lt;&gt;"",CONCATENATE("}",""),"")&amp;IF(OR(I253="true",I253="false",I253&lt;&gt;""), CONCATENATE(", veteran=", I253), ""),""),"")</f>
        <v>, zoneIds={283,934}, veteran=false</v>
      </c>
      <c r="BA253" s="21" t="str">
        <f>IF(F253&lt;&gt;"Not in the game (anymore)",IF(A253&lt;&gt;"",", setType="&amp;G253,"")&amp;IF(J253="true",", multiTrialSet=true",""),"")</f>
        <v>, setType=LIBSETS_SETTYPE_DUNGEON</v>
      </c>
      <c r="BB253" s="21" t="str">
        <f>IF(AX253&lt;&gt;"",", isProcSetAllowedInPvP="&amp; AX253,"") &amp; IF(F253&lt;&gt;"Not in the game (anymore)",IF(U253&lt;&gt;"",", dropMechanic={"&amp;U253&amp;IF(AA253&lt;&gt;"",","&amp;AA253,"")&amp;IF(AF253&lt;&gt;"",","&amp;AF253,"")&amp;IF(AK253&lt;&gt;"",","&amp;AK253,"")&amp;IF(AP253&lt;&gt;"",","&amp;AP253,"")&amp;IF(AU253&lt;&gt;"",","&amp;AU253,"")&amp;"}"&amp;IF(U253="LIBSETS_DROP_MECHANIC_MONSTER_NAME",", dropMechanicNames={" &amp; IF(V253&lt;&gt;"","['en']='"&amp;V253&amp;"'","") &amp; IF(W253&lt;&gt;"",", ['de']='" &amp; W253&amp;"'","") &amp; "}",""),"")&amp;"},","")</f>
        <v>, isProcSetAllowedInPvP=1},</v>
      </c>
      <c r="BC253" s="21" t="str">
        <f>IF(F253&lt;&gt;"Not in the game (anymore)",IF(C253&lt;&gt;"",CONCATENATE(" --",C253," / ",B253,"   [",IF(Q253&lt;&gt;"",Q253,""),IF(Z253&lt;&gt;"",", "&amp;Z253,""),IF(AE253&lt;&gt;"",", "&amp;AE253,""),IF(AJ253&lt;&gt;"",", "&amp;AJ253,""),IF(AO253&lt;&gt;"",", "&amp;AO253,""),IF(AT253&lt;&gt;"",", "&amp;AT253,""),"]")),"")</f>
        <v xml:space="preserve"> --Spider Cultist Cowl / Spinnenkultistenkutte   [Fungal Grotto I]</v>
      </c>
    </row>
    <row r="254" spans="1:55" x14ac:dyDescent="0.25">
      <c r="A254" s="12">
        <v>298</v>
      </c>
      <c r="B254" t="s">
        <v>1124</v>
      </c>
      <c r="C254" t="s">
        <v>1125</v>
      </c>
      <c r="D254" s="3">
        <f t="shared" si="3"/>
        <v>298</v>
      </c>
      <c r="G254" s="8" t="s">
        <v>1496</v>
      </c>
      <c r="I254" t="s">
        <v>97</v>
      </c>
      <c r="J254" t="s">
        <v>97</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43" t="str">
        <f>IF(U254&lt;&gt;"",IF(U254&lt;&gt;"LIBSETS_DROP_MECHANIC_MONSTER_NAME",VLOOKUP(U254,'LibSets constants'!$I$4:$L$1003,3,FALSE),""),"")</f>
        <v/>
      </c>
      <c r="W254" s="43" t="str">
        <f>IF(U254&lt;&gt;"",IF(U254&lt;&gt;"LIBSETS_DROP_MECHANIC_MONSTER_NAME",VLOOKUP(U254,'LibSets constants'!$I$4:$L$1003,4,FALSE),""),"")</f>
        <v/>
      </c>
      <c r="X254" s="65">
        <v>931</v>
      </c>
      <c r="Y254" s="3">
        <f>IF(G254&lt;&gt;"LIBSETS_SETTYPE_BATTLEGROUND",IF(G254&lt;&gt;"LIBSETS_SETTYPE_SPECIAL",IF(X254&lt;&gt;"",X254,IF(Z254&lt;&gt;"",VLOOKUP(Z254,'ESO zone constants'!$D$3:$H$4953,5,FALSE),"")),""),"")</f>
        <v>931</v>
      </c>
      <c r="Z254" t="str">
        <f>IF(AND(O254&lt;&gt;"",NOT(ISERROR(O254))),"",IF(AND(L254&lt;&gt;"",L254&gt;0,NOT(ISERROR(L254))),VLOOKUP(L254,'ESO dumped WayshrineInfo'!$K$3:$N$9999,4,FALSE),""))</f>
        <v/>
      </c>
      <c r="AA254" s="44"/>
      <c r="AB254" s="43" t="str">
        <f>IF(AA254&lt;&gt;"",IF(AA254&lt;&gt;"LIBSETS_DROP_MECHANIC_MONSTER_NAME",VLOOKUP(AA254,'LibSets constants'!$I$4:$L$1003,3,FALSE),""),"")</f>
        <v/>
      </c>
      <c r="AC254" s="43" t="str">
        <f>IF(AA254&lt;&gt;"",IF(AA254&lt;&gt;"LIBSETS_DROP_MECHANIC_MONSTER_NAME",VLOOKUP(AA254,'LibSets constants'!$I$4:$L$1003,4,FALSE),""),"")</f>
        <v/>
      </c>
      <c r="AD254" s="3" t="str">
        <f>IF(G254&lt;&gt;"LIBSETS_SETTYPE_BATTLEGROUND",IF(G254&lt;&gt;"LIBSETS_SETTYPE_SPECIAL",IF(AE254&lt;&gt;"",VLOOKUP(AE254,'ESO zone constants'!$D$3:$H$4953,5,FALSE),""),""),"")</f>
        <v/>
      </c>
      <c r="AE254" t="str">
        <f>IF(AND(O254&lt;&gt;"",NOT(ISERROR(O254))),"",IF(AND(M254&lt;&gt;"",M254&gt;0,NOT(ISERROR(M254))),VLOOKUP(M254,'ESO dumped WayshrineInfo'!$K$3:$N$9999,4,FALSE),""))</f>
        <v/>
      </c>
      <c r="AF254" s="44"/>
      <c r="AG254" s="43" t="str">
        <f>IF(AF254&lt;&gt;"",IF(AF254&lt;&gt;"LIBSETS_DROP_MECHANIC_MONSTER_NAME",VLOOKUP(AF254,'LibSets constants'!$I$4:$L$1003,3,FALSE),""),"")</f>
        <v/>
      </c>
      <c r="AH254" s="43" t="str">
        <f>IF(AF254&lt;&gt;"",IF(AF254&lt;&gt;"LIBSETS_DROP_MECHANIC_MONSTER_NAME",VLOOKUP(AF254,'LibSets constants'!$I$4:$L$1003,4,FALSE),""),"")</f>
        <v/>
      </c>
      <c r="AI254" s="3" t="str">
        <f>IF(G254&lt;&gt;"LIBSETS_SETTYPE_BATTLEGROUND",IF(G254&lt;&gt;"LIBSETS_SETTYPE_SPECIAL",IF(AJ254&lt;&gt;"",VLOOKUP(AJ254,'ESO zone constants'!$D$3:$H$4953,5,FALSE),""),""),"")</f>
        <v/>
      </c>
      <c r="AK254" s="44"/>
      <c r="AL254" s="43" t="str">
        <f>IF(AK254&lt;&gt;"",IF(AK254&lt;&gt;"LIBSETS_DROP_MECHANIC_MONSTER_NAME",VLOOKUP(AK254,'LibSets constants'!$I$4:$L$1003,3,FALSE),""),"")</f>
        <v/>
      </c>
      <c r="AM254" s="43" t="str">
        <f>IF(AK254&lt;&gt;"",IF(AK254&lt;&gt;"LIBSETS_DROP_MECHANIC_MONSTER_NAME",VLOOKUP(AK254,'LibSets constants'!$I$4:$L$1003,4,FALSE),""),"")</f>
        <v/>
      </c>
      <c r="AN254" s="3" t="str">
        <f>IF(G254&lt;&gt;"LIBSETS_SETTYPE_BATTLEGROUND",IF(G254&lt;&gt;"LIBSETS_SETTYPE_SPECIAL",IF(AO254&lt;&gt;"",VLOOKUP(AO254,'ESO zone constants'!$D$3:$H$4953,5,FALSE),""),""),"")</f>
        <v/>
      </c>
      <c r="AP254" s="44"/>
      <c r="AQ254" s="43" t="str">
        <f>IF(AP254&lt;&gt;"",IF(AP254&lt;&gt;"LIBSETS_DROP_MECHANIC_MONSTER_NAME",VLOOKUP(AP254,'LibSets constants'!$I$4:$L$1003,3,FALSE),""),"")</f>
        <v/>
      </c>
      <c r="AR254" s="43" t="str">
        <f>IF(AP254&lt;&gt;"",IF(AP254&lt;&gt;"LIBSETS_DROP_MECHANIC_MONSTER_NAME",VLOOKUP(AP254,'LibSets constants'!$I$4:$L$1003,4,FALSE),""),"")</f>
        <v/>
      </c>
      <c r="AS254" s="3" t="str">
        <f>IF(G254&lt;&gt;"LIBSETS_SETTYPE_BATTLEGROUND",IF(G254&lt;&gt;"LIBSETS_SETTYPE_SPECIAL",IF(AT254&lt;&gt;"",VLOOKUP(AT254,'ESO zone constants'!$D$3:$H$4953,5,FALSE),""),""),"")</f>
        <v/>
      </c>
      <c r="AU254" s="44"/>
      <c r="AV254" s="43" t="str">
        <f>IF(AU254&lt;&gt;"",IF(AU254&lt;&gt;"LIBSETS_DROP_MECHANIC_MONSTER_NAME",VLOOKUP(AU254,'LibSets constants'!$I$4:$L$1003,3,FALSE),""),"")</f>
        <v/>
      </c>
      <c r="AW254" s="43" t="str">
        <f>IF(AU254&lt;&gt;"",IF(AU254&lt;&gt;"LIBSETS_DROP_MECHANIC_MONSTER_NAME",VLOOKUP(AU254,'LibSets constants'!$I$4:$L$1003,4,FALSE),""),"")</f>
        <v/>
      </c>
      <c r="AX254" s="90" t="s">
        <v>2708</v>
      </c>
      <c r="AY254" s="21" t="str">
        <f>IF(A254="???","--","")&amp;IF(F254&lt;&gt;"Not in the game (anymore)",IF(A254&lt;&gt;"",CONCATENATE("[",A254,"] = {wayshrines={")&amp;IF(K254&lt;&gt;"",CONCATENATE(K254,","),"")&amp;IF(L254&lt;&gt;"",CONCATENATE(L254,","),"")&amp;IF(M254&lt;&gt;"",CONCATENATE(M254,","),"")&amp;CONCATENATE("}")&amp;IF(VALUE(N254)&gt;0,CONCATENATE(", traitsNeeded=",N254),"")&amp;CONCATENATE(", dlcId=",IF(S254&lt;&gt;"",S254,"DLC_BASE_GAME")),""),"")</f>
        <v>[298] = {wayshrines={191,191,191,}, dlcId=DLC_BASE_GAME</v>
      </c>
      <c r="AZ254" s="21" t="str">
        <f>IF(F254&lt;&gt;"Not in the game (anymore)",IF(A254&lt;&gt;"",IF(P254&lt;&gt;"",CONCATENATE(", zoneIds={",P254),"")&amp;IF(Y254&lt;&gt;"",CONCATENATE(",",Y254),"")&amp;IF(AD254&lt;&gt;"",CONCATENATE(",",AD254),"")&amp;IF(AI254&lt;&gt;"",CONCATENATE(",",AI254),"")&amp;IF(AN254&lt;&gt;"",CONCATENATE(",",AN254),"")&amp;IF(AS254&lt;&gt;"",CONCATENATE(",",AS254),"")&amp;IF(P254&lt;&gt;"",CONCATENATE("}",""),"")&amp;IF(OR(I254="true",I254="false",I254&lt;&gt;""), CONCATENATE(", veteran=", I254), ""),""),"")</f>
        <v>, zoneIds={126,931}, veteran=false</v>
      </c>
      <c r="BA254" s="21" t="str">
        <f>IF(F254&lt;&gt;"Not in the game (anymore)",IF(A254&lt;&gt;"",", setType="&amp;G254,"")&amp;IF(J254="true",", multiTrialSet=true",""),"")</f>
        <v>, setType=LIBSETS_SETTYPE_DUNGEON</v>
      </c>
      <c r="BB254" s="21" t="str">
        <f>IF(AX254&lt;&gt;"",", isProcSetAllowedInPvP="&amp; AX254,"") &amp; IF(F254&lt;&gt;"Not in the game (anymore)",IF(U254&lt;&gt;"",", dropMechanic={"&amp;U254&amp;IF(AA254&lt;&gt;"",","&amp;AA254,"")&amp;IF(AF254&lt;&gt;"",","&amp;AF254,"")&amp;IF(AK254&lt;&gt;"",","&amp;AK254,"")&amp;IF(AP254&lt;&gt;"",","&amp;AP254,"")&amp;IF(AU254&lt;&gt;"",","&amp;AU254,"")&amp;"}"&amp;IF(U254="LIBSETS_DROP_MECHANIC_MONSTER_NAME",", dropMechanicNames={" &amp; IF(V254&lt;&gt;"","['en']='"&amp;V254&amp;"'","") &amp; IF(W254&lt;&gt;"",", ['de']='" &amp; W254&amp;"'","") &amp; "}",""),"")&amp;"},","")</f>
        <v>, isProcSetAllowedInPvP=1},</v>
      </c>
      <c r="BC254" s="21" t="str">
        <f>IF(F254&lt;&gt;"Not in the game (anymore)",IF(C254&lt;&gt;"",CONCATENATE(" --",C254," / ",B254,"   [",IF(Q254&lt;&gt;"",Q254,""),IF(Z254&lt;&gt;"",", "&amp;Z254,""),IF(AE254&lt;&gt;"",", "&amp;AE254,""),IF(AJ254&lt;&gt;"",", "&amp;AJ254,""),IF(AO254&lt;&gt;"",", "&amp;AO254,""),IF(AT254&lt;&gt;"",", "&amp;AT254,""),"]")),"")</f>
        <v xml:space="preserve"> --Light Speaker / Lichtsprecher   [Elden Hollow I]</v>
      </c>
    </row>
    <row r="255" spans="1:55" x14ac:dyDescent="0.25">
      <c r="A255" s="12">
        <v>299</v>
      </c>
      <c r="B255" t="s">
        <v>1126</v>
      </c>
      <c r="C255" t="s">
        <v>1127</v>
      </c>
      <c r="D255" s="3">
        <f t="shared" si="3"/>
        <v>299</v>
      </c>
      <c r="G255" s="8" t="s">
        <v>1496</v>
      </c>
      <c r="I255" t="s">
        <v>97</v>
      </c>
      <c r="J255" t="s">
        <v>97</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43" t="str">
        <f>IF(U255&lt;&gt;"",IF(U255&lt;&gt;"LIBSETS_DROP_MECHANIC_MONSTER_NAME",VLOOKUP(U255,'LibSets constants'!$I$4:$L$1003,3,FALSE),""),"")</f>
        <v/>
      </c>
      <c r="W255" s="43" t="str">
        <f>IF(U255&lt;&gt;"",IF(U255&lt;&gt;"LIBSETS_DROP_MECHANIC_MONSTER_NAME",VLOOKUP(U255,'LibSets constants'!$I$4:$L$1003,4,FALSE),""),"")</f>
        <v/>
      </c>
      <c r="X255" s="65">
        <v>933</v>
      </c>
      <c r="Y255" s="3">
        <f>IF(G255&lt;&gt;"LIBSETS_SETTYPE_BATTLEGROUND",IF(G255&lt;&gt;"LIBSETS_SETTYPE_SPECIAL",IF(X255&lt;&gt;"",X255,IF(Z255&lt;&gt;"",VLOOKUP(Z255,'ESO zone constants'!$D$3:$H$4953,5,FALSE),"")),""),"")</f>
        <v>933</v>
      </c>
      <c r="Z255" t="str">
        <f>IF(AND(O255&lt;&gt;"",NOT(ISERROR(O255))),"",IF(AND(L255&lt;&gt;"",L255&gt;0,NOT(ISERROR(L255))),VLOOKUP(L255,'ESO dumped WayshrineInfo'!$K$3:$N$9999,4,FALSE),""))</f>
        <v/>
      </c>
      <c r="AA255" s="44"/>
      <c r="AB255" s="43" t="str">
        <f>IF(AA255&lt;&gt;"",IF(AA255&lt;&gt;"LIBSETS_DROP_MECHANIC_MONSTER_NAME",VLOOKUP(AA255,'LibSets constants'!$I$4:$L$1003,3,FALSE),""),"")</f>
        <v/>
      </c>
      <c r="AC255" s="43" t="str">
        <f>IF(AA255&lt;&gt;"",IF(AA255&lt;&gt;"LIBSETS_DROP_MECHANIC_MONSTER_NAME",VLOOKUP(AA255,'LibSets constants'!$I$4:$L$1003,4,FALSE),""),"")</f>
        <v/>
      </c>
      <c r="AD255" s="3" t="str">
        <f>IF(G255&lt;&gt;"LIBSETS_SETTYPE_BATTLEGROUND",IF(G255&lt;&gt;"LIBSETS_SETTYPE_SPECIAL",IF(AE255&lt;&gt;"",VLOOKUP(AE255,'ESO zone constants'!$D$3:$H$4953,5,FALSE),""),""),"")</f>
        <v/>
      </c>
      <c r="AE255" t="str">
        <f>IF(AND(O255&lt;&gt;"",NOT(ISERROR(O255))),"",IF(AND(M255&lt;&gt;"",M255&gt;0,NOT(ISERROR(M255))),VLOOKUP(M255,'ESO dumped WayshrineInfo'!$K$3:$N$9999,4,FALSE),""))</f>
        <v/>
      </c>
      <c r="AF255" s="44"/>
      <c r="AG255" s="43" t="str">
        <f>IF(AF255&lt;&gt;"",IF(AF255&lt;&gt;"LIBSETS_DROP_MECHANIC_MONSTER_NAME",VLOOKUP(AF255,'LibSets constants'!$I$4:$L$1003,3,FALSE),""),"")</f>
        <v/>
      </c>
      <c r="AH255" s="43" t="str">
        <f>IF(AF255&lt;&gt;"",IF(AF255&lt;&gt;"LIBSETS_DROP_MECHANIC_MONSTER_NAME",VLOOKUP(AF255,'LibSets constants'!$I$4:$L$1003,4,FALSE),""),"")</f>
        <v/>
      </c>
      <c r="AI255" s="3" t="str">
        <f>IF(G255&lt;&gt;"LIBSETS_SETTYPE_BATTLEGROUND",IF(G255&lt;&gt;"LIBSETS_SETTYPE_SPECIAL",IF(AJ255&lt;&gt;"",VLOOKUP(AJ255,'ESO zone constants'!$D$3:$H$4953,5,FALSE),""),""),"")</f>
        <v/>
      </c>
      <c r="AK255" s="44"/>
      <c r="AL255" s="43" t="str">
        <f>IF(AK255&lt;&gt;"",IF(AK255&lt;&gt;"LIBSETS_DROP_MECHANIC_MONSTER_NAME",VLOOKUP(AK255,'LibSets constants'!$I$4:$L$1003,3,FALSE),""),"")</f>
        <v/>
      </c>
      <c r="AM255" s="43" t="str">
        <f>IF(AK255&lt;&gt;"",IF(AK255&lt;&gt;"LIBSETS_DROP_MECHANIC_MONSTER_NAME",VLOOKUP(AK255,'LibSets constants'!$I$4:$L$1003,4,FALSE),""),"")</f>
        <v/>
      </c>
      <c r="AN255" s="3" t="str">
        <f>IF(G255&lt;&gt;"LIBSETS_SETTYPE_BATTLEGROUND",IF(G255&lt;&gt;"LIBSETS_SETTYPE_SPECIAL",IF(AO255&lt;&gt;"",VLOOKUP(AO255,'ESO zone constants'!$D$3:$H$4953,5,FALSE),""),""),"")</f>
        <v/>
      </c>
      <c r="AP255" s="44"/>
      <c r="AQ255" s="43" t="str">
        <f>IF(AP255&lt;&gt;"",IF(AP255&lt;&gt;"LIBSETS_DROP_MECHANIC_MONSTER_NAME",VLOOKUP(AP255,'LibSets constants'!$I$4:$L$1003,3,FALSE),""),"")</f>
        <v/>
      </c>
      <c r="AR255" s="43" t="str">
        <f>IF(AP255&lt;&gt;"",IF(AP255&lt;&gt;"LIBSETS_DROP_MECHANIC_MONSTER_NAME",VLOOKUP(AP255,'LibSets constants'!$I$4:$L$1003,4,FALSE),""),"")</f>
        <v/>
      </c>
      <c r="AS255" s="3" t="str">
        <f>IF(G255&lt;&gt;"LIBSETS_SETTYPE_BATTLEGROUND",IF(G255&lt;&gt;"LIBSETS_SETTYPE_SPECIAL",IF(AT255&lt;&gt;"",VLOOKUP(AT255,'ESO zone constants'!$D$3:$H$4953,5,FALSE),""),""),"")</f>
        <v/>
      </c>
      <c r="AU255" s="44"/>
      <c r="AV255" s="43" t="str">
        <f>IF(AU255&lt;&gt;"",IF(AU255&lt;&gt;"LIBSETS_DROP_MECHANIC_MONSTER_NAME",VLOOKUP(AU255,'LibSets constants'!$I$4:$L$1003,3,FALSE),""),"")</f>
        <v/>
      </c>
      <c r="AW255" s="43" t="str">
        <f>IF(AU255&lt;&gt;"",IF(AU255&lt;&gt;"LIBSETS_DROP_MECHANIC_MONSTER_NAME",VLOOKUP(AU255,'LibSets constants'!$I$4:$L$1003,4,FALSE),""),"")</f>
        <v/>
      </c>
      <c r="AX255" s="90" t="s">
        <v>2707</v>
      </c>
      <c r="AY255" s="21" t="str">
        <f>IF(A255="???","--","")&amp;IF(F255&lt;&gt;"Not in the game (anymore)",IF(A255&lt;&gt;"",CONCATENATE("[",A255,"] = {wayshrines={")&amp;IF(K255&lt;&gt;"",CONCATENATE(K255,","),"")&amp;IF(L255&lt;&gt;"",CONCATENATE(L255,","),"")&amp;IF(M255&lt;&gt;"",CONCATENATE(M255,","),"")&amp;CONCATENATE("}")&amp;IF(VALUE(N255)&gt;0,CONCATENATE(", traitsNeeded=",N255),"")&amp;CONCATENATE(", dlcId=",IF(S255&lt;&gt;"",S255,"DLC_BASE_GAME")),""),"")</f>
        <v>[299] = {wayshrines={189,189,189,}, dlcId=DLC_BASE_GAME</v>
      </c>
      <c r="AZ255" s="21" t="str">
        <f>IF(F255&lt;&gt;"Not in the game (anymore)",IF(A255&lt;&gt;"",IF(P255&lt;&gt;"",CONCATENATE(", zoneIds={",P255),"")&amp;IF(Y255&lt;&gt;"",CONCATENATE(",",Y255),"")&amp;IF(AD255&lt;&gt;"",CONCATENATE(",",AD255),"")&amp;IF(AI255&lt;&gt;"",CONCATENATE(",",AI255),"")&amp;IF(AN255&lt;&gt;"",CONCATENATE(",",AN255),"")&amp;IF(AS255&lt;&gt;"",CONCATENATE(",",AS255),"")&amp;IF(P255&lt;&gt;"",CONCATENATE("}",""),"")&amp;IF(OR(I255="true",I255="false",I255&lt;&gt;""), CONCATENATE(", veteran=", I255), ""),""),"")</f>
        <v>, zoneIds={146,933}, veteran=false</v>
      </c>
      <c r="BA255" s="21" t="str">
        <f>IF(F255&lt;&gt;"Not in the game (anymore)",IF(A255&lt;&gt;"",", setType="&amp;G255,"")&amp;IF(J255="true",", multiTrialSet=true",""),"")</f>
        <v>, setType=LIBSETS_SETTYPE_DUNGEON</v>
      </c>
      <c r="BB255" s="21" t="str">
        <f>IF(AX255&lt;&gt;"",", isProcSetAllowedInPvP="&amp; AX255,"") &amp; IF(F255&lt;&gt;"Not in the game (anymore)",IF(U255&lt;&gt;"",", dropMechanic={"&amp;U255&amp;IF(AA255&lt;&gt;"",","&amp;AA255,"")&amp;IF(AF255&lt;&gt;"",","&amp;AF255,"")&amp;IF(AK255&lt;&gt;"",","&amp;AK255,"")&amp;IF(AP255&lt;&gt;"",","&amp;AP255,"")&amp;IF(AU255&lt;&gt;"",","&amp;AU255,"")&amp;"}"&amp;IF(U255="LIBSETS_DROP_MECHANIC_MONSTER_NAME",", dropMechanicNames={" &amp; IF(V255&lt;&gt;"","['en']='"&amp;V255&amp;"'","") &amp; IF(W255&lt;&gt;"",", ['de']='" &amp; W255&amp;"'","") &amp; "}",""),"")&amp;"},","")</f>
        <v>},</v>
      </c>
      <c r="BC255" s="21" t="str">
        <f>IF(F255&lt;&gt;"Not in the game (anymore)",IF(C255&lt;&gt;"",CONCATENATE(" --",C255," / ",B255,"   [",IF(Q255&lt;&gt;"",Q255,""),IF(Z255&lt;&gt;"",", "&amp;Z255,""),IF(AE255&lt;&gt;"",", "&amp;AE255,""),IF(AJ255&lt;&gt;"",", "&amp;AJ255,""),IF(AO255&lt;&gt;"",", "&amp;AO255,""),IF(AT255&lt;&gt;"",", "&amp;AT255,""),"]")),"")</f>
        <v xml:space="preserve"> --Toothrow / Zahnreihe   [Wayrest Sewers I]</v>
      </c>
    </row>
    <row r="256" spans="1:55" x14ac:dyDescent="0.25">
      <c r="A256" s="12">
        <v>300</v>
      </c>
      <c r="B256" t="s">
        <v>1128</v>
      </c>
      <c r="C256" t="s">
        <v>2653</v>
      </c>
      <c r="D256" s="3">
        <f t="shared" si="3"/>
        <v>300</v>
      </c>
      <c r="G256" s="8" t="s">
        <v>1496</v>
      </c>
      <c r="I256" t="s">
        <v>97</v>
      </c>
      <c r="J256" t="s">
        <v>97</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43" t="str">
        <f>IF(U256&lt;&gt;"",IF(U256&lt;&gt;"LIBSETS_DROP_MECHANIC_MONSTER_NAME",VLOOKUP(U256,'LibSets constants'!$I$4:$L$1003,3,FALSE),""),"")</f>
        <v/>
      </c>
      <c r="W256" s="43" t="str">
        <f>IF(U256&lt;&gt;"",IF(U256&lt;&gt;"LIBSETS_DROP_MECHANIC_MONSTER_NAME",VLOOKUP(U256,'LibSets constants'!$I$4:$L$1003,4,FALSE),""),"")</f>
        <v/>
      </c>
      <c r="X256" s="65">
        <v>930</v>
      </c>
      <c r="Y256" s="3">
        <f>IF(G256&lt;&gt;"LIBSETS_SETTYPE_BATTLEGROUND",IF(G256&lt;&gt;"LIBSETS_SETTYPE_SPECIAL",IF(X256&lt;&gt;"",X256,IF(Z256&lt;&gt;"",VLOOKUP(Z256,'ESO zone constants'!$D$3:$H$4953,5,FALSE),"")),""),"")</f>
        <v>930</v>
      </c>
      <c r="Z256" t="str">
        <f>IF(AND(O256&lt;&gt;"",NOT(ISERROR(O256))),"",IF(AND(L256&lt;&gt;"",L256&gt;0,NOT(ISERROR(L256))),VLOOKUP(L256,'ESO dumped WayshrineInfo'!$K$3:$N$9999,4,FALSE),""))</f>
        <v/>
      </c>
      <c r="AA256" s="44"/>
      <c r="AB256" s="43" t="str">
        <f>IF(AA256&lt;&gt;"",IF(AA256&lt;&gt;"LIBSETS_DROP_MECHANIC_MONSTER_NAME",VLOOKUP(AA256,'LibSets constants'!$I$4:$L$1003,3,FALSE),""),"")</f>
        <v/>
      </c>
      <c r="AC256" s="43" t="str">
        <f>IF(AA256&lt;&gt;"",IF(AA256&lt;&gt;"LIBSETS_DROP_MECHANIC_MONSTER_NAME",VLOOKUP(AA256,'LibSets constants'!$I$4:$L$1003,4,FALSE),""),"")</f>
        <v/>
      </c>
      <c r="AD256" s="3" t="str">
        <f>IF(G256&lt;&gt;"LIBSETS_SETTYPE_BATTLEGROUND",IF(G256&lt;&gt;"LIBSETS_SETTYPE_SPECIAL",IF(AE256&lt;&gt;"",VLOOKUP(AE256,'ESO zone constants'!$D$3:$H$4953,5,FALSE),""),""),"")</f>
        <v/>
      </c>
      <c r="AE256" t="str">
        <f>IF(AND(O256&lt;&gt;"",NOT(ISERROR(O256))),"",IF(AND(M256&lt;&gt;"",M256&gt;0,NOT(ISERROR(M256))),VLOOKUP(M256,'ESO dumped WayshrineInfo'!$K$3:$N$9999,4,FALSE),""))</f>
        <v/>
      </c>
      <c r="AF256" s="44"/>
      <c r="AG256" s="43" t="str">
        <f>IF(AF256&lt;&gt;"",IF(AF256&lt;&gt;"LIBSETS_DROP_MECHANIC_MONSTER_NAME",VLOOKUP(AF256,'LibSets constants'!$I$4:$L$1003,3,FALSE),""),"")</f>
        <v/>
      </c>
      <c r="AH256" s="43" t="str">
        <f>IF(AF256&lt;&gt;"",IF(AF256&lt;&gt;"LIBSETS_DROP_MECHANIC_MONSTER_NAME",VLOOKUP(AF256,'LibSets constants'!$I$4:$L$1003,4,FALSE),""),"")</f>
        <v/>
      </c>
      <c r="AI256" s="3" t="str">
        <f>IF(G256&lt;&gt;"LIBSETS_SETTYPE_BATTLEGROUND",IF(G256&lt;&gt;"LIBSETS_SETTYPE_SPECIAL",IF(AJ256&lt;&gt;"",VLOOKUP(AJ256,'ESO zone constants'!$D$3:$H$4953,5,FALSE),""),""),"")</f>
        <v/>
      </c>
      <c r="AK256" s="44"/>
      <c r="AL256" s="43" t="str">
        <f>IF(AK256&lt;&gt;"",IF(AK256&lt;&gt;"LIBSETS_DROP_MECHANIC_MONSTER_NAME",VLOOKUP(AK256,'LibSets constants'!$I$4:$L$1003,3,FALSE),""),"")</f>
        <v/>
      </c>
      <c r="AM256" s="43" t="str">
        <f>IF(AK256&lt;&gt;"",IF(AK256&lt;&gt;"LIBSETS_DROP_MECHANIC_MONSTER_NAME",VLOOKUP(AK256,'LibSets constants'!$I$4:$L$1003,4,FALSE),""),"")</f>
        <v/>
      </c>
      <c r="AN256" s="3" t="str">
        <f>IF(G256&lt;&gt;"LIBSETS_SETTYPE_BATTLEGROUND",IF(G256&lt;&gt;"LIBSETS_SETTYPE_SPECIAL",IF(AO256&lt;&gt;"",VLOOKUP(AO256,'ESO zone constants'!$D$3:$H$4953,5,FALSE),""),""),"")</f>
        <v/>
      </c>
      <c r="AP256" s="44"/>
      <c r="AQ256" s="43" t="str">
        <f>IF(AP256&lt;&gt;"",IF(AP256&lt;&gt;"LIBSETS_DROP_MECHANIC_MONSTER_NAME",VLOOKUP(AP256,'LibSets constants'!$I$4:$L$1003,3,FALSE),""),"")</f>
        <v/>
      </c>
      <c r="AR256" s="43" t="str">
        <f>IF(AP256&lt;&gt;"",IF(AP256&lt;&gt;"LIBSETS_DROP_MECHANIC_MONSTER_NAME",VLOOKUP(AP256,'LibSets constants'!$I$4:$L$1003,4,FALSE),""),"")</f>
        <v/>
      </c>
      <c r="AS256" s="3" t="str">
        <f>IF(G256&lt;&gt;"LIBSETS_SETTYPE_BATTLEGROUND",IF(G256&lt;&gt;"LIBSETS_SETTYPE_SPECIAL",IF(AT256&lt;&gt;"",VLOOKUP(AT256,'ESO zone constants'!$D$3:$H$4953,5,FALSE),""),""),"")</f>
        <v/>
      </c>
      <c r="AU256" s="44"/>
      <c r="AV256" s="43" t="str">
        <f>IF(AU256&lt;&gt;"",IF(AU256&lt;&gt;"LIBSETS_DROP_MECHANIC_MONSTER_NAME",VLOOKUP(AU256,'LibSets constants'!$I$4:$L$1003,3,FALSE),""),"")</f>
        <v/>
      </c>
      <c r="AW256" s="43" t="str">
        <f>IF(AU256&lt;&gt;"",IF(AU256&lt;&gt;"LIBSETS_DROP_MECHANIC_MONSTER_NAME",VLOOKUP(AU256,'LibSets constants'!$I$4:$L$1003,4,FALSE),""),"")</f>
        <v/>
      </c>
      <c r="AX256" s="90" t="s">
        <v>2708</v>
      </c>
      <c r="AY256" s="21" t="str">
        <f>IF(A256="???","--","")&amp;IF(F256&lt;&gt;"Not in the game (anymore)",IF(A256&lt;&gt;"",CONCATENATE("[",A256,"] = {wayshrines={")&amp;IF(K256&lt;&gt;"",CONCATENATE(K256,","),"")&amp;IF(L256&lt;&gt;"",CONCATENATE(L256,","),"")&amp;IF(M256&lt;&gt;"",CONCATENATE(M256,","),"")&amp;CONCATENATE("}")&amp;IF(VALUE(N256)&gt;0,CONCATENATE(", traitsNeeded=",N256),"")&amp;CONCATENATE(", dlcId=",IF(S256&lt;&gt;"",S256,"DLC_BASE_GAME")),""),"")</f>
        <v>[300] = {wayshrines={198,198,198,}, dlcId=DLC_BASE_GAME</v>
      </c>
      <c r="AZ256" s="21" t="str">
        <f>IF(F256&lt;&gt;"Not in the game (anymore)",IF(A256&lt;&gt;"",IF(P256&lt;&gt;"",CONCATENATE(", zoneIds={",P256),"")&amp;IF(Y256&lt;&gt;"",CONCATENATE(",",Y256),"")&amp;IF(AD256&lt;&gt;"",CONCATENATE(",",AD256),"")&amp;IF(AI256&lt;&gt;"",CONCATENATE(",",AI256),"")&amp;IF(AN256&lt;&gt;"",CONCATENATE(",",AN256),"")&amp;IF(AS256&lt;&gt;"",CONCATENATE(",",AS256),"")&amp;IF(P256&lt;&gt;"",CONCATENATE("}",""),"")&amp;IF(OR(I256="true",I256="false",I256&lt;&gt;""), CONCATENATE(", veteran=", I256), ""),""),"")</f>
        <v>, zoneIds={63,930}, veteran=false</v>
      </c>
      <c r="BA256" s="21" t="str">
        <f>IF(F256&lt;&gt;"Not in the game (anymore)",IF(A256&lt;&gt;"",", setType="&amp;G256,"")&amp;IF(J256="true",", multiTrialSet=true",""),"")</f>
        <v>, setType=LIBSETS_SETTYPE_DUNGEON</v>
      </c>
      <c r="BB256" s="21" t="str">
        <f>IF(AX256&lt;&gt;"",", isProcSetAllowedInPvP="&amp; AX256,"") &amp; IF(F256&lt;&gt;"Not in the game (anymore)",IF(U256&lt;&gt;"",", dropMechanic={"&amp;U256&amp;IF(AA256&lt;&gt;"",","&amp;AA256,"")&amp;IF(AF256&lt;&gt;"",","&amp;AF256,"")&amp;IF(AK256&lt;&gt;"",","&amp;AK256,"")&amp;IF(AP256&lt;&gt;"",","&amp;AP256,"")&amp;IF(AU256&lt;&gt;"",","&amp;AU256,"")&amp;"}"&amp;IF(U256="LIBSETS_DROP_MECHANIC_MONSTER_NAME",", dropMechanicNames={" &amp; IF(V256&lt;&gt;"","['en']='"&amp;V256&amp;"'","") &amp; IF(W256&lt;&gt;"",", ['de']='" &amp; W256&amp;"'","") &amp; "}",""),"")&amp;"},","")</f>
        <v>, isProcSetAllowedInPvP=1},</v>
      </c>
      <c r="BC256" s="21" t="str">
        <f>IF(F256&lt;&gt;"Not in the game (anymore)",IF(C256&lt;&gt;"",CONCATENATE(" --",C256," / ",B256,"   [",IF(Q256&lt;&gt;"",Q256,""),IF(Z256&lt;&gt;"",", "&amp;Z256,""),IF(AE256&lt;&gt;"",", "&amp;AE256,""),IF(AJ256&lt;&gt;"",", "&amp;AJ256,""),IF(AO256&lt;&gt;"",", "&amp;AO256,""),IF(AT256&lt;&gt;"",", "&amp;AT256,""),"]")),"")</f>
        <v xml:space="preserve"> --Netch\'s Touch / Berührung des Netch   [Darkshade Caverns I]</v>
      </c>
    </row>
    <row r="257" spans="1:55" x14ac:dyDescent="0.25">
      <c r="A257" s="12">
        <v>301</v>
      </c>
      <c r="B257" t="s">
        <v>1129</v>
      </c>
      <c r="C257" t="s">
        <v>1130</v>
      </c>
      <c r="D257" s="3">
        <f t="shared" si="3"/>
        <v>301</v>
      </c>
      <c r="G257" s="8" t="s">
        <v>1496</v>
      </c>
      <c r="I257" t="s">
        <v>97</v>
      </c>
      <c r="J257" t="s">
        <v>97</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43" t="str">
        <f>IF(U257&lt;&gt;"",IF(U257&lt;&gt;"LIBSETS_DROP_MECHANIC_MONSTER_NAME",VLOOKUP(U257,'LibSets constants'!$I$4:$L$1003,3,FALSE),""),"")</f>
        <v/>
      </c>
      <c r="W257" s="43" t="str">
        <f>IF(U257&lt;&gt;"",IF(U257&lt;&gt;"LIBSETS_DROP_MECHANIC_MONSTER_NAME",VLOOKUP(U257,'LibSets constants'!$I$4:$L$1003,4,FALSE),""),"")</f>
        <v/>
      </c>
      <c r="X257" s="65">
        <v>930</v>
      </c>
      <c r="Y257" s="3">
        <f>IF(G257&lt;&gt;"LIBSETS_SETTYPE_BATTLEGROUND",IF(G257&lt;&gt;"LIBSETS_SETTYPE_SPECIAL",IF(X257&lt;&gt;"",X257,IF(Z257&lt;&gt;"",VLOOKUP(Z257,'ESO zone constants'!$D$3:$H$4953,5,FALSE),"")),""),"")</f>
        <v>930</v>
      </c>
      <c r="Z257" t="str">
        <f>IF(AND(O257&lt;&gt;"",NOT(ISERROR(O257))),"",IF(AND(L257&lt;&gt;"",L257&gt;0,NOT(ISERROR(L257))),VLOOKUP(L257,'ESO dumped WayshrineInfo'!$K$3:$N$9999,4,FALSE),""))</f>
        <v/>
      </c>
      <c r="AA257" s="44"/>
      <c r="AB257" s="43" t="str">
        <f>IF(AA257&lt;&gt;"",IF(AA257&lt;&gt;"LIBSETS_DROP_MECHANIC_MONSTER_NAME",VLOOKUP(AA257,'LibSets constants'!$I$4:$L$1003,3,FALSE),""),"")</f>
        <v/>
      </c>
      <c r="AC257" s="43" t="str">
        <f>IF(AA257&lt;&gt;"",IF(AA257&lt;&gt;"LIBSETS_DROP_MECHANIC_MONSTER_NAME",VLOOKUP(AA257,'LibSets constants'!$I$4:$L$1003,4,FALSE),""),"")</f>
        <v/>
      </c>
      <c r="AD257" s="3" t="str">
        <f>IF(G257&lt;&gt;"LIBSETS_SETTYPE_BATTLEGROUND",IF(G257&lt;&gt;"LIBSETS_SETTYPE_SPECIAL",IF(AE257&lt;&gt;"",VLOOKUP(AE257,'ESO zone constants'!$D$3:$H$4953,5,FALSE),""),""),"")</f>
        <v/>
      </c>
      <c r="AE257" t="str">
        <f>IF(AND(O257&lt;&gt;"",NOT(ISERROR(O257))),"",IF(AND(M257&lt;&gt;"",M257&gt;0,NOT(ISERROR(M257))),VLOOKUP(M257,'ESO dumped WayshrineInfo'!$K$3:$N$9999,4,FALSE),""))</f>
        <v/>
      </c>
      <c r="AF257" s="44"/>
      <c r="AG257" s="43" t="str">
        <f>IF(AF257&lt;&gt;"",IF(AF257&lt;&gt;"LIBSETS_DROP_MECHANIC_MONSTER_NAME",VLOOKUP(AF257,'LibSets constants'!$I$4:$L$1003,3,FALSE),""),"")</f>
        <v/>
      </c>
      <c r="AH257" s="43" t="str">
        <f>IF(AF257&lt;&gt;"",IF(AF257&lt;&gt;"LIBSETS_DROP_MECHANIC_MONSTER_NAME",VLOOKUP(AF257,'LibSets constants'!$I$4:$L$1003,4,FALSE),""),"")</f>
        <v/>
      </c>
      <c r="AI257" s="3" t="str">
        <f>IF(G257&lt;&gt;"LIBSETS_SETTYPE_BATTLEGROUND",IF(G257&lt;&gt;"LIBSETS_SETTYPE_SPECIAL",IF(AJ257&lt;&gt;"",VLOOKUP(AJ257,'ESO zone constants'!$D$3:$H$4953,5,FALSE),""),""),"")</f>
        <v/>
      </c>
      <c r="AK257" s="44"/>
      <c r="AL257" s="43" t="str">
        <f>IF(AK257&lt;&gt;"",IF(AK257&lt;&gt;"LIBSETS_DROP_MECHANIC_MONSTER_NAME",VLOOKUP(AK257,'LibSets constants'!$I$4:$L$1003,3,FALSE),""),"")</f>
        <v/>
      </c>
      <c r="AM257" s="43" t="str">
        <f>IF(AK257&lt;&gt;"",IF(AK257&lt;&gt;"LIBSETS_DROP_MECHANIC_MONSTER_NAME",VLOOKUP(AK257,'LibSets constants'!$I$4:$L$1003,4,FALSE),""),"")</f>
        <v/>
      </c>
      <c r="AN257" s="3" t="str">
        <f>IF(G257&lt;&gt;"LIBSETS_SETTYPE_BATTLEGROUND",IF(G257&lt;&gt;"LIBSETS_SETTYPE_SPECIAL",IF(AO257&lt;&gt;"",VLOOKUP(AO257,'ESO zone constants'!$D$3:$H$4953,5,FALSE),""),""),"")</f>
        <v/>
      </c>
      <c r="AP257" s="44"/>
      <c r="AQ257" s="43" t="str">
        <f>IF(AP257&lt;&gt;"",IF(AP257&lt;&gt;"LIBSETS_DROP_MECHANIC_MONSTER_NAME",VLOOKUP(AP257,'LibSets constants'!$I$4:$L$1003,3,FALSE),""),"")</f>
        <v/>
      </c>
      <c r="AR257" s="43" t="str">
        <f>IF(AP257&lt;&gt;"",IF(AP257&lt;&gt;"LIBSETS_DROP_MECHANIC_MONSTER_NAME",VLOOKUP(AP257,'LibSets constants'!$I$4:$L$1003,4,FALSE),""),"")</f>
        <v/>
      </c>
      <c r="AS257" s="3" t="str">
        <f>IF(G257&lt;&gt;"LIBSETS_SETTYPE_BATTLEGROUND",IF(G257&lt;&gt;"LIBSETS_SETTYPE_SPECIAL",IF(AT257&lt;&gt;"",VLOOKUP(AT257,'ESO zone constants'!$D$3:$H$4953,5,FALSE),""),""),"")</f>
        <v/>
      </c>
      <c r="AU257" s="44"/>
      <c r="AV257" s="43" t="str">
        <f>IF(AU257&lt;&gt;"",IF(AU257&lt;&gt;"LIBSETS_DROP_MECHANIC_MONSTER_NAME",VLOOKUP(AU257,'LibSets constants'!$I$4:$L$1003,3,FALSE),""),"")</f>
        <v/>
      </c>
      <c r="AW257" s="43" t="str">
        <f>IF(AU257&lt;&gt;"",IF(AU257&lt;&gt;"LIBSETS_DROP_MECHANIC_MONSTER_NAME",VLOOKUP(AU257,'LibSets constants'!$I$4:$L$1003,4,FALSE),""),"")</f>
        <v/>
      </c>
      <c r="AX257" s="90" t="s">
        <v>2708</v>
      </c>
      <c r="AY257" s="21" t="str">
        <f>IF(A257="???","--","")&amp;IF(F257&lt;&gt;"Not in the game (anymore)",IF(A257&lt;&gt;"",CONCATENATE("[",A257,"] = {wayshrines={")&amp;IF(K257&lt;&gt;"",CONCATENATE(K257,","),"")&amp;IF(L257&lt;&gt;"",CONCATENATE(L257,","),"")&amp;IF(M257&lt;&gt;"",CONCATENATE(M257,","),"")&amp;CONCATENATE("}")&amp;IF(VALUE(N257)&gt;0,CONCATENATE(", traitsNeeded=",N257),"")&amp;CONCATENATE(", dlcId=",IF(S257&lt;&gt;"",S257,"DLC_BASE_GAME")),""),"")</f>
        <v>[301] = {wayshrines={198,198,198,}, dlcId=DLC_BASE_GAME</v>
      </c>
      <c r="AZ257" s="21" t="str">
        <f>IF(F257&lt;&gt;"Not in the game (anymore)",IF(A257&lt;&gt;"",IF(P257&lt;&gt;"",CONCATENATE(", zoneIds={",P257),"")&amp;IF(Y257&lt;&gt;"",CONCATENATE(",",Y257),"")&amp;IF(AD257&lt;&gt;"",CONCATENATE(",",AD257),"")&amp;IF(AI257&lt;&gt;"",CONCATENATE(",",AI257),"")&amp;IF(AN257&lt;&gt;"",CONCATENATE(",",AN257),"")&amp;IF(AS257&lt;&gt;"",CONCATENATE(",",AS257),"")&amp;IF(P257&lt;&gt;"",CONCATENATE("}",""),"")&amp;IF(OR(I257="true",I257="false",I257&lt;&gt;""), CONCATENATE(", veteran=", I257), ""),""),"")</f>
        <v>, zoneIds={63,930}, veteran=false</v>
      </c>
      <c r="BA257" s="21" t="str">
        <f>IF(F257&lt;&gt;"Not in the game (anymore)",IF(A257&lt;&gt;"",", setType="&amp;G257,"")&amp;IF(J257="true",", multiTrialSet=true",""),"")</f>
        <v>, setType=LIBSETS_SETTYPE_DUNGEON</v>
      </c>
      <c r="BB257" s="21" t="str">
        <f>IF(AX257&lt;&gt;"",", isProcSetAllowedInPvP="&amp; AX257,"") &amp; IF(F257&lt;&gt;"Not in the game (anymore)",IF(U257&lt;&gt;"",", dropMechanic={"&amp;U257&amp;IF(AA257&lt;&gt;"",","&amp;AA257,"")&amp;IF(AF257&lt;&gt;"",","&amp;AF257,"")&amp;IF(AK257&lt;&gt;"",","&amp;AK257,"")&amp;IF(AP257&lt;&gt;"",","&amp;AP257,"")&amp;IF(AU257&lt;&gt;"",","&amp;AU257,"")&amp;"}"&amp;IF(U257="LIBSETS_DROP_MECHANIC_MONSTER_NAME",", dropMechanicNames={" &amp; IF(V257&lt;&gt;"","['en']='"&amp;V257&amp;"'","") &amp; IF(W257&lt;&gt;"",", ['de']='" &amp; W257&amp;"'","") &amp; "}",""),"")&amp;"},","")</f>
        <v>, isProcSetAllowedInPvP=1},</v>
      </c>
      <c r="BC257" s="21" t="str">
        <f>IF(F257&lt;&gt;"Not in the game (anymore)",IF(C257&lt;&gt;"",CONCATENATE(" --",C257," / ",B257,"   [",IF(Q257&lt;&gt;"",Q257,""),IF(Z257&lt;&gt;"",", "&amp;Z257,""),IF(AE257&lt;&gt;"",", "&amp;AE257,""),IF(AJ257&lt;&gt;"",", "&amp;AJ257,""),IF(AO257&lt;&gt;"",", "&amp;AO257,""),IF(AT257&lt;&gt;"",", "&amp;AT257,""),"]")),"")</f>
        <v xml:space="preserve"> --Strength of the Automaton / Stärke des Automaten   [Darkshade Caverns I]</v>
      </c>
    </row>
    <row r="258" spans="1:55" x14ac:dyDescent="0.25">
      <c r="A258" s="12">
        <v>302</v>
      </c>
      <c r="B258" t="s">
        <v>1131</v>
      </c>
      <c r="C258" t="s">
        <v>1131</v>
      </c>
      <c r="D258" s="3">
        <f t="shared" si="3"/>
        <v>302</v>
      </c>
      <c r="G258" s="8" t="s">
        <v>1496</v>
      </c>
      <c r="I258" t="s">
        <v>97</v>
      </c>
      <c r="J258" t="s">
        <v>97</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43" t="str">
        <f>IF(U258&lt;&gt;"",IF(U258&lt;&gt;"LIBSETS_DROP_MECHANIC_MONSTER_NAME",VLOOKUP(U258,'LibSets constants'!$I$4:$L$1003,3,FALSE),""),"")</f>
        <v/>
      </c>
      <c r="W258" s="3" t="str">
        <f>IF(U258&lt;&gt;"",IF(U258&lt;&gt;"LIBSETS_DROP_MECHANIC_MONSTER_NAME",VLOOKUP(U258,'LibSets constants'!$I$4:$L$1003,4,FALSE),""),"")</f>
        <v/>
      </c>
      <c r="X258" s="65">
        <v>932</v>
      </c>
      <c r="Y258" s="3">
        <f>IF(G258&lt;&gt;"LIBSETS_SETTYPE_BATTLEGROUND",IF(G258&lt;&gt;"LIBSETS_SETTYPE_SPECIAL",IF(X258&lt;&gt;"",X258,IF(Z258&lt;&gt;"",VLOOKUP(Z258,'ESO zone constants'!$D$3:$H$4953,5,FALSE),"")),""),"")</f>
        <v>932</v>
      </c>
      <c r="Z258" t="str">
        <f>IF(AND(O258&lt;&gt;"",NOT(ISERROR(O258))),"",IF(AND(L258&lt;&gt;"",L258&gt;0,NOT(ISERROR(L258))),VLOOKUP(L258,'ESO dumped WayshrineInfo'!$K$3:$N$9999,4,FALSE),""))</f>
        <v/>
      </c>
      <c r="AA258" s="44"/>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WayshrineInfo'!$K$3:$N$9999,4,FALSE),""))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90" t="s">
        <v>2708</v>
      </c>
      <c r="AY258" s="21" t="str">
        <f>IF(A258="???","--","")&amp;IF(F258&lt;&gt;"Not in the game (anymore)",IF(A258&lt;&gt;"",CONCATENATE("[",A258,"] = {wayshrines={")&amp;IF(K258&lt;&gt;"",CONCATENATE(K258,","),"")&amp;IF(L258&lt;&gt;"",CONCATENATE(L258,","),"")&amp;IF(M258&lt;&gt;"",CONCATENATE(M258,","),"")&amp;CONCATENATE("}")&amp;IF(VALUE(N258)&gt;0,CONCATENATE(", traitsNeeded=",N258),"")&amp;CONCATENATE(", dlcId=",IF(S258&lt;&gt;"",S258,"DLC_BASE_GAME")),""),"")</f>
        <v>[302] = {wayshrines={190,190,190,}, dlcId=DLC_BASE_GAME</v>
      </c>
      <c r="AZ258" s="21" t="str">
        <f>IF(F258&lt;&gt;"Not in the game (anymore)",IF(A258&lt;&gt;"",IF(P258&lt;&gt;"",CONCATENATE(", zoneIds={",P258),"")&amp;IF(Y258&lt;&gt;"",CONCATENATE(",",Y258),"")&amp;IF(AD258&lt;&gt;"",CONCATENATE(",",AD258),"")&amp;IF(AI258&lt;&gt;"",CONCATENATE(",",AI258),"")&amp;IF(AN258&lt;&gt;"",CONCATENATE(",",AN258),"")&amp;IF(AS258&lt;&gt;"",CONCATENATE(",",AS258),"")&amp;IF(P258&lt;&gt;"",CONCATENATE("}",""),"")&amp;IF(OR(I258="true",I258="false",I258&lt;&gt;""), CONCATENATE(", veteran=", I258), ""),""),"")</f>
        <v>, zoneIds={130,932}, veteran=false</v>
      </c>
      <c r="BA258" s="21" t="str">
        <f>IF(F258&lt;&gt;"Not in the game (anymore)",IF(A258&lt;&gt;"",", setType="&amp;G258,"")&amp;IF(J258="true",", multiTrialSet=true",""),"")</f>
        <v>, setType=LIBSETS_SETTYPE_DUNGEON</v>
      </c>
      <c r="BB258" s="21" t="str">
        <f>IF(AX258&lt;&gt;"",", isProcSetAllowedInPvP="&amp; AX258,"") &amp; IF(F258&lt;&gt;"Not in the game (anymore)",IF(U258&lt;&gt;"",", dropMechanic={"&amp;U258&amp;IF(AA258&lt;&gt;"",","&amp;AA258,"")&amp;IF(AF258&lt;&gt;"",","&amp;AF258,"")&amp;IF(AK258&lt;&gt;"",","&amp;AK258,"")&amp;IF(AP258&lt;&gt;"",","&amp;AP258,"")&amp;IF(AU258&lt;&gt;"",","&amp;AU258,"")&amp;"}"&amp;IF(U258="LIBSETS_DROP_MECHANIC_MONSTER_NAME",", dropMechanicNames={" &amp; IF(V258&lt;&gt;"","['en']='"&amp;V258&amp;"'","") &amp; IF(W258&lt;&gt;"",", ['de']='" &amp; W258&amp;"'","") &amp; "}",""),"")&amp;"},","")</f>
        <v>, isProcSetAllowedInPvP=1},</v>
      </c>
      <c r="BC258" s="21" t="str">
        <f>IF(F258&lt;&gt;"Not in the game (anymore)",IF(C258&lt;&gt;"",CONCATENATE(" --",C258," / ",B258,"   [",IF(Q258&lt;&gt;"",Q258,""),IF(Z258&lt;&gt;"",", "&amp;Z258,""),IF(AE258&lt;&gt;"",", "&amp;AE258,""),IF(AJ258&lt;&gt;"",", "&amp;AJ258,""),IF(AO258&lt;&gt;"",", "&amp;AO258,""),IF(AT258&lt;&gt;"",", "&amp;AT258,""),"]")),"")</f>
        <v xml:space="preserve"> --Leviathan / Leviathan   [Crypt of Hearts I]</v>
      </c>
    </row>
    <row r="259" spans="1:55" x14ac:dyDescent="0.25">
      <c r="A259" s="12">
        <v>303</v>
      </c>
      <c r="B259" t="s">
        <v>1132</v>
      </c>
      <c r="C259" t="s">
        <v>2654</v>
      </c>
      <c r="D259" s="3">
        <f t="shared" ref="D259:D269" si="4">A259</f>
        <v>303</v>
      </c>
      <c r="G259" s="8" t="s">
        <v>1496</v>
      </c>
      <c r="I259" t="s">
        <v>97</v>
      </c>
      <c r="J259" t="s">
        <v>97</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43" t="str">
        <f>IF(U259&lt;&gt;"",IF(U259&lt;&gt;"LIBSETS_DROP_MECHANIC_MONSTER_NAME",VLOOKUP(U259,'LibSets constants'!$I$4:$L$1003,3,FALSE),""),"")</f>
        <v/>
      </c>
      <c r="W259" s="3" t="str">
        <f>IF(U259&lt;&gt;"",IF(U259&lt;&gt;"LIBSETS_DROP_MECHANIC_MONSTER_NAME",VLOOKUP(U259,'LibSets constants'!$I$4:$L$1003,4,FALSE),""),"")</f>
        <v/>
      </c>
      <c r="Y259" s="3" t="str">
        <f>IF(G259&lt;&gt;"LIBSETS_SETTYPE_BATTLEGROUND",IF(G259&lt;&gt;"LIBSETS_SETTYPE_SPECIAL",IF(X259&lt;&gt;"",X259,IF(Z259&lt;&gt;"",VLOOKUP(Z259,'ESO zone constants'!$D$3:$H$4953,5,FALSE),"")),""),"")</f>
        <v/>
      </c>
      <c r="Z259" t="str">
        <f>IF(AND(O259&lt;&gt;"",NOT(ISERROR(O259))),"",IF(AND(L259&lt;&gt;"",L259&gt;0,NOT(ISERROR(L259))),VLOOKUP(L259,'ESO dumped WayshrineInfo'!$K$3:$N$9999,4,FALSE),""))</f>
        <v/>
      </c>
      <c r="AA259" s="44"/>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WayshrineInfo'!$K$3:$N$9999,4,FALSE),""))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90" t="s">
        <v>2707</v>
      </c>
      <c r="AY259" s="21" t="str">
        <f>IF(A259="???","--","")&amp;IF(F259&lt;&gt;"Not in the game (anymore)",IF(A259&lt;&gt;"",CONCATENATE("[",A259,"] = {wayshrines={")&amp;IF(K259&lt;&gt;"",CONCATENATE(K259,","),"")&amp;IF(L259&lt;&gt;"",CONCATENATE(L259,","),"")&amp;IF(M259&lt;&gt;"",CONCATENATE(M259,","),"")&amp;CONCATENATE("}")&amp;IF(VALUE(N259)&gt;0,CONCATENATE(", traitsNeeded=",N259),"")&amp;CONCATENATE(", dlcId=",IF(S259&lt;&gt;"",S259,"DLC_BASE_GAME")),""),"")</f>
        <v>[303] = {wayshrines={192,192,192,}, dlcId=DLC_BASE_GAME</v>
      </c>
      <c r="AZ259" s="21" t="str">
        <f>IF(F259&lt;&gt;"Not in the game (anymore)",IF(A259&lt;&gt;"",IF(P259&lt;&gt;"",CONCATENATE(", zoneIds={",P259),"")&amp;IF(Y259&lt;&gt;"",CONCATENATE(",",Y259),"")&amp;IF(AD259&lt;&gt;"",CONCATENATE(",",AD259),"")&amp;IF(AI259&lt;&gt;"",CONCATENATE(",",AI259),"")&amp;IF(AN259&lt;&gt;"",CONCATENATE(",",AN259),"")&amp;IF(AS259&lt;&gt;"",CONCATENATE(",",AS259),"")&amp;IF(P259&lt;&gt;"",CONCATENATE("}",""),"")&amp;IF(OR(I259="true",I259="false",I259&lt;&gt;""), CONCATENATE(", veteran=", I259), ""),""),"")</f>
        <v>, zoneIds={148}, veteran=false</v>
      </c>
      <c r="BA259" s="21" t="str">
        <f>IF(F259&lt;&gt;"Not in the game (anymore)",IF(A259&lt;&gt;"",", setType="&amp;G259,"")&amp;IF(J259="true",", multiTrialSet=true",""),"")</f>
        <v>, setType=LIBSETS_SETTYPE_DUNGEON</v>
      </c>
      <c r="BB259" s="21" t="str">
        <f>IF(AX259&lt;&gt;"",", isProcSetAllowedInPvP="&amp; AX259,"") &amp; IF(F259&lt;&gt;"Not in the game (anymore)",IF(U259&lt;&gt;"",", dropMechanic={"&amp;U259&amp;IF(AA259&lt;&gt;"",","&amp;AA259,"")&amp;IF(AF259&lt;&gt;"",","&amp;AF259,"")&amp;IF(AK259&lt;&gt;"",","&amp;AK259,"")&amp;IF(AP259&lt;&gt;"",","&amp;AP259,"")&amp;IF(AU259&lt;&gt;"",","&amp;AU259,"")&amp;"}"&amp;IF(U259="LIBSETS_DROP_MECHANIC_MONSTER_NAME",", dropMechanicNames={" &amp; IF(V259&lt;&gt;"","['en']='"&amp;V259&amp;"'","") &amp; IF(W259&lt;&gt;"",", ['de']='" &amp; W259&amp;"'","") &amp; "}",""),"")&amp;"},","")</f>
        <v>},</v>
      </c>
      <c r="BC259" s="21" t="str">
        <f>IF(F259&lt;&gt;"Not in the game (anymore)",IF(C259&lt;&gt;"",CONCATENATE(" --",C259," / ",B259,"   [",IF(Q259&lt;&gt;"",Q259,""),IF(Z259&lt;&gt;"",", "&amp;Z259,""),IF(AE259&lt;&gt;"",", "&amp;AE259,""),IF(AJ259&lt;&gt;"",", "&amp;AJ259,""),IF(AO259&lt;&gt;"",", "&amp;AO259,""),IF(AT259&lt;&gt;"",", "&amp;AT259,""),"]")),"")</f>
        <v xml:space="preserve"> --Lamia\'s Song / Lied der Lamie   [Arx Corinium]</v>
      </c>
    </row>
    <row r="260" spans="1:55" x14ac:dyDescent="0.25">
      <c r="A260" s="12">
        <v>304</v>
      </c>
      <c r="B260" t="s">
        <v>1133</v>
      </c>
      <c r="C260" t="s">
        <v>1134</v>
      </c>
      <c r="D260" s="3">
        <f t="shared" si="4"/>
        <v>304</v>
      </c>
      <c r="G260" s="8" t="s">
        <v>1496</v>
      </c>
      <c r="I260" t="s">
        <v>97</v>
      </c>
      <c r="J260" t="s">
        <v>97</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43" t="str">
        <f>IF(U260&lt;&gt;"",IF(U260&lt;&gt;"LIBSETS_DROP_MECHANIC_MONSTER_NAME",VLOOKUP(U260,'LibSets constants'!$I$4:$L$1003,3,FALSE),""),"")</f>
        <v/>
      </c>
      <c r="W260" s="3" t="str">
        <f>IF(U260&lt;&gt;"",IF(U260&lt;&gt;"LIBSETS_DROP_MECHANIC_MONSTER_NAME",VLOOKUP(U260,'LibSets constants'!$I$4:$L$1003,4,FALSE),""),"")</f>
        <v/>
      </c>
      <c r="Y260" s="3" t="str">
        <f>IF(G260&lt;&gt;"LIBSETS_SETTYPE_BATTLEGROUND",IF(G260&lt;&gt;"LIBSETS_SETTYPE_SPECIAL",IF(X260&lt;&gt;"",X260,IF(Z260&lt;&gt;"",VLOOKUP(Z260,'ESO zone constants'!$D$3:$H$4953,5,FALSE),"")),""),"")</f>
        <v/>
      </c>
      <c r="Z260" t="str">
        <f>IF(AND(O260&lt;&gt;"",NOT(ISERROR(O260))),"",IF(AND(L260&lt;&gt;"",L260&gt;0,NOT(ISERROR(L260))),VLOOKUP(L260,'ESO dumped WayshrineInfo'!$K$3:$N$9999,4,FALSE),""))</f>
        <v/>
      </c>
      <c r="AA260" s="44"/>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WayshrineInfo'!$K$3:$N$9999,4,FALSE),""))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90" t="s">
        <v>2707</v>
      </c>
      <c r="AY260" s="21" t="str">
        <f>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Z260" s="21" t="str">
        <f>IF(F260&lt;&gt;"Not in the game (anymore)",IF(A260&lt;&gt;"",IF(P260&lt;&gt;"",CONCATENATE(", zoneIds={",P260),"")&amp;IF(Y260&lt;&gt;"",CONCATENATE(",",Y260),"")&amp;IF(AD260&lt;&gt;"",CONCATENATE(",",AD260),"")&amp;IF(AI260&lt;&gt;"",CONCATENATE(",",AI260),"")&amp;IF(AN260&lt;&gt;"",CONCATENATE(",",AN260),"")&amp;IF(AS260&lt;&gt;"",CONCATENATE(",",AS260),"")&amp;IF(P260&lt;&gt;"",CONCATENATE("}",""),"")&amp;IF(OR(I260="true",I260="false",I260&lt;&gt;""), CONCATENATE(", veteran=", I260), ""),""),"")</f>
        <v>, zoneIds={148}, veteran=false</v>
      </c>
      <c r="BA260" s="21" t="str">
        <f>IF(F260&lt;&gt;"Not in the game (anymore)",IF(A260&lt;&gt;"",", setType="&amp;G260,"")&amp;IF(J260="true",", multiTrialSet=true",""),"")</f>
        <v>, setType=LIBSETS_SETTYPE_DUNGEON</v>
      </c>
      <c r="BB260" s="21" t="str">
        <f>IF(AX260&lt;&gt;"",", isProcSetAllowedInPvP="&amp; AX260,"") &amp; IF(F260&lt;&gt;"Not in the game (anymore)",IF(U260&lt;&gt;"",", dropMechanic={"&amp;U260&amp;IF(AA260&lt;&gt;"",","&amp;AA260,"")&amp;IF(AF260&lt;&gt;"",","&amp;AF260,"")&amp;IF(AK260&lt;&gt;"",","&amp;AK260,"")&amp;IF(AP260&lt;&gt;"",","&amp;AP260,"")&amp;IF(AU260&lt;&gt;"",","&amp;AU260,"")&amp;"}"&amp;IF(U260="LIBSETS_DROP_MECHANIC_MONSTER_NAME",", dropMechanicNames={" &amp; IF(V260&lt;&gt;"","['en']='"&amp;V260&amp;"'","") &amp; IF(W260&lt;&gt;"",", ['de']='" &amp; W260&amp;"'","") &amp; "}",""),"")&amp;"},","")</f>
        <v>},</v>
      </c>
      <c r="BC260" s="21" t="str">
        <f>IF(F260&lt;&gt;"Not in the game (anymore)",IF(C260&lt;&gt;"",CONCATENATE(" --",C260," / ",B260,"   [",IF(Q260&lt;&gt;"",Q260,""),IF(Z260&lt;&gt;"",", "&amp;Z260,""),IF(AE260&lt;&gt;"",", "&amp;AE260,""),IF(AJ260&lt;&gt;"",", "&amp;AJ260,""),IF(AO260&lt;&gt;"",", "&amp;AO260,""),IF(AT260&lt;&gt;"",", "&amp;AT260,""),"]")),"")</f>
        <v xml:space="preserve"> --Medusa / Versteinernder Blick   [Arx Corinium]</v>
      </c>
    </row>
    <row r="261" spans="1:55" x14ac:dyDescent="0.25">
      <c r="A261" s="12">
        <v>305</v>
      </c>
      <c r="B261" t="s">
        <v>1135</v>
      </c>
      <c r="C261" t="s">
        <v>1136</v>
      </c>
      <c r="D261" s="3">
        <f t="shared" si="4"/>
        <v>305</v>
      </c>
      <c r="G261" s="8" t="s">
        <v>1496</v>
      </c>
      <c r="I261" t="s">
        <v>97</v>
      </c>
      <c r="J261" t="s">
        <v>97</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43" t="str">
        <f>IF(U261&lt;&gt;"",IF(U261&lt;&gt;"LIBSETS_DROP_MECHANIC_MONSTER_NAME",VLOOKUP(U261,'LibSets constants'!$I$4:$L$1003,3,FALSE),""),"")</f>
        <v/>
      </c>
      <c r="W261" s="43" t="str">
        <f>IF(U261&lt;&gt;"",IF(U261&lt;&gt;"LIBSETS_DROP_MECHANIC_MONSTER_NAME",VLOOKUP(U261,'LibSets constants'!$I$4:$L$1003,4,FALSE),""),"")</f>
        <v/>
      </c>
      <c r="Y261" s="3" t="str">
        <f>IF(G261&lt;&gt;"LIBSETS_SETTYPE_BATTLEGROUND",IF(G261&lt;&gt;"LIBSETS_SETTYPE_SPECIAL",IF(X261&lt;&gt;"",X261,IF(Z261&lt;&gt;"",VLOOKUP(Z261,'ESO zone constants'!$D$3:$H$4953,5,FALSE),"")),""),"")</f>
        <v/>
      </c>
      <c r="Z261" t="str">
        <f>IF(AND(O261&lt;&gt;"",NOT(ISERROR(O261))),"",IF(AND(L261&lt;&gt;"",L261&gt;0,NOT(ISERROR(L261))),VLOOKUP(L261,'ESO dumped WayshrineInfo'!$K$3:$N$9999,4,FALSE),""))</f>
        <v/>
      </c>
      <c r="AA261" s="44"/>
      <c r="AB261" s="43" t="str">
        <f>IF(AA261&lt;&gt;"",IF(AA261&lt;&gt;"LIBSETS_DROP_MECHANIC_MONSTER_NAME",VLOOKUP(AA261,'LibSets constants'!$I$4:$L$1003,3,FALSE),""),"")</f>
        <v/>
      </c>
      <c r="AC261" s="43" t="str">
        <f>IF(AA261&lt;&gt;"",IF(AA261&lt;&gt;"LIBSETS_DROP_MECHANIC_MONSTER_NAME",VLOOKUP(AA261,'LibSets constants'!$I$4:$L$1003,4,FALSE),""),"")</f>
        <v/>
      </c>
      <c r="AD261" s="3" t="str">
        <f>IF(G261&lt;&gt;"LIBSETS_SETTYPE_BATTLEGROUND",IF(G261&lt;&gt;"LIBSETS_SETTYPE_SPECIAL",IF(AE261&lt;&gt;"",VLOOKUP(AE261,'ESO zone constants'!$D$3:$H$4953,5,FALSE),""),""),"")</f>
        <v/>
      </c>
      <c r="AE261" t="str">
        <f>IF(AND(O261&lt;&gt;"",NOT(ISERROR(O261))),"",IF(AND(M261&lt;&gt;"",M261&gt;0,NOT(ISERROR(M261))),VLOOKUP(M261,'ESO dumped WayshrineInfo'!$K$3:$N$9999,4,FALSE),""))</f>
        <v/>
      </c>
      <c r="AF261" s="44"/>
      <c r="AG261" s="43" t="str">
        <f>IF(AF261&lt;&gt;"",IF(AF261&lt;&gt;"LIBSETS_DROP_MECHANIC_MONSTER_NAME",VLOOKUP(AF261,'LibSets constants'!$I$4:$L$1003,3,FALSE),""),"")</f>
        <v/>
      </c>
      <c r="AH261" s="43" t="str">
        <f>IF(AF261&lt;&gt;"",IF(AF261&lt;&gt;"LIBSETS_DROP_MECHANIC_MONSTER_NAME",VLOOKUP(AF261,'LibSets constants'!$I$4:$L$1003,4,FALSE),""),"")</f>
        <v/>
      </c>
      <c r="AI261" s="3" t="str">
        <f>IF(G261&lt;&gt;"LIBSETS_SETTYPE_BATTLEGROUND",IF(G261&lt;&gt;"LIBSETS_SETTYPE_SPECIAL",IF(AJ261&lt;&gt;"",VLOOKUP(AJ261,'ESO zone constants'!$D$3:$H$4953,5,FALSE),""),""),"")</f>
        <v/>
      </c>
      <c r="AK261" s="44"/>
      <c r="AL261" s="43" t="str">
        <f>IF(AK261&lt;&gt;"",IF(AK261&lt;&gt;"LIBSETS_DROP_MECHANIC_MONSTER_NAME",VLOOKUP(AK261,'LibSets constants'!$I$4:$L$1003,3,FALSE),""),"")</f>
        <v/>
      </c>
      <c r="AM261" s="43" t="str">
        <f>IF(AK261&lt;&gt;"",IF(AK261&lt;&gt;"LIBSETS_DROP_MECHANIC_MONSTER_NAME",VLOOKUP(AK261,'LibSets constants'!$I$4:$L$1003,4,FALSE),""),"")</f>
        <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90" t="s">
        <v>2707</v>
      </c>
      <c r="AY261" s="21" t="str">
        <f>IF(A261="???","--","")&amp;IF(F261&lt;&gt;"Not in the game (anymore)",IF(A261&lt;&gt;"",CONCATENATE("[",A261,"] = {wayshrines={")&amp;IF(K261&lt;&gt;"",CONCATENATE(K261,","),"")&amp;IF(L261&lt;&gt;"",CONCATENATE(L261,","),"")&amp;IF(M261&lt;&gt;"",CONCATENATE(M261,","),"")&amp;CONCATENATE("}")&amp;IF(VALUE(N261)&gt;0,CONCATENATE(", traitsNeeded=",N261),"")&amp;CONCATENATE(", dlcId=",IF(S261&lt;&gt;"",S261,"DLC_BASE_GAME")),""),"")</f>
        <v>[305] = {wayshrines={196,196,196,}, dlcId=DLC_BASE_GAME</v>
      </c>
      <c r="AZ261" s="21" t="str">
        <f>IF(F261&lt;&gt;"Not in the game (anymore)",IF(A261&lt;&gt;"",IF(P261&lt;&gt;"",CONCATENATE(", zoneIds={",P261),"")&amp;IF(Y261&lt;&gt;"",CONCATENATE(",",Y261),"")&amp;IF(AD261&lt;&gt;"",CONCATENATE(",",AD261),"")&amp;IF(AI261&lt;&gt;"",CONCATENATE(",",AI261),"")&amp;IF(AN261&lt;&gt;"",CONCATENATE(",",AN261),"")&amp;IF(AS261&lt;&gt;"",CONCATENATE(",",AS261),"")&amp;IF(P261&lt;&gt;"",CONCATENATE("}",""),"")&amp;IF(OR(I261="true",I261="false",I261&lt;&gt;""), CONCATENATE(", veteran=", I261), ""),""),"")</f>
        <v>, zoneIds={22}, veteran=false</v>
      </c>
      <c r="BA261" s="21" t="str">
        <f>IF(F261&lt;&gt;"Not in the game (anymore)",IF(A261&lt;&gt;"",", setType="&amp;G261,"")&amp;IF(J261="true",", multiTrialSet=true",""),"")</f>
        <v>, setType=LIBSETS_SETTYPE_DUNGEON</v>
      </c>
      <c r="BB261" s="21" t="str">
        <f>IF(AX261&lt;&gt;"",", isProcSetAllowedInPvP="&amp; AX261,"") &amp; IF(F261&lt;&gt;"Not in the game (anymore)",IF(U261&lt;&gt;"",", dropMechanic={"&amp;U261&amp;IF(AA261&lt;&gt;"",","&amp;AA261,"")&amp;IF(AF261&lt;&gt;"",","&amp;AF261,"")&amp;IF(AK261&lt;&gt;"",","&amp;AK261,"")&amp;IF(AP261&lt;&gt;"",","&amp;AP261,"")&amp;IF(AU261&lt;&gt;"",","&amp;AU261,"")&amp;"}"&amp;IF(U261="LIBSETS_DROP_MECHANIC_MONSTER_NAME",", dropMechanicNames={" &amp; IF(V261&lt;&gt;"","['en']='"&amp;V261&amp;"'","") &amp; IF(W261&lt;&gt;"",", ['de']='" &amp; W261&amp;"'","") &amp; "}",""),"")&amp;"},","")</f>
        <v>},</v>
      </c>
      <c r="BC261" s="21" t="str">
        <f>IF(F261&lt;&gt;"Not in the game (anymore)",IF(C261&lt;&gt;"",CONCATENATE(" --",C261," / ",B261,"   [",IF(Q261&lt;&gt;"",Q261,""),IF(Z261&lt;&gt;"",", "&amp;Z261,""),IF(AE261&lt;&gt;"",", "&amp;AE261,""),IF(AJ261&lt;&gt;"",", "&amp;AJ261,""),IF(AO261&lt;&gt;"",", "&amp;AO261,""),IF(AT261&lt;&gt;"",", "&amp;AT261,""),"]")),"")</f>
        <v xml:space="preserve"> --Treasure Hunter / Schatzjäger   [Volenfell]</v>
      </c>
    </row>
    <row r="262" spans="1:55" x14ac:dyDescent="0.25">
      <c r="A262" s="12">
        <v>307</v>
      </c>
      <c r="B262" t="s">
        <v>1137</v>
      </c>
      <c r="C262" t="s">
        <v>1138</v>
      </c>
      <c r="D262" s="3">
        <f t="shared" si="4"/>
        <v>307</v>
      </c>
      <c r="G262" s="8" t="s">
        <v>1496</v>
      </c>
      <c r="I262" t="s">
        <v>97</v>
      </c>
      <c r="J262" t="s">
        <v>97</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43" t="str">
        <f>IF(U262&lt;&gt;"",IF(U262&lt;&gt;"LIBSETS_DROP_MECHANIC_MONSTER_NAME",VLOOKUP(U262,'LibSets constants'!$I$4:$L$1003,3,FALSE),""),"")</f>
        <v/>
      </c>
      <c r="W262" s="3" t="str">
        <f>IF(U262&lt;&gt;"",IF(U262&lt;&gt;"LIBSETS_DROP_MECHANIC_MONSTER_NAME",VLOOKUP(U262,'LibSets constants'!$I$4:$L$1003,4,FALSE),""),"")</f>
        <v/>
      </c>
      <c r="Y262" s="3" t="str">
        <f>IF(G262&lt;&gt;"LIBSETS_SETTYPE_BATTLEGROUND",IF(G262&lt;&gt;"LIBSETS_SETTYPE_SPECIAL",IF(X262&lt;&gt;"",X262,IF(Z262&lt;&gt;"",VLOOKUP(Z262,'ESO zone constants'!$D$3:$H$4953,5,FALSE),"")),""),"")</f>
        <v/>
      </c>
      <c r="Z262" t="str">
        <f>IF(AND(O262&lt;&gt;"",NOT(ISERROR(O262))),"",IF(AND(L262&lt;&gt;"",L262&gt;0,NOT(ISERROR(L262))),VLOOKUP(L262,'ESO dumped WayshrineInfo'!$K$3:$N$9999,4,FALSE),""))</f>
        <v/>
      </c>
      <c r="AA262" s="44"/>
      <c r="AB262" s="43" t="str">
        <f>IF(AA262&lt;&gt;"",IF(AA262&lt;&gt;"LIBSETS_DROP_MECHANIC_MONSTER_NAME",VLOOKUP(AA262,'LibSets constants'!$I$4:$L$1003,3,FALSE),""),"")</f>
        <v/>
      </c>
      <c r="AC262" s="43" t="str">
        <f>IF(AA262&lt;&gt;"",IF(AA262&lt;&gt;"LIBSETS_DROP_MECHANIC_MONSTER_NAME",VLOOKUP(AA262,'LibSets constants'!$I$4:$L$1003,4,FALSE),""),"")</f>
        <v/>
      </c>
      <c r="AD262" s="3" t="str">
        <f>IF(G262&lt;&gt;"LIBSETS_SETTYPE_BATTLEGROUND",IF(G262&lt;&gt;"LIBSETS_SETTYPE_SPECIAL",IF(AE262&lt;&gt;"",VLOOKUP(AE262,'ESO zone constants'!$D$3:$H$4953,5,FALSE),""),""),"")</f>
        <v/>
      </c>
      <c r="AE262" t="str">
        <f>IF(AND(O262&lt;&gt;"",NOT(ISERROR(O262))),"",IF(AND(M262&lt;&gt;"",M262&gt;0,NOT(ISERROR(M262))),VLOOKUP(M262,'ESO dumped WayshrineInfo'!$K$3:$N$9999,4,FALSE),""))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90" t="s">
        <v>2708</v>
      </c>
      <c r="AY262" s="21" t="str">
        <f>IF(A262="???","--","")&amp;IF(F262&lt;&gt;"Not in the game (anymore)",IF(A262&lt;&gt;"",CONCATENATE("[",A262,"] = {wayshrines={")&amp;IF(K262&lt;&gt;"",CONCATENATE(K262,","),"")&amp;IF(L262&lt;&gt;"",CONCATENATE(L262,","),"")&amp;IF(M262&lt;&gt;"",CONCATENATE(M262,","),"")&amp;CONCATENATE("}")&amp;IF(VALUE(N262)&gt;0,CONCATENATE(", traitsNeeded=",N262),"")&amp;CONCATENATE(", dlcId=",IF(S262&lt;&gt;"",S262,"DLC_BASE_GAME")),""),"")</f>
        <v>[307] = {wayshrines={195,195,195,}, dlcId=DLC_BASE_GAME</v>
      </c>
      <c r="AZ262" s="21" t="str">
        <f>IF(F262&lt;&gt;"Not in the game (anymore)",IF(A262&lt;&gt;"",IF(P262&lt;&gt;"",CONCATENATE(", zoneIds={",P262),"")&amp;IF(Y262&lt;&gt;"",CONCATENATE(",",Y262),"")&amp;IF(AD262&lt;&gt;"",CONCATENATE(",",AD262),"")&amp;IF(AI262&lt;&gt;"",CONCATENATE(",",AI262),"")&amp;IF(AN262&lt;&gt;"",CONCATENATE(",",AN262),"")&amp;IF(AS262&lt;&gt;"",CONCATENATE(",",AS262),"")&amp;IF(P262&lt;&gt;"",CONCATENATE("}",""),"")&amp;IF(OR(I262="true",I262="false",I262&lt;&gt;""), CONCATENATE(", veteran=", I262), ""),""),"")</f>
        <v>, zoneIds={449}, veteran=false</v>
      </c>
      <c r="BA262" s="21" t="str">
        <f>IF(F262&lt;&gt;"Not in the game (anymore)",IF(A262&lt;&gt;"",", setType="&amp;G262,"")&amp;IF(J262="true",", multiTrialSet=true",""),"")</f>
        <v>, setType=LIBSETS_SETTYPE_DUNGEON</v>
      </c>
      <c r="BB262" s="21" t="str">
        <f>IF(AX262&lt;&gt;"",", isProcSetAllowedInPvP="&amp; AX262,"") &amp; IF(F262&lt;&gt;"Not in the game (anymore)",IF(U262&lt;&gt;"",", dropMechanic={"&amp;U262&amp;IF(AA262&lt;&gt;"",","&amp;AA262,"")&amp;IF(AF262&lt;&gt;"",","&amp;AF262,"")&amp;IF(AK262&lt;&gt;"",","&amp;AK262,"")&amp;IF(AP262&lt;&gt;"",","&amp;AP262,"")&amp;IF(AU262&lt;&gt;"",","&amp;AU262,"")&amp;"}"&amp;IF(U262="LIBSETS_DROP_MECHANIC_MONSTER_NAME",", dropMechanicNames={" &amp; IF(V262&lt;&gt;"","['en']='"&amp;V262&amp;"'","") &amp; IF(W262&lt;&gt;"",", ['de']='" &amp; W262&amp;"'","") &amp; "}",""),"")&amp;"},","")</f>
        <v>, isProcSetAllowedInPvP=1},</v>
      </c>
      <c r="BC262" s="21" t="str">
        <f>IF(F262&lt;&gt;"Not in the game (anymore)",IF(C262&lt;&gt;"",CONCATENATE(" --",C262," / ",B262,"   [",IF(Q262&lt;&gt;"",Q262,""),IF(Z262&lt;&gt;"",", "&amp;Z262,""),IF(AE262&lt;&gt;"",", "&amp;AE262,""),IF(AJ262&lt;&gt;"",", "&amp;AJ262,""),IF(AO262&lt;&gt;"",", "&amp;AO262,""),IF(AT262&lt;&gt;"",", "&amp;AT262,""),"]")),"")</f>
        <v xml:space="preserve"> --Draugr Hulk / Schwerfälliger Draugr   [Direfrost Keep]</v>
      </c>
    </row>
    <row r="263" spans="1:55" x14ac:dyDescent="0.25">
      <c r="A263" s="12">
        <v>308</v>
      </c>
      <c r="B263" t="s">
        <v>1139</v>
      </c>
      <c r="C263" t="s">
        <v>2655</v>
      </c>
      <c r="D263" s="3">
        <f t="shared" si="4"/>
        <v>308</v>
      </c>
      <c r="E263" s="42"/>
      <c r="G263" s="8" t="s">
        <v>1496</v>
      </c>
      <c r="I263" t="s">
        <v>97</v>
      </c>
      <c r="J263" t="s">
        <v>97</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43" t="str">
        <f>IF(U263&lt;&gt;"",IF(U263&lt;&gt;"LIBSETS_DROP_MECHANIC_MONSTER_NAME",VLOOKUP(U263,'LibSets constants'!$I$4:$L$1003,3,FALSE),""),"")</f>
        <v/>
      </c>
      <c r="W263" s="3" t="str">
        <f>IF(U263&lt;&gt;"",IF(U263&lt;&gt;"LIBSETS_DROP_MECHANIC_MONSTER_NAME",VLOOKUP(U263,'LibSets constants'!$I$4:$L$1003,4,FALSE),""),"")</f>
        <v/>
      </c>
      <c r="Y263" s="3" t="str">
        <f>IF(G263&lt;&gt;"LIBSETS_SETTYPE_BATTLEGROUND",IF(G263&lt;&gt;"LIBSETS_SETTYPE_SPECIAL",IF(X263&lt;&gt;"",X263,IF(Z263&lt;&gt;"",VLOOKUP(Z263,'ESO zone constants'!$D$3:$H$4953,5,FALSE),"")),""),"")</f>
        <v/>
      </c>
      <c r="Z263" t="str">
        <f>IF(AND(O263&lt;&gt;"",NOT(ISERROR(O263))),"",IF(AND(L263&lt;&gt;"",L263&gt;0,NOT(ISERROR(L263))),VLOOKUP(L263,'ESO dumped WayshrineInfo'!$K$3:$N$9999,4,FALSE),""))</f>
        <v/>
      </c>
      <c r="AA263" s="44"/>
      <c r="AB263" s="43" t="str">
        <f>IF(AA263&lt;&gt;"",IF(AA263&lt;&gt;"LIBSETS_DROP_MECHANIC_MONSTER_NAME",VLOOKUP(AA263,'LibSets constants'!$I$4:$L$1003,3,FALSE),""),"")</f>
        <v/>
      </c>
      <c r="AC263" s="43" t="str">
        <f>IF(AA263&lt;&gt;"",IF(AA263&lt;&gt;"LIBSETS_DROP_MECHANIC_MONSTER_NAME",VLOOKUP(AA263,'LibSets constants'!$I$4:$L$1003,4,FALSE),""),"")</f>
        <v/>
      </c>
      <c r="AD263" s="3" t="str">
        <f>IF(G263&lt;&gt;"LIBSETS_SETTYPE_BATTLEGROUND",IF(G263&lt;&gt;"LIBSETS_SETTYPE_SPECIAL",IF(AE263&lt;&gt;"",VLOOKUP(AE263,'ESO zone constants'!$D$3:$H$4953,5,FALSE),""),""),"")</f>
        <v/>
      </c>
      <c r="AE263" t="str">
        <f>IF(AND(O263&lt;&gt;"",NOT(ISERROR(O263))),"",IF(AND(M263&lt;&gt;"",M263&gt;0,NOT(ISERROR(M263))),VLOOKUP(M263,'ESO dumped WayshrineInfo'!$K$3:$N$9999,4,FALSE),""))</f>
        <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90" t="s">
        <v>2707</v>
      </c>
      <c r="AY263" s="21" t="str">
        <f>IF(A263="???","--","")&amp;IF(F263&lt;&gt;"Not in the game (anymore)",IF(A263&lt;&gt;"",CONCATENATE("[",A263,"] = {wayshrines={")&amp;IF(K263&lt;&gt;"",CONCATENATE(K263,","),"")&amp;IF(L263&lt;&gt;"",CONCATENATE(L263,","),"")&amp;IF(M263&lt;&gt;"",CONCATENATE(M263,","),"")&amp;CONCATENATE("}")&amp;IF(VALUE(N263)&gt;0,CONCATENATE(", traitsNeeded=",N263),"")&amp;CONCATENATE(", dlcId=",IF(S263&lt;&gt;"",S263,"DLC_BASE_GAME")),""),"")</f>
        <v>[308] = {wayshrines={186,186,186,}, dlcId=DLC_BASE_GAME</v>
      </c>
      <c r="AZ263" s="21" t="str">
        <f>IF(F263&lt;&gt;"Not in the game (anymore)",IF(A263&lt;&gt;"",IF(P263&lt;&gt;"",CONCATENATE(", zoneIds={",P263),"")&amp;IF(Y263&lt;&gt;"",CONCATENATE(",",Y263),"")&amp;IF(AD263&lt;&gt;"",CONCATENATE(",",AD263),"")&amp;IF(AI263&lt;&gt;"",CONCATENATE(",",AI263),"")&amp;IF(AN263&lt;&gt;"",CONCATENATE(",",AN263),"")&amp;IF(AS263&lt;&gt;"",CONCATENATE(",",AS263),"")&amp;IF(P263&lt;&gt;"",CONCATENATE("}",""),"")&amp;IF(OR(I263="true",I263="false",I263&lt;&gt;""), CONCATENATE(", veteran=", I263), ""),""),"")</f>
        <v>, zoneIds={38}, veteran=false</v>
      </c>
      <c r="BA263" s="21" t="str">
        <f>IF(F263&lt;&gt;"Not in the game (anymore)",IF(A263&lt;&gt;"",", setType="&amp;G263,"")&amp;IF(J263="true",", multiTrialSet=true",""),"")</f>
        <v>, setType=LIBSETS_SETTYPE_DUNGEON</v>
      </c>
      <c r="BB263" s="21" t="str">
        <f>IF(AX263&lt;&gt;"",", isProcSetAllowedInPvP="&amp; AX263,"") &amp; IF(F263&lt;&gt;"Not in the game (anymore)",IF(U263&lt;&gt;"",", dropMechanic={"&amp;U263&amp;IF(AA263&lt;&gt;"",","&amp;AA263,"")&amp;IF(AF263&lt;&gt;"",","&amp;AF263,"")&amp;IF(AK263&lt;&gt;"",","&amp;AK263,"")&amp;IF(AP263&lt;&gt;"",","&amp;AP263,"")&amp;IF(AU263&lt;&gt;"",","&amp;AU263,"")&amp;"}"&amp;IF(U263="LIBSETS_DROP_MECHANIC_MONSTER_NAME",", dropMechanicNames={" &amp; IF(V263&lt;&gt;"","['en']='"&amp;V263&amp;"'","") &amp; IF(W263&lt;&gt;"",", ['de']='" &amp; W263&amp;"'","") &amp; "}",""),"")&amp;"},","")</f>
        <v>},</v>
      </c>
      <c r="BC263" s="21" t="str">
        <f>IF(F263&lt;&gt;"Not in the game (anymore)",IF(C263&lt;&gt;"",CONCATENATE(" --",C263," / ",B263,"   [",IF(Q263&lt;&gt;"",Q263,""),IF(Z263&lt;&gt;"",", "&amp;Z263,""),IF(AE263&lt;&gt;"",", "&amp;AE263,""),IF(AJ263&lt;&gt;"",", "&amp;AJ263,""),IF(AO263&lt;&gt;"",", "&amp;AO263,""),IF(AT263&lt;&gt;"",", "&amp;AT263,""),"]")),"")</f>
        <v xml:space="preserve"> --Bone Pirate\'s Tatters / Lumpen des Knochenpiraten   [Blackheart Haven]</v>
      </c>
    </row>
    <row r="264" spans="1:55" x14ac:dyDescent="0.25">
      <c r="A264" s="12">
        <v>309</v>
      </c>
      <c r="B264" t="s">
        <v>1140</v>
      </c>
      <c r="C264" t="s">
        <v>2656</v>
      </c>
      <c r="D264" s="3">
        <f t="shared" si="4"/>
        <v>309</v>
      </c>
      <c r="E264" s="42"/>
      <c r="G264" s="8" t="s">
        <v>1496</v>
      </c>
      <c r="I264" t="s">
        <v>97</v>
      </c>
      <c r="J264" t="s">
        <v>97</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43" t="str">
        <f>IF(U264&lt;&gt;"",IF(U264&lt;&gt;"LIBSETS_DROP_MECHANIC_MONSTER_NAME",VLOOKUP(U264,'LibSets constants'!$I$4:$L$1003,3,FALSE),""),"")</f>
        <v/>
      </c>
      <c r="W264" s="3" t="str">
        <f>IF(U264&lt;&gt;"",IF(U264&lt;&gt;"LIBSETS_DROP_MECHANIC_MONSTER_NAME",VLOOKUP(U264,'LibSets constants'!$I$4:$L$1003,4,FALSE),""),"")</f>
        <v/>
      </c>
      <c r="Y264" s="3" t="str">
        <f>IF(G264&lt;&gt;"LIBSETS_SETTYPE_BATTLEGROUND",IF(G264&lt;&gt;"LIBSETS_SETTYPE_SPECIAL",IF(X264&lt;&gt;"",X264,IF(Z264&lt;&gt;"",VLOOKUP(Z264,'ESO zone constants'!$D$3:$H$4953,5,FALSE),"")),""),"")</f>
        <v/>
      </c>
      <c r="Z264" t="str">
        <f>IF(AND(O264&lt;&gt;"",NOT(ISERROR(O264))),"",IF(AND(L264&lt;&gt;"",L264&gt;0,NOT(ISERROR(L264))),VLOOKUP(L264,'ESO dumped WayshrineInfo'!$K$3:$N$9999,4,FALSE),""))</f>
        <v/>
      </c>
      <c r="AA264" s="44"/>
      <c r="AB264" s="43" t="str">
        <f>IF(AA264&lt;&gt;"",IF(AA264&lt;&gt;"LIBSETS_DROP_MECHANIC_MONSTER_NAME",VLOOKUP(AA264,'LibSets constants'!$I$4:$L$1003,3,FALSE),""),"")</f>
        <v/>
      </c>
      <c r="AC264" s="43" t="str">
        <f>IF(AA264&lt;&gt;"",IF(AA264&lt;&gt;"LIBSETS_DROP_MECHANIC_MONSTER_NAME",VLOOKUP(AA264,'LibSets constants'!$I$4:$L$1003,4,FALSE),""),"")</f>
        <v/>
      </c>
      <c r="AD264" s="3" t="str">
        <f>IF(G264&lt;&gt;"LIBSETS_SETTYPE_BATTLEGROUND",IF(G264&lt;&gt;"LIBSETS_SETTYPE_SPECIAL",IF(AE264&lt;&gt;"",VLOOKUP(AE264,'ESO zone constants'!$D$3:$H$4953,5,FALSE),""),""),"")</f>
        <v/>
      </c>
      <c r="AE264" t="str">
        <f>IF(AND(O264&lt;&gt;"",NOT(ISERROR(O264))),"",IF(AND(M264&lt;&gt;"",M264&gt;0,NOT(ISERROR(M264))),VLOOKUP(M264,'ESO dumped WayshrineInfo'!$K$3:$N$9999,4,FALSE),""))</f>
        <v/>
      </c>
      <c r="AF264" s="44"/>
      <c r="AG264" s="43" t="str">
        <f>IF(AF264&lt;&gt;"",IF(AF264&lt;&gt;"LIBSETS_DROP_MECHANIC_MONSTER_NAME",VLOOKUP(AF264,'LibSets constants'!$I$4:$L$1003,3,FALSE),""),"")</f>
        <v/>
      </c>
      <c r="AH264" s="43" t="str">
        <f>IF(AF264&lt;&gt;"",IF(AF264&lt;&gt;"LIBSETS_DROP_MECHANIC_MONSTER_NAME",VLOOKUP(AF264,'LibSets constants'!$I$4:$L$1003,4,FALSE),""),"")</f>
        <v/>
      </c>
      <c r="AI264" s="3" t="str">
        <f>IF(G264&lt;&gt;"LIBSETS_SETTYPE_BATTLEGROUND",IF(G264&lt;&gt;"LIBSETS_SETTYPE_SPECIAL",IF(AJ264&lt;&gt;"",VLOOKUP(AJ264,'ESO zone constants'!$D$3:$H$4953,5,FALSE),""),""),"")</f>
        <v/>
      </c>
      <c r="AK264" s="44"/>
      <c r="AL264" s="43" t="str">
        <f>IF(AK264&lt;&gt;"",IF(AK264&lt;&gt;"LIBSETS_DROP_MECHANIC_MONSTER_NAME",VLOOKUP(AK264,'LibSets constants'!$I$4:$L$1003,3,FALSE),""),"")</f>
        <v/>
      </c>
      <c r="AM264" s="43" t="str">
        <f>IF(AK264&lt;&gt;"",IF(AK264&lt;&gt;"LIBSETS_DROP_MECHANIC_MONSTER_NAME",VLOOKUP(AK264,'LibSets constants'!$I$4:$L$1003,4,FALSE),""),"")</f>
        <v/>
      </c>
      <c r="AN264" s="3" t="str">
        <f>IF(G264&lt;&gt;"LIBSETS_SETTYPE_BATTLEGROUND",IF(G264&lt;&gt;"LIBSETS_SETTYPE_SPECIAL",IF(AO264&lt;&gt;"",VLOOKUP(AO264,'ESO zone constants'!$D$3:$H$4953,5,FALSE),""),""),"")</f>
        <v/>
      </c>
      <c r="AP264" s="44"/>
      <c r="AQ264" s="43" t="str">
        <f>IF(AP264&lt;&gt;"",IF(AP264&lt;&gt;"LIBSETS_DROP_MECHANIC_MONSTER_NAME",VLOOKUP(AP264,'LibSets constants'!$I$4:$L$1003,3,FALSE),""),"")</f>
        <v/>
      </c>
      <c r="AR264" s="43" t="str">
        <f>IF(AP264&lt;&gt;"",IF(AP264&lt;&gt;"LIBSETS_DROP_MECHANIC_MONSTER_NAME",VLOOKUP(AP264,'LibSets constants'!$I$4:$L$1003,4,FALSE),""),"")</f>
        <v/>
      </c>
      <c r="AS264" s="3" t="str">
        <f>IF(G264&lt;&gt;"LIBSETS_SETTYPE_BATTLEGROUND",IF(G264&lt;&gt;"LIBSETS_SETTYPE_SPECIAL",IF(AT264&lt;&gt;"",VLOOKUP(AT264,'ESO zone constants'!$D$3:$H$4953,5,FALSE),""),""),"")</f>
        <v/>
      </c>
      <c r="AU264" s="44"/>
      <c r="AV264" s="43" t="str">
        <f>IF(AU264&lt;&gt;"",IF(AU264&lt;&gt;"LIBSETS_DROP_MECHANIC_MONSTER_NAME",VLOOKUP(AU264,'LibSets constants'!$I$4:$L$1003,3,FALSE),""),"")</f>
        <v/>
      </c>
      <c r="AW264" s="43" t="str">
        <f>IF(AU264&lt;&gt;"",IF(AU264&lt;&gt;"LIBSETS_DROP_MECHANIC_MONSTER_NAME",VLOOKUP(AU264,'LibSets constants'!$I$4:$L$1003,4,FALSE),""),"")</f>
        <v/>
      </c>
      <c r="AX264" s="90" t="s">
        <v>2707</v>
      </c>
      <c r="AY264" s="21" t="str">
        <f>IF(A264="???","--","")&amp;IF(F264&lt;&gt;"Not in the game (anymore)",IF(A264&lt;&gt;"",CONCATENATE("[",A264,"] = {wayshrines={")&amp;IF(K264&lt;&gt;"",CONCATENATE(K264,","),"")&amp;IF(L264&lt;&gt;"",CONCATENATE(L264,","),"")&amp;IF(M264&lt;&gt;"",CONCATENATE(M264,","),"")&amp;CONCATENATE("}")&amp;IF(VALUE(N264)&gt;0,CONCATENATE(", traitsNeeded=",N264),"")&amp;CONCATENATE(", dlcId=",IF(S264&lt;&gt;"",S264,"DLC_BASE_GAME")),""),"")</f>
        <v>[309] = {wayshrines={186,186,186,}, dlcId=DLC_BASE_GAME</v>
      </c>
      <c r="AZ264" s="21" t="str">
        <f>IF(F264&lt;&gt;"Not in the game (anymore)",IF(A264&lt;&gt;"",IF(P264&lt;&gt;"",CONCATENATE(", zoneIds={",P264),"")&amp;IF(Y264&lt;&gt;"",CONCATENATE(",",Y264),"")&amp;IF(AD264&lt;&gt;"",CONCATENATE(",",AD264),"")&amp;IF(AI264&lt;&gt;"",CONCATENATE(",",AI264),"")&amp;IF(AN264&lt;&gt;"",CONCATENATE(",",AN264),"")&amp;IF(AS264&lt;&gt;"",CONCATENATE(",",AS264),"")&amp;IF(P264&lt;&gt;"",CONCATENATE("}",""),"")&amp;IF(OR(I264="true",I264="false",I264&lt;&gt;""), CONCATENATE(", veteran=", I264), ""),""),"")</f>
        <v>, zoneIds={38}, veteran=false</v>
      </c>
      <c r="BA264" s="21" t="str">
        <f>IF(F264&lt;&gt;"Not in the game (anymore)",IF(A264&lt;&gt;"",", setType="&amp;G264,"")&amp;IF(J264="true",", multiTrialSet=true",""),"")</f>
        <v>, setType=LIBSETS_SETTYPE_DUNGEON</v>
      </c>
      <c r="BB264" s="21" t="str">
        <f>IF(AX264&lt;&gt;"",", isProcSetAllowedInPvP="&amp; AX264,"") &amp; IF(F264&lt;&gt;"Not in the game (anymore)",IF(U264&lt;&gt;"",", dropMechanic={"&amp;U264&amp;IF(AA264&lt;&gt;"",","&amp;AA264,"")&amp;IF(AF264&lt;&gt;"",","&amp;AF264,"")&amp;IF(AK264&lt;&gt;"",","&amp;AK264,"")&amp;IF(AP264&lt;&gt;"",","&amp;AP264,"")&amp;IF(AU264&lt;&gt;"",","&amp;AU264,"")&amp;"}"&amp;IF(U264="LIBSETS_DROP_MECHANIC_MONSTER_NAME",", dropMechanicNames={" &amp; IF(V264&lt;&gt;"","['en']='"&amp;V264&amp;"'","") &amp; IF(W264&lt;&gt;"",", ['de']='" &amp; W264&amp;"'","") &amp; "}",""),"")&amp;"},","")</f>
        <v>},</v>
      </c>
      <c r="BC264" s="21" t="str">
        <f>IF(F264&lt;&gt;"Not in the game (anymore)",IF(C264&lt;&gt;"",CONCATENATE(" --",C264," / ",B264,"   [",IF(Q264&lt;&gt;"",Q264,""),IF(Z264&lt;&gt;"",", "&amp;Z264,""),IF(AE264&lt;&gt;"",", "&amp;AE264,""),IF(AJ264&lt;&gt;"",", "&amp;AJ264,""),IF(AO264&lt;&gt;"",", "&amp;AO264,""),IF(AT264&lt;&gt;"",", "&amp;AT264,""),"]")),"")</f>
        <v xml:space="preserve"> --Knight-errant\'s Mail / Platten des Wanderritters   [Blackheart Haven]</v>
      </c>
    </row>
    <row r="265" spans="1:55" x14ac:dyDescent="0.25">
      <c r="A265" s="12">
        <v>310</v>
      </c>
      <c r="B265" t="s">
        <v>1141</v>
      </c>
      <c r="C265" t="s">
        <v>1142</v>
      </c>
      <c r="D265" s="3">
        <f t="shared" si="4"/>
        <v>310</v>
      </c>
      <c r="E265" s="42"/>
      <c r="G265" s="8" t="s">
        <v>1496</v>
      </c>
      <c r="I265" t="s">
        <v>97</v>
      </c>
      <c r="J265" t="s">
        <v>97</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43" t="str">
        <f>IF(U265&lt;&gt;"",IF(U265&lt;&gt;"LIBSETS_DROP_MECHANIC_MONSTER_NAME",VLOOKUP(U265,'LibSets constants'!$I$4:$L$1003,3,FALSE),""),"")</f>
        <v/>
      </c>
      <c r="W265" s="43" t="str">
        <f>IF(U265&lt;&gt;"",IF(U265&lt;&gt;"LIBSETS_DROP_MECHANIC_MONSTER_NAME",VLOOKUP(U265,'LibSets constants'!$I$4:$L$1003,4,FALSE),""),"")</f>
        <v/>
      </c>
      <c r="Y265" s="3" t="str">
        <f>IF(G265&lt;&gt;"LIBSETS_SETTYPE_BATTLEGROUND",IF(G265&lt;&gt;"LIBSETS_SETTYPE_SPECIAL",IF(X265&lt;&gt;"",X265,IF(Z265&lt;&gt;"",VLOOKUP(Z265,'ESO zone constants'!$D$3:$H$4953,5,FALSE),"")),""),"")</f>
        <v/>
      </c>
      <c r="Z265" t="str">
        <f>IF(AND(O265&lt;&gt;"",NOT(ISERROR(O265))),"",IF(AND(L265&lt;&gt;"",L265&gt;0,NOT(ISERROR(L265))),VLOOKUP(L265,'ESO dumped WayshrineInfo'!$K$3:$N$9999,4,FALSE),""))</f>
        <v/>
      </c>
      <c r="AA265" s="44"/>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WayshrineInfo'!$K$3:$N$9999,4,FALSE),""))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90" t="s">
        <v>2708</v>
      </c>
      <c r="AY265" s="21" t="str">
        <f>IF(A265="???","--","")&amp;IF(F265&lt;&gt;"Not in the game (anymore)",IF(A265&lt;&gt;"",CONCATENATE("[",A265,"] = {wayshrines={")&amp;IF(K265&lt;&gt;"",CONCATENATE(K265,","),"")&amp;IF(L265&lt;&gt;"",CONCATENATE(L265,","),"")&amp;IF(M265&lt;&gt;"",CONCATENATE(M265,","),"")&amp;CONCATENATE("}")&amp;IF(VALUE(N265)&gt;0,CONCATENATE(", traitsNeeded=",N265),"")&amp;CONCATENATE(", dlcId=",IF(S265&lt;&gt;"",S265,"DLC_BASE_GAME")),""),"")</f>
        <v>[310] = {wayshrines={187,187,187,}, dlcId=DLC_BASE_GAME</v>
      </c>
      <c r="AZ265" s="21" t="str">
        <f>IF(F265&lt;&gt;"Not in the game (anymore)",IF(A265&lt;&gt;"",IF(P265&lt;&gt;"",CONCATENATE(", zoneIds={",P265),"")&amp;IF(Y265&lt;&gt;"",CONCATENATE(",",Y265),"")&amp;IF(AD265&lt;&gt;"",CONCATENATE(",",AD265),"")&amp;IF(AI265&lt;&gt;"",CONCATENATE(",",AI265),"")&amp;IF(AN265&lt;&gt;"",CONCATENATE(",",AN265),"")&amp;IF(AS265&lt;&gt;"",CONCATENATE(",",AS265),"")&amp;IF(P265&lt;&gt;"",CONCATENATE("}",""),"")&amp;IF(OR(I265="true",I265="false",I265&lt;&gt;""), CONCATENATE(", veteran=", I265), ""),""),"")</f>
        <v>, zoneIds={64}, veteran=false</v>
      </c>
      <c r="BA265" s="21" t="str">
        <f>IF(F265&lt;&gt;"Not in the game (anymore)",IF(A265&lt;&gt;"",", setType="&amp;G265,"")&amp;IF(J265="true",", multiTrialSet=true",""),"")</f>
        <v>, setType=LIBSETS_SETTYPE_DUNGEON</v>
      </c>
      <c r="BB265" s="21" t="str">
        <f>IF(AX265&lt;&gt;"",", isProcSetAllowedInPvP="&amp; AX265,"") &amp; IF(F265&lt;&gt;"Not in the game (anymore)",IF(U265&lt;&gt;"",", dropMechanic={"&amp;U265&amp;IF(AA265&lt;&gt;"",","&amp;AA265,"")&amp;IF(AF265&lt;&gt;"",","&amp;AF265,"")&amp;IF(AK265&lt;&gt;"",","&amp;AK265,"")&amp;IF(AP265&lt;&gt;"",","&amp;AP265,"")&amp;IF(AU265&lt;&gt;"",","&amp;AU265,"")&amp;"}"&amp;IF(U265="LIBSETS_DROP_MECHANIC_MONSTER_NAME",", dropMechanicNames={" &amp; IF(V265&lt;&gt;"","['en']='"&amp;V265&amp;"'","") &amp; IF(W265&lt;&gt;"",", ['de']='" &amp; W265&amp;"'","") &amp; "}",""),"")&amp;"},","")</f>
        <v>, isProcSetAllowedInPvP=1},</v>
      </c>
      <c r="BC265" s="21" t="str">
        <f>IF(F265&lt;&gt;"Not in the game (anymore)",IF(C265&lt;&gt;"",CONCATENATE(" --",C265," / ",B265,"   [",IF(Q265&lt;&gt;"",Q265,""),IF(Z265&lt;&gt;"",", "&amp;Z265,""),IF(AE265&lt;&gt;"",", "&amp;AE265,""),IF(AJ265&lt;&gt;"",", "&amp;AJ265,""),IF(AO265&lt;&gt;"",", "&amp;AO265,""),IF(AT265&lt;&gt;"",", "&amp;AT265,""),"]")),"")</f>
        <v xml:space="preserve"> --Sword Dancer / Schwerttänzer   [Blessed Crucible]</v>
      </c>
    </row>
    <row r="266" spans="1:55" x14ac:dyDescent="0.25">
      <c r="A266" s="12">
        <v>311</v>
      </c>
      <c r="B266" t="s">
        <v>1143</v>
      </c>
      <c r="C266" t="s">
        <v>1144</v>
      </c>
      <c r="D266" s="3">
        <f t="shared" si="4"/>
        <v>311</v>
      </c>
      <c r="G266" s="8" t="s">
        <v>1496</v>
      </c>
      <c r="I266" t="s">
        <v>97</v>
      </c>
      <c r="J266" t="s">
        <v>97</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43" t="str">
        <f>IF(U266&lt;&gt;"",IF(U266&lt;&gt;"LIBSETS_DROP_MECHANIC_MONSTER_NAME",VLOOKUP(U266,'LibSets constants'!$I$4:$L$1003,3,FALSE),""),"")</f>
        <v/>
      </c>
      <c r="W266" s="43" t="str">
        <f>IF(U266&lt;&gt;"",IF(U266&lt;&gt;"LIBSETS_DROP_MECHANIC_MONSTER_NAME",VLOOKUP(U266,'LibSets constants'!$I$4:$L$1003,4,FALSE),""),"")</f>
        <v/>
      </c>
      <c r="Y266" s="3" t="str">
        <f>IF(G266&lt;&gt;"LIBSETS_SETTYPE_BATTLEGROUND",IF(G266&lt;&gt;"LIBSETS_SETTYPE_SPECIAL",IF(X266&lt;&gt;"",X266,IF(Z266&lt;&gt;"",VLOOKUP(Z266,'ESO zone constants'!$D$3:$H$4953,5,FALSE),"")),""),"")</f>
        <v/>
      </c>
      <c r="Z266" t="str">
        <f>IF(AND(O266&lt;&gt;"",NOT(ISERROR(O266))),"",IF(AND(L266&lt;&gt;"",L266&gt;0,NOT(ISERROR(L266))),VLOOKUP(L266,'ESO dumped WayshrineInfo'!$K$3:$N$9999,4,FALSE),""))</f>
        <v/>
      </c>
      <c r="AA266" s="44"/>
      <c r="AB266" s="43" t="str">
        <f>IF(AA266&lt;&gt;"",IF(AA266&lt;&gt;"LIBSETS_DROP_MECHANIC_MONSTER_NAME",VLOOKUP(AA266,'LibSets constants'!$I$4:$L$1003,3,FALSE),""),"")</f>
        <v/>
      </c>
      <c r="AC266" s="43" t="str">
        <f>IF(AA266&lt;&gt;"",IF(AA266&lt;&gt;"LIBSETS_DROP_MECHANIC_MONSTER_NAME",VLOOKUP(AA266,'LibSets constants'!$I$4:$L$1003,4,FALSE),""),"")</f>
        <v/>
      </c>
      <c r="AD266" s="3" t="str">
        <f>IF(G266&lt;&gt;"LIBSETS_SETTYPE_BATTLEGROUND",IF(G266&lt;&gt;"LIBSETS_SETTYPE_SPECIAL",IF(AE266&lt;&gt;"",VLOOKUP(AE266,'ESO zone constants'!$D$3:$H$4953,5,FALSE),""),""),"")</f>
        <v/>
      </c>
      <c r="AE266" t="str">
        <f>IF(AND(O266&lt;&gt;"",NOT(ISERROR(O266))),"",IF(AND(M266&lt;&gt;"",M266&gt;0,NOT(ISERROR(M266))),VLOOKUP(M266,'ESO dumped WayshrineInfo'!$K$3:$N$9999,4,FALSE),""))</f>
        <v/>
      </c>
      <c r="AF266" s="44"/>
      <c r="AG266" s="43" t="str">
        <f>IF(AF266&lt;&gt;"",IF(AF266&lt;&gt;"LIBSETS_DROP_MECHANIC_MONSTER_NAME",VLOOKUP(AF266,'LibSets constants'!$I$4:$L$1003,3,FALSE),""),"")</f>
        <v/>
      </c>
      <c r="AH266" s="43" t="str">
        <f>IF(AF266&lt;&gt;"",IF(AF266&lt;&gt;"LIBSETS_DROP_MECHANIC_MONSTER_NAME",VLOOKUP(AF266,'LibSets constants'!$I$4:$L$1003,4,FALSE),""),"")</f>
        <v/>
      </c>
      <c r="AI266" s="3" t="str">
        <f>IF(G266&lt;&gt;"LIBSETS_SETTYPE_BATTLEGROUND",IF(G266&lt;&gt;"LIBSETS_SETTYPE_SPECIAL",IF(AJ266&lt;&gt;"",VLOOKUP(AJ266,'ESO zone constants'!$D$3:$H$4953,5,FALSE),""),""),"")</f>
        <v/>
      </c>
      <c r="AK266" s="44"/>
      <c r="AL266" s="43" t="str">
        <f>IF(AK266&lt;&gt;"",IF(AK266&lt;&gt;"LIBSETS_DROP_MECHANIC_MONSTER_NAME",VLOOKUP(AK266,'LibSets constants'!$I$4:$L$1003,3,FALSE),""),"")</f>
        <v/>
      </c>
      <c r="AM266" s="43" t="str">
        <f>IF(AK266&lt;&gt;"",IF(AK266&lt;&gt;"LIBSETS_DROP_MECHANIC_MONSTER_NAME",VLOOKUP(AK266,'LibSets constants'!$I$4:$L$1003,4,FALSE),""),"")</f>
        <v/>
      </c>
      <c r="AN266" s="3" t="str">
        <f>IF(G266&lt;&gt;"LIBSETS_SETTYPE_BATTLEGROUND",IF(G266&lt;&gt;"LIBSETS_SETTYPE_SPECIAL",IF(AO266&lt;&gt;"",VLOOKUP(AO266,'ESO zone constants'!$D$3:$H$4953,5,FALSE),""),""),"")</f>
        <v/>
      </c>
      <c r="AP266" s="44"/>
      <c r="AQ266" s="43" t="str">
        <f>IF(AP266&lt;&gt;"",IF(AP266&lt;&gt;"LIBSETS_DROP_MECHANIC_MONSTER_NAME",VLOOKUP(AP266,'LibSets constants'!$I$4:$L$1003,3,FALSE),""),"")</f>
        <v/>
      </c>
      <c r="AR266" s="43" t="str">
        <f>IF(AP266&lt;&gt;"",IF(AP266&lt;&gt;"LIBSETS_DROP_MECHANIC_MONSTER_NAME",VLOOKUP(AP266,'LibSets constants'!$I$4:$L$1003,4,FALSE),""),"")</f>
        <v/>
      </c>
      <c r="AS266" s="3" t="str">
        <f>IF(G266&lt;&gt;"LIBSETS_SETTYPE_BATTLEGROUND",IF(G266&lt;&gt;"LIBSETS_SETTYPE_SPECIAL",IF(AT266&lt;&gt;"",VLOOKUP(AT266,'ESO zone constants'!$D$3:$H$4953,5,FALSE),""),""),"")</f>
        <v/>
      </c>
      <c r="AU266" s="44"/>
      <c r="AV266" s="43" t="str">
        <f>IF(AU266&lt;&gt;"",IF(AU266&lt;&gt;"LIBSETS_DROP_MECHANIC_MONSTER_NAME",VLOOKUP(AU266,'LibSets constants'!$I$4:$L$1003,3,FALSE),""),"")</f>
        <v/>
      </c>
      <c r="AW266" s="43" t="str">
        <f>IF(AU266&lt;&gt;"",IF(AU266&lt;&gt;"LIBSETS_DROP_MECHANIC_MONSTER_NAME",VLOOKUP(AU266,'LibSets constants'!$I$4:$L$1003,4,FALSE),""),"")</f>
        <v/>
      </c>
      <c r="AX266" s="90" t="s">
        <v>2707</v>
      </c>
      <c r="AY266" s="21" t="str">
        <f>IF(A266="???","--","")&amp;IF(F266&lt;&gt;"Not in the game (anymore)",IF(A266&lt;&gt;"",CONCATENATE("[",A266,"] = {wayshrines={")&amp;IF(K266&lt;&gt;"",CONCATENATE(K266,","),"")&amp;IF(L266&lt;&gt;"",CONCATENATE(L266,","),"")&amp;IF(M266&lt;&gt;"",CONCATENATE(M266,","),"")&amp;CONCATENATE("}")&amp;IF(VALUE(N266)&gt;0,CONCATENATE(", traitsNeeded=",N266),"")&amp;CONCATENATE(", dlcId=",IF(S266&lt;&gt;"",S266,"DLC_BASE_GAME")),""),"")</f>
        <v>[311] = {wayshrines={184,184,184,}, dlcId=DLC_BASE_GAME</v>
      </c>
      <c r="AZ266" s="21" t="str">
        <f>IF(F266&lt;&gt;"Not in the game (anymore)",IF(A266&lt;&gt;"",IF(P266&lt;&gt;"",CONCATENATE(", zoneIds={",P266),"")&amp;IF(Y266&lt;&gt;"",CONCATENATE(",",Y266),"")&amp;IF(AD266&lt;&gt;"",CONCATENATE(",",AD266),"")&amp;IF(AI266&lt;&gt;"",CONCATENATE(",",AI266),"")&amp;IF(AN266&lt;&gt;"",CONCATENATE(",",AN266),"")&amp;IF(AS266&lt;&gt;"",CONCATENATE(",",AS266),"")&amp;IF(P266&lt;&gt;"",CONCATENATE("}",""),"")&amp;IF(OR(I266="true",I266="false",I266&lt;&gt;""), CONCATENATE(", veteran=", I266), ""),""),"")</f>
        <v>, zoneIds={11}, veteran=false</v>
      </c>
      <c r="BA266" s="21" t="str">
        <f>IF(F266&lt;&gt;"Not in the game (anymore)",IF(A266&lt;&gt;"",", setType="&amp;G266,"")&amp;IF(J266="true",", multiTrialSet=true",""),"")</f>
        <v>, setType=LIBSETS_SETTYPE_DUNGEON</v>
      </c>
      <c r="BB266" s="21" t="str">
        <f>IF(AX266&lt;&gt;"",", isProcSetAllowedInPvP="&amp; AX266,"") &amp; IF(F266&lt;&gt;"Not in the game (anymore)",IF(U266&lt;&gt;"",", dropMechanic={"&amp;U266&amp;IF(AA266&lt;&gt;"",","&amp;AA266,"")&amp;IF(AF266&lt;&gt;"",","&amp;AF266,"")&amp;IF(AK266&lt;&gt;"",","&amp;AK266,"")&amp;IF(AP266&lt;&gt;"",","&amp;AP266,"")&amp;IF(AU266&lt;&gt;"",","&amp;AU266,"")&amp;"}"&amp;IF(U266="LIBSETS_DROP_MECHANIC_MONSTER_NAME",", dropMechanicNames={" &amp; IF(V266&lt;&gt;"","['en']='"&amp;V266&amp;"'","") &amp; IF(W266&lt;&gt;"",", ['de']='" &amp; W266&amp;"'","") &amp; "}",""),"")&amp;"},","")</f>
        <v>},</v>
      </c>
      <c r="BC266" s="21" t="str">
        <f>IF(F266&lt;&gt;"Not in the game (anymore)",IF(C266&lt;&gt;"",CONCATENATE(" --",C266," / ",B266,"   [",IF(Q266&lt;&gt;"",Q266,""),IF(Z266&lt;&gt;"",", "&amp;Z266,""),IF(AE266&lt;&gt;"",", "&amp;AE266,""),IF(AJ266&lt;&gt;"",", "&amp;AJ266,""),IF(AO266&lt;&gt;"",", "&amp;AO266,""),IF(AT266&lt;&gt;"",", "&amp;AT266,""),"]")),"")</f>
        <v xml:space="preserve"> --Rattlecage / Klapperkäfig   [Vaults of Madness]</v>
      </c>
    </row>
    <row r="267" spans="1:55" x14ac:dyDescent="0.25">
      <c r="A267" s="12">
        <v>313</v>
      </c>
      <c r="B267" t="s">
        <v>1145</v>
      </c>
      <c r="C267" t="s">
        <v>1146</v>
      </c>
      <c r="D267" s="3">
        <f t="shared" si="4"/>
        <v>313</v>
      </c>
      <c r="G267" s="8" t="s">
        <v>1491</v>
      </c>
      <c r="I267" t="s">
        <v>97</v>
      </c>
      <c r="J267" t="s">
        <v>97</v>
      </c>
      <c r="K267">
        <v>270</v>
      </c>
      <c r="L267">
        <v>270</v>
      </c>
      <c r="M267">
        <v>270</v>
      </c>
      <c r="N267">
        <v>0</v>
      </c>
      <c r="O267" s="66"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1577</v>
      </c>
      <c r="V267" s="43" t="str">
        <f>IF(U267&lt;&gt;"",IF(U267&lt;&gt;"LIBSETS_DROP_MECHANIC_MONSTER_NAME",VLOOKUP(U267,'LibSets constants'!$I$4:$L$1003,3,FALSE),""),"")</f>
        <v>Arena stage chest</v>
      </c>
      <c r="W267" s="3" t="str">
        <f>IF(U267&lt;&gt;"",IF(U267&lt;&gt;"LIBSETS_DROP_MECHANIC_MONSTER_NAME",VLOOKUP(U267,'LibSets constants'!$I$4:$L$1003,4,FALSE),""),"")</f>
        <v>Arena-Phasen Schatztruhe</v>
      </c>
      <c r="Y267" s="3" t="str">
        <f>IF(G267&lt;&gt;"LIBSETS_SETTYPE_BATTLEGROUND",IF(G267&lt;&gt;"LIBSETS_SETTYPE_SPECIAL",IF(X267&lt;&gt;"",X267,IF(Z267&lt;&gt;"",VLOOKUP(Z267,'ESO zone constants'!$D$3:$H$4953,5,FALSE),"")),""),"")</f>
        <v/>
      </c>
      <c r="Z267" t="str">
        <f>IF(AND(O267&lt;&gt;"",NOT(ISERROR(O267))),"",IF(AND(L267&lt;&gt;"",L267&gt;0,NOT(ISERROR(L267))),VLOOKUP(L267,'ESO dumped WayshrineInfo'!$K$3:$N$9999,4,FALSE),""))</f>
        <v/>
      </c>
      <c r="AB267" s="3" t="str">
        <f>IF(AA267&lt;&gt;"",IF(AA267&lt;&gt;"LIBSETS_DROP_MECHANIC_MONSTER_NAME",VLOOKUP(AA267,'LibSets constants'!$I$4:$L$1003,3,FALSE),""),"")</f>
        <v/>
      </c>
      <c r="AC267" s="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WayshrineInfo'!$K$3:$N$9999,4,FALSE),""))</f>
        <v/>
      </c>
      <c r="AG267" s="3" t="str">
        <f>IF(AF267&lt;&gt;"",IF(AF267&lt;&gt;"LIBSETS_DROP_MECHANIC_MONSTER_NAME",VLOOKUP(AF267,'LibSets constants'!$I$4:$L$1003,3,FALSE),""),"")</f>
        <v/>
      </c>
      <c r="AH267" s="3" t="str">
        <f>IF(AF267&lt;&gt;"",IF(AF267&lt;&gt;"LIBSETS_DROP_MECHANIC_MONSTER_NAME",VLOOKUP(AF267,'LibSets constants'!$I$4:$L$1003,4,FALSE),""),"")</f>
        <v/>
      </c>
      <c r="AI267" s="3" t="str">
        <f>IF(G267&lt;&gt;"LIBSETS_SETTYPE_BATTLEGROUND",IF(G267&lt;&gt;"LIBSETS_SETTYPE_SPECIAL",IF(AJ267&lt;&gt;"",VLOOKUP(AJ267,'ESO zone constants'!$D$3:$H$4953,5,FALSE),""),""),"")</f>
        <v/>
      </c>
      <c r="AL267" s="3" t="str">
        <f>IF(AK267&lt;&gt;"",IF(AK267&lt;&gt;"LIBSETS_DROP_MECHANIC_MONSTER_NAME",VLOOKUP(AK267,'LibSets constants'!$I$4:$L$1003,3,FALSE),""),"")</f>
        <v/>
      </c>
      <c r="AM267" s="3" t="str">
        <f>IF(AK267&lt;&gt;"",IF(AK267&lt;&gt;"LIBSETS_DROP_MECHANIC_MONSTER_NAME",VLOOKUP(AK267,'LibSets constants'!$I$4:$L$1003,4,FALSE),""),"")</f>
        <v/>
      </c>
      <c r="AN267" s="3" t="str">
        <f>IF(G267&lt;&gt;"LIBSETS_SETTYPE_BATTLEGROUND",IF(G267&lt;&gt;"LIBSETS_SETTYPE_SPECIAL",IF(AO267&lt;&gt;"",VLOOKUP(AO267,'ESO zone constants'!$D$3:$H$4953,5,FALSE),""),""),"")</f>
        <v/>
      </c>
      <c r="AQ267" s="3" t="str">
        <f>IF(AP267&lt;&gt;"",IF(AP267&lt;&gt;"LIBSETS_DROP_MECHANIC_MONSTER_NAME",VLOOKUP(AP267,'LibSets constants'!$I$4:$L$1003,3,FALSE),""),"")</f>
        <v/>
      </c>
      <c r="AR267" s="3" t="str">
        <f>IF(AP267&lt;&gt;"",IF(AP267&lt;&gt;"LIBSETS_DROP_MECHANIC_MONSTER_NAME",VLOOKUP(AP267,'LibSets constants'!$I$4:$L$1003,4,FALSE),""),"")</f>
        <v/>
      </c>
      <c r="AS267" s="3" t="str">
        <f>IF(G267&lt;&gt;"LIBSETS_SETTYPE_BATTLEGROUND",IF(G267&lt;&gt;"LIBSETS_SETTYPE_SPECIAL",IF(AT267&lt;&gt;"",VLOOKUP(AT267,'ESO zone constants'!$D$3:$H$4953,5,FALSE),""),""),"")</f>
        <v/>
      </c>
      <c r="AV267" s="3" t="str">
        <f>IF(AU267&lt;&gt;"",IF(AU267&lt;&gt;"LIBSETS_DROP_MECHANIC_MONSTER_NAME",VLOOKUP(AU267,'LibSets constants'!$I$4:$L$1003,3,FALSE),""),"")</f>
        <v/>
      </c>
      <c r="AW267" s="3" t="str">
        <f>IF(AU267&lt;&gt;"",IF(AU267&lt;&gt;"LIBSETS_DROP_MECHANIC_MONSTER_NAME",VLOOKUP(AU267,'LibSets constants'!$I$4:$L$1003,4,FALSE),""),"")</f>
        <v/>
      </c>
      <c r="AX267" s="90" t="s">
        <v>2707</v>
      </c>
      <c r="AY267" s="21" t="str">
        <f>IF(A267="???","--","")&amp;IF(F267&lt;&gt;"Not in the game (anymore)",IF(A267&lt;&gt;"",CONCATENATE("[",A267,"] = {wayshrines={")&amp;IF(K267&lt;&gt;"",CONCATENATE(K267,","),"")&amp;IF(L267&lt;&gt;"",CONCATENATE(L267,","),"")&amp;IF(M267&lt;&gt;"",CONCATENATE(M267,","),"")&amp;CONCATENATE("}")&amp;IF(VALUE(N267)&gt;0,CONCATENATE(", traitsNeeded=",N267),"")&amp;CONCATENATE(", dlcId=",IF(S267&lt;&gt;"",S267,"DLC_BASE_GAME")),""),"")</f>
        <v>[313] = {wayshrines={270,270,270,}, dlcId=DLC_BASE_GAME</v>
      </c>
      <c r="AZ267" s="21" t="str">
        <f>IF(F267&lt;&gt;"Not in the game (anymore)",IF(A267&lt;&gt;"",IF(P267&lt;&gt;"",CONCATENATE(", zoneIds={",P267),"")&amp;IF(Y267&lt;&gt;"",CONCATENATE(",",Y267),"")&amp;IF(AD267&lt;&gt;"",CONCATENATE(",",AD267),"")&amp;IF(AI267&lt;&gt;"",CONCATENATE(",",AI267),"")&amp;IF(AN267&lt;&gt;"",CONCATENATE(",",AN267),"")&amp;IF(AS267&lt;&gt;"",CONCATENATE(",",AS267),"")&amp;IF(P267&lt;&gt;"",CONCATENATE("}",""),"")&amp;IF(OR(I267="true",I267="false",I267&lt;&gt;""), CONCATENATE(", veteran=", I267), ""),""),"")</f>
        <v>, zoneIds={635}, veteran=false</v>
      </c>
      <c r="BA267" s="21" t="str">
        <f>IF(F267&lt;&gt;"Not in the game (anymore)",IF(A267&lt;&gt;"",", setType="&amp;G267,"")&amp;IF(J267="true",", multiTrialSet=true",""),"")</f>
        <v>, setType=LIBSETS_SETTYPE_ARENA</v>
      </c>
      <c r="BB267" s="21" t="str">
        <f>IF(AX267&lt;&gt;"",", isProcSetAllowedInPvP="&amp; AX267,"") &amp; IF(F267&lt;&gt;"Not in the game (anymore)",IF(U267&lt;&gt;"",", dropMechanic={"&amp;U267&amp;IF(AA267&lt;&gt;"",","&amp;AA267,"")&amp;IF(AF267&lt;&gt;"",","&amp;AF267,"")&amp;IF(AK267&lt;&gt;"",","&amp;AK267,"")&amp;IF(AP267&lt;&gt;"",","&amp;AP267,"")&amp;IF(AU267&lt;&gt;"",","&amp;AU267,"")&amp;"}"&amp;IF(U267="LIBSETS_DROP_MECHANIC_MONSTER_NAME",", dropMechanicNames={" &amp; IF(V267&lt;&gt;"","['en']='"&amp;V267&amp;"'","") &amp; IF(W267&lt;&gt;"",", ['de']='" &amp; W267&amp;"'","") &amp; "}",""),"")&amp;"},","")</f>
        <v>, dropMechanic={LIBSETS_DROP_MECHANIC_ARENA_STAGE_CHEST}},</v>
      </c>
      <c r="BC267" s="21" t="str">
        <f>IF(F267&lt;&gt;"Not in the game (anymore)",IF(C267&lt;&gt;"",CONCATENATE(" --",C267," / ",B267,"   [",IF(Q267&lt;&gt;"",Q267,""),IF(Z267&lt;&gt;"",", "&amp;Z267,""),IF(AE267&lt;&gt;"",", "&amp;AE267,""),IF(AJ267&lt;&gt;"",", "&amp;AJ267,""),IF(AO267&lt;&gt;"",", "&amp;AO267,""),IF(AT267&lt;&gt;"",", "&amp;AT267,""),"]")),"")</f>
        <v xml:space="preserve"> --Titanic Cleave / Titanisches Trennen   [Dragonstar Arena]</v>
      </c>
    </row>
    <row r="268" spans="1:55" x14ac:dyDescent="0.25">
      <c r="A268" s="12">
        <v>314</v>
      </c>
      <c r="B268" t="s">
        <v>1147</v>
      </c>
      <c r="C268" t="s">
        <v>1148</v>
      </c>
      <c r="D268" s="3">
        <f t="shared" si="4"/>
        <v>314</v>
      </c>
      <c r="G268" s="8" t="s">
        <v>1491</v>
      </c>
      <c r="I268" t="s">
        <v>97</v>
      </c>
      <c r="J268" t="s">
        <v>97</v>
      </c>
      <c r="K268">
        <v>270</v>
      </c>
      <c r="L268">
        <v>270</v>
      </c>
      <c r="M268">
        <v>270</v>
      </c>
      <c r="N268">
        <v>0</v>
      </c>
      <c r="O268" s="66"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1577</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Y268" s="3" t="str">
        <f>IF(G268&lt;&gt;"LIBSETS_SETTYPE_BATTLEGROUND",IF(G268&lt;&gt;"LIBSETS_SETTYPE_SPECIAL",IF(X268&lt;&gt;"",X268,IF(Z268&lt;&gt;"",VLOOKUP(Z268,'ESO zone constants'!$D$3:$H$4953,5,FALSE),"")),""),"")</f>
        <v/>
      </c>
      <c r="Z268" t="str">
        <f>IF(AND(O268&lt;&gt;"",NOT(ISERROR(O268))),"",IF(AND(L268&lt;&gt;"",L268&gt;0,NOT(ISERROR(L268))),VLOOKUP(L268,'ESO dumped WayshrineInfo'!$K$3:$N$9999,4,FALSE),""))</f>
        <v/>
      </c>
      <c r="AB268" s="3" t="str">
        <f>IF(AA268&lt;&gt;"",IF(AA268&lt;&gt;"LIBSETS_DROP_MECHANIC_MONSTER_NAME",VLOOKUP(AA268,'LibSets constants'!$I$4:$L$1003,3,FALSE),""),"")</f>
        <v/>
      </c>
      <c r="AC268" s="3" t="str">
        <f>IF(AA268&lt;&gt;"",IF(AA268&lt;&gt;"LIBSETS_DROP_MECHANIC_MONSTER_NAME",VLOOKUP(AA268,'LibSets constants'!$I$4:$L$1003,4,FALSE),""),"")</f>
        <v/>
      </c>
      <c r="AD268" s="3" t="str">
        <f>IF(G268&lt;&gt;"LIBSETS_SETTYPE_BATTLEGROUND",IF(G268&lt;&gt;"LIBSETS_SETTYPE_SPECIAL",IF(AE268&lt;&gt;"",VLOOKUP(AE268,'ESO zone constants'!$D$3:$H$4953,5,FALSE),""),""),"")</f>
        <v/>
      </c>
      <c r="AE268" t="str">
        <f>IF(AND(O268&lt;&gt;"",NOT(ISERROR(O268))),"",IF(AND(M268&lt;&gt;"",M268&gt;0,NOT(ISERROR(M268))),VLOOKUP(M268,'ESO dumped WayshrineInfo'!$K$3:$N$9999,4,FALSE),""))</f>
        <v/>
      </c>
      <c r="AG268" s="3" t="str">
        <f>IF(AF268&lt;&gt;"",IF(AF268&lt;&gt;"LIBSETS_DROP_MECHANIC_MONSTER_NAME",VLOOKUP(AF268,'LibSets constants'!$I$4:$L$1003,3,FALSE),""),"")</f>
        <v/>
      </c>
      <c r="AH268" s="3" t="str">
        <f>IF(AF268&lt;&gt;"",IF(AF268&lt;&gt;"LIBSETS_DROP_MECHANIC_MONSTER_NAME",VLOOKUP(AF268,'LibSets constants'!$I$4:$L$1003,4,FALSE),""),"")</f>
        <v/>
      </c>
      <c r="AI268" s="3" t="str">
        <f>IF(G268&lt;&gt;"LIBSETS_SETTYPE_BATTLEGROUND",IF(G268&lt;&gt;"LIBSETS_SETTYPE_SPECIAL",IF(AJ268&lt;&gt;"",VLOOKUP(AJ268,'ESO zone constants'!$D$3:$H$4953,5,FALSE),""),""),"")</f>
        <v/>
      </c>
      <c r="AL268" s="3" t="str">
        <f>IF(AK268&lt;&gt;"",IF(AK268&lt;&gt;"LIBSETS_DROP_MECHANIC_MONSTER_NAME",VLOOKUP(AK268,'LibSets constants'!$I$4:$L$1003,3,FALSE),""),"")</f>
        <v/>
      </c>
      <c r="AM268" s="3" t="str">
        <f>IF(AK268&lt;&gt;"",IF(AK268&lt;&gt;"LIBSETS_DROP_MECHANIC_MONSTER_NAME",VLOOKUP(AK268,'LibSets constants'!$I$4:$L$1003,4,FALSE),""),"")</f>
        <v/>
      </c>
      <c r="AN268" s="3" t="str">
        <f>IF(G268&lt;&gt;"LIBSETS_SETTYPE_BATTLEGROUND",IF(G268&lt;&gt;"LIBSETS_SETTYPE_SPECIAL",IF(AO268&lt;&gt;"",VLOOKUP(AO268,'ESO zone constants'!$D$3:$H$4953,5,FALSE),""),""),"")</f>
        <v/>
      </c>
      <c r="AQ268" s="3" t="str">
        <f>IF(AP268&lt;&gt;"",IF(AP268&lt;&gt;"LIBSETS_DROP_MECHANIC_MONSTER_NAME",VLOOKUP(AP268,'LibSets constants'!$I$4:$L$1003,3,FALSE),""),"")</f>
        <v/>
      </c>
      <c r="AR268" s="3" t="str">
        <f>IF(AP268&lt;&gt;"",IF(AP268&lt;&gt;"LIBSETS_DROP_MECHANIC_MONSTER_NAME",VLOOKUP(AP268,'LibSets constants'!$I$4:$L$1003,4,FALSE),""),"")</f>
        <v/>
      </c>
      <c r="AS268" s="3" t="str">
        <f>IF(G268&lt;&gt;"LIBSETS_SETTYPE_BATTLEGROUND",IF(G268&lt;&gt;"LIBSETS_SETTYPE_SPECIAL",IF(AT268&lt;&gt;"",VLOOKUP(AT268,'ESO zone constants'!$D$3:$H$4953,5,FALSE),""),""),"")</f>
        <v/>
      </c>
      <c r="AV268" s="3" t="str">
        <f>IF(AU268&lt;&gt;"",IF(AU268&lt;&gt;"LIBSETS_DROP_MECHANIC_MONSTER_NAME",VLOOKUP(AU268,'LibSets constants'!$I$4:$L$1003,3,FALSE),""),"")</f>
        <v/>
      </c>
      <c r="AW268" s="3" t="str">
        <f>IF(AU268&lt;&gt;"",IF(AU268&lt;&gt;"LIBSETS_DROP_MECHANIC_MONSTER_NAME",VLOOKUP(AU268,'LibSets constants'!$I$4:$L$1003,4,FALSE),""),"")</f>
        <v/>
      </c>
      <c r="AX268" s="90" t="s">
        <v>2707</v>
      </c>
      <c r="AY268" s="21" t="str">
        <f>IF(A268="???","--","")&amp;IF(F268&lt;&gt;"Not in the game (anymore)",IF(A268&lt;&gt;"",CONCATENATE("[",A268,"] = {wayshrines={")&amp;IF(K268&lt;&gt;"",CONCATENATE(K268,","),"")&amp;IF(L268&lt;&gt;"",CONCATENATE(L268,","),"")&amp;IF(M268&lt;&gt;"",CONCATENATE(M268,","),"")&amp;CONCATENATE("}")&amp;IF(VALUE(N268)&gt;0,CONCATENATE(", traitsNeeded=",N268),"")&amp;CONCATENATE(", dlcId=",IF(S268&lt;&gt;"",S268,"DLC_BASE_GAME")),""),"")</f>
        <v>[314] = {wayshrines={270,270,270,}, dlcId=DLC_BASE_GAME</v>
      </c>
      <c r="AZ268" s="21" t="str">
        <f>IF(F268&lt;&gt;"Not in the game (anymore)",IF(A268&lt;&gt;"",IF(P268&lt;&gt;"",CONCATENATE(", zoneIds={",P268),"")&amp;IF(Y268&lt;&gt;"",CONCATENATE(",",Y268),"")&amp;IF(AD268&lt;&gt;"",CONCATENATE(",",AD268),"")&amp;IF(AI268&lt;&gt;"",CONCATENATE(",",AI268),"")&amp;IF(AN268&lt;&gt;"",CONCATENATE(",",AN268),"")&amp;IF(AS268&lt;&gt;"",CONCATENATE(",",AS268),"")&amp;IF(P268&lt;&gt;"",CONCATENATE("}",""),"")&amp;IF(OR(I268="true",I268="false",I268&lt;&gt;""), CONCATENATE(", veteran=", I268), ""),""),"")</f>
        <v>, zoneIds={635}, veteran=false</v>
      </c>
      <c r="BA268" s="21" t="str">
        <f>IF(F268&lt;&gt;"Not in the game (anymore)",IF(A268&lt;&gt;"",", setType="&amp;G268,"")&amp;IF(J268="true",", multiTrialSet=true",""),"")</f>
        <v>, setType=LIBSETS_SETTYPE_ARENA</v>
      </c>
      <c r="BB268" s="21" t="str">
        <f>IF(AX268&lt;&gt;"",", isProcSetAllowedInPvP="&amp; AX268,"") &amp; IF(F268&lt;&gt;"Not in the game (anymore)",IF(U268&lt;&gt;"",", dropMechanic={"&amp;U268&amp;IF(AA268&lt;&gt;"",","&amp;AA268,"")&amp;IF(AF268&lt;&gt;"",","&amp;AF268,"")&amp;IF(AK268&lt;&gt;"",","&amp;AK268,"")&amp;IF(AP268&lt;&gt;"",","&amp;AP268,"")&amp;IF(AU268&lt;&gt;"",","&amp;AU268,"")&amp;"}"&amp;IF(U268="LIBSETS_DROP_MECHANIC_MONSTER_NAME",", dropMechanicNames={" &amp; IF(V268&lt;&gt;"","['en']='"&amp;V268&amp;"'","") &amp; IF(W268&lt;&gt;"",", ['de']='" &amp; W268&amp;"'","") &amp; "}",""),"")&amp;"},","")</f>
        <v>, dropMechanic={LIBSETS_DROP_MECHANIC_ARENA_STAGE_CHEST}},</v>
      </c>
      <c r="BC268" s="21" t="str">
        <f>IF(F268&lt;&gt;"Not in the game (anymore)",IF(C268&lt;&gt;"",CONCATENATE(" --",C268," / ",B268,"   [",IF(Q268&lt;&gt;"",Q268,""),IF(Z268&lt;&gt;"",", "&amp;Z268,""),IF(AE268&lt;&gt;"",", "&amp;AE268,""),IF(AJ268&lt;&gt;"",", "&amp;AJ268,""),IF(AO268&lt;&gt;"",", "&amp;AO268,""),IF(AT268&lt;&gt;"",", "&amp;AT268,""),"]")),"")</f>
        <v xml:space="preserve"> --Puncturing Remedy / Durchschlagende Genesung   [Dragonstar Arena]</v>
      </c>
    </row>
    <row r="269" spans="1:55" x14ac:dyDescent="0.25">
      <c r="A269" s="12">
        <v>315</v>
      </c>
      <c r="B269" t="s">
        <v>1149</v>
      </c>
      <c r="C269" t="s">
        <v>1150</v>
      </c>
      <c r="D269" s="3">
        <f t="shared" si="4"/>
        <v>315</v>
      </c>
      <c r="G269" s="8" t="s">
        <v>1491</v>
      </c>
      <c r="I269" t="s">
        <v>97</v>
      </c>
      <c r="J269" t="s">
        <v>97</v>
      </c>
      <c r="K269">
        <v>270</v>
      </c>
      <c r="L269">
        <v>270</v>
      </c>
      <c r="M269">
        <v>270</v>
      </c>
      <c r="N269">
        <v>0</v>
      </c>
      <c r="O269" s="66"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1577</v>
      </c>
      <c r="V269" s="43" t="str">
        <f>IF(U269&lt;&gt;"",IF(U269&lt;&gt;"LIBSETS_DROP_MECHANIC_MONSTER_NAME",VLOOKUP(U269,'LibSets constants'!$I$4:$L$1003,3,FALSE),""),"")</f>
        <v>Arena stage chest</v>
      </c>
      <c r="W269" s="43" t="str">
        <f>IF(U269&lt;&gt;"",IF(U269&lt;&gt;"LIBSETS_DROP_MECHANIC_MONSTER_NAME",VLOOKUP(U269,'LibSets constants'!$I$4:$L$1003,4,FALSE),""),"")</f>
        <v>Arena-Phasen Schatztruhe</v>
      </c>
      <c r="Y269" s="3" t="str">
        <f>IF(G269&lt;&gt;"LIBSETS_SETTYPE_BATTLEGROUND",IF(G269&lt;&gt;"LIBSETS_SETTYPE_SPECIAL",IF(X269&lt;&gt;"",X269,IF(Z269&lt;&gt;"",VLOOKUP(Z269,'ESO zone constants'!$D$3:$H$4953,5,FALSE),"")),""),"")</f>
        <v/>
      </c>
      <c r="Z269" t="str">
        <f>IF(AND(O269&lt;&gt;"",NOT(ISERROR(O269))),"",IF(AND(L269&lt;&gt;"",L269&gt;0,NOT(ISERROR(L269))),VLOOKUP(L269,'ESO dumped WayshrineInfo'!$K$3:$N$9999,4,FALSE),""))</f>
        <v/>
      </c>
      <c r="AA269" s="44"/>
      <c r="AB269" s="43" t="str">
        <f>IF(AA269&lt;&gt;"",IF(AA269&lt;&gt;"LIBSETS_DROP_MECHANIC_MONSTER_NAME",VLOOKUP(AA269,'LibSets constants'!$I$4:$L$1003,3,FALSE),""),"")</f>
        <v/>
      </c>
      <c r="AC269" s="43" t="str">
        <f>IF(AA269&lt;&gt;"",IF(AA269&lt;&gt;"LIBSETS_DROP_MECHANIC_MONSTER_NAME",VLOOKUP(AA269,'LibSets constants'!$I$4:$L$1003,4,FALSE),""),"")</f>
        <v/>
      </c>
      <c r="AD269" s="3" t="str">
        <f>IF(G269&lt;&gt;"LIBSETS_SETTYPE_BATTLEGROUND",IF(G269&lt;&gt;"LIBSETS_SETTYPE_SPECIAL",IF(AE269&lt;&gt;"",VLOOKUP(AE269,'ESO zone constants'!$D$3:$H$4953,5,FALSE),""),""),"")</f>
        <v/>
      </c>
      <c r="AE269" t="str">
        <f>IF(AND(O269&lt;&gt;"",NOT(ISERROR(O269))),"",IF(AND(M269&lt;&gt;"",M269&gt;0,NOT(ISERROR(M269))),VLOOKUP(M269,'ESO dumped WayshrineInfo'!$K$3:$N$9999,4,FALSE),""))</f>
        <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90" t="s">
        <v>2707</v>
      </c>
      <c r="AY269" s="21" t="str">
        <f>IF(A269="???","--","")&amp;IF(F269&lt;&gt;"Not in the game (anymore)",IF(A269&lt;&gt;"",CONCATENATE("[",A269,"] = {wayshrines={")&amp;IF(K269&lt;&gt;"",CONCATENATE(K269,","),"")&amp;IF(L269&lt;&gt;"",CONCATENATE(L269,","),"")&amp;IF(M269&lt;&gt;"",CONCATENATE(M269,","),"")&amp;CONCATENATE("}")&amp;IF(VALUE(N269)&gt;0,CONCATENATE(", traitsNeeded=",N269),"")&amp;CONCATENATE(", dlcId=",IF(S269&lt;&gt;"",S269,"DLC_BASE_GAME")),""),"")</f>
        <v>[315] = {wayshrines={270,270,270,}, dlcId=DLC_BASE_GAME</v>
      </c>
      <c r="AZ269" s="21" t="str">
        <f>IF(F269&lt;&gt;"Not in the game (anymore)",IF(A269&lt;&gt;"",IF(P269&lt;&gt;"",CONCATENATE(", zoneIds={",P269),"")&amp;IF(Y269&lt;&gt;"",CONCATENATE(",",Y269),"")&amp;IF(AD269&lt;&gt;"",CONCATENATE(",",AD269),"")&amp;IF(AI269&lt;&gt;"",CONCATENATE(",",AI269),"")&amp;IF(AN269&lt;&gt;"",CONCATENATE(",",AN269),"")&amp;IF(AS269&lt;&gt;"",CONCATENATE(",",AS269),"")&amp;IF(P269&lt;&gt;"",CONCATENATE("}",""),"")&amp;IF(OR(I269="true",I269="false",I269&lt;&gt;""), CONCATENATE(", veteran=", I269), ""),""),"")</f>
        <v>, zoneIds={635}, veteran=false</v>
      </c>
      <c r="BA269" s="21" t="str">
        <f>IF(F269&lt;&gt;"Not in the game (anymore)",IF(A269&lt;&gt;"",", setType="&amp;G269,"")&amp;IF(J269="true",", multiTrialSet=true",""),"")</f>
        <v>, setType=LIBSETS_SETTYPE_ARENA</v>
      </c>
      <c r="BB269" s="21" t="str">
        <f>IF(AX269&lt;&gt;"",", isProcSetAllowedInPvP="&amp; AX269,"") &amp; IF(F269&lt;&gt;"Not in the game (anymore)",IF(U269&lt;&gt;"",", dropMechanic={"&amp;U269&amp;IF(AA269&lt;&gt;"",","&amp;AA269,"")&amp;IF(AF269&lt;&gt;"",","&amp;AF269,"")&amp;IF(AK269&lt;&gt;"",","&amp;AK269,"")&amp;IF(AP269&lt;&gt;"",","&amp;AP269,"")&amp;IF(AU269&lt;&gt;"",","&amp;AU269,"")&amp;"}"&amp;IF(U269="LIBSETS_DROP_MECHANIC_MONSTER_NAME",", dropMechanicNames={" &amp; IF(V269&lt;&gt;"","['en']='"&amp;V269&amp;"'","") &amp; IF(W269&lt;&gt;"",", ['de']='" &amp; W269&amp;"'","") &amp; "}",""),"")&amp;"},","")</f>
        <v>, dropMechanic={LIBSETS_DROP_MECHANIC_ARENA_STAGE_CHEST}},</v>
      </c>
      <c r="BC269" s="21" t="str">
        <f>IF(F269&lt;&gt;"Not in the game (anymore)",IF(C269&lt;&gt;"",CONCATENATE(" --",C269," / ",B269,"   [",IF(Q269&lt;&gt;"",Q269,""),IF(Z269&lt;&gt;"",", "&amp;Z269,""),IF(AE269&lt;&gt;"",", "&amp;AE269,""),IF(AJ269&lt;&gt;"",", "&amp;AJ269,""),IF(AO269&lt;&gt;"",", "&amp;AO269,""),IF(AT269&lt;&gt;"",", "&amp;AT269,""),"]")),"")</f>
        <v xml:space="preserve"> --Stinging Slashes / Stechende Schnitte   [Dragonstar Arena]</v>
      </c>
    </row>
    <row r="270" spans="1:55" x14ac:dyDescent="0.25">
      <c r="A270" s="12">
        <v>316</v>
      </c>
      <c r="B270" t="s">
        <v>1151</v>
      </c>
      <c r="C270" t="s">
        <v>1152</v>
      </c>
      <c r="D270" s="3">
        <f t="shared" ref="D270:D301" si="5">A270</f>
        <v>316</v>
      </c>
      <c r="E270" s="42"/>
      <c r="G270" s="8" t="s">
        <v>1491</v>
      </c>
      <c r="I270" t="s">
        <v>97</v>
      </c>
      <c r="J270" t="s">
        <v>97</v>
      </c>
      <c r="K270">
        <v>270</v>
      </c>
      <c r="L270">
        <v>270</v>
      </c>
      <c r="M270">
        <v>270</v>
      </c>
      <c r="N270">
        <v>0</v>
      </c>
      <c r="O270" s="66"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1577</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Y270" s="3" t="str">
        <f>IF(G270&lt;&gt;"LIBSETS_SETTYPE_BATTLEGROUND",IF(G270&lt;&gt;"LIBSETS_SETTYPE_SPECIAL",IF(X270&lt;&gt;"",X270,IF(Z270&lt;&gt;"",VLOOKUP(Z270,'ESO zone constants'!$D$3:$H$4953,5,FALSE),"")),""),"")</f>
        <v/>
      </c>
      <c r="Z270" t="str">
        <f>IF(AND(O270&lt;&gt;"",NOT(ISERROR(O270))),"",IF(AND(L270&lt;&gt;"",L270&gt;0,NOT(ISERROR(L270))),VLOOKUP(L270,'ESO dumped WayshrineInfo'!$K$3:$N$9999,4,FALSE),""))</f>
        <v/>
      </c>
      <c r="AB270" s="3" t="str">
        <f>IF(AA270&lt;&gt;"",IF(AA270&lt;&gt;"LIBSETS_DROP_MECHANIC_MONSTER_NAME",VLOOKUP(AA270,'LibSets constants'!$I$4:$L$1003,3,FALSE),""),"")</f>
        <v/>
      </c>
      <c r="AC270" s="3" t="str">
        <f>IF(AA270&lt;&gt;"",IF(AA270&lt;&gt;"LIBSETS_DROP_MECHANIC_MONSTER_NAME",VLOOKUP(AA270,'LibSets constants'!$I$4:$L$1003,4,FALSE),""),"")</f>
        <v/>
      </c>
      <c r="AD270" s="3" t="str">
        <f>IF(G270&lt;&gt;"LIBSETS_SETTYPE_BATTLEGROUND",IF(G270&lt;&gt;"LIBSETS_SETTYPE_SPECIAL",IF(AE270&lt;&gt;"",VLOOKUP(AE270,'ESO zone constants'!$D$3:$H$4953,5,FALSE),""),""),"")</f>
        <v/>
      </c>
      <c r="AE270" t="str">
        <f>IF(AND(O270&lt;&gt;"",NOT(ISERROR(O270))),"",IF(AND(M270&lt;&gt;"",M270&gt;0,NOT(ISERROR(M270))),VLOOKUP(M270,'ESO dumped WayshrineInfo'!$K$3:$N$9999,4,FALSE),""))</f>
        <v/>
      </c>
      <c r="AG270" s="3" t="str">
        <f>IF(AF270&lt;&gt;"",IF(AF270&lt;&gt;"LIBSETS_DROP_MECHANIC_MONSTER_NAME",VLOOKUP(AF270,'LibSets constants'!$I$4:$L$1003,3,FALSE),""),"")</f>
        <v/>
      </c>
      <c r="AH270" s="3" t="str">
        <f>IF(AF270&lt;&gt;"",IF(AF270&lt;&gt;"LIBSETS_DROP_MECHANIC_MONSTER_NAME",VLOOKUP(AF270,'LibSets constants'!$I$4:$L$1003,4,FALSE),""),"")</f>
        <v/>
      </c>
      <c r="AI270" s="3" t="str">
        <f>IF(G270&lt;&gt;"LIBSETS_SETTYPE_BATTLEGROUND",IF(G270&lt;&gt;"LIBSETS_SETTYPE_SPECIAL",IF(AJ270&lt;&gt;"",VLOOKUP(AJ270,'ESO zone constants'!$D$3:$H$4953,5,FALSE),""),""),"")</f>
        <v/>
      </c>
      <c r="AL270" s="3" t="str">
        <f>IF(AK270&lt;&gt;"",IF(AK270&lt;&gt;"LIBSETS_DROP_MECHANIC_MONSTER_NAME",VLOOKUP(AK270,'LibSets constants'!$I$4:$L$1003,3,FALSE),""),"")</f>
        <v/>
      </c>
      <c r="AM270" s="3" t="str">
        <f>IF(AK270&lt;&gt;"",IF(AK270&lt;&gt;"LIBSETS_DROP_MECHANIC_MONSTER_NAME",VLOOKUP(AK270,'LibSets constants'!$I$4:$L$1003,4,FALSE),""),"")</f>
        <v/>
      </c>
      <c r="AN270" s="3" t="str">
        <f>IF(G270&lt;&gt;"LIBSETS_SETTYPE_BATTLEGROUND",IF(G270&lt;&gt;"LIBSETS_SETTYPE_SPECIAL",IF(AO270&lt;&gt;"",VLOOKUP(AO270,'ESO zone constants'!$D$3:$H$4953,5,FALSE),""),""),"")</f>
        <v/>
      </c>
      <c r="AQ270" s="3" t="str">
        <f>IF(AP270&lt;&gt;"",IF(AP270&lt;&gt;"LIBSETS_DROP_MECHANIC_MONSTER_NAME",VLOOKUP(AP270,'LibSets constants'!$I$4:$L$1003,3,FALSE),""),"")</f>
        <v/>
      </c>
      <c r="AR270" s="3" t="str">
        <f>IF(AP270&lt;&gt;"",IF(AP270&lt;&gt;"LIBSETS_DROP_MECHANIC_MONSTER_NAME",VLOOKUP(AP270,'LibSets constants'!$I$4:$L$1003,4,FALSE),""),"")</f>
        <v/>
      </c>
      <c r="AS270" s="3" t="str">
        <f>IF(G270&lt;&gt;"LIBSETS_SETTYPE_BATTLEGROUND",IF(G270&lt;&gt;"LIBSETS_SETTYPE_SPECIAL",IF(AT270&lt;&gt;"",VLOOKUP(AT270,'ESO zone constants'!$D$3:$H$4953,5,FALSE),""),""),"")</f>
        <v/>
      </c>
      <c r="AV270" s="3" t="str">
        <f>IF(AU270&lt;&gt;"",IF(AU270&lt;&gt;"LIBSETS_DROP_MECHANIC_MONSTER_NAME",VLOOKUP(AU270,'LibSets constants'!$I$4:$L$1003,3,FALSE),""),"")</f>
        <v/>
      </c>
      <c r="AW270" s="3" t="str">
        <f>IF(AU270&lt;&gt;"",IF(AU270&lt;&gt;"LIBSETS_DROP_MECHANIC_MONSTER_NAME",VLOOKUP(AU270,'LibSets constants'!$I$4:$L$1003,4,FALSE),""),"")</f>
        <v/>
      </c>
      <c r="AX270" s="90">
        <v>0</v>
      </c>
      <c r="AY270" s="21" t="str">
        <f>IF(A270="???","--","")&amp;IF(F270&lt;&gt;"Not in the game (anymore)",IF(A270&lt;&gt;"",CONCATENATE("[",A270,"] = {wayshrines={")&amp;IF(K270&lt;&gt;"",CONCATENATE(K270,","),"")&amp;IF(L270&lt;&gt;"",CONCATENATE(L270,","),"")&amp;IF(M270&lt;&gt;"",CONCATENATE(M270,","),"")&amp;CONCATENATE("}")&amp;IF(VALUE(N270)&gt;0,CONCATENATE(", traitsNeeded=",N270),"")&amp;CONCATENATE(", dlcId=",IF(S270&lt;&gt;"",S270,"DLC_BASE_GAME")),""),"")</f>
        <v>[316] = {wayshrines={270,270,270,}, dlcId=DLC_BASE_GAME</v>
      </c>
      <c r="AZ270" s="21" t="str">
        <f>IF(F270&lt;&gt;"Not in the game (anymore)",IF(A270&lt;&gt;"",IF(P270&lt;&gt;"",CONCATENATE(", zoneIds={",P270),"")&amp;IF(Y270&lt;&gt;"",CONCATENATE(",",Y270),"")&amp;IF(AD270&lt;&gt;"",CONCATENATE(",",AD270),"")&amp;IF(AI270&lt;&gt;"",CONCATENATE(",",AI270),"")&amp;IF(AN270&lt;&gt;"",CONCATENATE(",",AN270),"")&amp;IF(AS270&lt;&gt;"",CONCATENATE(",",AS270),"")&amp;IF(P270&lt;&gt;"",CONCATENATE("}",""),"")&amp;IF(OR(I270="true",I270="false",I270&lt;&gt;""), CONCATENATE(", veteran=", I270), ""),""),"")</f>
        <v>, zoneIds={635}, veteran=false</v>
      </c>
      <c r="BA270" s="21" t="str">
        <f>IF(F270&lt;&gt;"Not in the game (anymore)",IF(A270&lt;&gt;"",", setType="&amp;G270,"")&amp;IF(J270="true",", multiTrialSet=true",""),"")</f>
        <v>, setType=LIBSETS_SETTYPE_ARENA</v>
      </c>
      <c r="BB270" s="21" t="str">
        <f>IF(AX270&lt;&gt;"",", isProcSetAllowedInPvP="&amp; AX270,"") &amp; IF(F270&lt;&gt;"Not in the game (anymore)",IF(U270&lt;&gt;"",", dropMechanic={"&amp;U270&amp;IF(AA270&lt;&gt;"",","&amp;AA270,"")&amp;IF(AF270&lt;&gt;"",","&amp;AF270,"")&amp;IF(AK270&lt;&gt;"",","&amp;AK270,"")&amp;IF(AP270&lt;&gt;"",","&amp;AP270,"")&amp;IF(AU270&lt;&gt;"",","&amp;AU270,"")&amp;"}"&amp;IF(U270="LIBSETS_DROP_MECHANIC_MONSTER_NAME",", dropMechanicNames={" &amp; IF(V270&lt;&gt;"","['en']='"&amp;V270&amp;"'","") &amp; IF(W270&lt;&gt;"",", ['de']='" &amp; W270&amp;"'","") &amp; "}",""),"")&amp;"},","")</f>
        <v>, isProcSetAllowedInPvP=0, dropMechanic={LIBSETS_DROP_MECHANIC_ARENA_STAGE_CHEST}},</v>
      </c>
      <c r="BC270" s="21" t="str">
        <f>IF(F270&lt;&gt;"Not in the game (anymore)",IF(C270&lt;&gt;"",CONCATENATE(" --",C270," / ",B270,"   [",IF(Q270&lt;&gt;"",Q270,""),IF(Z270&lt;&gt;"",", "&amp;Z270,""),IF(AE270&lt;&gt;"",", "&amp;AE270,""),IF(AJ270&lt;&gt;"",", "&amp;AJ270,""),IF(AO270&lt;&gt;"",", "&amp;AO270,""),IF(AT270&lt;&gt;"",", "&amp;AT270,""),"]")),"")</f>
        <v xml:space="preserve"> --Caustic Arrow / Beißender Pfeil   [Dragonstar Arena]</v>
      </c>
    </row>
    <row r="271" spans="1:55" x14ac:dyDescent="0.25">
      <c r="A271" s="12">
        <v>317</v>
      </c>
      <c r="B271" t="s">
        <v>1153</v>
      </c>
      <c r="C271" t="s">
        <v>1154</v>
      </c>
      <c r="D271" s="3">
        <f t="shared" si="5"/>
        <v>317</v>
      </c>
      <c r="G271" s="8" t="s">
        <v>1491</v>
      </c>
      <c r="I271" t="s">
        <v>97</v>
      </c>
      <c r="J271" t="s">
        <v>97</v>
      </c>
      <c r="K271">
        <v>270</v>
      </c>
      <c r="L271">
        <v>270</v>
      </c>
      <c r="M271">
        <v>270</v>
      </c>
      <c r="N271">
        <v>0</v>
      </c>
      <c r="O271" s="66"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1577</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Y271" s="3" t="str">
        <f>IF(G271&lt;&gt;"LIBSETS_SETTYPE_BATTLEGROUND",IF(G271&lt;&gt;"LIBSETS_SETTYPE_SPECIAL",IF(X271&lt;&gt;"",X271,IF(Z271&lt;&gt;"",VLOOKUP(Z271,'ESO zone constants'!$D$3:$H$4953,5,FALSE),"")),""),"")</f>
        <v/>
      </c>
      <c r="Z271" t="str">
        <f>IF(AND(O271&lt;&gt;"",NOT(ISERROR(O271))),"",IF(AND(L271&lt;&gt;"",L271&gt;0,NOT(ISERROR(L271))),VLOOKUP(L271,'ESO dumped WayshrineInfo'!$K$3:$N$9999,4,FALSE),""))</f>
        <v/>
      </c>
      <c r="AB271" s="3" t="str">
        <f>IF(AA271&lt;&gt;"",IF(AA271&lt;&gt;"LIBSETS_DROP_MECHANIC_MONSTER_NAME",VLOOKUP(AA271,'LibSets constants'!$I$4:$L$1003,3,FALSE),""),"")</f>
        <v/>
      </c>
      <c r="AC271" s="3" t="str">
        <f>IF(AA271&lt;&gt;"",IF(AA271&lt;&gt;"LIBSETS_DROP_MECHANIC_MONSTER_NAME",VLOOKUP(AA271,'LibSets constants'!$I$4:$L$1003,4,FALSE),""),"")</f>
        <v/>
      </c>
      <c r="AD271" s="3" t="str">
        <f>IF(G271&lt;&gt;"LIBSETS_SETTYPE_BATTLEGROUND",IF(G271&lt;&gt;"LIBSETS_SETTYPE_SPECIAL",IF(AE271&lt;&gt;"",VLOOKUP(AE271,'ESO zone constants'!$D$3:$H$4953,5,FALSE),""),""),"")</f>
        <v/>
      </c>
      <c r="AE271" t="str">
        <f>IF(AND(O271&lt;&gt;"",NOT(ISERROR(O271))),"",IF(AND(M271&lt;&gt;"",M271&gt;0,NOT(ISERROR(M271))),VLOOKUP(M271,'ESO dumped WayshrineInfo'!$K$3:$N$9999,4,FALSE),""))</f>
        <v/>
      </c>
      <c r="AG271" s="3" t="str">
        <f>IF(AF271&lt;&gt;"",IF(AF271&lt;&gt;"LIBSETS_DROP_MECHANIC_MONSTER_NAME",VLOOKUP(AF271,'LibSets constants'!$I$4:$L$1003,3,FALSE),""),"")</f>
        <v/>
      </c>
      <c r="AH271" s="3" t="str">
        <f>IF(AF271&lt;&gt;"",IF(AF271&lt;&gt;"LIBSETS_DROP_MECHANIC_MONSTER_NAME",VLOOKUP(AF271,'LibSets constants'!$I$4:$L$1003,4,FALSE),""),"")</f>
        <v/>
      </c>
      <c r="AI271" s="3" t="str">
        <f>IF(G271&lt;&gt;"LIBSETS_SETTYPE_BATTLEGROUND",IF(G271&lt;&gt;"LIBSETS_SETTYPE_SPECIAL",IF(AJ271&lt;&gt;"",VLOOKUP(AJ271,'ESO zone constants'!$D$3:$H$4953,5,FALSE),""),""),"")</f>
        <v/>
      </c>
      <c r="AL271" s="3" t="str">
        <f>IF(AK271&lt;&gt;"",IF(AK271&lt;&gt;"LIBSETS_DROP_MECHANIC_MONSTER_NAME",VLOOKUP(AK271,'LibSets constants'!$I$4:$L$1003,3,FALSE),""),"")</f>
        <v/>
      </c>
      <c r="AM271" s="3" t="str">
        <f>IF(AK271&lt;&gt;"",IF(AK271&lt;&gt;"LIBSETS_DROP_MECHANIC_MONSTER_NAME",VLOOKUP(AK271,'LibSets constants'!$I$4:$L$1003,4,FALSE),""),"")</f>
        <v/>
      </c>
      <c r="AN271" s="3" t="str">
        <f>IF(G271&lt;&gt;"LIBSETS_SETTYPE_BATTLEGROUND",IF(G271&lt;&gt;"LIBSETS_SETTYPE_SPECIAL",IF(AO271&lt;&gt;"",VLOOKUP(AO271,'ESO zone constants'!$D$3:$H$4953,5,FALSE),""),""),"")</f>
        <v/>
      </c>
      <c r="AQ271" s="3" t="str">
        <f>IF(AP271&lt;&gt;"",IF(AP271&lt;&gt;"LIBSETS_DROP_MECHANIC_MONSTER_NAME",VLOOKUP(AP271,'LibSets constants'!$I$4:$L$1003,3,FALSE),""),"")</f>
        <v/>
      </c>
      <c r="AR271" s="3" t="str">
        <f>IF(AP271&lt;&gt;"",IF(AP271&lt;&gt;"LIBSETS_DROP_MECHANIC_MONSTER_NAME",VLOOKUP(AP271,'LibSets constants'!$I$4:$L$1003,4,FALSE),""),"")</f>
        <v/>
      </c>
      <c r="AS271" s="3" t="str">
        <f>IF(G271&lt;&gt;"LIBSETS_SETTYPE_BATTLEGROUND",IF(G271&lt;&gt;"LIBSETS_SETTYPE_SPECIAL",IF(AT271&lt;&gt;"",VLOOKUP(AT271,'ESO zone constants'!$D$3:$H$4953,5,FALSE),""),""),"")</f>
        <v/>
      </c>
      <c r="AV271" s="3" t="str">
        <f>IF(AU271&lt;&gt;"",IF(AU271&lt;&gt;"LIBSETS_DROP_MECHANIC_MONSTER_NAME",VLOOKUP(AU271,'LibSets constants'!$I$4:$L$1003,3,FALSE),""),"")</f>
        <v/>
      </c>
      <c r="AW271" s="3" t="str">
        <f>IF(AU271&lt;&gt;"",IF(AU271&lt;&gt;"LIBSETS_DROP_MECHANIC_MONSTER_NAME",VLOOKUP(AU271,'LibSets constants'!$I$4:$L$1003,4,FALSE),""),"")</f>
        <v/>
      </c>
      <c r="AX271" s="90" t="s">
        <v>2707</v>
      </c>
      <c r="AY271" s="21" t="str">
        <f>IF(A271="???","--","")&amp;IF(F271&lt;&gt;"Not in the game (anymore)",IF(A271&lt;&gt;"",CONCATENATE("[",A271,"] = {wayshrines={")&amp;IF(K271&lt;&gt;"",CONCATENATE(K271,","),"")&amp;IF(L271&lt;&gt;"",CONCATENATE(L271,","),"")&amp;IF(M271&lt;&gt;"",CONCATENATE(M271,","),"")&amp;CONCATENATE("}")&amp;IF(VALUE(N271)&gt;0,CONCATENATE(", traitsNeeded=",N271),"")&amp;CONCATENATE(", dlcId=",IF(S271&lt;&gt;"",S271,"DLC_BASE_GAME")),""),"")</f>
        <v>[317] = {wayshrines={270,270,270,}, dlcId=DLC_BASE_GAME</v>
      </c>
      <c r="AZ271" s="21" t="str">
        <f>IF(F271&lt;&gt;"Not in the game (anymore)",IF(A271&lt;&gt;"",IF(P271&lt;&gt;"",CONCATENATE(", zoneIds={",P271),"")&amp;IF(Y271&lt;&gt;"",CONCATENATE(",",Y271),"")&amp;IF(AD271&lt;&gt;"",CONCATENATE(",",AD271),"")&amp;IF(AI271&lt;&gt;"",CONCATENATE(",",AI271),"")&amp;IF(AN271&lt;&gt;"",CONCATENATE(",",AN271),"")&amp;IF(AS271&lt;&gt;"",CONCATENATE(",",AS271),"")&amp;IF(P271&lt;&gt;"",CONCATENATE("}",""),"")&amp;IF(OR(I271="true",I271="false",I271&lt;&gt;""), CONCATENATE(", veteran=", I271), ""),""),"")</f>
        <v>, zoneIds={635}, veteran=false</v>
      </c>
      <c r="BA271" s="21" t="str">
        <f>IF(F271&lt;&gt;"Not in the game (anymore)",IF(A271&lt;&gt;"",", setType="&amp;G271,"")&amp;IF(J271="true",", multiTrialSet=true",""),"")</f>
        <v>, setType=LIBSETS_SETTYPE_ARENA</v>
      </c>
      <c r="BB271" s="21" t="str">
        <f>IF(AX271&lt;&gt;"",", isProcSetAllowedInPvP="&amp; AX271,"") &amp; IF(F271&lt;&gt;"Not in the game (anymore)",IF(U271&lt;&gt;"",", dropMechanic={"&amp;U271&amp;IF(AA271&lt;&gt;"",","&amp;AA271,"")&amp;IF(AF271&lt;&gt;"",","&amp;AF271,"")&amp;IF(AK271&lt;&gt;"",","&amp;AK271,"")&amp;IF(AP271&lt;&gt;"",","&amp;AP271,"")&amp;IF(AU271&lt;&gt;"",","&amp;AU271,"")&amp;"}"&amp;IF(U271="LIBSETS_DROP_MECHANIC_MONSTER_NAME",", dropMechanicNames={" &amp; IF(V271&lt;&gt;"","['en']='"&amp;V271&amp;"'","") &amp; IF(W271&lt;&gt;"",", ['de']='" &amp; W271&amp;"'","") &amp; "}",""),"")&amp;"},","")</f>
        <v>, dropMechanic={LIBSETS_DROP_MECHANIC_ARENA_STAGE_CHEST}},</v>
      </c>
      <c r="BC271" s="21" t="str">
        <f>IF(F271&lt;&gt;"Not in the game (anymore)",IF(C271&lt;&gt;"",CONCATENATE(" --",C271," / ",B271,"   [",IF(Q271&lt;&gt;"",Q271,""),IF(Z271&lt;&gt;"",", "&amp;Z271,""),IF(AE271&lt;&gt;"",", "&amp;AE271,""),IF(AJ271&lt;&gt;"",", "&amp;AJ271,""),IF(AO271&lt;&gt;"",", "&amp;AO271,""),IF(AT271&lt;&gt;"",", "&amp;AT271,""),"]")),"")</f>
        <v xml:space="preserve"> --Destructive Impact / Zerstörerischer Einschlag   [Dragonstar Arena]</v>
      </c>
    </row>
    <row r="272" spans="1:55" x14ac:dyDescent="0.25">
      <c r="A272" s="12">
        <v>318</v>
      </c>
      <c r="B272" t="s">
        <v>1155</v>
      </c>
      <c r="C272" t="s">
        <v>1156</v>
      </c>
      <c r="D272" s="3">
        <f t="shared" si="5"/>
        <v>318</v>
      </c>
      <c r="G272" s="8" t="s">
        <v>1491</v>
      </c>
      <c r="I272" t="s">
        <v>97</v>
      </c>
      <c r="J272" t="s">
        <v>97</v>
      </c>
      <c r="K272">
        <v>270</v>
      </c>
      <c r="L272">
        <v>270</v>
      </c>
      <c r="M272">
        <v>270</v>
      </c>
      <c r="N272">
        <v>0</v>
      </c>
      <c r="O272" s="66"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1577</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Y272" s="3" t="str">
        <f>IF(G272&lt;&gt;"LIBSETS_SETTYPE_BATTLEGROUND",IF(G272&lt;&gt;"LIBSETS_SETTYPE_SPECIAL",IF(X272&lt;&gt;"",X272,IF(Z272&lt;&gt;"",VLOOKUP(Z272,'ESO zone constants'!$D$3:$H$4953,5,FALSE),"")),""),"")</f>
        <v/>
      </c>
      <c r="Z272" t="str">
        <f>IF(AND(O272&lt;&gt;"",NOT(ISERROR(O272))),"",IF(AND(L272&lt;&gt;"",L272&gt;0,NOT(ISERROR(L272))),VLOOKUP(L272,'ESO dumped WayshrineInfo'!$K$3:$N$9999,4,FALSE),""))</f>
        <v/>
      </c>
      <c r="AB272" s="3" t="str">
        <f>IF(AA272&lt;&gt;"",IF(AA272&lt;&gt;"LIBSETS_DROP_MECHANIC_MONSTER_NAME",VLOOKUP(AA272,'LibSets constants'!$I$4:$L$1003,3,FALSE),""),"")</f>
        <v/>
      </c>
      <c r="AC272" s="3" t="str">
        <f>IF(AA272&lt;&gt;"",IF(AA272&lt;&gt;"LIBSETS_DROP_MECHANIC_MONSTER_NAME",VLOOKUP(AA272,'LibSets constants'!$I$4:$L$1003,4,FALSE),""),"")</f>
        <v/>
      </c>
      <c r="AD272" s="3" t="str">
        <f>IF(G272&lt;&gt;"LIBSETS_SETTYPE_BATTLEGROUND",IF(G272&lt;&gt;"LIBSETS_SETTYPE_SPECIAL",IF(AE272&lt;&gt;"",VLOOKUP(AE272,'ESO zone constants'!$D$3:$H$4953,5,FALSE),""),""),"")</f>
        <v/>
      </c>
      <c r="AE272" t="str">
        <f>IF(AND(O272&lt;&gt;"",NOT(ISERROR(O272))),"",IF(AND(M272&lt;&gt;"",M272&gt;0,NOT(ISERROR(M272))),VLOOKUP(M272,'ESO dumped WayshrineInfo'!$K$3:$N$9999,4,FALSE),""))</f>
        <v/>
      </c>
      <c r="AG272" s="3" t="str">
        <f>IF(AF272&lt;&gt;"",IF(AF272&lt;&gt;"LIBSETS_DROP_MECHANIC_MONSTER_NAME",VLOOKUP(AF272,'LibSets constants'!$I$4:$L$1003,3,FALSE),""),"")</f>
        <v/>
      </c>
      <c r="AH272" s="3" t="str">
        <f>IF(AF272&lt;&gt;"",IF(AF272&lt;&gt;"LIBSETS_DROP_MECHANIC_MONSTER_NAME",VLOOKUP(AF272,'LibSets constants'!$I$4:$L$1003,4,FALSE),""),"")</f>
        <v/>
      </c>
      <c r="AI272" s="3" t="str">
        <f>IF(G272&lt;&gt;"LIBSETS_SETTYPE_BATTLEGROUND",IF(G272&lt;&gt;"LIBSETS_SETTYPE_SPECIAL",IF(AJ272&lt;&gt;"",VLOOKUP(AJ272,'ESO zone constants'!$D$3:$H$4953,5,FALSE),""),""),"")</f>
        <v/>
      </c>
      <c r="AL272" s="3" t="str">
        <f>IF(AK272&lt;&gt;"",IF(AK272&lt;&gt;"LIBSETS_DROP_MECHANIC_MONSTER_NAME",VLOOKUP(AK272,'LibSets constants'!$I$4:$L$1003,3,FALSE),""),"")</f>
        <v/>
      </c>
      <c r="AM272" s="3" t="str">
        <f>IF(AK272&lt;&gt;"",IF(AK272&lt;&gt;"LIBSETS_DROP_MECHANIC_MONSTER_NAME",VLOOKUP(AK272,'LibSets constants'!$I$4:$L$1003,4,FALSE),""),"")</f>
        <v/>
      </c>
      <c r="AN272" s="3" t="str">
        <f>IF(G272&lt;&gt;"LIBSETS_SETTYPE_BATTLEGROUND",IF(G272&lt;&gt;"LIBSETS_SETTYPE_SPECIAL",IF(AO272&lt;&gt;"",VLOOKUP(AO272,'ESO zone constants'!$D$3:$H$4953,5,FALSE),""),""),"")</f>
        <v/>
      </c>
      <c r="AQ272" s="3" t="str">
        <f>IF(AP272&lt;&gt;"",IF(AP272&lt;&gt;"LIBSETS_DROP_MECHANIC_MONSTER_NAME",VLOOKUP(AP272,'LibSets constants'!$I$4:$L$1003,3,FALSE),""),"")</f>
        <v/>
      </c>
      <c r="AR272" s="3" t="str">
        <f>IF(AP272&lt;&gt;"",IF(AP272&lt;&gt;"LIBSETS_DROP_MECHANIC_MONSTER_NAME",VLOOKUP(AP272,'LibSets constants'!$I$4:$L$1003,4,FALSE),""),"")</f>
        <v/>
      </c>
      <c r="AS272" s="3" t="str">
        <f>IF(G272&lt;&gt;"LIBSETS_SETTYPE_BATTLEGROUND",IF(G272&lt;&gt;"LIBSETS_SETTYPE_SPECIAL",IF(AT272&lt;&gt;"",VLOOKUP(AT272,'ESO zone constants'!$D$3:$H$4953,5,FALSE),""),""),"")</f>
        <v/>
      </c>
      <c r="AV272" s="3" t="str">
        <f>IF(AU272&lt;&gt;"",IF(AU272&lt;&gt;"LIBSETS_DROP_MECHANIC_MONSTER_NAME",VLOOKUP(AU272,'LibSets constants'!$I$4:$L$1003,3,FALSE),""),"")</f>
        <v/>
      </c>
      <c r="AW272" s="3" t="str">
        <f>IF(AU272&lt;&gt;"",IF(AU272&lt;&gt;"LIBSETS_DROP_MECHANIC_MONSTER_NAME",VLOOKUP(AU272,'LibSets constants'!$I$4:$L$1003,4,FALSE),""),"")</f>
        <v/>
      </c>
      <c r="AX272" s="90" t="s">
        <v>2707</v>
      </c>
      <c r="AY272" s="21" t="str">
        <f>IF(A272="???","--","")&amp;IF(F272&lt;&gt;"Not in the game (anymore)",IF(A272&lt;&gt;"",CONCATENATE("[",A272,"] = {wayshrines={")&amp;IF(K272&lt;&gt;"",CONCATENATE(K272,","),"")&amp;IF(L272&lt;&gt;"",CONCATENATE(L272,","),"")&amp;IF(M272&lt;&gt;"",CONCATENATE(M272,","),"")&amp;CONCATENATE("}")&amp;IF(VALUE(N272)&gt;0,CONCATENATE(", traitsNeeded=",N272),"")&amp;CONCATENATE(", dlcId=",IF(S272&lt;&gt;"",S272,"DLC_BASE_GAME")),""),"")</f>
        <v>[318] = {wayshrines={270,270,270,}, dlcId=DLC_BASE_GAME</v>
      </c>
      <c r="AZ272" s="21" t="str">
        <f>IF(F272&lt;&gt;"Not in the game (anymore)",IF(A272&lt;&gt;"",IF(P272&lt;&gt;"",CONCATENATE(", zoneIds={",P272),"")&amp;IF(Y272&lt;&gt;"",CONCATENATE(",",Y272),"")&amp;IF(AD272&lt;&gt;"",CONCATENATE(",",AD272),"")&amp;IF(AI272&lt;&gt;"",CONCATENATE(",",AI272),"")&amp;IF(AN272&lt;&gt;"",CONCATENATE(",",AN272),"")&amp;IF(AS272&lt;&gt;"",CONCATENATE(",",AS272),"")&amp;IF(P272&lt;&gt;"",CONCATENATE("}",""),"")&amp;IF(OR(I272="true",I272="false",I272&lt;&gt;""), CONCATENATE(", veteran=", I272), ""),""),"")</f>
        <v>, zoneIds={635}, veteran=false</v>
      </c>
      <c r="BA272" s="21" t="str">
        <f>IF(F272&lt;&gt;"Not in the game (anymore)",IF(A272&lt;&gt;"",", setType="&amp;G272,"")&amp;IF(J272="true",", multiTrialSet=true",""),"")</f>
        <v>, setType=LIBSETS_SETTYPE_ARENA</v>
      </c>
      <c r="BB272" s="21" t="str">
        <f>IF(AX272&lt;&gt;"",", isProcSetAllowedInPvP="&amp; AX272,"") &amp; IF(F272&lt;&gt;"Not in the game (anymore)",IF(U272&lt;&gt;"",", dropMechanic={"&amp;U272&amp;IF(AA272&lt;&gt;"",","&amp;AA272,"")&amp;IF(AF272&lt;&gt;"",","&amp;AF272,"")&amp;IF(AK272&lt;&gt;"",","&amp;AK272,"")&amp;IF(AP272&lt;&gt;"",","&amp;AP272,"")&amp;IF(AU272&lt;&gt;"",","&amp;AU272,"")&amp;"}"&amp;IF(U272="LIBSETS_DROP_MECHANIC_MONSTER_NAME",", dropMechanicNames={" &amp; IF(V272&lt;&gt;"","['en']='"&amp;V272&amp;"'","") &amp; IF(W272&lt;&gt;"",", ['de']='" &amp; W272&amp;"'","") &amp; "}",""),"")&amp;"},","")</f>
        <v>, dropMechanic={LIBSETS_DROP_MECHANIC_ARENA_STAGE_CHEST}},</v>
      </c>
      <c r="BC272" s="21" t="str">
        <f>IF(F272&lt;&gt;"Not in the game (anymore)",IF(C272&lt;&gt;"",CONCATENATE(" --",C272," / ",B272,"   [",IF(Q272&lt;&gt;"",Q272,""),IF(Z272&lt;&gt;"",", "&amp;Z272,""),IF(AE272&lt;&gt;"",", "&amp;AE272,""),IF(AJ272&lt;&gt;"",", "&amp;AJ272,""),IF(AO272&lt;&gt;"",", "&amp;AO272,""),IF(AT272&lt;&gt;"",", "&amp;AT272,""),"]")),"")</f>
        <v xml:space="preserve"> --Grand Rejuvenation / Große Verjüngung   [Dragonstar Arena]</v>
      </c>
    </row>
    <row r="273" spans="1:55" x14ac:dyDescent="0.25">
      <c r="A273" s="12">
        <v>320</v>
      </c>
      <c r="B273" t="s">
        <v>1157</v>
      </c>
      <c r="C273" t="s">
        <v>1158</v>
      </c>
      <c r="D273" s="3">
        <f t="shared" si="5"/>
        <v>320</v>
      </c>
      <c r="G273" s="8" t="s">
        <v>1499</v>
      </c>
      <c r="I273" t="s">
        <v>97</v>
      </c>
      <c r="J273" t="s">
        <v>97</v>
      </c>
      <c r="K273">
        <v>-1</v>
      </c>
      <c r="L273">
        <v>-1</v>
      </c>
      <c r="M273">
        <v>-1</v>
      </c>
      <c r="N273">
        <v>0</v>
      </c>
      <c r="O273" s="66"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1581</v>
      </c>
      <c r="V273" s="43" t="str">
        <f>IF(U273&lt;&gt;"",IF(U273&lt;&gt;"LIBSETS_DROP_MECHANIC_MONSTER_NAME",VLOOKUP(U273,'LibSets constants'!$I$4:$L$1003,3,FALSE),""),"")</f>
        <v>Delve bosses have a chance to drop a waist or feet.</v>
      </c>
      <c r="W273" s="43" t="str">
        <f>IF(U273&lt;&gt;"",IF(U273&lt;&gt;"LIBSETS_DROP_MECHANIC_MONSTER_NAME",VLOOKUP(U273,'LibSets constants'!$I$4:$L$1003,4,FALSE),""),"")</f>
        <v>Bosse in Gewölben haben die Chance, eine Taille oder Füße fallen zu lassen.</v>
      </c>
      <c r="Y273" s="3" t="str">
        <f>IF(G273&lt;&gt;"LIBSETS_SETTYPE_BATTLEGROUND",IF(G273&lt;&gt;"LIBSETS_SETTYPE_SPECIAL",IF(X273&lt;&gt;"",X273,IF(Z273&lt;&gt;"",VLOOKUP(Z273,'ESO zone constants'!$D$3:$H$4953,5,FALSE),"")),""),"")</f>
        <v/>
      </c>
      <c r="Z273" t="str">
        <f>IF(AND(O273&lt;&gt;"",NOT(ISERROR(O273))),"",IF(AND(L273&lt;&gt;"",L273&gt;0,NOT(ISERROR(L273))),VLOOKUP(L273,'ESO dumped WayshrineInfo'!$K$3:$N$9999,4,FALSE),""))</f>
        <v/>
      </c>
      <c r="AA273" s="44" t="s">
        <v>1582</v>
      </c>
      <c r="AB273" s="43" t="str">
        <f>IF(AA273&lt;&gt;"",IF(AA273&lt;&gt;"LIBSETS_DROP_MECHANIC_MONSTER_NAME",VLOOKUP(AA273,'LibSets constants'!$I$4:$L$1003,3,FALSE),""),"")</f>
        <v>Overland group bosses have a 100% chance to drop head, chest, legs, or weapon.</v>
      </c>
      <c r="AC273" s="43" t="str">
        <f>IF(AA273&lt;&gt;"",IF(AA273&lt;&gt;"LIBSETS_DROP_MECHANIC_MONSTER_NAME",VLOOKUP(AA273,'LibSets constants'!$I$4:$L$1003,4,FALSE),""),"")</f>
        <v>Überland Gruppenbosse haben eine Chance von 100%, Kopf, Brust, Beine oder Waffen fallen zu lassen.</v>
      </c>
      <c r="AD273" s="3" t="str">
        <f>IF(G273&lt;&gt;"LIBSETS_SETTYPE_BATTLEGROUND",IF(G273&lt;&gt;"LIBSETS_SETTYPE_SPECIAL",IF(AE273&lt;&gt;"",VLOOKUP(AE273,'ESO zone constants'!$D$3:$H$4953,5,FALSE),""),""),"")</f>
        <v/>
      </c>
      <c r="AE273" t="str">
        <f>IF(AND(O273&lt;&gt;"",NOT(ISERROR(O273))),"",IF(AND(M273&lt;&gt;"",M273&gt;0,NOT(ISERROR(M273))),VLOOKUP(M273,'ESO dumped WayshrineInfo'!$K$3:$N$9999,4,FALSE),""))</f>
        <v/>
      </c>
      <c r="AF273" s="44" t="s">
        <v>1583</v>
      </c>
      <c r="AG273" s="43" t="str">
        <f>IF(AF273&lt;&gt;"",IF(AF273&lt;&gt;"LIBSETS_DROP_MECHANIC_MONSTER_NAME",VLOOKUP(AF273,'LibSets constants'!$I$4:$L$1003,3,FALSE),""),"")</f>
        <v>Public dungeon bosses have a chance to drop a shoulder, hand, or weapon.</v>
      </c>
      <c r="AH273" s="43" t="str">
        <f>IF(AF273&lt;&gt;"",IF(AF273&lt;&gt;"LIBSETS_DROP_MECHANIC_MONSTER_NAME",VLOOKUP(AF273,'LibSets constants'!$I$4:$L$1003,4,FALSE),""),"")</f>
        <v>Öffentliche Dungeon-Bosse haben die Möglichkeit, eine Schulter, Handschuhe oder eine Waffe fallen zu lassen.</v>
      </c>
      <c r="AI273" s="3" t="str">
        <f>IF(G273&lt;&gt;"LIBSETS_SETTYPE_BATTLEGROUND",IF(G273&lt;&gt;"LIBSETS_SETTYPE_SPECIAL",IF(AJ273&lt;&gt;"",VLOOKUP(AJ273,'ESO zone constants'!$D$3:$H$4953,5,FALSE),""),""),"")</f>
        <v/>
      </c>
      <c r="AK273" s="44" t="s">
        <v>1584</v>
      </c>
      <c r="AL273" s="43" t="str">
        <f>IF(AK273&lt;&gt;"",IF(AK273&lt;&gt;"LIBSETS_DROP_MECHANIC_MONSTER_NAME",VLOOKUP(AK273,'LibSets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3" s="43" t="str">
        <f>IF(AK273&lt;&gt;"",IF(AK273&lt;&gt;"LIBSETS_DROP_MECHANIC_MONSTER_NAME",VLOOKUP(AK273,'LibSets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3" s="3" t="str">
        <f>IF(G273&lt;&gt;"LIBSETS_SETTYPE_BATTLEGROUND",IF(G273&lt;&gt;"LIBSETS_SETTYPE_SPECIAL",IF(AO273&lt;&gt;"",VLOOKUP(AO273,'ESO zone constants'!$D$3:$H$4953,5,FALSE),""),""),"")</f>
        <v/>
      </c>
      <c r="AP273" s="44"/>
      <c r="AQ273" s="43" t="str">
        <f>IF(AP273&lt;&gt;"",IF(AP273&lt;&gt;"LIBSETS_DROP_MECHANIC_MONSTER_NAME",VLOOKUP(AP273,'LibSets constants'!$I$4:$L$1003,3,FALSE),""),"")</f>
        <v/>
      </c>
      <c r="AR273" s="43" t="str">
        <f>IF(AP273&lt;&gt;"",IF(AP273&lt;&gt;"LIBSETS_DROP_MECHANIC_MONSTER_NAME",VLOOKUP(AP273,'LibSets constants'!$I$4:$L$1003,4,FALSE),""),"")</f>
        <v/>
      </c>
      <c r="AS273" s="3" t="str">
        <f>IF(G273&lt;&gt;"LIBSETS_SETTYPE_BATTLEGROUND",IF(G273&lt;&gt;"LIBSETS_SETTYPE_SPECIAL",IF(AT273&lt;&gt;"",VLOOKUP(AT273,'ESO zone constants'!$D$3:$H$4953,5,FALSE),""),""),"")</f>
        <v/>
      </c>
      <c r="AU273" s="44"/>
      <c r="AV273" s="43" t="str">
        <f>IF(AU273&lt;&gt;"",IF(AU273&lt;&gt;"LIBSETS_DROP_MECHANIC_MONSTER_NAME",VLOOKUP(AU273,'LibSets constants'!$I$4:$L$1003,3,FALSE),""),"")</f>
        <v/>
      </c>
      <c r="AW273" s="43" t="str">
        <f>IF(AU273&lt;&gt;"",IF(AU273&lt;&gt;"LIBSETS_DROP_MECHANIC_MONSTER_NAME",VLOOKUP(AU273,'LibSets constants'!$I$4:$L$1003,4,FALSE),""),"")</f>
        <v/>
      </c>
      <c r="AX273" s="90" t="s">
        <v>2708</v>
      </c>
      <c r="AY273" s="21" t="str">
        <f>IF(A273="???","--","")&amp;IF(F273&lt;&gt;"Not in the game (anymore)",IF(A273&lt;&gt;"",CONCATENATE("[",A273,"] = {wayshrines={")&amp;IF(K273&lt;&gt;"",CONCATENATE(K273,","),"")&amp;IF(L273&lt;&gt;"",CONCATENATE(L273,","),"")&amp;IF(M273&lt;&gt;"",CONCATENATE(M273,","),"")&amp;CONCATENATE("}")&amp;IF(VALUE(N273)&gt;0,CONCATENATE(", traitsNeeded=",N273),"")&amp;CONCATENATE(", dlcId=",IF(S273&lt;&gt;"",S273,"DLC_BASE_GAME")),""),"")</f>
        <v>[320] = {wayshrines={-1,-1,-1,}, dlcId=DLC_MORROWIND</v>
      </c>
      <c r="AZ273" s="21" t="str">
        <f>IF(F273&lt;&gt;"Not in the game (anymore)",IF(A273&lt;&gt;"",IF(P273&lt;&gt;"",CONCATENATE(", zoneIds={",P273),"")&amp;IF(Y273&lt;&gt;"",CONCATENATE(",",Y273),"")&amp;IF(AD273&lt;&gt;"",CONCATENATE(",",AD273),"")&amp;IF(AI273&lt;&gt;"",CONCATENATE(",",AI273),"")&amp;IF(AN273&lt;&gt;"",CONCATENATE(",",AN273),"")&amp;IF(AS273&lt;&gt;"",CONCATENATE(",",AS273),"")&amp;IF(P273&lt;&gt;"",CONCATENATE("}",""),"")&amp;IF(OR(I273="true",I273="false",I273&lt;&gt;""), CONCATENATE(", veteran=", I273), ""),""),"")</f>
        <v>, zoneIds={849}, veteran=false</v>
      </c>
      <c r="BA273" s="21" t="str">
        <f>IF(F273&lt;&gt;"Not in the game (anymore)",IF(A273&lt;&gt;"",", setType="&amp;G273,"")&amp;IF(J273="true",", multiTrialSet=true",""),"")</f>
        <v>, setType=LIBSETS_SETTYPE_OVERLAND</v>
      </c>
      <c r="BB273" s="21" t="str">
        <f>IF(AX273&lt;&gt;"",", isProcSetAllowedInPvP="&amp; AX273,"") &amp; IF(F273&lt;&gt;"Not in the game (anymore)",IF(U273&lt;&gt;"",", dropMechanic={"&amp;U273&amp;IF(AA273&lt;&gt;"",","&amp;AA273,"")&amp;IF(AF273&lt;&gt;"",","&amp;AF273,"")&amp;IF(AK273&lt;&gt;"",","&amp;AK273,"")&amp;IF(AP273&lt;&gt;"",","&amp;AP273,"")&amp;IF(AU273&lt;&gt;"",","&amp;AU273,"")&amp;"}"&amp;IF(U273="LIBSETS_DROP_MECHANIC_MONSTER_NAME",", dropMechanicNames={" &amp; IF(V273&lt;&gt;"","['en']='"&amp;V273&amp;"'","") &amp; IF(W273&lt;&gt;"",", ['de']='" &amp; W273&amp;"'","") &amp; "}",""),"")&amp;"},","")</f>
        <v>, isProcSetAllowedInPvP=1, dropMechanic={LIBSETS_DROP_MECHANIC_OVERLAND_BOSS_DELVE,LIBSETS_DROP_MECHANIC_OVERLAND_WORLDBOSS,LIBSETS_DROP_MECHANIC_OVERLAND_BOSS_PUBLIC_DUNGEON,LIBSETS_DROP_MECHANIC_OVERLAND_CHEST}},</v>
      </c>
      <c r="BC273" s="21" t="str">
        <f>IF(F273&lt;&gt;"Not in the game (anymore)",IF(C273&lt;&gt;"",CONCATENATE(" --",C273," / ",B273,"   [",IF(Q273&lt;&gt;"",Q273,""),IF(Z273&lt;&gt;"",", "&amp;Z273,""),IF(AE273&lt;&gt;"",", "&amp;AE273,""),IF(AJ273&lt;&gt;"",", "&amp;AJ273,""),IF(AO273&lt;&gt;"",", "&amp;AO273,""),IF(AT273&lt;&gt;"",", "&amp;AT273,""),"]")),"")</f>
        <v xml:space="preserve"> --War Maiden / Kriegsjungfer   [Vvardenfell]</v>
      </c>
    </row>
    <row r="274" spans="1:55" x14ac:dyDescent="0.25">
      <c r="A274" s="12">
        <v>321</v>
      </c>
      <c r="B274" t="s">
        <v>1159</v>
      </c>
      <c r="C274" t="s">
        <v>1160</v>
      </c>
      <c r="D274" s="3">
        <f t="shared" si="5"/>
        <v>321</v>
      </c>
      <c r="G274" s="8" t="s">
        <v>1499</v>
      </c>
      <c r="I274" t="s">
        <v>97</v>
      </c>
      <c r="J274" t="s">
        <v>97</v>
      </c>
      <c r="K274">
        <v>-1</v>
      </c>
      <c r="L274">
        <v>-1</v>
      </c>
      <c r="M274">
        <v>-1</v>
      </c>
      <c r="N274">
        <v>0</v>
      </c>
      <c r="O274" s="66"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1581</v>
      </c>
      <c r="V274" s="43" t="str">
        <f>IF(U274&lt;&gt;"",IF(U274&lt;&gt;"LIBSETS_DROP_MECHANIC_MONSTER_NAME",VLOOKUP(U274,'LibSets constants'!$I$4:$L$1003,3,FALSE),""),"")</f>
        <v>Delve bosses have a chance to drop a waist or feet.</v>
      </c>
      <c r="W274" s="43" t="str">
        <f>IF(U274&lt;&gt;"",IF(U274&lt;&gt;"LIBSETS_DROP_MECHANIC_MONSTER_NAME",VLOOKUP(U274,'LibSets constants'!$I$4:$L$1003,4,FALSE),""),"")</f>
        <v>Bosse in Gewölben haben die Chance, eine Taille oder Füße fallen zu lassen.</v>
      </c>
      <c r="Y274" s="3" t="str">
        <f>IF(G274&lt;&gt;"LIBSETS_SETTYPE_BATTLEGROUND",IF(G274&lt;&gt;"LIBSETS_SETTYPE_SPECIAL",IF(X274&lt;&gt;"",X274,IF(Z274&lt;&gt;"",VLOOKUP(Z274,'ESO zone constants'!$D$3:$H$4953,5,FALSE),"")),""),"")</f>
        <v/>
      </c>
      <c r="Z274" t="str">
        <f>IF(AND(O274&lt;&gt;"",NOT(ISERROR(O274))),"",IF(AND(L274&lt;&gt;"",L274&gt;0,NOT(ISERROR(L274))),VLOOKUP(L274,'ESO dumped WayshrineInfo'!$K$3:$N$9999,4,FALSE),""))</f>
        <v/>
      </c>
      <c r="AA274" s="44" t="s">
        <v>1582</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WayshrineInfo'!$K$3:$N$9999,4,FALSE),""))</f>
        <v/>
      </c>
      <c r="AF274" s="44" t="s">
        <v>1583</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1584</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90" t="s">
        <v>2707</v>
      </c>
      <c r="AY274" s="21" t="str">
        <f>IF(A274="???","--","")&amp;IF(F274&lt;&gt;"Not in the game (anymore)",IF(A274&lt;&gt;"",CONCATENATE("[",A274,"] = {wayshrines={")&amp;IF(K274&lt;&gt;"",CONCATENATE(K274,","),"")&amp;IF(L274&lt;&gt;"",CONCATENATE(L274,","),"")&amp;IF(M274&lt;&gt;"",CONCATENATE(M274,","),"")&amp;CONCATENATE("}")&amp;IF(VALUE(N274)&gt;0,CONCATENATE(", traitsNeeded=",N274),"")&amp;CONCATENATE(", dlcId=",IF(S274&lt;&gt;"",S274,"DLC_BASE_GAME")),""),"")</f>
        <v>[321] = {wayshrines={-1,-1,-1,}, dlcId=DLC_MORROWIND</v>
      </c>
      <c r="AZ274" s="21" t="str">
        <f>IF(F274&lt;&gt;"Not in the game (anymore)",IF(A274&lt;&gt;"",IF(P274&lt;&gt;"",CONCATENATE(", zoneIds={",P274),"")&amp;IF(Y274&lt;&gt;"",CONCATENATE(",",Y274),"")&amp;IF(AD274&lt;&gt;"",CONCATENATE(",",AD274),"")&amp;IF(AI274&lt;&gt;"",CONCATENATE(",",AI274),"")&amp;IF(AN274&lt;&gt;"",CONCATENATE(",",AN274),"")&amp;IF(AS274&lt;&gt;"",CONCATENATE(",",AS274),"")&amp;IF(P274&lt;&gt;"",CONCATENATE("}",""),"")&amp;IF(OR(I274="true",I274="false",I274&lt;&gt;""), CONCATENATE(", veteran=", I274), ""),""),"")</f>
        <v>, zoneIds={849}, veteran=false</v>
      </c>
      <c r="BA274" s="21" t="str">
        <f>IF(F274&lt;&gt;"Not in the game (anymore)",IF(A274&lt;&gt;"",", setType="&amp;G274,"")&amp;IF(J274="true",", multiTrialSet=true",""),"")</f>
        <v>, setType=LIBSETS_SETTYPE_OVERLAND</v>
      </c>
      <c r="BB274" s="21" t="str">
        <f>IF(AX274&lt;&gt;"",", isProcSetAllowedInPvP="&amp; AX274,"") &amp; IF(F274&lt;&gt;"Not in the game (anymore)",IF(U274&lt;&gt;"",", dropMechanic={"&amp;U274&amp;IF(AA274&lt;&gt;"",","&amp;AA274,"")&amp;IF(AF274&lt;&gt;"",","&amp;AF274,"")&amp;IF(AK274&lt;&gt;"",","&amp;AK274,"")&amp;IF(AP274&lt;&gt;"",","&amp;AP274,"")&amp;IF(AU274&lt;&gt;"",","&amp;AU274,"")&amp;"}"&amp;IF(U274="LIBSETS_DROP_MECHANIC_MONSTER_NAME",", dropMechanicNames={" &amp; IF(V274&lt;&gt;"","['en']='"&amp;V274&amp;"'","") &amp; IF(W274&lt;&gt;"",", ['de']='" &amp; W274&amp;"'","") &amp; "}",""),"")&amp;"},","")</f>
        <v>, dropMechanic={LIBSETS_DROP_MECHANIC_OVERLAND_BOSS_DELVE,LIBSETS_DROP_MECHANIC_OVERLAND_WORLDBOSS,LIBSETS_DROP_MECHANIC_OVERLAND_BOSS_PUBLIC_DUNGEON,LIBSETS_DROP_MECHANIC_OVERLAND_CHEST}},</v>
      </c>
      <c r="BC274" s="21" t="str">
        <f>IF(F274&lt;&gt;"Not in the game (anymore)",IF(C274&lt;&gt;"",CONCATENATE(" --",C274," / ",B274,"   [",IF(Q274&lt;&gt;"",Q274,""),IF(Z274&lt;&gt;"",", "&amp;Z274,""),IF(AE274&lt;&gt;"",", "&amp;AE274,""),IF(AJ274&lt;&gt;"",", "&amp;AJ274,""),IF(AO274&lt;&gt;"",", "&amp;AO274,""),IF(AT274&lt;&gt;"",", "&amp;AT274,""),"]")),"")</f>
        <v xml:space="preserve"> --Defiler / Schänder   [Vvardenfell]</v>
      </c>
    </row>
    <row r="275" spans="1:55" x14ac:dyDescent="0.25">
      <c r="A275" s="12">
        <v>322</v>
      </c>
      <c r="B275" t="s">
        <v>1161</v>
      </c>
      <c r="C275" t="s">
        <v>1162</v>
      </c>
      <c r="D275" s="3">
        <f t="shared" si="5"/>
        <v>322</v>
      </c>
      <c r="G275" s="8" t="s">
        <v>1499</v>
      </c>
      <c r="I275" t="s">
        <v>97</v>
      </c>
      <c r="J275" t="s">
        <v>97</v>
      </c>
      <c r="K275">
        <v>-1</v>
      </c>
      <c r="L275">
        <v>-1</v>
      </c>
      <c r="M275">
        <v>-1</v>
      </c>
      <c r="N275">
        <v>0</v>
      </c>
      <c r="O275" s="66"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1581</v>
      </c>
      <c r="V275" s="43" t="str">
        <f>IF(U275&lt;&gt;"",IF(U275&lt;&gt;"LIBSETS_DROP_MECHANIC_MONSTER_NAME",VLOOKUP(U275,'LibSets constants'!$I$4:$L$1003,3,FALSE),""),"")</f>
        <v>Delve bosses have a chance to drop a waist or feet.</v>
      </c>
      <c r="W275" s="43" t="str">
        <f>IF(U275&lt;&gt;"",IF(U275&lt;&gt;"LIBSETS_DROP_MECHANIC_MONSTER_NAME",VLOOKUP(U275,'LibSets constants'!$I$4:$L$1003,4,FALSE),""),"")</f>
        <v>Bosse in Gewölben haben die Chance, eine Taille oder Füße fallen zu lassen.</v>
      </c>
      <c r="Y275" s="3" t="str">
        <f>IF(G275&lt;&gt;"LIBSETS_SETTYPE_BATTLEGROUND",IF(G275&lt;&gt;"LIBSETS_SETTYPE_SPECIAL",IF(X275&lt;&gt;"",X275,IF(Z275&lt;&gt;"",VLOOKUP(Z275,'ESO zone constants'!$D$3:$H$4953,5,FALSE),"")),""),"")</f>
        <v/>
      </c>
      <c r="Z275" t="str">
        <f>IF(AND(O275&lt;&gt;"",NOT(ISERROR(O275))),"",IF(AND(L275&lt;&gt;"",L275&gt;0,NOT(ISERROR(L275))),VLOOKUP(L275,'ESO dumped WayshrineInfo'!$K$3:$N$9999,4,FALSE),""))</f>
        <v/>
      </c>
      <c r="AA275" s="44" t="s">
        <v>1582</v>
      </c>
      <c r="AB275" s="43" t="str">
        <f>IF(AA275&lt;&gt;"",IF(AA275&lt;&gt;"LIBSETS_DROP_MECHANIC_MONSTER_NAME",VLOOKUP(AA275,'LibSets constants'!$I$4:$L$1003,3,FALSE),""),"")</f>
        <v>Overland group bosses have a 100% chance to drop head, chest, legs, or weapon.</v>
      </c>
      <c r="AC275" s="43" t="str">
        <f>IF(AA275&lt;&gt;"",IF(AA275&lt;&gt;"LIBSETS_DROP_MECHANIC_MONSTER_NAME",VLOOKUP(AA275,'LibSets constants'!$I$4:$L$1003,4,FALSE),""),"")</f>
        <v>Überland Gruppenbosse haben eine Chance von 100%, Kopf, Brust, Beine oder Waffen fallen zu lassen.</v>
      </c>
      <c r="AD275" s="3" t="str">
        <f>IF(G275&lt;&gt;"LIBSETS_SETTYPE_BATTLEGROUND",IF(G275&lt;&gt;"LIBSETS_SETTYPE_SPECIAL",IF(AE275&lt;&gt;"",VLOOKUP(AE275,'ESO zone constants'!$D$3:$H$4953,5,FALSE),""),""),"")</f>
        <v/>
      </c>
      <c r="AE275" t="str">
        <f>IF(AND(O275&lt;&gt;"",NOT(ISERROR(O275))),"",IF(AND(M275&lt;&gt;"",M275&gt;0,NOT(ISERROR(M275))),VLOOKUP(M275,'ESO dumped WayshrineInfo'!$K$3:$N$9999,4,FALSE),""))</f>
        <v/>
      </c>
      <c r="AF275" s="44" t="s">
        <v>1583</v>
      </c>
      <c r="AG275" s="43" t="str">
        <f>IF(AF275&lt;&gt;"",IF(AF275&lt;&gt;"LIBSETS_DROP_MECHANIC_MONSTER_NAME",VLOOKUP(AF275,'LibSets constants'!$I$4:$L$1003,3,FALSE),""),"")</f>
        <v>Public dungeon bosses have a chance to drop a shoulder, hand, or weapon.</v>
      </c>
      <c r="AH275" s="43" t="str">
        <f>IF(AF275&lt;&gt;"",IF(AF275&lt;&gt;"LIBSETS_DROP_MECHANIC_MONSTER_NAME",VLOOKUP(AF275,'LibSets constants'!$I$4:$L$1003,4,FALSE),""),"")</f>
        <v>Öffentliche Dungeon-Bosse haben die Möglichkeit, eine Schulter, Handschuhe oder eine Waffe fallen zu lassen.</v>
      </c>
      <c r="AI275" s="3" t="str">
        <f>IF(G275&lt;&gt;"LIBSETS_SETTYPE_BATTLEGROUND",IF(G275&lt;&gt;"LIBSETS_SETTYPE_SPECIAL",IF(AJ275&lt;&gt;"",VLOOKUP(AJ275,'ESO zone constants'!$D$3:$H$4953,5,FALSE),""),""),"")</f>
        <v/>
      </c>
      <c r="AK275" s="44" t="s">
        <v>1584</v>
      </c>
      <c r="AL275" s="43" t="str">
        <f>IF(AK275&lt;&gt;"",IF(AK275&lt;&gt;"LIBSETS_DROP_MECHANIC_MONSTER_NAME",VLOOKUP(AK275,'LibSets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5" s="43" t="str">
        <f>IF(AK275&lt;&gt;"",IF(AK275&lt;&gt;"LIBSETS_DROP_MECHANIC_MONSTER_NAME",VLOOKUP(AK275,'LibSets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5" s="3" t="str">
        <f>IF(G275&lt;&gt;"LIBSETS_SETTYPE_BATTLEGROUND",IF(G275&lt;&gt;"LIBSETS_SETTYPE_SPECIAL",IF(AO275&lt;&gt;"",VLOOKUP(AO275,'ESO zone constants'!$D$3:$H$4953,5,FALSE),""),""),"")</f>
        <v/>
      </c>
      <c r="AP275" s="44"/>
      <c r="AQ275" s="43" t="str">
        <f>IF(AP275&lt;&gt;"",IF(AP275&lt;&gt;"LIBSETS_DROP_MECHANIC_MONSTER_NAME",VLOOKUP(AP275,'LibSets constants'!$I$4:$L$1003,3,FALSE),""),"")</f>
        <v/>
      </c>
      <c r="AR275" s="43" t="str">
        <f>IF(AP275&lt;&gt;"",IF(AP275&lt;&gt;"LIBSETS_DROP_MECHANIC_MONSTER_NAME",VLOOKUP(AP275,'LibSets constants'!$I$4:$L$1003,4,FALSE),""),"")</f>
        <v/>
      </c>
      <c r="AS275" s="3" t="str">
        <f>IF(G275&lt;&gt;"LIBSETS_SETTYPE_BATTLEGROUND",IF(G275&lt;&gt;"LIBSETS_SETTYPE_SPECIAL",IF(AT275&lt;&gt;"",VLOOKUP(AT275,'ESO zone constants'!$D$3:$H$4953,5,FALSE),""),""),"")</f>
        <v/>
      </c>
      <c r="AU275" s="44"/>
      <c r="AV275" s="43" t="str">
        <f>IF(AU275&lt;&gt;"",IF(AU275&lt;&gt;"LIBSETS_DROP_MECHANIC_MONSTER_NAME",VLOOKUP(AU275,'LibSets constants'!$I$4:$L$1003,3,FALSE),""),"")</f>
        <v/>
      </c>
      <c r="AW275" s="43" t="str">
        <f>IF(AU275&lt;&gt;"",IF(AU275&lt;&gt;"LIBSETS_DROP_MECHANIC_MONSTER_NAME",VLOOKUP(AU275,'LibSets constants'!$I$4:$L$1003,4,FALSE),""),"")</f>
        <v/>
      </c>
      <c r="AX275" s="90" t="s">
        <v>2707</v>
      </c>
      <c r="AY275" s="21" t="str">
        <f>IF(A275="???","--","")&amp;IF(F275&lt;&gt;"Not in the game (anymore)",IF(A275&lt;&gt;"",CONCATENATE("[",A275,"] = {wayshrines={")&amp;IF(K275&lt;&gt;"",CONCATENATE(K275,","),"")&amp;IF(L275&lt;&gt;"",CONCATENATE(L275,","),"")&amp;IF(M275&lt;&gt;"",CONCATENATE(M275,","),"")&amp;CONCATENATE("}")&amp;IF(VALUE(N275)&gt;0,CONCATENATE(", traitsNeeded=",N275),"")&amp;CONCATENATE(", dlcId=",IF(S275&lt;&gt;"",S275,"DLC_BASE_GAME")),""),"")</f>
        <v>[322] = {wayshrines={-1,-1,-1,}, dlcId=DLC_MORROWIND</v>
      </c>
      <c r="AZ275" s="21" t="str">
        <f>IF(F275&lt;&gt;"Not in the game (anymore)",IF(A275&lt;&gt;"",IF(P275&lt;&gt;"",CONCATENATE(", zoneIds={",P275),"")&amp;IF(Y275&lt;&gt;"",CONCATENATE(",",Y275),"")&amp;IF(AD275&lt;&gt;"",CONCATENATE(",",AD275),"")&amp;IF(AI275&lt;&gt;"",CONCATENATE(",",AI275),"")&amp;IF(AN275&lt;&gt;"",CONCATENATE(",",AN275),"")&amp;IF(AS275&lt;&gt;"",CONCATENATE(",",AS275),"")&amp;IF(P275&lt;&gt;"",CONCATENATE("}",""),"")&amp;IF(OR(I275="true",I275="false",I275&lt;&gt;""), CONCATENATE(", veteran=", I275), ""),""),"")</f>
        <v>, zoneIds={849}, veteran=false</v>
      </c>
      <c r="BA275" s="21" t="str">
        <f>IF(F275&lt;&gt;"Not in the game (anymore)",IF(A275&lt;&gt;"",", setType="&amp;G275,"")&amp;IF(J275="true",", multiTrialSet=true",""),"")</f>
        <v>, setType=LIBSETS_SETTYPE_OVERLAND</v>
      </c>
      <c r="BB275" s="21" t="str">
        <f>IF(AX275&lt;&gt;"",", isProcSetAllowedInPvP="&amp; AX275,"") &amp; IF(F275&lt;&gt;"Not in the game (anymore)",IF(U275&lt;&gt;"",", dropMechanic={"&amp;U275&amp;IF(AA275&lt;&gt;"",","&amp;AA275,"")&amp;IF(AF275&lt;&gt;"",","&amp;AF275,"")&amp;IF(AK275&lt;&gt;"",","&amp;AK275,"")&amp;IF(AP275&lt;&gt;"",","&amp;AP275,"")&amp;IF(AU275&lt;&gt;"",","&amp;AU275,"")&amp;"}"&amp;IF(U275="LIBSETS_DROP_MECHANIC_MONSTER_NAME",", dropMechanicNames={" &amp; IF(V275&lt;&gt;"","['en']='"&amp;V275&amp;"'","") &amp; IF(W275&lt;&gt;"",", ['de']='" &amp; W275&amp;"'","") &amp; "}",""),"")&amp;"},","")</f>
        <v>, dropMechanic={LIBSETS_DROP_MECHANIC_OVERLAND_BOSS_DELVE,LIBSETS_DROP_MECHANIC_OVERLAND_WORLDBOSS,LIBSETS_DROP_MECHANIC_OVERLAND_BOSS_PUBLIC_DUNGEON,LIBSETS_DROP_MECHANIC_OVERLAND_CHEST}},</v>
      </c>
      <c r="BC275" s="21" t="str">
        <f>IF(F275&lt;&gt;"Not in the game (anymore)",IF(C275&lt;&gt;"",CONCATENATE(" --",C275," / ",B275,"   [",IF(Q275&lt;&gt;"",Q275,""),IF(Z275&lt;&gt;"",", "&amp;Z275,""),IF(AE275&lt;&gt;"",", "&amp;AE275,""),IF(AJ275&lt;&gt;"",", "&amp;AJ275,""),IF(AO275&lt;&gt;"",", "&amp;AO275,""),IF(AT275&lt;&gt;"",", "&amp;AT275,""),"]")),"")</f>
        <v xml:space="preserve"> --Warrior-Poet / Kriegerpoet   [Vvardenfell]</v>
      </c>
    </row>
    <row r="276" spans="1:55" x14ac:dyDescent="0.25">
      <c r="A276" s="5">
        <v>323</v>
      </c>
      <c r="B276" t="s">
        <v>1163</v>
      </c>
      <c r="C276" t="s">
        <v>2657</v>
      </c>
      <c r="D276" s="3">
        <f t="shared" si="5"/>
        <v>323</v>
      </c>
      <c r="G276" s="8" t="s">
        <v>1493</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Y276" s="3">
        <f>IF(G276&lt;&gt;"LIBSETS_SETTYPE_BATTLEGROUND",IF(G276&lt;&gt;"LIBSETS_SETTYPE_SPECIAL",IF(X276&lt;&gt;"",X276,IF(Z276&lt;&gt;"",VLOOKUP(Z276,'ESO zone constants'!$D$3:$H$4953,5,FALSE),"")),""),"")</f>
        <v>849</v>
      </c>
      <c r="Z276" t="str">
        <f>IF(AND(O276&lt;&gt;"",NOT(ISERROR(O276))),"",IF(AND(L276&lt;&gt;"",L276&gt;0,NOT(ISERROR(L276))),VLOOKUP(L276,'ESO dumped WayshrineInfo'!$K$3:$N$9999,4,FALSE),""))</f>
        <v>Vvardenfell</v>
      </c>
      <c r="AB276" s="3" t="str">
        <f>IF(AA276&lt;&gt;"",IF(AA276&lt;&gt;"LIBSETS_DROP_MECHANIC_MONSTER_NAME",VLOOKUP(AA276,'LibSets constants'!$I$4:$L$1003,3,FALSE),""),"")</f>
        <v/>
      </c>
      <c r="AC276" s="3" t="str">
        <f>IF(AA276&lt;&gt;"",IF(AA276&lt;&gt;"LIBSETS_DROP_MECHANIC_MONSTER_NAME",VLOOKUP(AA276,'LibSets constants'!$I$4:$L$1003,4,FALSE),""),"")</f>
        <v/>
      </c>
      <c r="AD276" s="3">
        <f>IF(G276&lt;&gt;"LIBSETS_SETTYPE_BATTLEGROUND",IF(G276&lt;&gt;"LIBSETS_SETTYPE_SPECIAL",IF(AE276&lt;&gt;"",VLOOKUP(AE276,'ESO zone constants'!$D$3:$H$4953,5,FALSE),""),""),"")</f>
        <v>849</v>
      </c>
      <c r="AE276" t="str">
        <f>IF(AND(O276&lt;&gt;"",NOT(ISERROR(O276))),"",IF(AND(M276&lt;&gt;"",M276&gt;0,NOT(ISERROR(M276))),VLOOKUP(M276,'ESO dumped WayshrineInfo'!$K$3:$N$9999,4,FALSE),""))</f>
        <v>Vvardenfell</v>
      </c>
      <c r="AG276" s="3" t="str">
        <f>IF(AF276&lt;&gt;"",IF(AF276&lt;&gt;"LIBSETS_DROP_MECHANIC_MONSTER_NAME",VLOOKUP(AF276,'LibSets constants'!$I$4:$L$1003,3,FALSE),""),"")</f>
        <v/>
      </c>
      <c r="AH276" s="3" t="str">
        <f>IF(AF276&lt;&gt;"",IF(AF276&lt;&gt;"LIBSETS_DROP_MECHANIC_MONSTER_NAME",VLOOKUP(AF276,'LibSets constants'!$I$4:$L$1003,4,FALSE),""),"")</f>
        <v/>
      </c>
      <c r="AI276" s="3" t="str">
        <f>IF(G276&lt;&gt;"LIBSETS_SETTYPE_BATTLEGROUND",IF(G276&lt;&gt;"LIBSETS_SETTYPE_SPECIAL",IF(AJ276&lt;&gt;"",VLOOKUP(AJ276,'ESO zone constants'!$D$3:$H$4953,5,FALSE),""),""),"")</f>
        <v/>
      </c>
      <c r="AL276" s="3" t="str">
        <f>IF(AK276&lt;&gt;"",IF(AK276&lt;&gt;"LIBSETS_DROP_MECHANIC_MONSTER_NAME",VLOOKUP(AK276,'LibSets constants'!$I$4:$L$1003,3,FALSE),""),"")</f>
        <v/>
      </c>
      <c r="AM276" s="3" t="str">
        <f>IF(AK276&lt;&gt;"",IF(AK276&lt;&gt;"LIBSETS_DROP_MECHANIC_MONSTER_NAME",VLOOKUP(AK276,'LibSets constants'!$I$4:$L$1003,4,FALSE),""),"")</f>
        <v/>
      </c>
      <c r="AN276" s="3" t="str">
        <f>IF(G276&lt;&gt;"LIBSETS_SETTYPE_BATTLEGROUND",IF(G276&lt;&gt;"LIBSETS_SETTYPE_SPECIAL",IF(AO276&lt;&gt;"",VLOOKUP(AO276,'ESO zone constants'!$D$3:$H$4953,5,FALSE),""),""),"")</f>
        <v/>
      </c>
      <c r="AQ276" s="3" t="str">
        <f>IF(AP276&lt;&gt;"",IF(AP276&lt;&gt;"LIBSETS_DROP_MECHANIC_MONSTER_NAME",VLOOKUP(AP276,'LibSets constants'!$I$4:$L$1003,3,FALSE),""),"")</f>
        <v/>
      </c>
      <c r="AR276" s="3" t="str">
        <f>IF(AP276&lt;&gt;"",IF(AP276&lt;&gt;"LIBSETS_DROP_MECHANIC_MONSTER_NAME",VLOOKUP(AP276,'LibSets constants'!$I$4:$L$1003,4,FALSE),""),"")</f>
        <v/>
      </c>
      <c r="AS276" s="3" t="str">
        <f>IF(G276&lt;&gt;"LIBSETS_SETTYPE_BATTLEGROUND",IF(G276&lt;&gt;"LIBSETS_SETTYPE_SPECIAL",IF(AT276&lt;&gt;"",VLOOKUP(AT276,'ESO zone constants'!$D$3:$H$4953,5,FALSE),""),""),"")</f>
        <v/>
      </c>
      <c r="AV276" s="3" t="str">
        <f>IF(AU276&lt;&gt;"",IF(AU276&lt;&gt;"LIBSETS_DROP_MECHANIC_MONSTER_NAME",VLOOKUP(AU276,'LibSets constants'!$I$4:$L$1003,3,FALSE),""),"")</f>
        <v/>
      </c>
      <c r="AW276" s="3" t="str">
        <f>IF(AU276&lt;&gt;"",IF(AU276&lt;&gt;"LIBSETS_DROP_MECHANIC_MONSTER_NAME",VLOOKUP(AU276,'LibSets constants'!$I$4:$L$1003,4,FALSE),""),"")</f>
        <v/>
      </c>
      <c r="AX276" s="90" t="s">
        <v>2708</v>
      </c>
      <c r="AY276" s="21" t="str">
        <f>IF(A276="???","--","")&amp;IF(F276&lt;&gt;"Not in the game (anymore)",IF(A276&lt;&gt;"",CONCATENATE("[",A276,"] = {wayshrines={")&amp;IF(K276&lt;&gt;"",CONCATENATE(K276,","),"")&amp;IF(L276&lt;&gt;"",CONCATENATE(L276,","),"")&amp;IF(M276&lt;&gt;"",CONCATENATE(M276,","),"")&amp;CONCATENATE("}")&amp;IF(VALUE(N276)&gt;0,CONCATENATE(", traitsNeeded=",N276),"")&amp;CONCATENATE(", dlcId=",IF(S276&lt;&gt;"",S276,"DLC_BASE_GAME")),""),"")</f>
        <v>[323] = {wayshrines={276,276,276,}, traitsNeeded=3, dlcId=DLC_MORROWIND</v>
      </c>
      <c r="AZ276" s="21" t="str">
        <f>IF(F276&lt;&gt;"Not in the game (anymore)",IF(A276&lt;&gt;"",IF(P276&lt;&gt;"",CONCATENATE(", zoneIds={",P276),"")&amp;IF(Y276&lt;&gt;"",CONCATENATE(",",Y276),"")&amp;IF(AD276&lt;&gt;"",CONCATENATE(",",AD276),"")&amp;IF(AI276&lt;&gt;"",CONCATENATE(",",AI276),"")&amp;IF(AN276&lt;&gt;"",CONCATENATE(",",AN276),"")&amp;IF(AS276&lt;&gt;"",CONCATENATE(",",AS276),"")&amp;IF(P276&lt;&gt;"",CONCATENATE("}",""),"")&amp;IF(OR(I276="true",I276="false",I276&lt;&gt;""), CONCATENATE(", veteran=", I276), ""),""),"")</f>
        <v>, zoneIds={849,849,849}, veteran=false</v>
      </c>
      <c r="BA276" s="21" t="str">
        <f>IF(F276&lt;&gt;"Not in the game (anymore)",IF(A276&lt;&gt;"",", setType="&amp;G276,"")&amp;IF(J276="true",", multiTrialSet=true",""),"")</f>
        <v>, setType=LIBSETS_SETTYPE_CRAFTED</v>
      </c>
      <c r="BB276" s="21" t="str">
        <f>IF(AX276&lt;&gt;"",", isProcSetAllowedInPvP="&amp; AX276,"") &amp; IF(F276&lt;&gt;"Not in the game (anymore)",IF(U276&lt;&gt;"",", dropMechanic={"&amp;U276&amp;IF(AA276&lt;&gt;"",","&amp;AA276,"")&amp;IF(AF276&lt;&gt;"",","&amp;AF276,"")&amp;IF(AK276&lt;&gt;"",","&amp;AK276,"")&amp;IF(AP276&lt;&gt;"",","&amp;AP276,"")&amp;IF(AU276&lt;&gt;"",","&amp;AU276,"")&amp;"}"&amp;IF(U276="LIBSETS_DROP_MECHANIC_MONSTER_NAME",", dropMechanicNames={" &amp; IF(V276&lt;&gt;"","['en']='"&amp;V276&amp;"'","") &amp; IF(W276&lt;&gt;"",", ['de']='" &amp; W276&amp;"'","") &amp; "}",""),"")&amp;"},","")</f>
        <v>, isProcSetAllowedInPvP=1},</v>
      </c>
      <c r="BC276" s="21" t="str">
        <f>IF(F276&lt;&gt;"Not in the game (anymore)",IF(C276&lt;&gt;"",CONCATENATE(" --",C276," / ",B276,"   [",IF(Q276&lt;&gt;"",Q276,""),IF(Z276&lt;&gt;"",", "&amp;Z276,""),IF(AE276&lt;&gt;"",", "&amp;AE276,""),IF(AJ276&lt;&gt;"",", "&amp;AJ276,""),IF(AO276&lt;&gt;"",", "&amp;AO276,""),IF(AT276&lt;&gt;"",", "&amp;AT276,""),"]")),"")</f>
        <v xml:space="preserve"> --Assassin\'s Guile / Assassinenlist   [Vvardenfell, Vvardenfell, Vvardenfell]</v>
      </c>
    </row>
    <row r="277" spans="1:55" x14ac:dyDescent="0.25">
      <c r="A277" s="5">
        <v>324</v>
      </c>
      <c r="B277" t="s">
        <v>1164</v>
      </c>
      <c r="C277" t="s">
        <v>1165</v>
      </c>
      <c r="D277" s="3">
        <f t="shared" si="5"/>
        <v>324</v>
      </c>
      <c r="G277" s="8" t="s">
        <v>1493</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Y277" s="3">
        <f>IF(G277&lt;&gt;"LIBSETS_SETTYPE_BATTLEGROUND",IF(G277&lt;&gt;"LIBSETS_SETTYPE_SPECIAL",IF(X277&lt;&gt;"",X277,IF(Z277&lt;&gt;"",VLOOKUP(Z277,'ESO zone constants'!$D$3:$H$4953,5,FALSE),"")),""),"")</f>
        <v>849</v>
      </c>
      <c r="Z277" t="str">
        <f>IF(AND(O277&lt;&gt;"",NOT(ISERROR(O277))),"",IF(AND(L277&lt;&gt;"",L277&gt;0,NOT(ISERROR(L277))),VLOOKUP(L277,'ESO dumped WayshrineInfo'!$K$3:$N$9999,4,FALSE),""))</f>
        <v>Vvardenfell</v>
      </c>
      <c r="AB277" s="3" t="str">
        <f>IF(AA277&lt;&gt;"",IF(AA277&lt;&gt;"LIBSETS_DROP_MECHANIC_MONSTER_NAME",VLOOKUP(AA277,'LibSets constants'!$I$4:$L$1003,3,FALSE),""),"")</f>
        <v/>
      </c>
      <c r="AC277" s="3" t="str">
        <f>IF(AA277&lt;&gt;"",IF(AA277&lt;&gt;"LIBSETS_DROP_MECHANIC_MONSTER_NAME",VLOOKUP(AA277,'LibSets constants'!$I$4:$L$1003,4,FALSE),""),"")</f>
        <v/>
      </c>
      <c r="AD277" s="3">
        <f>IF(G277&lt;&gt;"LIBSETS_SETTYPE_BATTLEGROUND",IF(G277&lt;&gt;"LIBSETS_SETTYPE_SPECIAL",IF(AE277&lt;&gt;"",VLOOKUP(AE277,'ESO zone constants'!$D$3:$H$4953,5,FALSE),""),""),"")</f>
        <v>849</v>
      </c>
      <c r="AE277" t="str">
        <f>IF(AND(O277&lt;&gt;"",NOT(ISERROR(O277))),"",IF(AND(M277&lt;&gt;"",M277&gt;0,NOT(ISERROR(M277))),VLOOKUP(M277,'ESO dumped WayshrineInfo'!$K$3:$N$9999,4,FALSE),""))</f>
        <v>Vvardenfell</v>
      </c>
      <c r="AG277" s="3" t="str">
        <f>IF(AF277&lt;&gt;"",IF(AF277&lt;&gt;"LIBSETS_DROP_MECHANIC_MONSTER_NAME",VLOOKUP(AF277,'LibSets constants'!$I$4:$L$1003,3,FALSE),""),"")</f>
        <v/>
      </c>
      <c r="AH277" s="3" t="str">
        <f>IF(AF277&lt;&gt;"",IF(AF277&lt;&gt;"LIBSETS_DROP_MECHANIC_MONSTER_NAME",VLOOKUP(AF277,'LibSets constants'!$I$4:$L$1003,4,FALSE),""),"")</f>
        <v/>
      </c>
      <c r="AI277" s="3" t="str">
        <f>IF(G277&lt;&gt;"LIBSETS_SETTYPE_BATTLEGROUND",IF(G277&lt;&gt;"LIBSETS_SETTYPE_SPECIAL",IF(AJ277&lt;&gt;"",VLOOKUP(AJ277,'ESO zone constants'!$D$3:$H$4953,5,FALSE),""),""),"")</f>
        <v/>
      </c>
      <c r="AL277" s="3" t="str">
        <f>IF(AK277&lt;&gt;"",IF(AK277&lt;&gt;"LIBSETS_DROP_MECHANIC_MONSTER_NAME",VLOOKUP(AK277,'LibSets constants'!$I$4:$L$1003,3,FALSE),""),"")</f>
        <v/>
      </c>
      <c r="AM277" s="3" t="str">
        <f>IF(AK277&lt;&gt;"",IF(AK277&lt;&gt;"LIBSETS_DROP_MECHANIC_MONSTER_NAME",VLOOKUP(AK277,'LibSets constants'!$I$4:$L$1003,4,FALSE),""),"")</f>
        <v/>
      </c>
      <c r="AN277" s="3" t="str">
        <f>IF(G277&lt;&gt;"LIBSETS_SETTYPE_BATTLEGROUND",IF(G277&lt;&gt;"LIBSETS_SETTYPE_SPECIAL",IF(AO277&lt;&gt;"",VLOOKUP(AO277,'ESO zone constants'!$D$3:$H$4953,5,FALSE),""),""),"")</f>
        <v/>
      </c>
      <c r="AQ277" s="3" t="str">
        <f>IF(AP277&lt;&gt;"",IF(AP277&lt;&gt;"LIBSETS_DROP_MECHANIC_MONSTER_NAME",VLOOKUP(AP277,'LibSets constants'!$I$4:$L$1003,3,FALSE),""),"")</f>
        <v/>
      </c>
      <c r="AR277" s="3" t="str">
        <f>IF(AP277&lt;&gt;"",IF(AP277&lt;&gt;"LIBSETS_DROP_MECHANIC_MONSTER_NAME",VLOOKUP(AP277,'LibSets constants'!$I$4:$L$1003,4,FALSE),""),"")</f>
        <v/>
      </c>
      <c r="AS277" s="3" t="str">
        <f>IF(G277&lt;&gt;"LIBSETS_SETTYPE_BATTLEGROUND",IF(G277&lt;&gt;"LIBSETS_SETTYPE_SPECIAL",IF(AT277&lt;&gt;"",VLOOKUP(AT277,'ESO zone constants'!$D$3:$H$4953,5,FALSE),""),""),"")</f>
        <v/>
      </c>
      <c r="AV277" s="3" t="str">
        <f>IF(AU277&lt;&gt;"",IF(AU277&lt;&gt;"LIBSETS_DROP_MECHANIC_MONSTER_NAME",VLOOKUP(AU277,'LibSets constants'!$I$4:$L$1003,3,FALSE),""),"")</f>
        <v/>
      </c>
      <c r="AW277" s="3" t="str">
        <f>IF(AU277&lt;&gt;"",IF(AU277&lt;&gt;"LIBSETS_DROP_MECHANIC_MONSTER_NAME",VLOOKUP(AU277,'LibSets constants'!$I$4:$L$1003,4,FALSE),""),"")</f>
        <v/>
      </c>
      <c r="AX277" s="90" t="s">
        <v>2707</v>
      </c>
      <c r="AY277" s="21" t="str">
        <f>IF(A277="???","--","")&amp;IF(F277&lt;&gt;"Not in the game (anymore)",IF(A277&lt;&gt;"",CONCATENATE("[",A277,"] = {wayshrines={")&amp;IF(K277&lt;&gt;"",CONCATENATE(K277,","),"")&amp;IF(L277&lt;&gt;"",CONCATENATE(L277,","),"")&amp;IF(M277&lt;&gt;"",CONCATENATE(M277,","),"")&amp;CONCATENATE("}")&amp;IF(VALUE(N277)&gt;0,CONCATENATE(", traitsNeeded=",N277),"")&amp;CONCATENATE(", dlcId=",IF(S277&lt;&gt;"",S277,"DLC_BASE_GAME")),""),"")</f>
        <v>[324] = {wayshrines={329,329,329,}, traitsNeeded=8, dlcId=DLC_MORROWIND</v>
      </c>
      <c r="AZ277" s="21" t="str">
        <f>IF(F277&lt;&gt;"Not in the game (anymore)",IF(A277&lt;&gt;"",IF(P277&lt;&gt;"",CONCATENATE(", zoneIds={",P277),"")&amp;IF(Y277&lt;&gt;"",CONCATENATE(",",Y277),"")&amp;IF(AD277&lt;&gt;"",CONCATENATE(",",AD277),"")&amp;IF(AI277&lt;&gt;"",CONCATENATE(",",AI277),"")&amp;IF(AN277&lt;&gt;"",CONCATENATE(",",AN277),"")&amp;IF(AS277&lt;&gt;"",CONCATENATE(",",AS277),"")&amp;IF(P277&lt;&gt;"",CONCATENATE("}",""),"")&amp;IF(OR(I277="true",I277="false",I277&lt;&gt;""), CONCATENATE(", veteran=", I277), ""),""),"")</f>
        <v>, zoneIds={849,849,849}, veteran=false</v>
      </c>
      <c r="BA277" s="21" t="str">
        <f>IF(F277&lt;&gt;"Not in the game (anymore)",IF(A277&lt;&gt;"",", setType="&amp;G277,"")&amp;IF(J277="true",", multiTrialSet=true",""),"")</f>
        <v>, setType=LIBSETS_SETTYPE_CRAFTED</v>
      </c>
      <c r="BB277" s="21" t="str">
        <f>IF(AX277&lt;&gt;"",", isProcSetAllowedInPvP="&amp; AX277,"") &amp; IF(F277&lt;&gt;"Not in the game (anymore)",IF(U277&lt;&gt;"",", dropMechanic={"&amp;U277&amp;IF(AA277&lt;&gt;"",","&amp;AA277,"")&amp;IF(AF277&lt;&gt;"",","&amp;AF277,"")&amp;IF(AK277&lt;&gt;"",","&amp;AK277,"")&amp;IF(AP277&lt;&gt;"",","&amp;AP277,"")&amp;IF(AU277&lt;&gt;"",","&amp;AU277,"")&amp;"}"&amp;IF(U277="LIBSETS_DROP_MECHANIC_MONSTER_NAME",", dropMechanicNames={" &amp; IF(V277&lt;&gt;"","['en']='"&amp;V277&amp;"'","") &amp; IF(W277&lt;&gt;"",", ['de']='" &amp; W277&amp;"'","") &amp; "}",""),"")&amp;"},","")</f>
        <v>},</v>
      </c>
      <c r="BC277" s="21" t="str">
        <f>IF(F277&lt;&gt;"Not in the game (anymore)",IF(C277&lt;&gt;"",CONCATENATE(" --",C277," / ",B277,"   [",IF(Q277&lt;&gt;"",Q277,""),IF(Z277&lt;&gt;"",", "&amp;Z277,""),IF(AE277&lt;&gt;"",", "&amp;AE277,""),IF(AJ277&lt;&gt;"",", "&amp;AJ277,""),IF(AO277&lt;&gt;"",", "&amp;AO277,""),IF(AT277&lt;&gt;"",", "&amp;AT277,""),"]")),"")</f>
        <v xml:space="preserve"> --Daedric Trickery / Daedrische Gaunerei   [Vvardenfell, Vvardenfell, Vvardenfell]</v>
      </c>
    </row>
    <row r="278" spans="1:55" x14ac:dyDescent="0.25">
      <c r="A278" s="5">
        <v>325</v>
      </c>
      <c r="B278" t="s">
        <v>1166</v>
      </c>
      <c r="C278" t="s">
        <v>1167</v>
      </c>
      <c r="D278" s="3">
        <f t="shared" si="5"/>
        <v>325</v>
      </c>
      <c r="G278" s="8" t="s">
        <v>1493</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Y278" s="3">
        <f>IF(G278&lt;&gt;"LIBSETS_SETTYPE_BATTLEGROUND",IF(G278&lt;&gt;"LIBSETS_SETTYPE_SPECIAL",IF(X278&lt;&gt;"",X278,IF(Z278&lt;&gt;"",VLOOKUP(Z278,'ESO zone constants'!$D$3:$H$4953,5,FALSE),"")),""),"")</f>
        <v>849</v>
      </c>
      <c r="Z278" t="str">
        <f>IF(AND(O278&lt;&gt;"",NOT(ISERROR(O278))),"",IF(AND(L278&lt;&gt;"",L278&gt;0,NOT(ISERROR(L278))),VLOOKUP(L278,'ESO dumped WayshrineInfo'!$K$3:$N$9999,4,FALSE),""))</f>
        <v>Vvardenfell</v>
      </c>
      <c r="AB278" s="3" t="str">
        <f>IF(AA278&lt;&gt;"",IF(AA278&lt;&gt;"LIBSETS_DROP_MECHANIC_MONSTER_NAME",VLOOKUP(AA278,'LibSets constants'!$I$4:$L$1003,3,FALSE),""),"")</f>
        <v/>
      </c>
      <c r="AC278" s="3" t="str">
        <f>IF(AA278&lt;&gt;"",IF(AA278&lt;&gt;"LIBSETS_DROP_MECHANIC_MONSTER_NAME",VLOOKUP(AA278,'LibSets constants'!$I$4:$L$1003,4,FALSE),""),"")</f>
        <v/>
      </c>
      <c r="AD278" s="3">
        <f>IF(G278&lt;&gt;"LIBSETS_SETTYPE_BATTLEGROUND",IF(G278&lt;&gt;"LIBSETS_SETTYPE_SPECIAL",IF(AE278&lt;&gt;"",VLOOKUP(AE278,'ESO zone constants'!$D$3:$H$4953,5,FALSE),""),""),"")</f>
        <v>849</v>
      </c>
      <c r="AE278" t="str">
        <f>IF(AND(O278&lt;&gt;"",NOT(ISERROR(O278))),"",IF(AND(M278&lt;&gt;"",M278&gt;0,NOT(ISERROR(M278))),VLOOKUP(M278,'ESO dumped WayshrineInfo'!$K$3:$N$9999,4,FALSE),""))</f>
        <v>Vvardenfell</v>
      </c>
      <c r="AG278" s="3" t="str">
        <f>IF(AF278&lt;&gt;"",IF(AF278&lt;&gt;"LIBSETS_DROP_MECHANIC_MONSTER_NAME",VLOOKUP(AF278,'LibSets constants'!$I$4:$L$1003,3,FALSE),""),"")</f>
        <v/>
      </c>
      <c r="AH278" s="3" t="str">
        <f>IF(AF278&lt;&gt;"",IF(AF278&lt;&gt;"LIBSETS_DROP_MECHANIC_MONSTER_NAME",VLOOKUP(AF278,'LibSets constants'!$I$4:$L$1003,4,FALSE),""),"")</f>
        <v/>
      </c>
      <c r="AI278" s="3" t="str">
        <f>IF(G278&lt;&gt;"LIBSETS_SETTYPE_BATTLEGROUND",IF(G278&lt;&gt;"LIBSETS_SETTYPE_SPECIAL",IF(AJ278&lt;&gt;"",VLOOKUP(AJ278,'ESO zone constants'!$D$3:$H$4953,5,FALSE),""),""),"")</f>
        <v/>
      </c>
      <c r="AL278" s="3" t="str">
        <f>IF(AK278&lt;&gt;"",IF(AK278&lt;&gt;"LIBSETS_DROP_MECHANIC_MONSTER_NAME",VLOOKUP(AK278,'LibSets constants'!$I$4:$L$1003,3,FALSE),""),"")</f>
        <v/>
      </c>
      <c r="AM278" s="3" t="str">
        <f>IF(AK278&lt;&gt;"",IF(AK278&lt;&gt;"LIBSETS_DROP_MECHANIC_MONSTER_NAME",VLOOKUP(AK278,'LibSets constants'!$I$4:$L$1003,4,FALSE),""),"")</f>
        <v/>
      </c>
      <c r="AN278" s="3" t="str">
        <f>IF(G278&lt;&gt;"LIBSETS_SETTYPE_BATTLEGROUND",IF(G278&lt;&gt;"LIBSETS_SETTYPE_SPECIAL",IF(AO278&lt;&gt;"",VLOOKUP(AO278,'ESO zone constants'!$D$3:$H$4953,5,FALSE),""),""),"")</f>
        <v/>
      </c>
      <c r="AQ278" s="3" t="str">
        <f>IF(AP278&lt;&gt;"",IF(AP278&lt;&gt;"LIBSETS_DROP_MECHANIC_MONSTER_NAME",VLOOKUP(AP278,'LibSets constants'!$I$4:$L$1003,3,FALSE),""),"")</f>
        <v/>
      </c>
      <c r="AR278" s="3" t="str">
        <f>IF(AP278&lt;&gt;"",IF(AP278&lt;&gt;"LIBSETS_DROP_MECHANIC_MONSTER_NAME",VLOOKUP(AP278,'LibSets constants'!$I$4:$L$1003,4,FALSE),""),"")</f>
        <v/>
      </c>
      <c r="AS278" s="3" t="str">
        <f>IF(G278&lt;&gt;"LIBSETS_SETTYPE_BATTLEGROUND",IF(G278&lt;&gt;"LIBSETS_SETTYPE_SPECIAL",IF(AT278&lt;&gt;"",VLOOKUP(AT278,'ESO zone constants'!$D$3:$H$4953,5,FALSE),""),""),"")</f>
        <v/>
      </c>
      <c r="AV278" s="3" t="str">
        <f>IF(AU278&lt;&gt;"",IF(AU278&lt;&gt;"LIBSETS_DROP_MECHANIC_MONSTER_NAME",VLOOKUP(AU278,'LibSets constants'!$I$4:$L$1003,3,FALSE),""),"")</f>
        <v/>
      </c>
      <c r="AW278" s="3" t="str">
        <f>IF(AU278&lt;&gt;"",IF(AU278&lt;&gt;"LIBSETS_DROP_MECHANIC_MONSTER_NAME",VLOOKUP(AU278,'LibSets constants'!$I$4:$L$1003,4,FALSE),""),"")</f>
        <v/>
      </c>
      <c r="AX278" s="90" t="s">
        <v>2708</v>
      </c>
      <c r="AY278" s="21" t="str">
        <f>IF(A278="???","--","")&amp;IF(F278&lt;&gt;"Not in the game (anymore)",IF(A278&lt;&gt;"",CONCATENATE("[",A278,"] = {wayshrines={")&amp;IF(K278&lt;&gt;"",CONCATENATE(K278,","),"")&amp;IF(L278&lt;&gt;"",CONCATENATE(L278,","),"")&amp;IF(M278&lt;&gt;"",CONCATENATE(M278,","),"")&amp;CONCATENATE("}")&amp;IF(VALUE(N278)&gt;0,CONCATENATE(", traitsNeeded=",N278),"")&amp;CONCATENATE(", dlcId=",IF(S278&lt;&gt;"",S278,"DLC_BASE_GAME")),""),"")</f>
        <v>[325] = {wayshrines={282,282,282,}, traitsNeeded=6, dlcId=DLC_MORROWIND</v>
      </c>
      <c r="AZ278" s="21" t="str">
        <f>IF(F278&lt;&gt;"Not in the game (anymore)",IF(A278&lt;&gt;"",IF(P278&lt;&gt;"",CONCATENATE(", zoneIds={",P278),"")&amp;IF(Y278&lt;&gt;"",CONCATENATE(",",Y278),"")&amp;IF(AD278&lt;&gt;"",CONCATENATE(",",AD278),"")&amp;IF(AI278&lt;&gt;"",CONCATENATE(",",AI278),"")&amp;IF(AN278&lt;&gt;"",CONCATENATE(",",AN278),"")&amp;IF(AS278&lt;&gt;"",CONCATENATE(",",AS278),"")&amp;IF(P278&lt;&gt;"",CONCATENATE("}",""),"")&amp;IF(OR(I278="true",I278="false",I278&lt;&gt;""), CONCATENATE(", veteran=", I278), ""),""),"")</f>
        <v>, zoneIds={849,849,849}, veteran=false</v>
      </c>
      <c r="BA278" s="21" t="str">
        <f>IF(F278&lt;&gt;"Not in the game (anymore)",IF(A278&lt;&gt;"",", setType="&amp;G278,"")&amp;IF(J278="true",", multiTrialSet=true",""),"")</f>
        <v>, setType=LIBSETS_SETTYPE_CRAFTED</v>
      </c>
      <c r="BB278" s="21" t="str">
        <f>IF(AX278&lt;&gt;"",", isProcSetAllowedInPvP="&amp; AX278,"") &amp; IF(F278&lt;&gt;"Not in the game (anymore)",IF(U278&lt;&gt;"",", dropMechanic={"&amp;U278&amp;IF(AA278&lt;&gt;"",","&amp;AA278,"")&amp;IF(AF278&lt;&gt;"",","&amp;AF278,"")&amp;IF(AK278&lt;&gt;"",","&amp;AK278,"")&amp;IF(AP278&lt;&gt;"",","&amp;AP278,"")&amp;IF(AU278&lt;&gt;"",","&amp;AU278,"")&amp;"}"&amp;IF(U278="LIBSETS_DROP_MECHANIC_MONSTER_NAME",", dropMechanicNames={" &amp; IF(V278&lt;&gt;"","['en']='"&amp;V278&amp;"'","") &amp; IF(W278&lt;&gt;"",", ['de']='" &amp; W278&amp;"'","") &amp; "}",""),"")&amp;"},","")</f>
        <v>, isProcSetAllowedInPvP=1},</v>
      </c>
      <c r="BC278" s="21" t="str">
        <f>IF(F278&lt;&gt;"Not in the game (anymore)",IF(C278&lt;&gt;"",CONCATENATE(" --",C278," / ",B278,"   [",IF(Q278&lt;&gt;"",Q278,""),IF(Z278&lt;&gt;"",", "&amp;Z278,""),IF(AE278&lt;&gt;"",", "&amp;AE278,""),IF(AJ278&lt;&gt;"",", "&amp;AJ278,""),IF(AO278&lt;&gt;"",", "&amp;AO278,""),IF(AT278&lt;&gt;"",", "&amp;AT278,""),"]")),"")</f>
        <v xml:space="preserve"> --Shacklebreaker / Kettensprenger   [Vvardenfell, Vvardenfell, Vvardenfell]</v>
      </c>
    </row>
    <row r="279" spans="1:55" x14ac:dyDescent="0.25">
      <c r="A279" s="12">
        <v>326</v>
      </c>
      <c r="B279" t="s">
        <v>1168</v>
      </c>
      <c r="C279" t="s">
        <v>2658</v>
      </c>
      <c r="D279" s="3">
        <f t="shared" si="5"/>
        <v>326</v>
      </c>
      <c r="G279" s="8" t="s">
        <v>1492</v>
      </c>
      <c r="I279" t="s">
        <v>97</v>
      </c>
      <c r="J279" t="s">
        <v>97</v>
      </c>
      <c r="K279">
        <v>-1</v>
      </c>
      <c r="L279">
        <v>-1</v>
      </c>
      <c r="M279">
        <v>-1</v>
      </c>
      <c r="N279">
        <v>0</v>
      </c>
      <c r="O279" s="66" t="s">
        <v>1533</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1597</v>
      </c>
      <c r="V279" s="43" t="str">
        <f>IF(U279&lt;&gt;"",IF(U279&lt;&gt;"LIBSETS_DROP_MECHANIC_MONSTER_NAME",VLOOKUP(U279,'LibSets constants'!$I$4:$L$1003,3,FALSE),""),"")</f>
        <v>Battlegounds reward</v>
      </c>
      <c r="W279" s="43" t="str">
        <f>IF(U279&lt;&gt;"",IF(U279&lt;&gt;"LIBSETS_DROP_MECHANIC_MONSTER_NAME",VLOOKUP(U279,'LibSets constants'!$I$4:$L$1003,4,FALSE),""),"")</f>
        <v>Belohnung in Schlachtfeldern</v>
      </c>
      <c r="Y279" s="3" t="str">
        <f>IF(G279&lt;&gt;"LIBSETS_SETTYPE_BATTLEGROUND",IF(G279&lt;&gt;"LIBSETS_SETTYPE_SPECIAL",IF(X279&lt;&gt;"",X279,IF(Z279&lt;&gt;"",VLOOKUP(Z279,'ESO zone constants'!$D$3:$H$4953,5,FALSE),"")),""),"")</f>
        <v/>
      </c>
      <c r="Z279" t="str">
        <f>IF(AND(O279&lt;&gt;"",NOT(ISERROR(O279))),"",IF(AND(L279&lt;&gt;"",L279&gt;0,NOT(ISERROR(L279))),VLOOKUP(L279,'ESO dumped WayshrineInfo'!$K$3:$N$9999,4,FALSE),""))</f>
        <v/>
      </c>
      <c r="AA279" s="44"/>
      <c r="AB279" s="43" t="str">
        <f>IF(AA279&lt;&gt;"",IF(AA279&lt;&gt;"LIBSETS_DROP_MECHANIC_MONSTER_NAME",VLOOKUP(AA279,'LibSets constants'!$I$4:$L$1003,3,FALSE),""),"")</f>
        <v/>
      </c>
      <c r="AC279" s="43" t="str">
        <f>IF(AA279&lt;&gt;"",IF(AA279&lt;&gt;"LIBSETS_DROP_MECHANIC_MONSTER_NAME",VLOOKUP(AA279,'LibSets constants'!$I$4:$L$1003,4,FALSE),""),"")</f>
        <v/>
      </c>
      <c r="AD279" s="3" t="str">
        <f>IF(G279&lt;&gt;"LIBSETS_SETTYPE_BATTLEGROUND",IF(G279&lt;&gt;"LIBSETS_SETTYPE_SPECIAL",IF(AE279&lt;&gt;"",VLOOKUP(AE279,'ESO zone constants'!$D$3:$H$4953,5,FALSE),""),""),"")</f>
        <v/>
      </c>
      <c r="AE279" t="str">
        <f>IF(AND(O279&lt;&gt;"",NOT(ISERROR(O279))),"",IF(AND(M279&lt;&gt;"",M279&gt;0,NOT(ISERROR(M279))),VLOOKUP(M279,'ESO dumped WayshrineInfo'!$K$3:$N$9999,4,FALSE),""))</f>
        <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90" t="s">
        <v>2707</v>
      </c>
      <c r="AY279" s="21" t="str">
        <f>IF(A279="???","--","")&amp;IF(F279&lt;&gt;"Not in the game (anymore)",IF(A279&lt;&gt;"",CONCATENATE("[",A279,"] = {wayshrines={")&amp;IF(K279&lt;&gt;"",CONCATENATE(K279,","),"")&amp;IF(L279&lt;&gt;"",CONCATENATE(L279,","),"")&amp;IF(M279&lt;&gt;"",CONCATENATE(M279,","),"")&amp;CONCATENATE("}")&amp;IF(VALUE(N279)&gt;0,CONCATENATE(", traitsNeeded=",N279),"")&amp;CONCATENATE(", dlcId=",IF(S279&lt;&gt;"",S279,"DLC_BASE_GAME")),""),"")</f>
        <v>[326] = {wayshrines={-1,-1,-1,}, dlcId=DLC_BASE_GAME</v>
      </c>
      <c r="AZ279" s="21" t="str">
        <f>IF(F279&lt;&gt;"Not in the game (anymore)",IF(A279&lt;&gt;"",IF(P279&lt;&gt;"",CONCATENATE(", zoneIds={",P279),"")&amp;IF(Y279&lt;&gt;"",CONCATENATE(",",Y279),"")&amp;IF(AD279&lt;&gt;"",CONCATENATE(",",AD279),"")&amp;IF(AI279&lt;&gt;"",CONCATENATE(",",AI279),"")&amp;IF(AN279&lt;&gt;"",CONCATENATE(",",AN279),"")&amp;IF(AS279&lt;&gt;"",CONCATENATE(",",AS279),"")&amp;IF(P279&lt;&gt;"",CONCATENATE("}",""),"")&amp;IF(OR(I279="true",I279="false",I279&lt;&gt;""), CONCATENATE(", veteran=", I279), ""),""),"")</f>
        <v>, veteran=false</v>
      </c>
      <c r="BA279" s="21" t="str">
        <f>IF(F279&lt;&gt;"Not in the game (anymore)",IF(A279&lt;&gt;"",", setType="&amp;G279,"")&amp;IF(J279="true",", multiTrialSet=true",""),"")</f>
        <v>, setType=LIBSETS_SETTYPE_BATTLEGROUND</v>
      </c>
      <c r="BB279" s="21" t="str">
        <f>IF(AX279&lt;&gt;"",", isProcSetAllowedInPvP="&amp; AX279,"") &amp; IF(F279&lt;&gt;"Not in the game (anymore)",IF(U279&lt;&gt;"",", dropMechanic={"&amp;U279&amp;IF(AA279&lt;&gt;"",","&amp;AA279,"")&amp;IF(AF279&lt;&gt;"",","&amp;AF279,"")&amp;IF(AK279&lt;&gt;"",","&amp;AK279,"")&amp;IF(AP279&lt;&gt;"",","&amp;AP279,"")&amp;IF(AU279&lt;&gt;"",","&amp;AU279,"")&amp;"}"&amp;IF(U279="LIBSETS_DROP_MECHANIC_MONSTER_NAME",", dropMechanicNames={" &amp; IF(V279&lt;&gt;"","['en']='"&amp;V279&amp;"'","") &amp; IF(W279&lt;&gt;"",", ['de']='" &amp; W279&amp;"'","") &amp; "}",""),"")&amp;"},","")</f>
        <v>, dropMechanic={LIBSETS_DROP_MECHANIC_BATTLEGROUND_REWARD}},</v>
      </c>
      <c r="BC279" s="21" t="str">
        <f>IF(F279&lt;&gt;"Not in the game (anymore)",IF(C279&lt;&gt;"",CONCATENATE(" --",C279," / ",B279,"   [",IF(Q279&lt;&gt;"",Q279,""),IF(Z279&lt;&gt;"",", "&amp;Z279,""),IF(AE279&lt;&gt;"",", "&amp;AE279,""),IF(AJ279&lt;&gt;"",", "&amp;AJ279,""),IF(AO279&lt;&gt;"",", "&amp;AO279,""),IF(AT279&lt;&gt;"",", "&amp;AT279,""),"]")),"")</f>
        <v xml:space="preserve"> --Vanguard\'s Challenge / Vorhutdisput   [!Battleground]</v>
      </c>
    </row>
    <row r="280" spans="1:55" x14ac:dyDescent="0.25">
      <c r="A280" s="12">
        <v>327</v>
      </c>
      <c r="B280" t="s">
        <v>1169</v>
      </c>
      <c r="C280" t="s">
        <v>2659</v>
      </c>
      <c r="D280" s="3">
        <f t="shared" si="5"/>
        <v>327</v>
      </c>
      <c r="G280" s="8" t="s">
        <v>1492</v>
      </c>
      <c r="I280" t="s">
        <v>97</v>
      </c>
      <c r="J280" t="s">
        <v>97</v>
      </c>
      <c r="K280">
        <v>-1</v>
      </c>
      <c r="L280">
        <v>-1</v>
      </c>
      <c r="M280">
        <v>-1</v>
      </c>
      <c r="N280">
        <v>0</v>
      </c>
      <c r="O280" s="66" t="s">
        <v>1533</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1597</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Y280" s="3" t="str">
        <f>IF(G280&lt;&gt;"LIBSETS_SETTYPE_BATTLEGROUND",IF(G280&lt;&gt;"LIBSETS_SETTYPE_SPECIAL",IF(X280&lt;&gt;"",X280,IF(Z280&lt;&gt;"",VLOOKUP(Z280,'ESO zone constants'!$D$3:$H$4953,5,FALSE),"")),""),"")</f>
        <v/>
      </c>
      <c r="Z280" t="str">
        <f>IF(AND(O280&lt;&gt;"",NOT(ISERROR(O280))),"",IF(AND(L280&lt;&gt;"",L280&gt;0,NOT(ISERROR(L280))),VLOOKUP(L280,'ESO dumped WayshrineInfo'!$K$3:$N$9999,4,FALSE),""))</f>
        <v/>
      </c>
      <c r="AB280" s="3" t="str">
        <f>IF(AA280&lt;&gt;"",IF(AA280&lt;&gt;"LIBSETS_DROP_MECHANIC_MONSTER_NAME",VLOOKUP(AA280,'LibSets constants'!$I$4:$L$1003,3,FALSE),""),"")</f>
        <v/>
      </c>
      <c r="AC280" s="3" t="str">
        <f>IF(AA280&lt;&gt;"",IF(AA280&lt;&gt;"LIBSETS_DROP_MECHANIC_MONSTER_NAME",VLOOKUP(AA280,'LibSets constants'!$I$4:$L$1003,4,FALSE),""),"")</f>
        <v/>
      </c>
      <c r="AD280" s="3" t="str">
        <f>IF(G280&lt;&gt;"LIBSETS_SETTYPE_BATTLEGROUND",IF(G280&lt;&gt;"LIBSETS_SETTYPE_SPECIAL",IF(AE280&lt;&gt;"",VLOOKUP(AE280,'ESO zone constants'!$D$3:$H$4953,5,FALSE),""),""),"")</f>
        <v/>
      </c>
      <c r="AE280" t="str">
        <f>IF(AND(O280&lt;&gt;"",NOT(ISERROR(O280))),"",IF(AND(M280&lt;&gt;"",M280&gt;0,NOT(ISERROR(M280))),VLOOKUP(M280,'ESO dumped WayshrineInfo'!$K$3:$N$9999,4,FALSE),""))</f>
        <v/>
      </c>
      <c r="AG280" s="3" t="str">
        <f>IF(AF280&lt;&gt;"",IF(AF280&lt;&gt;"LIBSETS_DROP_MECHANIC_MONSTER_NAME",VLOOKUP(AF280,'LibSets constants'!$I$4:$L$1003,3,FALSE),""),"")</f>
        <v/>
      </c>
      <c r="AH280" s="3" t="str">
        <f>IF(AF280&lt;&gt;"",IF(AF280&lt;&gt;"LIBSETS_DROP_MECHANIC_MONSTER_NAME",VLOOKUP(AF280,'LibSets constants'!$I$4:$L$1003,4,FALSE),""),"")</f>
        <v/>
      </c>
      <c r="AI280" s="3" t="str">
        <f>IF(G280&lt;&gt;"LIBSETS_SETTYPE_BATTLEGROUND",IF(G280&lt;&gt;"LIBSETS_SETTYPE_SPECIAL",IF(AJ280&lt;&gt;"",VLOOKUP(AJ280,'ESO zone constants'!$D$3:$H$4953,5,FALSE),""),""),"")</f>
        <v/>
      </c>
      <c r="AL280" s="3" t="str">
        <f>IF(AK280&lt;&gt;"",IF(AK280&lt;&gt;"LIBSETS_DROP_MECHANIC_MONSTER_NAME",VLOOKUP(AK280,'LibSets constants'!$I$4:$L$1003,3,FALSE),""),"")</f>
        <v/>
      </c>
      <c r="AM280" s="3" t="str">
        <f>IF(AK280&lt;&gt;"",IF(AK280&lt;&gt;"LIBSETS_DROP_MECHANIC_MONSTER_NAME",VLOOKUP(AK280,'LibSets constants'!$I$4:$L$1003,4,FALSE),""),"")</f>
        <v/>
      </c>
      <c r="AN280" s="3" t="str">
        <f>IF(G280&lt;&gt;"LIBSETS_SETTYPE_BATTLEGROUND",IF(G280&lt;&gt;"LIBSETS_SETTYPE_SPECIAL",IF(AO280&lt;&gt;"",VLOOKUP(AO280,'ESO zone constants'!$D$3:$H$4953,5,FALSE),""),""),"")</f>
        <v/>
      </c>
      <c r="AQ280" s="3" t="str">
        <f>IF(AP280&lt;&gt;"",IF(AP280&lt;&gt;"LIBSETS_DROP_MECHANIC_MONSTER_NAME",VLOOKUP(AP280,'LibSets constants'!$I$4:$L$1003,3,FALSE),""),"")</f>
        <v/>
      </c>
      <c r="AR280" s="3" t="str">
        <f>IF(AP280&lt;&gt;"",IF(AP280&lt;&gt;"LIBSETS_DROP_MECHANIC_MONSTER_NAME",VLOOKUP(AP280,'LibSets constants'!$I$4:$L$1003,4,FALSE),""),"")</f>
        <v/>
      </c>
      <c r="AS280" s="3" t="str">
        <f>IF(G280&lt;&gt;"LIBSETS_SETTYPE_BATTLEGROUND",IF(G280&lt;&gt;"LIBSETS_SETTYPE_SPECIAL",IF(AT280&lt;&gt;"",VLOOKUP(AT280,'ESO zone constants'!$D$3:$H$4953,5,FALSE),""),""),"")</f>
        <v/>
      </c>
      <c r="AV280" s="3" t="str">
        <f>IF(AU280&lt;&gt;"",IF(AU280&lt;&gt;"LIBSETS_DROP_MECHANIC_MONSTER_NAME",VLOOKUP(AU280,'LibSets constants'!$I$4:$L$1003,3,FALSE),""),"")</f>
        <v/>
      </c>
      <c r="AW280" s="3" t="str">
        <f>IF(AU280&lt;&gt;"",IF(AU280&lt;&gt;"LIBSETS_DROP_MECHANIC_MONSTER_NAME",VLOOKUP(AU280,'LibSets constants'!$I$4:$L$1003,4,FALSE),""),"")</f>
        <v/>
      </c>
      <c r="AX280" s="90" t="s">
        <v>2707</v>
      </c>
      <c r="AY280" s="21" t="str">
        <f>IF(A280="???","--","")&amp;IF(F280&lt;&gt;"Not in the game (anymore)",IF(A280&lt;&gt;"",CONCATENATE("[",A280,"] = {wayshrines={")&amp;IF(K280&lt;&gt;"",CONCATENATE(K280,","),"")&amp;IF(L280&lt;&gt;"",CONCATENATE(L280,","),"")&amp;IF(M280&lt;&gt;"",CONCATENATE(M280,","),"")&amp;CONCATENATE("}")&amp;IF(VALUE(N280)&gt;0,CONCATENATE(", traitsNeeded=",N280),"")&amp;CONCATENATE(", dlcId=",IF(S280&lt;&gt;"",S280,"DLC_BASE_GAME")),""),"")</f>
        <v>[327] = {wayshrines={-1,-1,-1,}, dlcId=DLC_BASE_GAME</v>
      </c>
      <c r="AZ280" s="21" t="str">
        <f>IF(F280&lt;&gt;"Not in the game (anymore)",IF(A280&lt;&gt;"",IF(P280&lt;&gt;"",CONCATENATE(", zoneIds={",P280),"")&amp;IF(Y280&lt;&gt;"",CONCATENATE(",",Y280),"")&amp;IF(AD280&lt;&gt;"",CONCATENATE(",",AD280),"")&amp;IF(AI280&lt;&gt;"",CONCATENATE(",",AI280),"")&amp;IF(AN280&lt;&gt;"",CONCATENATE(",",AN280),"")&amp;IF(AS280&lt;&gt;"",CONCATENATE(",",AS280),"")&amp;IF(P280&lt;&gt;"",CONCATENATE("}",""),"")&amp;IF(OR(I280="true",I280="false",I280&lt;&gt;""), CONCATENATE(", veteran=", I280), ""),""),"")</f>
        <v>, veteran=false</v>
      </c>
      <c r="BA280" s="21" t="str">
        <f>IF(F280&lt;&gt;"Not in the game (anymore)",IF(A280&lt;&gt;"",", setType="&amp;G280,"")&amp;IF(J280="true",", multiTrialSet=true",""),"")</f>
        <v>, setType=LIBSETS_SETTYPE_BATTLEGROUND</v>
      </c>
      <c r="BB280" s="21" t="str">
        <f>IF(AX280&lt;&gt;"",", isProcSetAllowedInPvP="&amp; AX280,"") &amp; IF(F280&lt;&gt;"Not in the game (anymore)",IF(U280&lt;&gt;"",", dropMechanic={"&amp;U280&amp;IF(AA280&lt;&gt;"",","&amp;AA280,"")&amp;IF(AF280&lt;&gt;"",","&amp;AF280,"")&amp;IF(AK280&lt;&gt;"",","&amp;AK280,"")&amp;IF(AP280&lt;&gt;"",","&amp;AP280,"")&amp;IF(AU280&lt;&gt;"",","&amp;AU280,"")&amp;"}"&amp;IF(U280="LIBSETS_DROP_MECHANIC_MONSTER_NAME",", dropMechanicNames={" &amp; IF(V280&lt;&gt;"","['en']='"&amp;V280&amp;"'","") &amp; IF(W280&lt;&gt;"",", ['de']='" &amp; W280&amp;"'","") &amp; "}",""),"")&amp;"},","")</f>
        <v>, dropMechanic={LIBSETS_DROP_MECHANIC_BATTLEGROUND_REWARD}},</v>
      </c>
      <c r="BC280" s="21" t="str">
        <f>IF(F280&lt;&gt;"Not in the game (anymore)",IF(C280&lt;&gt;"",CONCATENATE(" --",C280," / ",B280,"   [",IF(Q280&lt;&gt;"",Q280,""),IF(Z280&lt;&gt;"",", "&amp;Z280,""),IF(AE280&lt;&gt;"",", "&amp;AE280,""),IF(AJ280&lt;&gt;"",", "&amp;AJ280,""),IF(AO280&lt;&gt;"",", "&amp;AO280,""),IF(AT280&lt;&gt;"",", "&amp;AT280,""),"]")),"")</f>
        <v xml:space="preserve"> --Coward\'s Gear / Feiglingstracht   [!Battleground]</v>
      </c>
    </row>
    <row r="281" spans="1:55" x14ac:dyDescent="0.25">
      <c r="A281" s="12">
        <v>328</v>
      </c>
      <c r="B281" t="s">
        <v>1170</v>
      </c>
      <c r="C281" t="s">
        <v>1171</v>
      </c>
      <c r="D281" s="3">
        <f t="shared" si="5"/>
        <v>328</v>
      </c>
      <c r="G281" s="8" t="s">
        <v>1492</v>
      </c>
      <c r="I281" t="s">
        <v>97</v>
      </c>
      <c r="J281" t="s">
        <v>97</v>
      </c>
      <c r="K281">
        <v>-1</v>
      </c>
      <c r="L281">
        <v>-1</v>
      </c>
      <c r="M281">
        <v>-1</v>
      </c>
      <c r="N281">
        <v>0</v>
      </c>
      <c r="O281" s="66" t="s">
        <v>1533</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1597</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Y281" s="3" t="str">
        <f>IF(G281&lt;&gt;"LIBSETS_SETTYPE_BATTLEGROUND",IF(G281&lt;&gt;"LIBSETS_SETTYPE_SPECIAL",IF(X281&lt;&gt;"",X281,IF(Z281&lt;&gt;"",VLOOKUP(Z281,'ESO zone constants'!$D$3:$H$4953,5,FALSE),"")),""),"")</f>
        <v/>
      </c>
      <c r="Z281" t="str">
        <f>IF(AND(O281&lt;&gt;"",NOT(ISERROR(O281))),"",IF(AND(L281&lt;&gt;"",L281&gt;0,NOT(ISERROR(L281))),VLOOKUP(L281,'ESO dumped WayshrineInfo'!$K$3:$N$9999,4,FALSE),""))</f>
        <v/>
      </c>
      <c r="AB281" s="3" t="str">
        <f>IF(AA281&lt;&gt;"",IF(AA281&lt;&gt;"LIBSETS_DROP_MECHANIC_MONSTER_NAME",VLOOKUP(AA281,'LibSets constants'!$I$4:$L$1003,3,FALSE),""),"")</f>
        <v/>
      </c>
      <c r="AC281" s="3" t="str">
        <f>IF(AA281&lt;&gt;"",IF(AA281&lt;&gt;"LIBSETS_DROP_MECHANIC_MONSTER_NAME",VLOOKUP(AA281,'LibSets constants'!$I$4:$L$1003,4,FALSE),""),"")</f>
        <v/>
      </c>
      <c r="AD281" s="3" t="str">
        <f>IF(G281&lt;&gt;"LIBSETS_SETTYPE_BATTLEGROUND",IF(G281&lt;&gt;"LIBSETS_SETTYPE_SPECIAL",IF(AE281&lt;&gt;"",VLOOKUP(AE281,'ESO zone constants'!$D$3:$H$4953,5,FALSE),""),""),"")</f>
        <v/>
      </c>
      <c r="AE281" t="str">
        <f>IF(AND(O281&lt;&gt;"",NOT(ISERROR(O281))),"",IF(AND(M281&lt;&gt;"",M281&gt;0,NOT(ISERROR(M281))),VLOOKUP(M281,'ESO dumped WayshrineInfo'!$K$3:$N$9999,4,FALSE),""))</f>
        <v/>
      </c>
      <c r="AG281" s="3" t="str">
        <f>IF(AF281&lt;&gt;"",IF(AF281&lt;&gt;"LIBSETS_DROP_MECHANIC_MONSTER_NAME",VLOOKUP(AF281,'LibSets constants'!$I$4:$L$1003,3,FALSE),""),"")</f>
        <v/>
      </c>
      <c r="AH281" s="3" t="str">
        <f>IF(AF281&lt;&gt;"",IF(AF281&lt;&gt;"LIBSETS_DROP_MECHANIC_MONSTER_NAME",VLOOKUP(AF281,'LibSets constants'!$I$4:$L$1003,4,FALSE),""),"")</f>
        <v/>
      </c>
      <c r="AI281" s="3" t="str">
        <f>IF(G281&lt;&gt;"LIBSETS_SETTYPE_BATTLEGROUND",IF(G281&lt;&gt;"LIBSETS_SETTYPE_SPECIAL",IF(AJ281&lt;&gt;"",VLOOKUP(AJ281,'ESO zone constants'!$D$3:$H$4953,5,FALSE),""),""),"")</f>
        <v/>
      </c>
      <c r="AL281" s="3" t="str">
        <f>IF(AK281&lt;&gt;"",IF(AK281&lt;&gt;"LIBSETS_DROP_MECHANIC_MONSTER_NAME",VLOOKUP(AK281,'LibSets constants'!$I$4:$L$1003,3,FALSE),""),"")</f>
        <v/>
      </c>
      <c r="AM281" s="3" t="str">
        <f>IF(AK281&lt;&gt;"",IF(AK281&lt;&gt;"LIBSETS_DROP_MECHANIC_MONSTER_NAME",VLOOKUP(AK281,'LibSets constants'!$I$4:$L$1003,4,FALSE),""),"")</f>
        <v/>
      </c>
      <c r="AN281" s="3" t="str">
        <f>IF(G281&lt;&gt;"LIBSETS_SETTYPE_BATTLEGROUND",IF(G281&lt;&gt;"LIBSETS_SETTYPE_SPECIAL",IF(AO281&lt;&gt;"",VLOOKUP(AO281,'ESO zone constants'!$D$3:$H$4953,5,FALSE),""),""),"")</f>
        <v/>
      </c>
      <c r="AQ281" s="3" t="str">
        <f>IF(AP281&lt;&gt;"",IF(AP281&lt;&gt;"LIBSETS_DROP_MECHANIC_MONSTER_NAME",VLOOKUP(AP281,'LibSets constants'!$I$4:$L$1003,3,FALSE),""),"")</f>
        <v/>
      </c>
      <c r="AR281" s="3" t="str">
        <f>IF(AP281&lt;&gt;"",IF(AP281&lt;&gt;"LIBSETS_DROP_MECHANIC_MONSTER_NAME",VLOOKUP(AP281,'LibSets constants'!$I$4:$L$1003,4,FALSE),""),"")</f>
        <v/>
      </c>
      <c r="AS281" s="3" t="str">
        <f>IF(G281&lt;&gt;"LIBSETS_SETTYPE_BATTLEGROUND",IF(G281&lt;&gt;"LIBSETS_SETTYPE_SPECIAL",IF(AT281&lt;&gt;"",VLOOKUP(AT281,'ESO zone constants'!$D$3:$H$4953,5,FALSE),""),""),"")</f>
        <v/>
      </c>
      <c r="AV281" s="3" t="str">
        <f>IF(AU281&lt;&gt;"",IF(AU281&lt;&gt;"LIBSETS_DROP_MECHANIC_MONSTER_NAME",VLOOKUP(AU281,'LibSets constants'!$I$4:$L$1003,3,FALSE),""),"")</f>
        <v/>
      </c>
      <c r="AW281" s="3" t="str">
        <f>IF(AU281&lt;&gt;"",IF(AU281&lt;&gt;"LIBSETS_DROP_MECHANIC_MONSTER_NAME",VLOOKUP(AU281,'LibSets constants'!$I$4:$L$1003,4,FALSE),""),"")</f>
        <v/>
      </c>
      <c r="AX281" s="90" t="s">
        <v>2707</v>
      </c>
      <c r="AY281" s="21" t="str">
        <f>IF(A281="???","--","")&amp;IF(F281&lt;&gt;"Not in the game (anymore)",IF(A281&lt;&gt;"",CONCATENATE("[",A281,"] = {wayshrines={")&amp;IF(K281&lt;&gt;"",CONCATENATE(K281,","),"")&amp;IF(L281&lt;&gt;"",CONCATENATE(L281,","),"")&amp;IF(M281&lt;&gt;"",CONCATENATE(M281,","),"")&amp;CONCATENATE("}")&amp;IF(VALUE(N281)&gt;0,CONCATENATE(", traitsNeeded=",N281),"")&amp;CONCATENATE(", dlcId=",IF(S281&lt;&gt;"",S281,"DLC_BASE_GAME")),""),"")</f>
        <v>[328] = {wayshrines={-1,-1,-1,}, dlcId=DLC_BASE_GAME</v>
      </c>
      <c r="AZ281" s="21" t="str">
        <f>IF(F281&lt;&gt;"Not in the game (anymore)",IF(A281&lt;&gt;"",IF(P281&lt;&gt;"",CONCATENATE(", zoneIds={",P281),"")&amp;IF(Y281&lt;&gt;"",CONCATENATE(",",Y281),"")&amp;IF(AD281&lt;&gt;"",CONCATENATE(",",AD281),"")&amp;IF(AI281&lt;&gt;"",CONCATENATE(",",AI281),"")&amp;IF(AN281&lt;&gt;"",CONCATENATE(",",AN281),"")&amp;IF(AS281&lt;&gt;"",CONCATENATE(",",AS281),"")&amp;IF(P281&lt;&gt;"",CONCATENATE("}",""),"")&amp;IF(OR(I281="true",I281="false",I281&lt;&gt;""), CONCATENATE(", veteran=", I281), ""),""),"")</f>
        <v>, veteran=false</v>
      </c>
      <c r="BA281" s="21" t="str">
        <f>IF(F281&lt;&gt;"Not in the game (anymore)",IF(A281&lt;&gt;"",", setType="&amp;G281,"")&amp;IF(J281="true",", multiTrialSet=true",""),"")</f>
        <v>, setType=LIBSETS_SETTYPE_BATTLEGROUND</v>
      </c>
      <c r="BB281" s="21" t="str">
        <f>IF(AX281&lt;&gt;"",", isProcSetAllowedInPvP="&amp; AX281,"") &amp; IF(F281&lt;&gt;"Not in the game (anymore)",IF(U281&lt;&gt;"",", dropMechanic={"&amp;U281&amp;IF(AA281&lt;&gt;"",","&amp;AA281,"")&amp;IF(AF281&lt;&gt;"",","&amp;AF281,"")&amp;IF(AK281&lt;&gt;"",","&amp;AK281,"")&amp;IF(AP281&lt;&gt;"",","&amp;AP281,"")&amp;IF(AU281&lt;&gt;"",","&amp;AU281,"")&amp;"}"&amp;IF(U281="LIBSETS_DROP_MECHANIC_MONSTER_NAME",", dropMechanicNames={" &amp; IF(V281&lt;&gt;"","['en']='"&amp;V281&amp;"'","") &amp; IF(W281&lt;&gt;"",", ['de']='" &amp; W281&amp;"'","") &amp; "}",""),"")&amp;"},","")</f>
        <v>, dropMechanic={LIBSETS_DROP_MECHANIC_BATTLEGROUND_REWARD}},</v>
      </c>
      <c r="BC281" s="21" t="str">
        <f>IF(F281&lt;&gt;"Not in the game (anymore)",IF(C281&lt;&gt;"",CONCATENATE(" --",C281," / ",B281,"   [",IF(Q281&lt;&gt;"",Q281,""),IF(Z281&lt;&gt;"",", "&amp;Z281,""),IF(AE281&lt;&gt;"",", "&amp;AE281,""),IF(AJ281&lt;&gt;"",", "&amp;AJ281,""),IF(AO281&lt;&gt;"",", "&amp;AO281,""),IF(AT281&lt;&gt;"",", "&amp;AT281,""),"]")),"")</f>
        <v xml:space="preserve"> --Knight Slayer / Ritterschlächter   [!Battleground]</v>
      </c>
    </row>
    <row r="282" spans="1:55" x14ac:dyDescent="0.25">
      <c r="A282" s="12">
        <v>329</v>
      </c>
      <c r="B282" t="s">
        <v>1172</v>
      </c>
      <c r="C282" t="s">
        <v>2660</v>
      </c>
      <c r="D282" s="3">
        <f t="shared" si="5"/>
        <v>329</v>
      </c>
      <c r="G282" s="8" t="s">
        <v>1492</v>
      </c>
      <c r="I282" t="s">
        <v>97</v>
      </c>
      <c r="J282" t="s">
        <v>97</v>
      </c>
      <c r="K282">
        <v>-1</v>
      </c>
      <c r="L282">
        <v>-1</v>
      </c>
      <c r="M282">
        <v>-1</v>
      </c>
      <c r="N282">
        <v>0</v>
      </c>
      <c r="O282" s="66" t="s">
        <v>1533</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1597</v>
      </c>
      <c r="V282" s="43" t="str">
        <f>IF(U282&lt;&gt;"",IF(U282&lt;&gt;"LIBSETS_DROP_MECHANIC_MONSTER_NAME",VLOOKUP(U282,'LibSets constants'!$I$4:$L$1003,3,FALSE),""),"")</f>
        <v>Battlegounds reward</v>
      </c>
      <c r="W282" s="43" t="str">
        <f>IF(U282&lt;&gt;"",IF(U282&lt;&gt;"LIBSETS_DROP_MECHANIC_MONSTER_NAME",VLOOKUP(U282,'LibSets constants'!$I$4:$L$1003,4,FALSE),""),"")</f>
        <v>Belohnung in Schlachtfeldern</v>
      </c>
      <c r="Y282" s="3" t="str">
        <f>IF(G282&lt;&gt;"LIBSETS_SETTYPE_BATTLEGROUND",IF(G282&lt;&gt;"LIBSETS_SETTYPE_SPECIAL",IF(X282&lt;&gt;"",X282,IF(Z282&lt;&gt;"",VLOOKUP(Z282,'ESO zone constants'!$D$3:$H$4953,5,FALSE),"")),""),"")</f>
        <v/>
      </c>
      <c r="Z282" t="str">
        <f>IF(AND(O282&lt;&gt;"",NOT(ISERROR(O282))),"",IF(AND(L282&lt;&gt;"",L282&gt;0,NOT(ISERROR(L282))),VLOOKUP(L282,'ESO dumped WayshrineInfo'!$K$3:$N$9999,4,FALSE),""))</f>
        <v/>
      </c>
      <c r="AB282" s="3" t="str">
        <f>IF(AA282&lt;&gt;"",IF(AA282&lt;&gt;"LIBSETS_DROP_MECHANIC_MONSTER_NAME",VLOOKUP(AA282,'LibSets constants'!$I$4:$L$1003,3,FALSE),""),"")</f>
        <v/>
      </c>
      <c r="AC282" s="3" t="str">
        <f>IF(AA282&lt;&gt;"",IF(AA282&lt;&gt;"LIBSETS_DROP_MECHANIC_MONSTER_NAME",VLOOKUP(AA282,'LibSets constants'!$I$4:$L$1003,4,FALSE),""),"")</f>
        <v/>
      </c>
      <c r="AD282" s="3" t="str">
        <f>IF(G282&lt;&gt;"LIBSETS_SETTYPE_BATTLEGROUND",IF(G282&lt;&gt;"LIBSETS_SETTYPE_SPECIAL",IF(AE282&lt;&gt;"",VLOOKUP(AE282,'ESO zone constants'!$D$3:$H$4953,5,FALSE),""),""),"")</f>
        <v/>
      </c>
      <c r="AE282" t="str">
        <f>IF(AND(O282&lt;&gt;"",NOT(ISERROR(O282))),"",IF(AND(M282&lt;&gt;"",M282&gt;0,NOT(ISERROR(M282))),VLOOKUP(M282,'ESO dumped WayshrineInfo'!$K$3:$N$9999,4,FALSE),""))</f>
        <v/>
      </c>
      <c r="AG282" s="3" t="str">
        <f>IF(AF282&lt;&gt;"",IF(AF282&lt;&gt;"LIBSETS_DROP_MECHANIC_MONSTER_NAME",VLOOKUP(AF282,'LibSets constants'!$I$4:$L$1003,3,FALSE),""),"")</f>
        <v/>
      </c>
      <c r="AH282" s="3" t="str">
        <f>IF(AF282&lt;&gt;"",IF(AF282&lt;&gt;"LIBSETS_DROP_MECHANIC_MONSTER_NAME",VLOOKUP(AF282,'LibSets constants'!$I$4:$L$1003,4,FALSE),""),"")</f>
        <v/>
      </c>
      <c r="AI282" s="3" t="str">
        <f>IF(G282&lt;&gt;"LIBSETS_SETTYPE_BATTLEGROUND",IF(G282&lt;&gt;"LIBSETS_SETTYPE_SPECIAL",IF(AJ282&lt;&gt;"",VLOOKUP(AJ282,'ESO zone constants'!$D$3:$H$4953,5,FALSE),""),""),"")</f>
        <v/>
      </c>
      <c r="AL282" s="3" t="str">
        <f>IF(AK282&lt;&gt;"",IF(AK282&lt;&gt;"LIBSETS_DROP_MECHANIC_MONSTER_NAME",VLOOKUP(AK282,'LibSets constants'!$I$4:$L$1003,3,FALSE),""),"")</f>
        <v/>
      </c>
      <c r="AM282" s="3" t="str">
        <f>IF(AK282&lt;&gt;"",IF(AK282&lt;&gt;"LIBSETS_DROP_MECHANIC_MONSTER_NAME",VLOOKUP(AK282,'LibSets constants'!$I$4:$L$1003,4,FALSE),""),"")</f>
        <v/>
      </c>
      <c r="AN282" s="3" t="str">
        <f>IF(G282&lt;&gt;"LIBSETS_SETTYPE_BATTLEGROUND",IF(G282&lt;&gt;"LIBSETS_SETTYPE_SPECIAL",IF(AO282&lt;&gt;"",VLOOKUP(AO282,'ESO zone constants'!$D$3:$H$4953,5,FALSE),""),""),"")</f>
        <v/>
      </c>
      <c r="AQ282" s="3" t="str">
        <f>IF(AP282&lt;&gt;"",IF(AP282&lt;&gt;"LIBSETS_DROP_MECHANIC_MONSTER_NAME",VLOOKUP(AP282,'LibSets constants'!$I$4:$L$1003,3,FALSE),""),"")</f>
        <v/>
      </c>
      <c r="AR282" s="3" t="str">
        <f>IF(AP282&lt;&gt;"",IF(AP282&lt;&gt;"LIBSETS_DROP_MECHANIC_MONSTER_NAME",VLOOKUP(AP282,'LibSets constants'!$I$4:$L$1003,4,FALSE),""),"")</f>
        <v/>
      </c>
      <c r="AS282" s="3" t="str">
        <f>IF(G282&lt;&gt;"LIBSETS_SETTYPE_BATTLEGROUND",IF(G282&lt;&gt;"LIBSETS_SETTYPE_SPECIAL",IF(AT282&lt;&gt;"",VLOOKUP(AT282,'ESO zone constants'!$D$3:$H$4953,5,FALSE),""),""),"")</f>
        <v/>
      </c>
      <c r="AV282" s="3" t="str">
        <f>IF(AU282&lt;&gt;"",IF(AU282&lt;&gt;"LIBSETS_DROP_MECHANIC_MONSTER_NAME",VLOOKUP(AU282,'LibSets constants'!$I$4:$L$1003,3,FALSE),""),"")</f>
        <v/>
      </c>
      <c r="AW282" s="3" t="str">
        <f>IF(AU282&lt;&gt;"",IF(AU282&lt;&gt;"LIBSETS_DROP_MECHANIC_MONSTER_NAME",VLOOKUP(AU282,'LibSets constants'!$I$4:$L$1003,4,FALSE),""),"")</f>
        <v/>
      </c>
      <c r="AX282" s="90" t="s">
        <v>2707</v>
      </c>
      <c r="AY282" s="21" t="str">
        <f>IF(A282="???","--","")&amp;IF(F282&lt;&gt;"Not in the game (anymore)",IF(A282&lt;&gt;"",CONCATENATE("[",A282,"] = {wayshrines={")&amp;IF(K282&lt;&gt;"",CONCATENATE(K282,","),"")&amp;IF(L282&lt;&gt;"",CONCATENATE(L282,","),"")&amp;IF(M282&lt;&gt;"",CONCATENATE(M282,","),"")&amp;CONCATENATE("}")&amp;IF(VALUE(N282)&gt;0,CONCATENATE(", traitsNeeded=",N282),"")&amp;CONCATENATE(", dlcId=",IF(S282&lt;&gt;"",S282,"DLC_BASE_GAME")),""),"")</f>
        <v>[329] = {wayshrines={-1,-1,-1,}, dlcId=DLC_BASE_GAME</v>
      </c>
      <c r="AZ282" s="21" t="str">
        <f>IF(F282&lt;&gt;"Not in the game (anymore)",IF(A282&lt;&gt;"",IF(P282&lt;&gt;"",CONCATENATE(", zoneIds={",P282),"")&amp;IF(Y282&lt;&gt;"",CONCATENATE(",",Y282),"")&amp;IF(AD282&lt;&gt;"",CONCATENATE(",",AD282),"")&amp;IF(AI282&lt;&gt;"",CONCATENATE(",",AI282),"")&amp;IF(AN282&lt;&gt;"",CONCATENATE(",",AN282),"")&amp;IF(AS282&lt;&gt;"",CONCATENATE(",",AS282),"")&amp;IF(P282&lt;&gt;"",CONCATENATE("}",""),"")&amp;IF(OR(I282="true",I282="false",I282&lt;&gt;""), CONCATENATE(", veteran=", I282), ""),""),"")</f>
        <v>, veteran=false</v>
      </c>
      <c r="BA282" s="21" t="str">
        <f>IF(F282&lt;&gt;"Not in the game (anymore)",IF(A282&lt;&gt;"",", setType="&amp;G282,"")&amp;IF(J282="true",", multiTrialSet=true",""),"")</f>
        <v>, setType=LIBSETS_SETTYPE_BATTLEGROUND</v>
      </c>
      <c r="BB282" s="21" t="str">
        <f>IF(AX282&lt;&gt;"",", isProcSetAllowedInPvP="&amp; AX282,"") &amp; IF(F282&lt;&gt;"Not in the game (anymore)",IF(U282&lt;&gt;"",", dropMechanic={"&amp;U282&amp;IF(AA282&lt;&gt;"",","&amp;AA282,"")&amp;IF(AF282&lt;&gt;"",","&amp;AF282,"")&amp;IF(AK282&lt;&gt;"",","&amp;AK282,"")&amp;IF(AP282&lt;&gt;"",","&amp;AP282,"")&amp;IF(AU282&lt;&gt;"",","&amp;AU282,"")&amp;"}"&amp;IF(U282="LIBSETS_DROP_MECHANIC_MONSTER_NAME",", dropMechanicNames={" &amp; IF(V282&lt;&gt;"","['en']='"&amp;V282&amp;"'","") &amp; IF(W282&lt;&gt;"",", ['de']='" &amp; W282&amp;"'","") &amp; "}",""),"")&amp;"},","")</f>
        <v>, dropMechanic={LIBSETS_DROP_MECHANIC_BATTLEGROUND_REWARD}},</v>
      </c>
      <c r="BC282" s="21" t="str">
        <f>IF(F282&lt;&gt;"Not in the game (anymore)",IF(C282&lt;&gt;"",CONCATENATE(" --",C282," / ",B282,"   [",IF(Q282&lt;&gt;"",Q282,""),IF(Z282&lt;&gt;"",", "&amp;Z282,""),IF(AE282&lt;&gt;"",", "&amp;AE282,""),IF(AJ282&lt;&gt;"",", "&amp;AJ282,""),IF(AO282&lt;&gt;"",", "&amp;AO282,""),IF(AT282&lt;&gt;"",", "&amp;AT282,""),"]")),"")</f>
        <v xml:space="preserve"> --Wizard\'s Riposte / Zaubererreplik   [!Battleground]</v>
      </c>
    </row>
    <row r="283" spans="1:55" x14ac:dyDescent="0.25">
      <c r="A283" s="12">
        <v>330</v>
      </c>
      <c r="B283" t="s">
        <v>1173</v>
      </c>
      <c r="C283" t="s">
        <v>1174</v>
      </c>
      <c r="D283" s="3">
        <f t="shared" si="5"/>
        <v>330</v>
      </c>
      <c r="G283" s="8" t="s">
        <v>1500</v>
      </c>
      <c r="I283" t="s">
        <v>97</v>
      </c>
      <c r="J283" t="s">
        <v>97</v>
      </c>
      <c r="K283">
        <v>331</v>
      </c>
      <c r="L283">
        <v>331</v>
      </c>
      <c r="M283">
        <v>331</v>
      </c>
      <c r="N283">
        <v>0</v>
      </c>
      <c r="O283" s="66" t="s">
        <v>646</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1565</v>
      </c>
      <c r="V283" s="39"/>
      <c r="W283" s="39"/>
      <c r="Y283" s="3" t="str">
        <f>IF(G283&lt;&gt;"LIBSETS_SETTYPE_BATTLEGROUND",IF(G283&lt;&gt;"LIBSETS_SETTYPE_SPECIAL",IF(X283&lt;&gt;"",X283,IF(Z283&lt;&gt;"",VLOOKUP(Z283,'ESO zone constants'!$D$3:$H$4953,5,FALSE),"")),""),"")</f>
        <v/>
      </c>
      <c r="Z283" t="str">
        <f>IF(AND(O283&lt;&gt;"",NOT(ISERROR(O283))),"",IF(AND(L283&lt;&gt;"",L283&gt;0,NOT(ISERROR(L283))),VLOOKUP(L283,'ESO dumped WayshrineInfo'!$K$3:$N$9999,4,FALSE),""))</f>
        <v/>
      </c>
      <c r="AA283" s="39"/>
      <c r="AB283" s="39"/>
      <c r="AC283" s="39"/>
      <c r="AD283" s="3" t="str">
        <f>IF(G283&lt;&gt;"LIBSETS_SETTYPE_BATTLEGROUND",IF(G283&lt;&gt;"LIBSETS_SETTYPE_SPECIAL",IF(AE283&lt;&gt;"",VLOOKUP(AE283,'ESO zone constants'!$D$3:$H$4953,5,FALSE),""),""),"")</f>
        <v/>
      </c>
      <c r="AE283" t="str">
        <f>IF(AND(O283&lt;&gt;"",NOT(ISERROR(O283))),"",IF(AND(M283&lt;&gt;"",M283&gt;0,NOT(ISERROR(M283))),VLOOKUP(M283,'ESO dumped WayshrineInfo'!$K$3:$N$9999,4,FALSE),""))</f>
        <v/>
      </c>
      <c r="AF283" s="39"/>
      <c r="AG283" s="39"/>
      <c r="AH283" s="39"/>
      <c r="AI283" s="3" t="str">
        <f>IF(G283&lt;&gt;"LIBSETS_SETTYPE_BATTLEGROUND",IF(G283&lt;&gt;"LIBSETS_SETTYPE_SPECIAL",IF(AJ283&lt;&gt;"",VLOOKUP(AJ283,'ESO zone constants'!$D$3:$H$4953,5,FALSE),""),""),"")</f>
        <v/>
      </c>
      <c r="AK283" s="39"/>
      <c r="AL283" s="39"/>
      <c r="AM283" s="39"/>
      <c r="AN283" s="3" t="str">
        <f>IF(G283&lt;&gt;"LIBSETS_SETTYPE_BATTLEGROUND",IF(G283&lt;&gt;"LIBSETS_SETTYPE_SPECIAL",IF(AO283&lt;&gt;"",VLOOKUP(AO283,'ESO zone constants'!$D$3:$H$4953,5,FALSE),""),""),"")</f>
        <v/>
      </c>
      <c r="AP283" s="39"/>
      <c r="AQ283" s="39"/>
      <c r="AR283" s="39"/>
      <c r="AS283" s="3" t="str">
        <f>IF(G283&lt;&gt;"LIBSETS_SETTYPE_BATTLEGROUND",IF(G283&lt;&gt;"LIBSETS_SETTYPE_SPECIAL",IF(AT283&lt;&gt;"",VLOOKUP(AT283,'ESO zone constants'!$D$3:$H$4953,5,FALSE),""),""),"")</f>
        <v/>
      </c>
      <c r="AU283" s="39"/>
      <c r="AV283" s="39"/>
      <c r="AW283" s="39"/>
      <c r="AX283" s="90" t="s">
        <v>2707</v>
      </c>
      <c r="AY283" s="21" t="str">
        <f>IF(A283="???","--","")&amp;IF(F283&lt;&gt;"Not in the game (anymore)",IF(A283&lt;&gt;"",CONCATENATE("[",A283,"] = {wayshrines={")&amp;IF(K283&lt;&gt;"",CONCATENATE(K283,","),"")&amp;IF(L283&lt;&gt;"",CONCATENATE(L283,","),"")&amp;IF(M283&lt;&gt;"",CONCATENATE(M283,","),"")&amp;CONCATENATE("}")&amp;IF(VALUE(N283)&gt;0,CONCATENATE(", traitsNeeded=",N283),"")&amp;CONCATENATE(", dlcId=",IF(S283&lt;&gt;"",S283,"DLC_BASE_GAME")),""),"")</f>
        <v>[330] = {wayshrines={331,331,331,}, dlcId=DLC_CLOCKWORK_CITY</v>
      </c>
      <c r="AZ283" s="21" t="str">
        <f>IF(F283&lt;&gt;"Not in the game (anymore)",IF(A283&lt;&gt;"",IF(P283&lt;&gt;"",CONCATENATE(", zoneIds={",P283),"")&amp;IF(Y283&lt;&gt;"",CONCATENATE(",",Y283),"")&amp;IF(AD283&lt;&gt;"",CONCATENATE(",",AD283),"")&amp;IF(AI283&lt;&gt;"",CONCATENATE(",",AI283),"")&amp;IF(AN283&lt;&gt;"",CONCATENATE(",",AN283),"")&amp;IF(AS283&lt;&gt;"",CONCATENATE(",",AS283),"")&amp;IF(P283&lt;&gt;"",CONCATENATE("}",""),"")&amp;IF(OR(I283="true",I283="false",I283&lt;&gt;""), CONCATENATE(", veteran=", I283), ""),""),"")</f>
        <v>, zoneIds={975}, veteran=false</v>
      </c>
      <c r="BA283" s="21" t="str">
        <f>IF(F283&lt;&gt;"Not in the game (anymore)",IF(A283&lt;&gt;"",", setType="&amp;G283,"")&amp;IF(J283="true",", multiTrialSet=true",""),"")</f>
        <v>, setType=LIBSETS_SETTYPE_TRIAL</v>
      </c>
      <c r="BB283" s="21" t="str">
        <f>IF(AX283&lt;&gt;"",", isProcSetAllowedInPvP="&amp; AX283,"") &amp; IF(F283&lt;&gt;"Not in the game (anymore)",IF(U283&lt;&gt;"",", dropMechanic={"&amp;U283&amp;IF(AA283&lt;&gt;"",","&amp;AA283,"")&amp;IF(AF283&lt;&gt;"",","&amp;AF283,"")&amp;IF(AK283&lt;&gt;"",","&amp;AK283,"")&amp;IF(AP283&lt;&gt;"",","&amp;AP283,"")&amp;IF(AU283&lt;&gt;"",","&amp;AU283,"")&amp;"}"&amp;IF(U283="LIBSETS_DROP_MECHANIC_MONSTER_NAME",", dropMechanicNames={" &amp; IF(V283&lt;&gt;"","['en']='"&amp;V283&amp;"'","") &amp; IF(W283&lt;&gt;"",", ['de']='" &amp; W283&amp;"'","") &amp; "}",""),"")&amp;"},","")</f>
        <v>, dropMechanic={LIBSETS_DROP_MECHANIC_MONSTER_NAME}, dropMechanicNames={}},</v>
      </c>
      <c r="BC283" s="21" t="str">
        <f>IF(F283&lt;&gt;"Not in the game (anymore)",IF(C283&lt;&gt;"",CONCATENATE(" --",C283," / ",B283,"   [",IF(Q283&lt;&gt;"",Q283,""),IF(Z283&lt;&gt;"",", "&amp;Z283,""),IF(AE283&lt;&gt;"",", "&amp;AE283,""),IF(AJ283&lt;&gt;"",", "&amp;AJ283,""),IF(AO283&lt;&gt;"",", "&amp;AO283,""),IF(AT283&lt;&gt;"",", "&amp;AT283,""),"]")),"")</f>
        <v xml:space="preserve"> --Automated Defense / Automatisierte Verteidigung   [Halls of Fabrication]</v>
      </c>
    </row>
    <row r="284" spans="1:55" x14ac:dyDescent="0.25">
      <c r="A284" s="12">
        <v>331</v>
      </c>
      <c r="B284" t="s">
        <v>1175</v>
      </c>
      <c r="C284" t="s">
        <v>1176</v>
      </c>
      <c r="D284" s="3">
        <f t="shared" si="5"/>
        <v>331</v>
      </c>
      <c r="G284" s="8" t="s">
        <v>1500</v>
      </c>
      <c r="I284" t="s">
        <v>97</v>
      </c>
      <c r="J284" t="s">
        <v>97</v>
      </c>
      <c r="K284">
        <v>331</v>
      </c>
      <c r="L284">
        <v>331</v>
      </c>
      <c r="M284">
        <v>331</v>
      </c>
      <c r="N284">
        <v>0</v>
      </c>
      <c r="O284" s="66" t="s">
        <v>646</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1565</v>
      </c>
      <c r="V284" s="39"/>
      <c r="W284" s="39"/>
      <c r="Y284" s="3" t="str">
        <f>IF(G284&lt;&gt;"LIBSETS_SETTYPE_BATTLEGROUND",IF(G284&lt;&gt;"LIBSETS_SETTYPE_SPECIAL",IF(X284&lt;&gt;"",X284,IF(Z284&lt;&gt;"",VLOOKUP(Z284,'ESO zone constants'!$D$3:$H$4953,5,FALSE),"")),""),"")</f>
        <v/>
      </c>
      <c r="Z284" t="str">
        <f>IF(AND(O284&lt;&gt;"",NOT(ISERROR(O284))),"",IF(AND(L284&lt;&gt;"",L284&gt;0,NOT(ISERROR(L284))),VLOOKUP(L284,'ESO dumped WayshrineInfo'!$K$3:$N$9999,4,FALSE),""))</f>
        <v/>
      </c>
      <c r="AA284" s="39"/>
      <c r="AB284" s="39"/>
      <c r="AC284" s="39"/>
      <c r="AD284" s="3" t="str">
        <f>IF(G284&lt;&gt;"LIBSETS_SETTYPE_BATTLEGROUND",IF(G284&lt;&gt;"LIBSETS_SETTYPE_SPECIAL",IF(AE284&lt;&gt;"",VLOOKUP(AE284,'ESO zone constants'!$D$3:$H$4953,5,FALSE),""),""),"")</f>
        <v/>
      </c>
      <c r="AE284" t="str">
        <f>IF(AND(O284&lt;&gt;"",NOT(ISERROR(O284))),"",IF(AND(M284&lt;&gt;"",M284&gt;0,NOT(ISERROR(M284))),VLOOKUP(M284,'ESO dumped WayshrineInfo'!$K$3:$N$9999,4,FALSE),""))</f>
        <v/>
      </c>
      <c r="AF284" s="39"/>
      <c r="AG284" s="39"/>
      <c r="AH284" s="39"/>
      <c r="AI284" s="3" t="str">
        <f>IF(G284&lt;&gt;"LIBSETS_SETTYPE_BATTLEGROUND",IF(G284&lt;&gt;"LIBSETS_SETTYPE_SPECIAL",IF(AJ284&lt;&gt;"",VLOOKUP(AJ284,'ESO zone constants'!$D$3:$H$4953,5,FALSE),""),""),"")</f>
        <v/>
      </c>
      <c r="AK284" s="39"/>
      <c r="AL284" s="39"/>
      <c r="AM284" s="39"/>
      <c r="AN284" s="3" t="str">
        <f>IF(G284&lt;&gt;"LIBSETS_SETTYPE_BATTLEGROUND",IF(G284&lt;&gt;"LIBSETS_SETTYPE_SPECIAL",IF(AO284&lt;&gt;"",VLOOKUP(AO284,'ESO zone constants'!$D$3:$H$4953,5,FALSE),""),""),"")</f>
        <v/>
      </c>
      <c r="AP284" s="39"/>
      <c r="AQ284" s="39"/>
      <c r="AR284" s="39"/>
      <c r="AS284" s="3" t="str">
        <f>IF(G284&lt;&gt;"LIBSETS_SETTYPE_BATTLEGROUND",IF(G284&lt;&gt;"LIBSETS_SETTYPE_SPECIAL",IF(AT284&lt;&gt;"",VLOOKUP(AT284,'ESO zone constants'!$D$3:$H$4953,5,FALSE),""),""),"")</f>
        <v/>
      </c>
      <c r="AU284" s="39"/>
      <c r="AV284" s="39"/>
      <c r="AW284" s="39"/>
      <c r="AX284" s="90" t="s">
        <v>2707</v>
      </c>
      <c r="AY284" s="21" t="str">
        <f>IF(A284="???","--","")&amp;IF(F284&lt;&gt;"Not in the game (anymore)",IF(A284&lt;&gt;"",CONCATENATE("[",A284,"] = {wayshrines={")&amp;IF(K284&lt;&gt;"",CONCATENATE(K284,","),"")&amp;IF(L284&lt;&gt;"",CONCATENATE(L284,","),"")&amp;IF(M284&lt;&gt;"",CONCATENATE(M284,","),"")&amp;CONCATENATE("}")&amp;IF(VALUE(N284)&gt;0,CONCATENATE(", traitsNeeded=",N284),"")&amp;CONCATENATE(", dlcId=",IF(S284&lt;&gt;"",S284,"DLC_BASE_GAME")),""),"")</f>
        <v>[331] = {wayshrines={331,331,331,}, dlcId=DLC_CLOCKWORK_CITY</v>
      </c>
      <c r="AZ284" s="21" t="str">
        <f>IF(F284&lt;&gt;"Not in the game (anymore)",IF(A284&lt;&gt;"",IF(P284&lt;&gt;"",CONCATENATE(", zoneIds={",P284),"")&amp;IF(Y284&lt;&gt;"",CONCATENATE(",",Y284),"")&amp;IF(AD284&lt;&gt;"",CONCATENATE(",",AD284),"")&amp;IF(AI284&lt;&gt;"",CONCATENATE(",",AI284),"")&amp;IF(AN284&lt;&gt;"",CONCATENATE(",",AN284),"")&amp;IF(AS284&lt;&gt;"",CONCATENATE(",",AS284),"")&amp;IF(P284&lt;&gt;"",CONCATENATE("}",""),"")&amp;IF(OR(I284="true",I284="false",I284&lt;&gt;""), CONCATENATE(", veteran=", I284), ""),""),"")</f>
        <v>, zoneIds={975}, veteran=false</v>
      </c>
      <c r="BA284" s="21" t="str">
        <f>IF(F284&lt;&gt;"Not in the game (anymore)",IF(A284&lt;&gt;"",", setType="&amp;G284,"")&amp;IF(J284="true",", multiTrialSet=true",""),"")</f>
        <v>, setType=LIBSETS_SETTYPE_TRIAL</v>
      </c>
      <c r="BB284" s="21" t="str">
        <f>IF(AX284&lt;&gt;"",", isProcSetAllowedInPvP="&amp; AX284,"") &amp; IF(F284&lt;&gt;"Not in the game (anymore)",IF(U284&lt;&gt;"",", dropMechanic={"&amp;U284&amp;IF(AA284&lt;&gt;"",","&amp;AA284,"")&amp;IF(AF284&lt;&gt;"",","&amp;AF284,"")&amp;IF(AK284&lt;&gt;"",","&amp;AK284,"")&amp;IF(AP284&lt;&gt;"",","&amp;AP284,"")&amp;IF(AU284&lt;&gt;"",","&amp;AU284,"")&amp;"}"&amp;IF(U284="LIBSETS_DROP_MECHANIC_MONSTER_NAME",", dropMechanicNames={" &amp; IF(V284&lt;&gt;"","['en']='"&amp;V284&amp;"'","") &amp; IF(W284&lt;&gt;"",", ['de']='" &amp; W284&amp;"'","") &amp; "}",""),"")&amp;"},","")</f>
        <v>, dropMechanic={LIBSETS_DROP_MECHANIC_MONSTER_NAME}, dropMechanicNames={}},</v>
      </c>
      <c r="BC284" s="21" t="str">
        <f>IF(F284&lt;&gt;"Not in the game (anymore)",IF(C284&lt;&gt;"",CONCATENATE(" --",C284," / ",B284,"   [",IF(Q284&lt;&gt;"",Q284,""),IF(Z284&lt;&gt;"",", "&amp;Z284,""),IF(AE284&lt;&gt;"",", "&amp;AE284,""),IF(AJ284&lt;&gt;"",", "&amp;AJ284,""),IF(AO284&lt;&gt;"",", "&amp;AO284,""),IF(AT284&lt;&gt;"",", "&amp;AT284,""),"]")),"")</f>
        <v xml:space="preserve"> --War Machine / Kriegsmaschine   [Halls of Fabrication]</v>
      </c>
    </row>
    <row r="285" spans="1:55" x14ac:dyDescent="0.25">
      <c r="A285" s="12">
        <v>332</v>
      </c>
      <c r="B285" t="s">
        <v>1177</v>
      </c>
      <c r="C285" t="s">
        <v>1178</v>
      </c>
      <c r="D285" s="3">
        <f t="shared" si="5"/>
        <v>332</v>
      </c>
      <c r="G285" s="8" t="s">
        <v>1500</v>
      </c>
      <c r="I285" t="s">
        <v>97</v>
      </c>
      <c r="J285" t="s">
        <v>97</v>
      </c>
      <c r="K285">
        <v>331</v>
      </c>
      <c r="L285">
        <v>331</v>
      </c>
      <c r="M285">
        <v>331</v>
      </c>
      <c r="N285">
        <v>0</v>
      </c>
      <c r="O285" s="66" t="s">
        <v>646</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1565</v>
      </c>
      <c r="V285" s="39"/>
      <c r="W285" s="39"/>
      <c r="Y285" s="3" t="str">
        <f>IF(G285&lt;&gt;"LIBSETS_SETTYPE_BATTLEGROUND",IF(G285&lt;&gt;"LIBSETS_SETTYPE_SPECIAL",IF(X285&lt;&gt;"",X285,IF(Z285&lt;&gt;"",VLOOKUP(Z285,'ESO zone constants'!$D$3:$H$4953,5,FALSE),"")),""),"")</f>
        <v/>
      </c>
      <c r="Z285" t="str">
        <f>IF(AND(O285&lt;&gt;"",NOT(ISERROR(O285))),"",IF(AND(L285&lt;&gt;"",L285&gt;0,NOT(ISERROR(L285))),VLOOKUP(L285,'ESO dumped WayshrineInfo'!$K$3:$N$9999,4,FALSE),""))</f>
        <v/>
      </c>
      <c r="AA285" s="39"/>
      <c r="AB285" s="39"/>
      <c r="AC285" s="39"/>
      <c r="AD285" s="3" t="str">
        <f>IF(G285&lt;&gt;"LIBSETS_SETTYPE_BATTLEGROUND",IF(G285&lt;&gt;"LIBSETS_SETTYPE_SPECIAL",IF(AE285&lt;&gt;"",VLOOKUP(AE285,'ESO zone constants'!$D$3:$H$4953,5,FALSE),""),""),"")</f>
        <v/>
      </c>
      <c r="AE285" t="str">
        <f>IF(AND(O285&lt;&gt;"",NOT(ISERROR(O285))),"",IF(AND(M285&lt;&gt;"",M285&gt;0,NOT(ISERROR(M285))),VLOOKUP(M285,'ESO dumped WayshrineInfo'!$K$3:$N$9999,4,FALSE),""))</f>
        <v/>
      </c>
      <c r="AF285" s="39"/>
      <c r="AG285" s="39"/>
      <c r="AH285" s="39"/>
      <c r="AI285" s="3" t="str">
        <f>IF(G285&lt;&gt;"LIBSETS_SETTYPE_BATTLEGROUND",IF(G285&lt;&gt;"LIBSETS_SETTYPE_SPECIAL",IF(AJ285&lt;&gt;"",VLOOKUP(AJ285,'ESO zone constants'!$D$3:$H$4953,5,FALSE),""),""),"")</f>
        <v/>
      </c>
      <c r="AK285" s="39"/>
      <c r="AL285" s="39"/>
      <c r="AM285" s="39"/>
      <c r="AN285" s="3" t="str">
        <f>IF(G285&lt;&gt;"LIBSETS_SETTYPE_BATTLEGROUND",IF(G285&lt;&gt;"LIBSETS_SETTYPE_SPECIAL",IF(AO285&lt;&gt;"",VLOOKUP(AO285,'ESO zone constants'!$D$3:$H$4953,5,FALSE),""),""),"")</f>
        <v/>
      </c>
      <c r="AP285" s="39"/>
      <c r="AQ285" s="39"/>
      <c r="AR285" s="39"/>
      <c r="AS285" s="3" t="str">
        <f>IF(G285&lt;&gt;"LIBSETS_SETTYPE_BATTLEGROUND",IF(G285&lt;&gt;"LIBSETS_SETTYPE_SPECIAL",IF(AT285&lt;&gt;"",VLOOKUP(AT285,'ESO zone constants'!$D$3:$H$4953,5,FALSE),""),""),"")</f>
        <v/>
      </c>
      <c r="AU285" s="39"/>
      <c r="AV285" s="39"/>
      <c r="AW285" s="39"/>
      <c r="AX285" s="90" t="s">
        <v>2707</v>
      </c>
      <c r="AY285" s="21" t="str">
        <f>IF(A285="???","--","")&amp;IF(F285&lt;&gt;"Not in the game (anymore)",IF(A285&lt;&gt;"",CONCATENATE("[",A285,"] = {wayshrines={")&amp;IF(K285&lt;&gt;"",CONCATENATE(K285,","),"")&amp;IF(L285&lt;&gt;"",CONCATENATE(L285,","),"")&amp;IF(M285&lt;&gt;"",CONCATENATE(M285,","),"")&amp;CONCATENATE("}")&amp;IF(VALUE(N285)&gt;0,CONCATENATE(", traitsNeeded=",N285),"")&amp;CONCATENATE(", dlcId=",IF(S285&lt;&gt;"",S285,"DLC_BASE_GAME")),""),"")</f>
        <v>[332] = {wayshrines={331,331,331,}, dlcId=DLC_CLOCKWORK_CITY</v>
      </c>
      <c r="AZ285" s="21" t="str">
        <f>IF(F285&lt;&gt;"Not in the game (anymore)",IF(A285&lt;&gt;"",IF(P285&lt;&gt;"",CONCATENATE(", zoneIds={",P285),"")&amp;IF(Y285&lt;&gt;"",CONCATENATE(",",Y285),"")&amp;IF(AD285&lt;&gt;"",CONCATENATE(",",AD285),"")&amp;IF(AI285&lt;&gt;"",CONCATENATE(",",AI285),"")&amp;IF(AN285&lt;&gt;"",CONCATENATE(",",AN285),"")&amp;IF(AS285&lt;&gt;"",CONCATENATE(",",AS285),"")&amp;IF(P285&lt;&gt;"",CONCATENATE("}",""),"")&amp;IF(OR(I285="true",I285="false",I285&lt;&gt;""), CONCATENATE(", veteran=", I285), ""),""),"")</f>
        <v>, zoneIds={975}, veteran=false</v>
      </c>
      <c r="BA285" s="21" t="str">
        <f>IF(F285&lt;&gt;"Not in the game (anymore)",IF(A285&lt;&gt;"",", setType="&amp;G285,"")&amp;IF(J285="true",", multiTrialSet=true",""),"")</f>
        <v>, setType=LIBSETS_SETTYPE_TRIAL</v>
      </c>
      <c r="BB285" s="21" t="str">
        <f>IF(AX285&lt;&gt;"",", isProcSetAllowedInPvP="&amp; AX285,"") &amp; IF(F285&lt;&gt;"Not in the game (anymore)",IF(U285&lt;&gt;"",", dropMechanic={"&amp;U285&amp;IF(AA285&lt;&gt;"",","&amp;AA285,"")&amp;IF(AF285&lt;&gt;"",","&amp;AF285,"")&amp;IF(AK285&lt;&gt;"",","&amp;AK285,"")&amp;IF(AP285&lt;&gt;"",","&amp;AP285,"")&amp;IF(AU285&lt;&gt;"",","&amp;AU285,"")&amp;"}"&amp;IF(U285="LIBSETS_DROP_MECHANIC_MONSTER_NAME",", dropMechanicNames={" &amp; IF(V285&lt;&gt;"","['en']='"&amp;V285&amp;"'","") &amp; IF(W285&lt;&gt;"",", ['de']='" &amp; W285&amp;"'","") &amp; "}",""),"")&amp;"},","")</f>
        <v>, dropMechanic={LIBSETS_DROP_MECHANIC_MONSTER_NAME}, dropMechanicNames={}},</v>
      </c>
      <c r="BC285" s="21" t="str">
        <f>IF(F285&lt;&gt;"Not in the game (anymore)",IF(C285&lt;&gt;"",CONCATENATE(" --",C285," / ",B285,"   [",IF(Q285&lt;&gt;"",Q285,""),IF(Z285&lt;&gt;"",", "&amp;Z285,""),IF(AE285&lt;&gt;"",", "&amp;AE285,""),IF(AJ285&lt;&gt;"",", "&amp;AJ285,""),IF(AO285&lt;&gt;"",", "&amp;AO285,""),IF(AT285&lt;&gt;"",", "&amp;AT285,""),"]")),"")</f>
        <v xml:space="preserve"> --Master Architect / Meisterarchitekt   [Halls of Fabrication]</v>
      </c>
    </row>
    <row r="286" spans="1:55" x14ac:dyDescent="0.25">
      <c r="A286" s="12">
        <v>333</v>
      </c>
      <c r="B286" t="s">
        <v>1179</v>
      </c>
      <c r="C286" t="s">
        <v>2661</v>
      </c>
      <c r="D286" s="3">
        <f t="shared" si="5"/>
        <v>333</v>
      </c>
      <c r="G286" s="8" t="s">
        <v>1500</v>
      </c>
      <c r="I286" t="s">
        <v>97</v>
      </c>
      <c r="J286" t="s">
        <v>97</v>
      </c>
      <c r="K286">
        <v>331</v>
      </c>
      <c r="L286">
        <v>331</v>
      </c>
      <c r="M286">
        <v>331</v>
      </c>
      <c r="N286">
        <v>0</v>
      </c>
      <c r="O286" s="66" t="s">
        <v>646</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1565</v>
      </c>
      <c r="V286" s="39"/>
      <c r="W286" s="39"/>
      <c r="Y286" s="3" t="str">
        <f>IF(G286&lt;&gt;"LIBSETS_SETTYPE_BATTLEGROUND",IF(G286&lt;&gt;"LIBSETS_SETTYPE_SPECIAL",IF(X286&lt;&gt;"",X286,IF(Z286&lt;&gt;"",VLOOKUP(Z286,'ESO zone constants'!$D$3:$H$4953,5,FALSE),"")),""),"")</f>
        <v/>
      </c>
      <c r="Z286" t="str">
        <f>IF(AND(O286&lt;&gt;"",NOT(ISERROR(O286))),"",IF(AND(L286&lt;&gt;"",L286&gt;0,NOT(ISERROR(L286))),VLOOKUP(L286,'ESO dumped WayshrineInfo'!$K$3:$N$9999,4,FALSE),""))</f>
        <v/>
      </c>
      <c r="AA286" s="39"/>
      <c r="AB286" s="39"/>
      <c r="AC286" s="39"/>
      <c r="AD286" s="3" t="str">
        <f>IF(G286&lt;&gt;"LIBSETS_SETTYPE_BATTLEGROUND",IF(G286&lt;&gt;"LIBSETS_SETTYPE_SPECIAL",IF(AE286&lt;&gt;"",VLOOKUP(AE286,'ESO zone constants'!$D$3:$H$4953,5,FALSE),""),""),"")</f>
        <v/>
      </c>
      <c r="AE286" t="str">
        <f>IF(AND(O286&lt;&gt;"",NOT(ISERROR(O286))),"",IF(AND(M286&lt;&gt;"",M286&gt;0,NOT(ISERROR(M286))),VLOOKUP(M286,'ESO dumped WayshrineInfo'!$K$3:$N$9999,4,FALSE),""))</f>
        <v/>
      </c>
      <c r="AF286" s="39"/>
      <c r="AG286" s="39"/>
      <c r="AH286" s="39"/>
      <c r="AI286" s="3" t="str">
        <f>IF(G286&lt;&gt;"LIBSETS_SETTYPE_BATTLEGROUND",IF(G286&lt;&gt;"LIBSETS_SETTYPE_SPECIAL",IF(AJ286&lt;&gt;"",VLOOKUP(AJ286,'ESO zone constants'!$D$3:$H$4953,5,FALSE),""),""),"")</f>
        <v/>
      </c>
      <c r="AK286" s="39"/>
      <c r="AL286" s="39"/>
      <c r="AM286" s="39"/>
      <c r="AN286" s="3" t="str">
        <f>IF(G286&lt;&gt;"LIBSETS_SETTYPE_BATTLEGROUND",IF(G286&lt;&gt;"LIBSETS_SETTYPE_SPECIAL",IF(AO286&lt;&gt;"",VLOOKUP(AO286,'ESO zone constants'!$D$3:$H$4953,5,FALSE),""),""),"")</f>
        <v/>
      </c>
      <c r="AP286" s="39"/>
      <c r="AQ286" s="39"/>
      <c r="AR286" s="39"/>
      <c r="AS286" s="3" t="str">
        <f>IF(G286&lt;&gt;"LIBSETS_SETTYPE_BATTLEGROUND",IF(G286&lt;&gt;"LIBSETS_SETTYPE_SPECIAL",IF(AT286&lt;&gt;"",VLOOKUP(AT286,'ESO zone constants'!$D$3:$H$4953,5,FALSE),""),""),"")</f>
        <v/>
      </c>
      <c r="AU286" s="39"/>
      <c r="AV286" s="39"/>
      <c r="AW286" s="39"/>
      <c r="AX286" s="90" t="s">
        <v>2707</v>
      </c>
      <c r="AY286" s="21" t="str">
        <f>IF(A286="???","--","")&amp;IF(F286&lt;&gt;"Not in the game (anymore)",IF(A286&lt;&gt;"",CONCATENATE("[",A286,"] = {wayshrines={")&amp;IF(K286&lt;&gt;"",CONCATENATE(K286,","),"")&amp;IF(L286&lt;&gt;"",CONCATENATE(L286,","),"")&amp;IF(M286&lt;&gt;"",CONCATENATE(M286,","),"")&amp;CONCATENATE("}")&amp;IF(VALUE(N286)&gt;0,CONCATENATE(", traitsNeeded=",N286),"")&amp;CONCATENATE(", dlcId=",IF(S286&lt;&gt;"",S286,"DLC_BASE_GAME")),""),"")</f>
        <v>[333] = {wayshrines={331,331,331,}, dlcId=DLC_CLOCKWORK_CITY</v>
      </c>
      <c r="AZ286" s="21" t="str">
        <f>IF(F286&lt;&gt;"Not in the game (anymore)",IF(A286&lt;&gt;"",IF(P286&lt;&gt;"",CONCATENATE(", zoneIds={",P286),"")&amp;IF(Y286&lt;&gt;"",CONCATENATE(",",Y286),"")&amp;IF(AD286&lt;&gt;"",CONCATENATE(",",AD286),"")&amp;IF(AI286&lt;&gt;"",CONCATENATE(",",AI286),"")&amp;IF(AN286&lt;&gt;"",CONCATENATE(",",AN286),"")&amp;IF(AS286&lt;&gt;"",CONCATENATE(",",AS286),"")&amp;IF(P286&lt;&gt;"",CONCATENATE("}",""),"")&amp;IF(OR(I286="true",I286="false",I286&lt;&gt;""), CONCATENATE(", veteran=", I286), ""),""),"")</f>
        <v>, zoneIds={975}, veteran=false</v>
      </c>
      <c r="BA286" s="21" t="str">
        <f>IF(F286&lt;&gt;"Not in the game (anymore)",IF(A286&lt;&gt;"",", setType="&amp;G286,"")&amp;IF(J286="true",", multiTrialSet=true",""),"")</f>
        <v>, setType=LIBSETS_SETTYPE_TRIAL</v>
      </c>
      <c r="BB286" s="21" t="str">
        <f>IF(AX286&lt;&gt;"",", isProcSetAllowedInPvP="&amp; AX286,"") &amp; IF(F286&lt;&gt;"Not in the game (anymore)",IF(U286&lt;&gt;"",", dropMechanic={"&amp;U286&amp;IF(AA286&lt;&gt;"",","&amp;AA286,"")&amp;IF(AF286&lt;&gt;"",","&amp;AF286,"")&amp;IF(AK286&lt;&gt;"",","&amp;AK286,"")&amp;IF(AP286&lt;&gt;"",","&amp;AP286,"")&amp;IF(AU286&lt;&gt;"",","&amp;AU286,"")&amp;"}"&amp;IF(U286="LIBSETS_DROP_MECHANIC_MONSTER_NAME",", dropMechanicNames={" &amp; IF(V286&lt;&gt;"","['en']='"&amp;V286&amp;"'","") &amp; IF(W286&lt;&gt;"",", ['de']='" &amp; W286&amp;"'","") &amp; "}",""),"")&amp;"},","")</f>
        <v>, dropMechanic={LIBSETS_DROP_MECHANIC_MONSTER_NAME}, dropMechanicNames={}},</v>
      </c>
      <c r="BC286" s="21" t="str">
        <f>IF(F286&lt;&gt;"Not in the game (anymore)",IF(C286&lt;&gt;"",CONCATENATE(" --",C286," / ",B286,"   [",IF(Q286&lt;&gt;"",Q286,""),IF(Z286&lt;&gt;"",", "&amp;Z286,""),IF(AE286&lt;&gt;"",", "&amp;AE286,""),IF(AJ286&lt;&gt;"",", "&amp;AJ286,""),IF(AO286&lt;&gt;"",", "&amp;AO286,""),IF(AT286&lt;&gt;"",", "&amp;AT286,""),"]")),"")</f>
        <v xml:space="preserve"> --Inventor\'s Guard / Erfindergarde   [Halls of Fabrication]</v>
      </c>
    </row>
    <row r="287" spans="1:55" x14ac:dyDescent="0.25">
      <c r="A287" s="12">
        <v>334</v>
      </c>
      <c r="B287" t="s">
        <v>1180</v>
      </c>
      <c r="C287" t="s">
        <v>1181</v>
      </c>
      <c r="D287" s="3">
        <f t="shared" si="5"/>
        <v>334</v>
      </c>
      <c r="G287" s="8" t="s">
        <v>1492</v>
      </c>
      <c r="I287" t="s">
        <v>97</v>
      </c>
      <c r="J287" t="s">
        <v>97</v>
      </c>
      <c r="K287">
        <v>-1</v>
      </c>
      <c r="L287">
        <v>-1</v>
      </c>
      <c r="M287">
        <v>-1</v>
      </c>
      <c r="N287">
        <v>0</v>
      </c>
      <c r="O287" s="66" t="s">
        <v>1533</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1597</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Y287" s="3" t="str">
        <f>IF(G287&lt;&gt;"LIBSETS_SETTYPE_BATTLEGROUND",IF(G287&lt;&gt;"LIBSETS_SETTYPE_SPECIAL",IF(X287&lt;&gt;"",X287,IF(Z287&lt;&gt;"",VLOOKUP(Z287,'ESO zone constants'!$D$3:$H$4953,5,FALSE),"")),""),"")</f>
        <v/>
      </c>
      <c r="Z287" t="str">
        <f>IF(AND(O287&lt;&gt;"",NOT(ISERROR(O287))),"",IF(AND(L287&lt;&gt;"",L287&gt;0,NOT(ISERROR(L287))),VLOOKUP(L287,'ESO dumped WayshrineInfo'!$K$3:$N$9999,4,FALSE),""))</f>
        <v/>
      </c>
      <c r="AB287" s="3" t="str">
        <f>IF(AA287&lt;&gt;"",IF(AA287&lt;&gt;"LIBSETS_DROP_MECHANIC_MONSTER_NAME",VLOOKUP(AA287,'LibSets constants'!$I$4:$L$1003,3,FALSE),""),"")</f>
        <v/>
      </c>
      <c r="AC287" s="3" t="str">
        <f>IF(AA287&lt;&gt;"",IF(AA287&lt;&gt;"LIBSETS_DROP_MECHANIC_MONSTER_NAME",VLOOKUP(AA287,'LibSets constants'!$I$4:$L$1003,4,FALSE),""),"")</f>
        <v/>
      </c>
      <c r="AD287" s="3" t="str">
        <f>IF(G287&lt;&gt;"LIBSETS_SETTYPE_BATTLEGROUND",IF(G287&lt;&gt;"LIBSETS_SETTYPE_SPECIAL",IF(AE287&lt;&gt;"",VLOOKUP(AE287,'ESO zone constants'!$D$3:$H$4953,5,FALSE),""),""),"")</f>
        <v/>
      </c>
      <c r="AE287" t="str">
        <f>IF(AND(O287&lt;&gt;"",NOT(ISERROR(O287))),"",IF(AND(M287&lt;&gt;"",M287&gt;0,NOT(ISERROR(M287))),VLOOKUP(M287,'ESO dumped WayshrineInfo'!$K$3:$N$9999,4,FALSE),""))</f>
        <v/>
      </c>
      <c r="AG287" s="3" t="str">
        <f>IF(AF287&lt;&gt;"",IF(AF287&lt;&gt;"LIBSETS_DROP_MECHANIC_MONSTER_NAME",VLOOKUP(AF287,'LibSets constants'!$I$4:$L$1003,3,FALSE),""),"")</f>
        <v/>
      </c>
      <c r="AH287" s="3" t="str">
        <f>IF(AF287&lt;&gt;"",IF(AF287&lt;&gt;"LIBSETS_DROP_MECHANIC_MONSTER_NAME",VLOOKUP(AF287,'LibSets constants'!$I$4:$L$1003,4,FALSE),""),"")</f>
        <v/>
      </c>
      <c r="AI287" s="3" t="str">
        <f>IF(G287&lt;&gt;"LIBSETS_SETTYPE_BATTLEGROUND",IF(G287&lt;&gt;"LIBSETS_SETTYPE_SPECIAL",IF(AJ287&lt;&gt;"",VLOOKUP(AJ287,'ESO zone constants'!$D$3:$H$4953,5,FALSE),""),""),"")</f>
        <v/>
      </c>
      <c r="AL287" s="3" t="str">
        <f>IF(AK287&lt;&gt;"",IF(AK287&lt;&gt;"LIBSETS_DROP_MECHANIC_MONSTER_NAME",VLOOKUP(AK287,'LibSets constants'!$I$4:$L$1003,3,FALSE),""),"")</f>
        <v/>
      </c>
      <c r="AM287" s="3" t="str">
        <f>IF(AK287&lt;&gt;"",IF(AK287&lt;&gt;"LIBSETS_DROP_MECHANIC_MONSTER_NAME",VLOOKUP(AK287,'LibSets constants'!$I$4:$L$1003,4,FALSE),""),"")</f>
        <v/>
      </c>
      <c r="AN287" s="3" t="str">
        <f>IF(G287&lt;&gt;"LIBSETS_SETTYPE_BATTLEGROUND",IF(G287&lt;&gt;"LIBSETS_SETTYPE_SPECIAL",IF(AO287&lt;&gt;"",VLOOKUP(AO287,'ESO zone constants'!$D$3:$H$4953,5,FALSE),""),""),"")</f>
        <v/>
      </c>
      <c r="AQ287" s="3" t="str">
        <f>IF(AP287&lt;&gt;"",IF(AP287&lt;&gt;"LIBSETS_DROP_MECHANIC_MONSTER_NAME",VLOOKUP(AP287,'LibSets constants'!$I$4:$L$1003,3,FALSE),""),"")</f>
        <v/>
      </c>
      <c r="AR287" s="3" t="str">
        <f>IF(AP287&lt;&gt;"",IF(AP287&lt;&gt;"LIBSETS_DROP_MECHANIC_MONSTER_NAME",VLOOKUP(AP287,'LibSets constants'!$I$4:$L$1003,4,FALSE),""),"")</f>
        <v/>
      </c>
      <c r="AS287" s="3" t="str">
        <f>IF(G287&lt;&gt;"LIBSETS_SETTYPE_BATTLEGROUND",IF(G287&lt;&gt;"LIBSETS_SETTYPE_SPECIAL",IF(AT287&lt;&gt;"",VLOOKUP(AT287,'ESO zone constants'!$D$3:$H$4953,5,FALSE),""),""),"")</f>
        <v/>
      </c>
      <c r="AV287" s="3" t="str">
        <f>IF(AU287&lt;&gt;"",IF(AU287&lt;&gt;"LIBSETS_DROP_MECHANIC_MONSTER_NAME",VLOOKUP(AU287,'LibSets constants'!$I$4:$L$1003,3,FALSE),""),"")</f>
        <v/>
      </c>
      <c r="AW287" s="3" t="str">
        <f>IF(AU287&lt;&gt;"",IF(AU287&lt;&gt;"LIBSETS_DROP_MECHANIC_MONSTER_NAME",VLOOKUP(AU287,'LibSets constants'!$I$4:$L$1003,4,FALSE),""),"")</f>
        <v/>
      </c>
      <c r="AX287" s="90" t="s">
        <v>2708</v>
      </c>
      <c r="AY287" s="21" t="str">
        <f>IF(A287="???","--","")&amp;IF(F287&lt;&gt;"Not in the game (anymore)",IF(A287&lt;&gt;"",CONCATENATE("[",A287,"] = {wayshrines={")&amp;IF(K287&lt;&gt;"",CONCATENATE(K287,","),"")&amp;IF(L287&lt;&gt;"",CONCATENATE(L287,","),"")&amp;IF(M287&lt;&gt;"",CONCATENATE(M287,","),"")&amp;CONCATENATE("}")&amp;IF(VALUE(N287)&gt;0,CONCATENATE(", traitsNeeded=",N287),"")&amp;CONCATENATE(", dlcId=",IF(S287&lt;&gt;"",S287,"DLC_BASE_GAME")),""),"")</f>
        <v>[334] = {wayshrines={-1,-1,-1,}, dlcId=DLC_BASE_GAME</v>
      </c>
      <c r="AZ287" s="21" t="str">
        <f>IF(F287&lt;&gt;"Not in the game (anymore)",IF(A287&lt;&gt;"",IF(P287&lt;&gt;"",CONCATENATE(", zoneIds={",P287),"")&amp;IF(Y287&lt;&gt;"",CONCATENATE(",",Y287),"")&amp;IF(AD287&lt;&gt;"",CONCATENATE(",",AD287),"")&amp;IF(AI287&lt;&gt;"",CONCATENATE(",",AI287),"")&amp;IF(AN287&lt;&gt;"",CONCATENATE(",",AN287),"")&amp;IF(AS287&lt;&gt;"",CONCATENATE(",",AS287),"")&amp;IF(P287&lt;&gt;"",CONCATENATE("}",""),"")&amp;IF(OR(I287="true",I287="false",I287&lt;&gt;""), CONCATENATE(", veteran=", I287), ""),""),"")</f>
        <v>, veteran=false</v>
      </c>
      <c r="BA287" s="21" t="str">
        <f>IF(F287&lt;&gt;"Not in the game (anymore)",IF(A287&lt;&gt;"",", setType="&amp;G287,"")&amp;IF(J287="true",", multiTrialSet=true",""),"")</f>
        <v>, setType=LIBSETS_SETTYPE_BATTLEGROUND</v>
      </c>
      <c r="BB287" s="21" t="str">
        <f>IF(AX287&lt;&gt;"",", isProcSetAllowedInPvP="&amp; AX287,"") &amp; IF(F287&lt;&gt;"Not in the game (anymore)",IF(U287&lt;&gt;"",", dropMechanic={"&amp;U287&amp;IF(AA287&lt;&gt;"",","&amp;AA287,"")&amp;IF(AF287&lt;&gt;"",","&amp;AF287,"")&amp;IF(AK287&lt;&gt;"",","&amp;AK287,"")&amp;IF(AP287&lt;&gt;"",","&amp;AP287,"")&amp;IF(AU287&lt;&gt;"",","&amp;AU287,"")&amp;"}"&amp;IF(U287="LIBSETS_DROP_MECHANIC_MONSTER_NAME",", dropMechanicNames={" &amp; IF(V287&lt;&gt;"","['en']='"&amp;V287&amp;"'","") &amp; IF(W287&lt;&gt;"",", ['de']='" &amp; W287&amp;"'","") &amp; "}",""),"")&amp;"},","")</f>
        <v>, isProcSetAllowedInPvP=1, dropMechanic={LIBSETS_DROP_MECHANIC_BATTLEGROUND_REWARD}},</v>
      </c>
      <c r="BC287" s="21" t="str">
        <f>IF(F287&lt;&gt;"Not in the game (anymore)",IF(C287&lt;&gt;"",CONCATENATE(" --",C287," / ",B287,"   [",IF(Q287&lt;&gt;"",Q287,""),IF(Z287&lt;&gt;"",", "&amp;Z287,""),IF(AE287&lt;&gt;"",", "&amp;AE287,""),IF(AJ287&lt;&gt;"",", "&amp;AJ287,""),IF(AO287&lt;&gt;"",", "&amp;AO287,""),IF(AT287&lt;&gt;"",", "&amp;AT287,""),"]")),"")</f>
        <v xml:space="preserve"> --Impregnable Armor / Unüberwindliche Rüstung   [!Battleground]</v>
      </c>
    </row>
    <row r="288" spans="1:55" x14ac:dyDescent="0.25">
      <c r="A288" s="12">
        <v>335</v>
      </c>
      <c r="B288" t="s">
        <v>1182</v>
      </c>
      <c r="C288" t="s">
        <v>2662</v>
      </c>
      <c r="D288" s="3">
        <f t="shared" si="5"/>
        <v>335</v>
      </c>
      <c r="G288" s="8" t="s">
        <v>1496</v>
      </c>
      <c r="I288" t="s">
        <v>97</v>
      </c>
      <c r="J288" t="s">
        <v>97</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43" t="str">
        <f>IF(U288&lt;&gt;"",IF(U288&lt;&gt;"LIBSETS_DROP_MECHANIC_MONSTER_NAME",VLOOKUP(U288,'LibSets constants'!$I$4:$L$1003,3,FALSE),""),"")</f>
        <v/>
      </c>
      <c r="W288" s="43" t="str">
        <f>IF(U288&lt;&gt;"",IF(U288&lt;&gt;"LIBSETS_DROP_MECHANIC_MONSTER_NAME",VLOOKUP(U288,'LibSets constants'!$I$4:$L$1003,4,FALSE),""),"")</f>
        <v/>
      </c>
      <c r="Y288" s="3" t="str">
        <f>IF(G288&lt;&gt;"LIBSETS_SETTYPE_BATTLEGROUND",IF(G288&lt;&gt;"LIBSETS_SETTYPE_SPECIAL",IF(X288&lt;&gt;"",X288,IF(Z288&lt;&gt;"",VLOOKUP(Z288,'ESO zone constants'!$D$3:$H$4953,5,FALSE),"")),""),"")</f>
        <v/>
      </c>
      <c r="Z288" t="str">
        <f>IF(AND(O288&lt;&gt;"",NOT(ISERROR(O288))),"",IF(AND(L288&lt;&gt;"",L288&gt;0,NOT(ISERROR(L288))),VLOOKUP(L288,'ESO dumped WayshrineInfo'!$K$3:$N$9999,4,FALSE),""))</f>
        <v/>
      </c>
      <c r="AA288" s="44"/>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WayshrineInfo'!$K$3:$N$9999,4,FALSE),""))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90" t="s">
        <v>2707</v>
      </c>
      <c r="AY288" s="21" t="str">
        <f>IF(A288="???","--","")&amp;IF(F288&lt;&gt;"Not in the game (anymore)",IF(A288&lt;&gt;"",CONCATENATE("[",A288,"] = {wayshrines={")&amp;IF(K288&lt;&gt;"",CONCATENATE(K288,","),"")&amp;IF(L288&lt;&gt;"",CONCATENATE(L288,","),"")&amp;IF(M288&lt;&gt;"",CONCATENATE(M288,","),"")&amp;CONCATENATE("}")&amp;IF(VALUE(N288)&gt;0,CONCATENATE(", traitsNeeded=",N288),"")&amp;CONCATENATE(", dlcId=",IF(S288&lt;&gt;"",S288,"DLC_BASE_GAME")),""),"")</f>
        <v>[335] = {wayshrines={332,332,332,}, dlcId=DLC_HORNS_OF_THE_REACH</v>
      </c>
      <c r="AZ288" s="21" t="str">
        <f>IF(F288&lt;&gt;"Not in the game (anymore)",IF(A288&lt;&gt;"",IF(P288&lt;&gt;"",CONCATENATE(", zoneIds={",P288),"")&amp;IF(Y288&lt;&gt;"",CONCATENATE(",",Y288),"")&amp;IF(AD288&lt;&gt;"",CONCATENATE(",",AD288),"")&amp;IF(AI288&lt;&gt;"",CONCATENATE(",",AI288),"")&amp;IF(AN288&lt;&gt;"",CONCATENATE(",",AN288),"")&amp;IF(AS288&lt;&gt;"",CONCATENATE(",",AS288),"")&amp;IF(P288&lt;&gt;"",CONCATENATE("}",""),"")&amp;IF(OR(I288="true",I288="false",I288&lt;&gt;""), CONCATENATE(", veteran=", I288), ""),""),"")</f>
        <v>, zoneIds={974}, veteran=false</v>
      </c>
      <c r="BA288" s="21" t="str">
        <f>IF(F288&lt;&gt;"Not in the game (anymore)",IF(A288&lt;&gt;"",", setType="&amp;G288,"")&amp;IF(J288="true",", multiTrialSet=true",""),"")</f>
        <v>, setType=LIBSETS_SETTYPE_DUNGEON</v>
      </c>
      <c r="BB288" s="21" t="str">
        <f>IF(AX288&lt;&gt;"",", isProcSetAllowedInPvP="&amp; AX288,"") &amp; IF(F288&lt;&gt;"Not in the game (anymore)",IF(U288&lt;&gt;"",", dropMechanic={"&amp;U288&amp;IF(AA288&lt;&gt;"",","&amp;AA288,"")&amp;IF(AF288&lt;&gt;"",","&amp;AF288,"")&amp;IF(AK288&lt;&gt;"",","&amp;AK288,"")&amp;IF(AP288&lt;&gt;"",","&amp;AP288,"")&amp;IF(AU288&lt;&gt;"",","&amp;AU288,"")&amp;"}"&amp;IF(U288="LIBSETS_DROP_MECHANIC_MONSTER_NAME",", dropMechanicNames={" &amp; IF(V288&lt;&gt;"","['en']='"&amp;V288&amp;"'","") &amp; IF(W288&lt;&gt;"",", ['de']='" &amp; W288&amp;"'","") &amp; "}",""),"")&amp;"},","")</f>
        <v>},</v>
      </c>
      <c r="BC288" s="21" t="str">
        <f>IF(F288&lt;&gt;"Not in the game (anymore)",IF(C288&lt;&gt;"",CONCATENATE(" --",C288," / ",B288,"   [",IF(Q288&lt;&gt;"",Q288,""),IF(Z288&lt;&gt;"",", "&amp;Z288,""),IF(AE288&lt;&gt;"",", "&amp;AE288,""),IF(AJ288&lt;&gt;"",", "&amp;AJ288,""),IF(AO288&lt;&gt;"",", "&amp;AO288,""),IF(AT288&lt;&gt;"",", "&amp;AT288,""),"]")),"")</f>
        <v xml:space="preserve"> --Draugr\'s Rest / Draugrruhe   [Falkreath Hold]</v>
      </c>
    </row>
    <row r="289" spans="1:55" x14ac:dyDescent="0.25">
      <c r="A289" s="12">
        <v>336</v>
      </c>
      <c r="B289" t="s">
        <v>1183</v>
      </c>
      <c r="C289" t="s">
        <v>1184</v>
      </c>
      <c r="D289" s="3">
        <f t="shared" si="5"/>
        <v>336</v>
      </c>
      <c r="G289" s="8" t="s">
        <v>1496</v>
      </c>
      <c r="I289" t="s">
        <v>97</v>
      </c>
      <c r="J289" t="s">
        <v>97</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43" t="str">
        <f>IF(U289&lt;&gt;"",IF(U289&lt;&gt;"LIBSETS_DROP_MECHANIC_MONSTER_NAME",VLOOKUP(U289,'LibSets constants'!$I$4:$L$1003,3,FALSE),""),"")</f>
        <v/>
      </c>
      <c r="W289" s="43" t="str">
        <f>IF(U289&lt;&gt;"",IF(U289&lt;&gt;"LIBSETS_DROP_MECHANIC_MONSTER_NAME",VLOOKUP(U289,'LibSets constants'!$I$4:$L$1003,4,FALSE),""),"")</f>
        <v/>
      </c>
      <c r="Y289" s="3" t="str">
        <f>IF(G289&lt;&gt;"LIBSETS_SETTYPE_BATTLEGROUND",IF(G289&lt;&gt;"LIBSETS_SETTYPE_SPECIAL",IF(X289&lt;&gt;"",X289,IF(Z289&lt;&gt;"",VLOOKUP(Z289,'ESO zone constants'!$D$3:$H$4953,5,FALSE),"")),""),"")</f>
        <v/>
      </c>
      <c r="Z289" t="str">
        <f>IF(AND(O289&lt;&gt;"",NOT(ISERROR(O289))),"",IF(AND(L289&lt;&gt;"",L289&gt;0,NOT(ISERROR(L289))),VLOOKUP(L289,'ESO dumped WayshrineInfo'!$K$3:$N$9999,4,FALSE),""))</f>
        <v/>
      </c>
      <c r="AA289" s="44"/>
      <c r="AB289" s="43" t="str">
        <f>IF(AA289&lt;&gt;"",IF(AA289&lt;&gt;"LIBSETS_DROP_MECHANIC_MONSTER_NAME",VLOOKUP(AA289,'LibSets constants'!$I$4:$L$1003,3,FALSE),""),"")</f>
        <v/>
      </c>
      <c r="AC289" s="43" t="str">
        <f>IF(AA289&lt;&gt;"",IF(AA289&lt;&gt;"LIBSETS_DROP_MECHANIC_MONSTER_NAME",VLOOKUP(AA289,'LibSets constants'!$I$4:$L$1003,4,FALSE),""),"")</f>
        <v/>
      </c>
      <c r="AD289" s="3" t="str">
        <f>IF(G289&lt;&gt;"LIBSETS_SETTYPE_BATTLEGROUND",IF(G289&lt;&gt;"LIBSETS_SETTYPE_SPECIAL",IF(AE289&lt;&gt;"",VLOOKUP(AE289,'ESO zone constants'!$D$3:$H$4953,5,FALSE),""),""),"")</f>
        <v/>
      </c>
      <c r="AE289" t="str">
        <f>IF(AND(O289&lt;&gt;"",NOT(ISERROR(O289))),"",IF(AND(M289&lt;&gt;"",M289&gt;0,NOT(ISERROR(M289))),VLOOKUP(M289,'ESO dumped WayshrineInfo'!$K$3:$N$9999,4,FALSE),""))</f>
        <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90" t="s">
        <v>2707</v>
      </c>
      <c r="AY289" s="21" t="str">
        <f>IF(A289="???","--","")&amp;IF(F289&lt;&gt;"Not in the game (anymore)",IF(A289&lt;&gt;"",CONCATENATE("[",A289,"] = {wayshrines={")&amp;IF(K289&lt;&gt;"",CONCATENATE(K289,","),"")&amp;IF(L289&lt;&gt;"",CONCATENATE(L289,","),"")&amp;IF(M289&lt;&gt;"",CONCATENATE(M289,","),"")&amp;CONCATENATE("}")&amp;IF(VALUE(N289)&gt;0,CONCATENATE(", traitsNeeded=",N289),"")&amp;CONCATENATE(", dlcId=",IF(S289&lt;&gt;"",S289,"DLC_BASE_GAME")),""),"")</f>
        <v>[336] = {wayshrines={332,332,332,}, dlcId=DLC_HORNS_OF_THE_REACH</v>
      </c>
      <c r="AZ289" s="21" t="str">
        <f>IF(F289&lt;&gt;"Not in the game (anymore)",IF(A289&lt;&gt;"",IF(P289&lt;&gt;"",CONCATENATE(", zoneIds={",P289),"")&amp;IF(Y289&lt;&gt;"",CONCATENATE(",",Y289),"")&amp;IF(AD289&lt;&gt;"",CONCATENATE(",",AD289),"")&amp;IF(AI289&lt;&gt;"",CONCATENATE(",",AI289),"")&amp;IF(AN289&lt;&gt;"",CONCATENATE(",",AN289),"")&amp;IF(AS289&lt;&gt;"",CONCATENATE(",",AS289),"")&amp;IF(P289&lt;&gt;"",CONCATENATE("}",""),"")&amp;IF(OR(I289="true",I289="false",I289&lt;&gt;""), CONCATENATE(", veteran=", I289), ""),""),"")</f>
        <v>, zoneIds={974}, veteran=false</v>
      </c>
      <c r="BA289" s="21" t="str">
        <f>IF(F289&lt;&gt;"Not in the game (anymore)",IF(A289&lt;&gt;"",", setType="&amp;G289,"")&amp;IF(J289="true",", multiTrialSet=true",""),"")</f>
        <v>, setType=LIBSETS_SETTYPE_DUNGEON</v>
      </c>
      <c r="BB289" s="21" t="str">
        <f>IF(AX289&lt;&gt;"",", isProcSetAllowedInPvP="&amp; AX289,"") &amp; IF(F289&lt;&gt;"Not in the game (anymore)",IF(U289&lt;&gt;"",", dropMechanic={"&amp;U289&amp;IF(AA289&lt;&gt;"",","&amp;AA289,"")&amp;IF(AF289&lt;&gt;"",","&amp;AF289,"")&amp;IF(AK289&lt;&gt;"",","&amp;AK289,"")&amp;IF(AP289&lt;&gt;"",","&amp;AP289,"")&amp;IF(AU289&lt;&gt;"",","&amp;AU289,"")&amp;"}"&amp;IF(U289="LIBSETS_DROP_MECHANIC_MONSTER_NAME",", dropMechanicNames={" &amp; IF(V289&lt;&gt;"","['en']='"&amp;V289&amp;"'","") &amp; IF(W289&lt;&gt;"",", ['de']='" &amp; W289&amp;"'","") &amp; "}",""),"")&amp;"},","")</f>
        <v>},</v>
      </c>
      <c r="BC289" s="21" t="str">
        <f>IF(F289&lt;&gt;"Not in the game (anymore)",IF(C289&lt;&gt;"",CONCATENATE(" --",C289," / ",B289,"   [",IF(Q289&lt;&gt;"",Q289,""),IF(Z289&lt;&gt;"",", "&amp;Z289,""),IF(AE289&lt;&gt;"",", "&amp;AE289,""),IF(AJ289&lt;&gt;"",", "&amp;AJ289,""),IF(AO289&lt;&gt;"",", "&amp;AO289,""),IF(AT289&lt;&gt;"",", "&amp;AT289,""),"]")),"")</f>
        <v xml:space="preserve"> --Pillar of Nirn / Säulen von Nirn   [Falkreath Hold]</v>
      </c>
    </row>
    <row r="290" spans="1:55" x14ac:dyDescent="0.25">
      <c r="A290" s="12">
        <v>337</v>
      </c>
      <c r="B290" t="s">
        <v>1185</v>
      </c>
      <c r="C290" t="s">
        <v>1186</v>
      </c>
      <c r="D290" s="3">
        <f t="shared" si="5"/>
        <v>337</v>
      </c>
      <c r="G290" s="8" t="s">
        <v>1496</v>
      </c>
      <c r="I290" t="s">
        <v>97</v>
      </c>
      <c r="J290" t="s">
        <v>97</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43" t="str">
        <f>IF(U290&lt;&gt;"",IF(U290&lt;&gt;"LIBSETS_DROP_MECHANIC_MONSTER_NAME",VLOOKUP(U290,'LibSets constants'!$I$4:$L$1003,3,FALSE),""),"")</f>
        <v/>
      </c>
      <c r="W290" s="43" t="str">
        <f>IF(U290&lt;&gt;"",IF(U290&lt;&gt;"LIBSETS_DROP_MECHANIC_MONSTER_NAME",VLOOKUP(U290,'LibSets constants'!$I$4:$L$1003,4,FALSE),""),"")</f>
        <v/>
      </c>
      <c r="Y290" s="3" t="str">
        <f>IF(G290&lt;&gt;"LIBSETS_SETTYPE_BATTLEGROUND",IF(G290&lt;&gt;"LIBSETS_SETTYPE_SPECIAL",IF(X290&lt;&gt;"",X290,IF(Z290&lt;&gt;"",VLOOKUP(Z290,'ESO zone constants'!$D$3:$H$4953,5,FALSE),"")),""),"")</f>
        <v/>
      </c>
      <c r="Z290" t="str">
        <f>IF(AND(O290&lt;&gt;"",NOT(ISERROR(O290))),"",IF(AND(L290&lt;&gt;"",L290&gt;0,NOT(ISERROR(L290))),VLOOKUP(L290,'ESO dumped WayshrineInfo'!$K$3:$N$9999,4,FALSE),""))</f>
        <v/>
      </c>
      <c r="AA290" s="44"/>
      <c r="AB290" s="43" t="str">
        <f>IF(AA290&lt;&gt;"",IF(AA290&lt;&gt;"LIBSETS_DROP_MECHANIC_MONSTER_NAME",VLOOKUP(AA290,'LibSets constants'!$I$4:$L$1003,3,FALSE),""),"")</f>
        <v/>
      </c>
      <c r="AC290" s="43" t="str">
        <f>IF(AA290&lt;&gt;"",IF(AA290&lt;&gt;"LIBSETS_DROP_MECHANIC_MONSTER_NAME",VLOOKUP(AA290,'LibSets constants'!$I$4:$L$1003,4,FALSE),""),"")</f>
        <v/>
      </c>
      <c r="AD290" s="3" t="str">
        <f>IF(G290&lt;&gt;"LIBSETS_SETTYPE_BATTLEGROUND",IF(G290&lt;&gt;"LIBSETS_SETTYPE_SPECIAL",IF(AE290&lt;&gt;"",VLOOKUP(AE290,'ESO zone constants'!$D$3:$H$4953,5,FALSE),""),""),"")</f>
        <v/>
      </c>
      <c r="AE290" t="str">
        <f>IF(AND(O290&lt;&gt;"",NOT(ISERROR(O290))),"",IF(AND(M290&lt;&gt;"",M290&gt;0,NOT(ISERROR(M290))),VLOOKUP(M290,'ESO dumped WayshrineInfo'!$K$3:$N$9999,4,FALSE),""))</f>
        <v/>
      </c>
      <c r="AF290" s="44"/>
      <c r="AG290" s="43" t="str">
        <f>IF(AF290&lt;&gt;"",IF(AF290&lt;&gt;"LIBSETS_DROP_MECHANIC_MONSTER_NAME",VLOOKUP(AF290,'LibSets constants'!$I$4:$L$1003,3,FALSE),""),"")</f>
        <v/>
      </c>
      <c r="AH290" s="43" t="str">
        <f>IF(AF290&lt;&gt;"",IF(AF290&lt;&gt;"LIBSETS_DROP_MECHANIC_MONSTER_NAME",VLOOKUP(AF290,'LibSets constants'!$I$4:$L$1003,4,FALSE),""),"")</f>
        <v/>
      </c>
      <c r="AI290" s="3" t="str">
        <f>IF(G290&lt;&gt;"LIBSETS_SETTYPE_BATTLEGROUND",IF(G290&lt;&gt;"LIBSETS_SETTYPE_SPECIAL",IF(AJ290&lt;&gt;"",VLOOKUP(AJ290,'ESO zone constants'!$D$3:$H$4953,5,FALSE),""),""),"")</f>
        <v/>
      </c>
      <c r="AK290" s="44"/>
      <c r="AL290" s="43" t="str">
        <f>IF(AK290&lt;&gt;"",IF(AK290&lt;&gt;"LIBSETS_DROP_MECHANIC_MONSTER_NAME",VLOOKUP(AK290,'LibSets constants'!$I$4:$L$1003,3,FALSE),""),"")</f>
        <v/>
      </c>
      <c r="AM290" s="43" t="str">
        <f>IF(AK290&lt;&gt;"",IF(AK290&lt;&gt;"LIBSETS_DROP_MECHANIC_MONSTER_NAME",VLOOKUP(AK290,'LibSets constants'!$I$4:$L$1003,4,FALSE),""),"")</f>
        <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90" t="s">
        <v>2707</v>
      </c>
      <c r="AY290" s="21" t="str">
        <f>IF(A290="???","--","")&amp;IF(F290&lt;&gt;"Not in the game (anymore)",IF(A290&lt;&gt;"",CONCATENATE("[",A290,"] = {wayshrines={")&amp;IF(K290&lt;&gt;"",CONCATENATE(K290,","),"")&amp;IF(L290&lt;&gt;"",CONCATENATE(L290,","),"")&amp;IF(M290&lt;&gt;"",CONCATENATE(M290,","),"")&amp;CONCATENATE("}")&amp;IF(VALUE(N290)&gt;0,CONCATENATE(", traitsNeeded=",N290),"")&amp;CONCATENATE(", dlcId=",IF(S290&lt;&gt;"",S290,"DLC_BASE_GAME")),""),"")</f>
        <v>[337] = {wayshrines={332,332,332,}, dlcId=DLC_HORNS_OF_THE_REACH</v>
      </c>
      <c r="AZ290" s="21" t="str">
        <f>IF(F290&lt;&gt;"Not in the game (anymore)",IF(A290&lt;&gt;"",IF(P290&lt;&gt;"",CONCATENATE(", zoneIds={",P290),"")&amp;IF(Y290&lt;&gt;"",CONCATENATE(",",Y290),"")&amp;IF(AD290&lt;&gt;"",CONCATENATE(",",AD290),"")&amp;IF(AI290&lt;&gt;"",CONCATENATE(",",AI290),"")&amp;IF(AN290&lt;&gt;"",CONCATENATE(",",AN290),"")&amp;IF(AS290&lt;&gt;"",CONCATENATE(",",AS290),"")&amp;IF(P290&lt;&gt;"",CONCATENATE("}",""),"")&amp;IF(OR(I290="true",I290="false",I290&lt;&gt;""), CONCATENATE(", veteran=", I290), ""),""),"")</f>
        <v>, zoneIds={974}, veteran=false</v>
      </c>
      <c r="BA290" s="21" t="str">
        <f>IF(F290&lt;&gt;"Not in the game (anymore)",IF(A290&lt;&gt;"",", setType="&amp;G290,"")&amp;IF(J290="true",", multiTrialSet=true",""),"")</f>
        <v>, setType=LIBSETS_SETTYPE_DUNGEON</v>
      </c>
      <c r="BB290" s="21" t="str">
        <f>IF(AX290&lt;&gt;"",", isProcSetAllowedInPvP="&amp; AX290,"") &amp; IF(F290&lt;&gt;"Not in the game (anymore)",IF(U290&lt;&gt;"",", dropMechanic={"&amp;U290&amp;IF(AA290&lt;&gt;"",","&amp;AA290,"")&amp;IF(AF290&lt;&gt;"",","&amp;AF290,"")&amp;IF(AK290&lt;&gt;"",","&amp;AK290,"")&amp;IF(AP290&lt;&gt;"",","&amp;AP290,"")&amp;IF(AU290&lt;&gt;"",","&amp;AU290,"")&amp;"}"&amp;IF(U290="LIBSETS_DROP_MECHANIC_MONSTER_NAME",", dropMechanicNames={" &amp; IF(V290&lt;&gt;"","['en']='"&amp;V290&amp;"'","") &amp; IF(W290&lt;&gt;"",", ['de']='" &amp; W290&amp;"'","") &amp; "}",""),"")&amp;"},","")</f>
        <v>},</v>
      </c>
      <c r="BC290" s="21" t="str">
        <f>IF(F290&lt;&gt;"Not in the game (anymore)",IF(C290&lt;&gt;"",CONCATENATE(" --",C290," / ",B290,"   [",IF(Q290&lt;&gt;"",Q290,""),IF(Z290&lt;&gt;"",", "&amp;Z290,""),IF(AE290&lt;&gt;"",", "&amp;AE290,""),IF(AJ290&lt;&gt;"",", "&amp;AJ290,""),IF(AO290&lt;&gt;"",", "&amp;AO290,""),IF(AT290&lt;&gt;"",", "&amp;AT290,""),"]")),"")</f>
        <v xml:space="preserve"> --Ironblood / Eisenblut   [Falkreath Hold]</v>
      </c>
    </row>
    <row r="291" spans="1:55" x14ac:dyDescent="0.25">
      <c r="A291" s="12">
        <v>338</v>
      </c>
      <c r="B291" t="s">
        <v>1187</v>
      </c>
      <c r="C291" t="s">
        <v>1188</v>
      </c>
      <c r="D291" s="3">
        <f t="shared" si="5"/>
        <v>338</v>
      </c>
      <c r="E291" s="42"/>
      <c r="G291" s="8" t="s">
        <v>1496</v>
      </c>
      <c r="I291" t="s">
        <v>97</v>
      </c>
      <c r="J291" t="s">
        <v>97</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43" t="str">
        <f>IF(U291&lt;&gt;"",IF(U291&lt;&gt;"LIBSETS_DROP_MECHANIC_MONSTER_NAME",VLOOKUP(U291,'LibSets constants'!$I$4:$L$1003,3,FALSE),""),"")</f>
        <v/>
      </c>
      <c r="W291" s="43" t="str">
        <f>IF(U291&lt;&gt;"",IF(U291&lt;&gt;"LIBSETS_DROP_MECHANIC_MONSTER_NAME",VLOOKUP(U291,'LibSets constants'!$I$4:$L$1003,4,FALSE),""),"")</f>
        <v/>
      </c>
      <c r="Y291" s="3" t="str">
        <f>IF(G291&lt;&gt;"LIBSETS_SETTYPE_BATTLEGROUND",IF(G291&lt;&gt;"LIBSETS_SETTYPE_SPECIAL",IF(X291&lt;&gt;"",X291,IF(Z291&lt;&gt;"",VLOOKUP(Z291,'ESO zone constants'!$D$3:$H$4953,5,FALSE),"")),""),"")</f>
        <v/>
      </c>
      <c r="Z291" t="str">
        <f>IF(AND(O291&lt;&gt;"",NOT(ISERROR(O291))),"",IF(AND(L291&lt;&gt;"",L291&gt;0,NOT(ISERROR(L291))),VLOOKUP(L291,'ESO dumped WayshrineInfo'!$K$3:$N$9999,4,FALSE),""))</f>
        <v/>
      </c>
      <c r="AA291" s="44"/>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WayshrineInfo'!$K$3:$N$9999,4,FALSE),""))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90" t="s">
        <v>2707</v>
      </c>
      <c r="AY291" s="21" t="str">
        <f>IF(A291="???","--","")&amp;IF(F291&lt;&gt;"Not in the game (anymore)",IF(A291&lt;&gt;"",CONCATENATE("[",A291,"] = {wayshrines={")&amp;IF(K291&lt;&gt;"",CONCATENATE(K291,","),"")&amp;IF(L291&lt;&gt;"",CONCATENATE(L291,","),"")&amp;IF(M291&lt;&gt;"",CONCATENATE(M291,","),"")&amp;CONCATENATE("}")&amp;IF(VALUE(N291)&gt;0,CONCATENATE(", traitsNeeded=",N291),"")&amp;CONCATENATE(", dlcId=",IF(S291&lt;&gt;"",S291,"DLC_BASE_GAME")),""),"")</f>
        <v>[338] = {wayshrines={326,326,326,}, dlcId=DLC_HORNS_OF_THE_REACH</v>
      </c>
      <c r="AZ291" s="21" t="str">
        <f>IF(F291&lt;&gt;"Not in the game (anymore)",IF(A291&lt;&gt;"",IF(P291&lt;&gt;"",CONCATENATE(", zoneIds={",P291),"")&amp;IF(Y291&lt;&gt;"",CONCATENATE(",",Y291),"")&amp;IF(AD291&lt;&gt;"",CONCATENATE(",",AD291),"")&amp;IF(AI291&lt;&gt;"",CONCATENATE(",",AI291),"")&amp;IF(AN291&lt;&gt;"",CONCATENATE(",",AN291),"")&amp;IF(AS291&lt;&gt;"",CONCATENATE(",",AS291),"")&amp;IF(P291&lt;&gt;"",CONCATENATE("}",""),"")&amp;IF(OR(I291="true",I291="false",I291&lt;&gt;""), CONCATENATE(", veteran=", I291), ""),""),"")</f>
        <v>, zoneIds={973}, veteran=false</v>
      </c>
      <c r="BA291" s="21" t="str">
        <f>IF(F291&lt;&gt;"Not in the game (anymore)",IF(A291&lt;&gt;"",", setType="&amp;G291,"")&amp;IF(J291="true",", multiTrialSet=true",""),"")</f>
        <v>, setType=LIBSETS_SETTYPE_DUNGEON</v>
      </c>
      <c r="BB291" s="21" t="str">
        <f>IF(AX291&lt;&gt;"",", isProcSetAllowedInPvP="&amp; AX291,"") &amp; IF(F291&lt;&gt;"Not in the game (anymore)",IF(U291&lt;&gt;"",", dropMechanic={"&amp;U291&amp;IF(AA291&lt;&gt;"",","&amp;AA291,"")&amp;IF(AF291&lt;&gt;"",","&amp;AF291,"")&amp;IF(AK291&lt;&gt;"",","&amp;AK291,"")&amp;IF(AP291&lt;&gt;"",","&amp;AP291,"")&amp;IF(AU291&lt;&gt;"",","&amp;AU291,"")&amp;"}"&amp;IF(U291="LIBSETS_DROP_MECHANIC_MONSTER_NAME",", dropMechanicNames={" &amp; IF(V291&lt;&gt;"","['en']='"&amp;V291&amp;"'","") &amp; IF(W291&lt;&gt;"",", ['de']='" &amp; W291&amp;"'","") &amp; "}",""),"")&amp;"},","")</f>
        <v>},</v>
      </c>
      <c r="BC291" s="21" t="str">
        <f>IF(F291&lt;&gt;"Not in the game (anymore)",IF(C291&lt;&gt;"",CONCATENATE(" --",C291," / ",B291,"   [",IF(Q291&lt;&gt;"",Q291,""),IF(Z291&lt;&gt;"",", "&amp;Z291,""),IF(AE291&lt;&gt;"",", "&amp;AE291,""),IF(AJ291&lt;&gt;"",", "&amp;AJ291,""),IF(AO291&lt;&gt;"",", "&amp;AO291,""),IF(AT291&lt;&gt;"",", "&amp;AT291,""),"]")),"")</f>
        <v xml:space="preserve"> --Flame Blossom / Flammenblüte   [Bloodroot Forge]</v>
      </c>
    </row>
    <row r="292" spans="1:55" x14ac:dyDescent="0.25">
      <c r="A292" s="12">
        <v>339</v>
      </c>
      <c r="B292" t="s">
        <v>1189</v>
      </c>
      <c r="C292" t="s">
        <v>1190</v>
      </c>
      <c r="D292" s="3">
        <f t="shared" si="5"/>
        <v>339</v>
      </c>
      <c r="E292" s="42"/>
      <c r="G292" s="8" t="s">
        <v>1496</v>
      </c>
      <c r="I292" t="s">
        <v>97</v>
      </c>
      <c r="J292" t="s">
        <v>97</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43" t="str">
        <f>IF(U292&lt;&gt;"",IF(U292&lt;&gt;"LIBSETS_DROP_MECHANIC_MONSTER_NAME",VLOOKUP(U292,'LibSets constants'!$I$4:$L$1003,3,FALSE),""),"")</f>
        <v/>
      </c>
      <c r="W292" s="43" t="str">
        <f>IF(U292&lt;&gt;"",IF(U292&lt;&gt;"LIBSETS_DROP_MECHANIC_MONSTER_NAME",VLOOKUP(U292,'LibSets constants'!$I$4:$L$1003,4,FALSE),""),"")</f>
        <v/>
      </c>
      <c r="Y292" s="3" t="str">
        <f>IF(G292&lt;&gt;"LIBSETS_SETTYPE_BATTLEGROUND",IF(G292&lt;&gt;"LIBSETS_SETTYPE_SPECIAL",IF(X292&lt;&gt;"",X292,IF(Z292&lt;&gt;"",VLOOKUP(Z292,'ESO zone constants'!$D$3:$H$4953,5,FALSE),"")),""),"")</f>
        <v/>
      </c>
      <c r="Z292" t="str">
        <f>IF(AND(O292&lt;&gt;"",NOT(ISERROR(O292))),"",IF(AND(L292&lt;&gt;"",L292&gt;0,NOT(ISERROR(L292))),VLOOKUP(L292,'ESO dumped WayshrineInfo'!$K$3:$N$9999,4,FALSE),""))</f>
        <v/>
      </c>
      <c r="AA292" s="44"/>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WayshrineInfo'!$K$3:$N$9999,4,FALSE),""))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90" t="s">
        <v>2708</v>
      </c>
      <c r="AY292" s="21" t="str">
        <f>IF(A292="???","--","")&amp;IF(F292&lt;&gt;"Not in the game (anymore)",IF(A292&lt;&gt;"",CONCATENATE("[",A292,"] = {wayshrines={")&amp;IF(K292&lt;&gt;"",CONCATENATE(K292,","),"")&amp;IF(L292&lt;&gt;"",CONCATENATE(L292,","),"")&amp;IF(M292&lt;&gt;"",CONCATENATE(M292,","),"")&amp;CONCATENATE("}")&amp;IF(VALUE(N292)&gt;0,CONCATENATE(", traitsNeeded=",N292),"")&amp;CONCATENATE(", dlcId=",IF(S292&lt;&gt;"",S292,"DLC_BASE_GAME")),""),"")</f>
        <v>[339] = {wayshrines={326,326,326,}, dlcId=DLC_HORNS_OF_THE_REACH</v>
      </c>
      <c r="AZ292" s="21" t="str">
        <f>IF(F292&lt;&gt;"Not in the game (anymore)",IF(A292&lt;&gt;"",IF(P292&lt;&gt;"",CONCATENATE(", zoneIds={",P292),"")&amp;IF(Y292&lt;&gt;"",CONCATENATE(",",Y292),"")&amp;IF(AD292&lt;&gt;"",CONCATENATE(",",AD292),"")&amp;IF(AI292&lt;&gt;"",CONCATENATE(",",AI292),"")&amp;IF(AN292&lt;&gt;"",CONCATENATE(",",AN292),"")&amp;IF(AS292&lt;&gt;"",CONCATENATE(",",AS292),"")&amp;IF(P292&lt;&gt;"",CONCATENATE("}",""),"")&amp;IF(OR(I292="true",I292="false",I292&lt;&gt;""), CONCATENATE(", veteran=", I292), ""),""),"")</f>
        <v>, zoneIds={973}, veteran=false</v>
      </c>
      <c r="BA292" s="21" t="str">
        <f>IF(F292&lt;&gt;"Not in the game (anymore)",IF(A292&lt;&gt;"",", setType="&amp;G292,"")&amp;IF(J292="true",", multiTrialSet=true",""),"")</f>
        <v>, setType=LIBSETS_SETTYPE_DUNGEON</v>
      </c>
      <c r="BB292" s="21" t="str">
        <f>IF(AX292&lt;&gt;"",", isProcSetAllowedInPvP="&amp; AX292,"") &amp; IF(F292&lt;&gt;"Not in the game (anymore)",IF(U292&lt;&gt;"",", dropMechanic={"&amp;U292&amp;IF(AA292&lt;&gt;"",","&amp;AA292,"")&amp;IF(AF292&lt;&gt;"",","&amp;AF292,"")&amp;IF(AK292&lt;&gt;"",","&amp;AK292,"")&amp;IF(AP292&lt;&gt;"",","&amp;AP292,"")&amp;IF(AU292&lt;&gt;"",","&amp;AU292,"")&amp;"}"&amp;IF(U292="LIBSETS_DROP_MECHANIC_MONSTER_NAME",", dropMechanicNames={" &amp; IF(V292&lt;&gt;"","['en']='"&amp;V292&amp;"'","") &amp; IF(W292&lt;&gt;"",", ['de']='" &amp; W292&amp;"'","") &amp; "}",""),"")&amp;"},","")</f>
        <v>, isProcSetAllowedInPvP=1},</v>
      </c>
      <c r="BC292" s="21" t="str">
        <f>IF(F292&lt;&gt;"Not in the game (anymore)",IF(C292&lt;&gt;"",CONCATENATE(" --",C292," / ",B292,"   [",IF(Q292&lt;&gt;"",Q292,""),IF(Z292&lt;&gt;"",", "&amp;Z292,""),IF(AE292&lt;&gt;"",", "&amp;AE292,""),IF(AJ292&lt;&gt;"",", "&amp;AJ292,""),IF(AO292&lt;&gt;"",", "&amp;AO292,""),IF(AT292&lt;&gt;"",", "&amp;AT292,""),"]")),"")</f>
        <v xml:space="preserve"> --Blooddrinker / Bluttrinker   [Bloodroot Forge]</v>
      </c>
    </row>
    <row r="293" spans="1:55" x14ac:dyDescent="0.25">
      <c r="A293" s="12">
        <v>340</v>
      </c>
      <c r="B293" t="s">
        <v>1191</v>
      </c>
      <c r="C293" t="s">
        <v>2663</v>
      </c>
      <c r="D293" s="3">
        <f t="shared" si="5"/>
        <v>340</v>
      </c>
      <c r="E293" s="42"/>
      <c r="G293" s="8" t="s">
        <v>1496</v>
      </c>
      <c r="I293" t="s">
        <v>97</v>
      </c>
      <c r="J293" t="s">
        <v>97</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43" t="str">
        <f>IF(U293&lt;&gt;"",IF(U293&lt;&gt;"LIBSETS_DROP_MECHANIC_MONSTER_NAME",VLOOKUP(U293,'LibSets constants'!$I$4:$L$1003,3,FALSE),""),"")</f>
        <v/>
      </c>
      <c r="W293" s="43" t="str">
        <f>IF(U293&lt;&gt;"",IF(U293&lt;&gt;"LIBSETS_DROP_MECHANIC_MONSTER_NAME",VLOOKUP(U293,'LibSets constants'!$I$4:$L$1003,4,FALSE),""),"")</f>
        <v/>
      </c>
      <c r="Y293" s="3" t="str">
        <f>IF(G293&lt;&gt;"LIBSETS_SETTYPE_BATTLEGROUND",IF(G293&lt;&gt;"LIBSETS_SETTYPE_SPECIAL",IF(X293&lt;&gt;"",X293,IF(Z293&lt;&gt;"",VLOOKUP(Z293,'ESO zone constants'!$D$3:$H$4953,5,FALSE),"")),""),"")</f>
        <v/>
      </c>
      <c r="Z293" t="str">
        <f>IF(AND(O293&lt;&gt;"",NOT(ISERROR(O293))),"",IF(AND(L293&lt;&gt;"",L293&gt;0,NOT(ISERROR(L293))),VLOOKUP(L293,'ESO dumped WayshrineInfo'!$K$3:$N$9999,4,FALSE),""))</f>
        <v/>
      </c>
      <c r="AA293" s="44"/>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WayshrineInfo'!$K$3:$N$9999,4,FALSE),""))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90" t="s">
        <v>2707</v>
      </c>
      <c r="AY293" s="21" t="str">
        <f>IF(A293="???","--","")&amp;IF(F293&lt;&gt;"Not in the game (anymore)",IF(A293&lt;&gt;"",CONCATENATE("[",A293,"] = {wayshrines={")&amp;IF(K293&lt;&gt;"",CONCATENATE(K293,","),"")&amp;IF(L293&lt;&gt;"",CONCATENATE(L293,","),"")&amp;IF(M293&lt;&gt;"",CONCATENATE(M293,","),"")&amp;CONCATENATE("}")&amp;IF(VALUE(N293)&gt;0,CONCATENATE(", traitsNeeded=",N293),"")&amp;CONCATENATE(", dlcId=",IF(S293&lt;&gt;"",S293,"DLC_BASE_GAME")),""),"")</f>
        <v>[340] = {wayshrines={326,326,326,}, dlcId=DLC_HORNS_OF_THE_REACH</v>
      </c>
      <c r="AZ293" s="21" t="str">
        <f>IF(F293&lt;&gt;"Not in the game (anymore)",IF(A293&lt;&gt;"",IF(P293&lt;&gt;"",CONCATENATE(", zoneIds={",P293),"")&amp;IF(Y293&lt;&gt;"",CONCATENATE(",",Y293),"")&amp;IF(AD293&lt;&gt;"",CONCATENATE(",",AD293),"")&amp;IF(AI293&lt;&gt;"",CONCATENATE(",",AI293),"")&amp;IF(AN293&lt;&gt;"",CONCATENATE(",",AN293),"")&amp;IF(AS293&lt;&gt;"",CONCATENATE(",",AS293),"")&amp;IF(P293&lt;&gt;"",CONCATENATE("}",""),"")&amp;IF(OR(I293="true",I293="false",I293&lt;&gt;""), CONCATENATE(", veteran=", I293), ""),""),"")</f>
        <v>, zoneIds={973}, veteran=false</v>
      </c>
      <c r="BA293" s="21" t="str">
        <f>IF(F293&lt;&gt;"Not in the game (anymore)",IF(A293&lt;&gt;"",", setType="&amp;G293,"")&amp;IF(J293="true",", multiTrialSet=true",""),"")</f>
        <v>, setType=LIBSETS_SETTYPE_DUNGEON</v>
      </c>
      <c r="BB293" s="21" t="str">
        <f>IF(AX293&lt;&gt;"",", isProcSetAllowedInPvP="&amp; AX293,"") &amp; IF(F293&lt;&gt;"Not in the game (anymore)",IF(U293&lt;&gt;"",", dropMechanic={"&amp;U293&amp;IF(AA293&lt;&gt;"",","&amp;AA293,"")&amp;IF(AF293&lt;&gt;"",","&amp;AF293,"")&amp;IF(AK293&lt;&gt;"",","&amp;AK293,"")&amp;IF(AP293&lt;&gt;"",","&amp;AP293,"")&amp;IF(AU293&lt;&gt;"",","&amp;AU293,"")&amp;"}"&amp;IF(U293="LIBSETS_DROP_MECHANIC_MONSTER_NAME",", dropMechanicNames={" &amp; IF(V293&lt;&gt;"","['en']='"&amp;V293&amp;"'","") &amp; IF(W293&lt;&gt;"",", ['de']='" &amp; W293&amp;"'","") &amp; "}",""),"")&amp;"},","")</f>
        <v>},</v>
      </c>
      <c r="BC293" s="21" t="str">
        <f>IF(F293&lt;&gt;"Not in the game (anymore)",IF(C293&lt;&gt;"",CONCATENATE(" --",C293," / ",B293,"   [",IF(Q293&lt;&gt;"",Q293,""),IF(Z293&lt;&gt;"",", "&amp;Z293,""),IF(AE293&lt;&gt;"",", "&amp;AE293,""),IF(AJ293&lt;&gt;"",", "&amp;AJ293,""),IF(AO293&lt;&gt;"",", "&amp;AO293,""),IF(AT293&lt;&gt;"",", "&amp;AT293,""),"]")),"")</f>
        <v xml:space="preserve"> --Hagraven\'s Garden / Vettelgarten   [Bloodroot Forge]</v>
      </c>
    </row>
    <row r="294" spans="1:55" x14ac:dyDescent="0.25">
      <c r="A294" s="5">
        <v>341</v>
      </c>
      <c r="B294" t="s">
        <v>1192</v>
      </c>
      <c r="C294" t="s">
        <v>4</v>
      </c>
      <c r="D294" s="3">
        <f t="shared" si="5"/>
        <v>341</v>
      </c>
      <c r="G294" s="8" t="s">
        <v>1498</v>
      </c>
      <c r="H294">
        <v>3</v>
      </c>
      <c r="I294" t="s">
        <v>1485</v>
      </c>
      <c r="J294" t="s">
        <v>97</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1565</v>
      </c>
      <c r="V294" s="39" t="s">
        <v>1575</v>
      </c>
      <c r="W294" s="39" t="s">
        <v>1664</v>
      </c>
      <c r="Y294" s="3" t="str">
        <f>IF(G294&lt;&gt;"LIBSETS_SETTYPE_BATTLEGROUND",IF(G294&lt;&gt;"LIBSETS_SETTYPE_SPECIAL",IF(X294&lt;&gt;"",X294,IF(Z294&lt;&gt;"",VLOOKUP(Z294,'ESO zone constants'!$D$3:$H$4953,5,FALSE),"")),""),"")</f>
        <v/>
      </c>
      <c r="Z294" t="str">
        <f>IF(AND(O294&lt;&gt;"",NOT(ISERROR(O294))),"",IF(AND(L294&lt;&gt;"",L294&gt;0,NOT(ISERROR(L294))),VLOOKUP(L294,'ESO dumped WayshrineInfo'!$K$3:$N$9999,4,FALSE),""))</f>
        <v/>
      </c>
      <c r="AA294" s="39"/>
      <c r="AB294" s="39"/>
      <c r="AC294" s="39"/>
      <c r="AD294" s="3" t="str">
        <f>IF(G294&lt;&gt;"LIBSETS_SETTYPE_BATTLEGROUND",IF(G294&lt;&gt;"LIBSETS_SETTYPE_SPECIAL",IF(AE294&lt;&gt;"",VLOOKUP(AE294,'ESO zone constants'!$D$3:$H$4953,5,FALSE),""),""),"")</f>
        <v/>
      </c>
      <c r="AE294" t="str">
        <f>IF(AND(O294&lt;&gt;"",NOT(ISERROR(O294))),"",IF(AND(M294&lt;&gt;"",M294&gt;0,NOT(ISERROR(M294))),VLOOKUP(M294,'ESO dumped WayshrineInfo'!$K$3:$N$9999,4,FALSE),""))</f>
        <v/>
      </c>
      <c r="AF294" s="39"/>
      <c r="AG294" s="39"/>
      <c r="AH294" s="39"/>
      <c r="AI294" s="3" t="str">
        <f>IF(G294&lt;&gt;"LIBSETS_SETTYPE_BATTLEGROUND",IF(G294&lt;&gt;"LIBSETS_SETTYPE_SPECIAL",IF(AJ294&lt;&gt;"",VLOOKUP(AJ294,'ESO zone constants'!$D$3:$H$4953,5,FALSE),""),""),"")</f>
        <v/>
      </c>
      <c r="AK294" s="39"/>
      <c r="AL294" s="39"/>
      <c r="AM294" s="39"/>
      <c r="AN294" s="3" t="str">
        <f>IF(G294&lt;&gt;"LIBSETS_SETTYPE_BATTLEGROUND",IF(G294&lt;&gt;"LIBSETS_SETTYPE_SPECIAL",IF(AO294&lt;&gt;"",VLOOKUP(AO294,'ESO zone constants'!$D$3:$H$4953,5,FALSE),""),""),"")</f>
        <v/>
      </c>
      <c r="AP294" s="39"/>
      <c r="AQ294" s="39"/>
      <c r="AR294" s="39"/>
      <c r="AS294" s="3" t="str">
        <f>IF(G294&lt;&gt;"LIBSETS_SETTYPE_BATTLEGROUND",IF(G294&lt;&gt;"LIBSETS_SETTYPE_SPECIAL",IF(AT294&lt;&gt;"",VLOOKUP(AT294,'ESO zone constants'!$D$3:$H$4953,5,FALSE),""),""),"")</f>
        <v/>
      </c>
      <c r="AU294" s="39"/>
      <c r="AV294" s="39"/>
      <c r="AW294" s="39"/>
      <c r="AX294" s="90" t="s">
        <v>2707</v>
      </c>
      <c r="AY294" s="21" t="str">
        <f>IF(A294="???","--","")&amp;IF(F294&lt;&gt;"Not in the game (anymore)",IF(A294&lt;&gt;"",CONCATENATE("[",A294,"] = {wayshrines={")&amp;IF(K294&lt;&gt;"",CONCATENATE(K294,","),"")&amp;IF(L294&lt;&gt;"",CONCATENATE(L294,","),"")&amp;IF(M294&lt;&gt;"",CONCATENATE(M294,","),"")&amp;CONCATENATE("}")&amp;IF(VALUE(N294)&gt;0,CONCATENATE(", traitsNeeded=",N294),"")&amp;CONCATENATE(", dlcId=",IF(S294&lt;&gt;"",S294,"DLC_BASE_GAME")),""),"")</f>
        <v>[341] = {wayshrines={326,326,326,}, dlcId=DLC_HORNS_OF_THE_REACH</v>
      </c>
      <c r="AZ294" s="21" t="str">
        <f>IF(F294&lt;&gt;"Not in the game (anymore)",IF(A294&lt;&gt;"",IF(P294&lt;&gt;"",CONCATENATE(", zoneIds={",P294),"")&amp;IF(Y294&lt;&gt;"",CONCATENATE(",",Y294),"")&amp;IF(AD294&lt;&gt;"",CONCATENATE(",",AD294),"")&amp;IF(AI294&lt;&gt;"",CONCATENATE(",",AI294),"")&amp;IF(AN294&lt;&gt;"",CONCATENATE(",",AN294),"")&amp;IF(AS294&lt;&gt;"",CONCATENATE(",",AS294),"")&amp;IF(P294&lt;&gt;"",CONCATENATE("}",""),"")&amp;IF(OR(I294="true",I294="false",I294&lt;&gt;""), CONCATENATE(", veteran=", I294), ""),""),"")</f>
        <v>, zoneIds={973}, veteran={[EQUIP_TYPE_HEAD]=true, [EQUIP_TYPE_SHOULDERS]=false}</v>
      </c>
      <c r="BA294" s="21" t="str">
        <f>IF(F294&lt;&gt;"Not in the game (anymore)",IF(A294&lt;&gt;"",", setType="&amp;G294,"")&amp;IF(J294="true",", multiTrialSet=true",""),"")</f>
        <v>, setType=LIBSETS_SETTYPE_MONSTER</v>
      </c>
      <c r="BB294" s="21" t="str">
        <f>IF(AX294&lt;&gt;"",", isProcSetAllowedInPvP="&amp; AX294,"") &amp; IF(F294&lt;&gt;"Not in the game (anymore)",IF(U294&lt;&gt;"",", dropMechanic={"&amp;U294&amp;IF(AA294&lt;&gt;"",","&amp;AA294,"")&amp;IF(AF294&lt;&gt;"",","&amp;AF294,"")&amp;IF(AK294&lt;&gt;"",","&amp;AK294,"")&amp;IF(AP294&lt;&gt;"",","&amp;AP294,"")&amp;IF(AU294&lt;&gt;"",","&amp;AU294,"")&amp;"}"&amp;IF(U294="LIBSETS_DROP_MECHANIC_MONSTER_NAME",", dropMechanicNames={" &amp; IF(V294&lt;&gt;"","['en']='"&amp;V294&amp;"'","") &amp; IF(W294&lt;&gt;"",", ['de']='" &amp; W294&amp;"'","") &amp; "}",""),"")&amp;"},","")</f>
        <v>, dropMechanic={LIBSETS_DROP_MECHANIC_MONSTER_NAME}, dropMechanicNames={['en']='Earthgore Amalgam', ['de']='Erdbluter-Amalgam'}},</v>
      </c>
      <c r="BC294" s="21" t="str">
        <f>IF(F294&lt;&gt;"Not in the game (anymore)",IF(C294&lt;&gt;"",CONCATENATE(" --",C294," / ",B294,"   [",IF(Q294&lt;&gt;"",Q294,""),IF(Z294&lt;&gt;"",", "&amp;Z294,""),IF(AE294&lt;&gt;"",", "&amp;AE294,""),IF(AJ294&lt;&gt;"",", "&amp;AJ294,""),IF(AO294&lt;&gt;"",", "&amp;AO294,""),IF(AT294&lt;&gt;"",", "&amp;AT294,""),"]")),"")</f>
        <v xml:space="preserve"> --Earthgore / Erdbluter   [Bloodroot Forge]</v>
      </c>
    </row>
    <row r="295" spans="1:55" x14ac:dyDescent="0.25">
      <c r="A295" s="5">
        <v>342</v>
      </c>
      <c r="B295" t="s">
        <v>3</v>
      </c>
      <c r="C295" t="s">
        <v>3</v>
      </c>
      <c r="D295" s="3">
        <f t="shared" si="5"/>
        <v>342</v>
      </c>
      <c r="G295" s="8" t="s">
        <v>1498</v>
      </c>
      <c r="H295">
        <v>3</v>
      </c>
      <c r="I295" t="s">
        <v>1485</v>
      </c>
      <c r="J295" t="s">
        <v>97</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1565</v>
      </c>
      <c r="V295" s="39" t="s">
        <v>1373</v>
      </c>
      <c r="W295" s="39" t="s">
        <v>1652</v>
      </c>
      <c r="Y295" s="3" t="str">
        <f>IF(G295&lt;&gt;"LIBSETS_SETTYPE_BATTLEGROUND",IF(G295&lt;&gt;"LIBSETS_SETTYPE_SPECIAL",IF(X295&lt;&gt;"",X295,IF(Z295&lt;&gt;"",VLOOKUP(Z295,'ESO zone constants'!$D$3:$H$4953,5,FALSE),"")),""),"")</f>
        <v/>
      </c>
      <c r="Z295" t="str">
        <f>IF(AND(O295&lt;&gt;"",NOT(ISERROR(O295))),"",IF(AND(L295&lt;&gt;"",L295&gt;0,NOT(ISERROR(L295))),VLOOKUP(L295,'ESO dumped WayshrineInfo'!$K$3:$N$9999,4,FALSE),""))</f>
        <v/>
      </c>
      <c r="AA295" s="39"/>
      <c r="AB295" s="39"/>
      <c r="AC295" s="39"/>
      <c r="AD295" s="3" t="str">
        <f>IF(G295&lt;&gt;"LIBSETS_SETTYPE_BATTLEGROUND",IF(G295&lt;&gt;"LIBSETS_SETTYPE_SPECIAL",IF(AE295&lt;&gt;"",VLOOKUP(AE295,'ESO zone constants'!$D$3:$H$4953,5,FALSE),""),""),"")</f>
        <v/>
      </c>
      <c r="AE295" t="str">
        <f>IF(AND(O295&lt;&gt;"",NOT(ISERROR(O295))),"",IF(AND(M295&lt;&gt;"",M295&gt;0,NOT(ISERROR(M295))),VLOOKUP(M295,'ESO dumped WayshrineInfo'!$K$3:$N$9999,4,FALSE),""))</f>
        <v/>
      </c>
      <c r="AF295" s="39"/>
      <c r="AG295" s="39"/>
      <c r="AH295" s="39"/>
      <c r="AI295" s="3" t="str">
        <f>IF(G295&lt;&gt;"LIBSETS_SETTYPE_BATTLEGROUND",IF(G295&lt;&gt;"LIBSETS_SETTYPE_SPECIAL",IF(AJ295&lt;&gt;"",VLOOKUP(AJ295,'ESO zone constants'!$D$3:$H$4953,5,FALSE),""),""),"")</f>
        <v/>
      </c>
      <c r="AK295" s="39"/>
      <c r="AL295" s="39"/>
      <c r="AM295" s="39"/>
      <c r="AN295" s="3" t="str">
        <f>IF(G295&lt;&gt;"LIBSETS_SETTYPE_BATTLEGROUND",IF(G295&lt;&gt;"LIBSETS_SETTYPE_SPECIAL",IF(AO295&lt;&gt;"",VLOOKUP(AO295,'ESO zone constants'!$D$3:$H$4953,5,FALSE),""),""),"")</f>
        <v/>
      </c>
      <c r="AP295" s="39"/>
      <c r="AQ295" s="39"/>
      <c r="AR295" s="39"/>
      <c r="AS295" s="3" t="str">
        <f>IF(G295&lt;&gt;"LIBSETS_SETTYPE_BATTLEGROUND",IF(G295&lt;&gt;"LIBSETS_SETTYPE_SPECIAL",IF(AT295&lt;&gt;"",VLOOKUP(AT295,'ESO zone constants'!$D$3:$H$4953,5,FALSE),""),""),"")</f>
        <v/>
      </c>
      <c r="AU295" s="39"/>
      <c r="AV295" s="39"/>
      <c r="AW295" s="39"/>
      <c r="AX295" s="90" t="s">
        <v>2707</v>
      </c>
      <c r="AY295" s="21" t="str">
        <f>IF(A295="???","--","")&amp;IF(F295&lt;&gt;"Not in the game (anymore)",IF(A295&lt;&gt;"",CONCATENATE("[",A295,"] = {wayshrines={")&amp;IF(K295&lt;&gt;"",CONCATENATE(K295,","),"")&amp;IF(L295&lt;&gt;"",CONCATENATE(L295,","),"")&amp;IF(M295&lt;&gt;"",CONCATENATE(M295,","),"")&amp;CONCATENATE("}")&amp;IF(VALUE(N295)&gt;0,CONCATENATE(", traitsNeeded=",N295),"")&amp;CONCATENATE(", dlcId=",IF(S295&lt;&gt;"",S295,"DLC_BASE_GAME")),""),"")</f>
        <v>[342] = {wayshrines={332,332,332,}, dlcId=DLC_HORNS_OF_THE_REACH</v>
      </c>
      <c r="AZ295" s="21" t="str">
        <f>IF(F295&lt;&gt;"Not in the game (anymore)",IF(A295&lt;&gt;"",IF(P295&lt;&gt;"",CONCATENATE(", zoneIds={",P295),"")&amp;IF(Y295&lt;&gt;"",CONCATENATE(",",Y295),"")&amp;IF(AD295&lt;&gt;"",CONCATENATE(",",AD295),"")&amp;IF(AI295&lt;&gt;"",CONCATENATE(",",AI295),"")&amp;IF(AN295&lt;&gt;"",CONCATENATE(",",AN295),"")&amp;IF(AS295&lt;&gt;"",CONCATENATE(",",AS295),"")&amp;IF(P295&lt;&gt;"",CONCATENATE("}",""),"")&amp;IF(OR(I295="true",I295="false",I295&lt;&gt;""), CONCATENATE(", veteran=", I295), ""),""),"")</f>
        <v>, zoneIds={974}, veteran={[EQUIP_TYPE_HEAD]=true, [EQUIP_TYPE_SHOULDERS]=false}</v>
      </c>
      <c r="BA295" s="21" t="str">
        <f>IF(F295&lt;&gt;"Not in the game (anymore)",IF(A295&lt;&gt;"",", setType="&amp;G295,"")&amp;IF(J295="true",", multiTrialSet=true",""),"")</f>
        <v>, setType=LIBSETS_SETTYPE_MONSTER</v>
      </c>
      <c r="BB295" s="21" t="str">
        <f>IF(AX295&lt;&gt;"",", isProcSetAllowedInPvP="&amp; AX295,"") &amp; IF(F295&lt;&gt;"Not in the game (anymore)",IF(U295&lt;&gt;"",", dropMechanic={"&amp;U295&amp;IF(AA295&lt;&gt;"",","&amp;AA295,"")&amp;IF(AF295&lt;&gt;"",","&amp;AF295,"")&amp;IF(AK295&lt;&gt;"",","&amp;AK295,"")&amp;IF(AP295&lt;&gt;"",","&amp;AP295,"")&amp;IF(AU295&lt;&gt;"",","&amp;AU295,"")&amp;"}"&amp;IF(U295="LIBSETS_DROP_MECHANIC_MONSTER_NAME",", dropMechanicNames={" &amp; IF(V295&lt;&gt;"","['en']='"&amp;V295&amp;"'","") &amp; IF(W295&lt;&gt;"",", ['de']='" &amp; W295&amp;"'","") &amp; "}",""),"")&amp;"},","")</f>
        <v>, dropMechanic={LIBSETS_DROP_MECHANIC_MONSTER_NAME}, dropMechanicNames={['en']='Domihaus the Bloody-Hornedin', ['de']='Domihaus der Blutgehörnte'}},</v>
      </c>
      <c r="BC295" s="21" t="str">
        <f>IF(F295&lt;&gt;"Not in the game (anymore)",IF(C295&lt;&gt;"",CONCATENATE(" --",C295," / ",B295,"   [",IF(Q295&lt;&gt;"",Q295,""),IF(Z295&lt;&gt;"",", "&amp;Z295,""),IF(AE295&lt;&gt;"",", "&amp;AE295,""),IF(AJ295&lt;&gt;"",", "&amp;AJ295,""),IF(AO295&lt;&gt;"",", "&amp;AO295,""),IF(AT295&lt;&gt;"",", "&amp;AT295,""),"]")),"")</f>
        <v xml:space="preserve"> --Domihaus / Domihaus   [Falkreath Hold]</v>
      </c>
    </row>
    <row r="296" spans="1:55" x14ac:dyDescent="0.25">
      <c r="A296" s="12">
        <v>343</v>
      </c>
      <c r="B296" t="s">
        <v>1193</v>
      </c>
      <c r="C296" t="s">
        <v>2664</v>
      </c>
      <c r="D296" s="3">
        <f t="shared" si="5"/>
        <v>343</v>
      </c>
      <c r="E296" s="42"/>
      <c r="G296" s="8" t="s">
        <v>1496</v>
      </c>
      <c r="I296" t="s">
        <v>97</v>
      </c>
      <c r="J296" t="s">
        <v>97</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43" t="str">
        <f>IF(U296&lt;&gt;"",IF(U296&lt;&gt;"LIBSETS_DROP_MECHANIC_MONSTER_NAME",VLOOKUP(U296,'LibSets constants'!$I$4:$L$1003,3,FALSE),""),"")</f>
        <v/>
      </c>
      <c r="W296" s="43" t="str">
        <f>IF(U296&lt;&gt;"",IF(U296&lt;&gt;"LIBSETS_DROP_MECHANIC_MONSTER_NAME",VLOOKUP(U296,'LibSets constants'!$I$4:$L$1003,4,FALSE),""),"")</f>
        <v/>
      </c>
      <c r="Y296" s="3" t="str">
        <f>IF(G296&lt;&gt;"LIBSETS_SETTYPE_BATTLEGROUND",IF(G296&lt;&gt;"LIBSETS_SETTYPE_SPECIAL",IF(X296&lt;&gt;"",X296,IF(Z296&lt;&gt;"",VLOOKUP(Z296,'ESO zone constants'!$D$3:$H$4953,5,FALSE),"")),""),"")</f>
        <v/>
      </c>
      <c r="Z296" t="str">
        <f>IF(AND(O296&lt;&gt;"",NOT(ISERROR(O296))),"",IF(AND(L296&lt;&gt;"",L296&gt;0,NOT(ISERROR(L296))),VLOOKUP(L296,'ESO dumped WayshrineInfo'!$K$3:$N$9999,4,FALSE),""))</f>
        <v/>
      </c>
      <c r="AA296" s="44"/>
      <c r="AB296" s="43" t="str">
        <f>IF(AA296&lt;&gt;"",IF(AA296&lt;&gt;"LIBSETS_DROP_MECHANIC_MONSTER_NAME",VLOOKUP(AA296,'LibSets constants'!$I$4:$L$1003,3,FALSE),""),"")</f>
        <v/>
      </c>
      <c r="AC296" s="43" t="str">
        <f>IF(AA296&lt;&gt;"",IF(AA296&lt;&gt;"LIBSETS_DROP_MECHANIC_MONSTER_NAME",VLOOKUP(AA296,'LibSets constants'!$I$4:$L$1003,4,FALSE),""),"")</f>
        <v/>
      </c>
      <c r="AD296" s="3" t="str">
        <f>IF(G296&lt;&gt;"LIBSETS_SETTYPE_BATTLEGROUND",IF(G296&lt;&gt;"LIBSETS_SETTYPE_SPECIAL",IF(AE296&lt;&gt;"",VLOOKUP(AE296,'ESO zone constants'!$D$3:$H$4953,5,FALSE),""),""),"")</f>
        <v/>
      </c>
      <c r="AE296" t="str">
        <f>IF(AND(O296&lt;&gt;"",NOT(ISERROR(O296))),"",IF(AND(M296&lt;&gt;"",M296&gt;0,NOT(ISERROR(M296))),VLOOKUP(M296,'ESO dumped WayshrineInfo'!$K$3:$N$9999,4,FALSE),""))</f>
        <v/>
      </c>
      <c r="AF296" s="44"/>
      <c r="AG296" s="43" t="str">
        <f>IF(AF296&lt;&gt;"",IF(AF296&lt;&gt;"LIBSETS_DROP_MECHANIC_MONSTER_NAME",VLOOKUP(AF296,'LibSets constants'!$I$4:$L$1003,3,FALSE),""),"")</f>
        <v/>
      </c>
      <c r="AH296" s="43" t="str">
        <f>IF(AF296&lt;&gt;"",IF(AF296&lt;&gt;"LIBSETS_DROP_MECHANIC_MONSTER_NAME",VLOOKUP(AF296,'LibSets constants'!$I$4:$L$1003,4,FALSE),""),"")</f>
        <v/>
      </c>
      <c r="AI296" s="3" t="str">
        <f>IF(G296&lt;&gt;"LIBSETS_SETTYPE_BATTLEGROUND",IF(G296&lt;&gt;"LIBSETS_SETTYPE_SPECIAL",IF(AJ296&lt;&gt;"",VLOOKUP(AJ296,'ESO zone constants'!$D$3:$H$4953,5,FALSE),""),""),"")</f>
        <v/>
      </c>
      <c r="AK296" s="44"/>
      <c r="AL296" s="43" t="str">
        <f>IF(AK296&lt;&gt;"",IF(AK296&lt;&gt;"LIBSETS_DROP_MECHANIC_MONSTER_NAME",VLOOKUP(AK296,'LibSets constants'!$I$4:$L$1003,3,FALSE),""),"")</f>
        <v/>
      </c>
      <c r="AM296" s="43" t="str">
        <f>IF(AK296&lt;&gt;"",IF(AK296&lt;&gt;"LIBSETS_DROP_MECHANIC_MONSTER_NAME",VLOOKUP(AK296,'LibSets constants'!$I$4:$L$1003,4,FALSE),""),"")</f>
        <v/>
      </c>
      <c r="AN296" s="3" t="str">
        <f>IF(G296&lt;&gt;"LIBSETS_SETTYPE_BATTLEGROUND",IF(G296&lt;&gt;"LIBSETS_SETTYPE_SPECIAL",IF(AO296&lt;&gt;"",VLOOKUP(AO296,'ESO zone constants'!$D$3:$H$4953,5,FALSE),""),""),"")</f>
        <v/>
      </c>
      <c r="AP296" s="44"/>
      <c r="AQ296" s="43" t="str">
        <f>IF(AP296&lt;&gt;"",IF(AP296&lt;&gt;"LIBSETS_DROP_MECHANIC_MONSTER_NAME",VLOOKUP(AP296,'LibSets constants'!$I$4:$L$1003,3,FALSE),""),"")</f>
        <v/>
      </c>
      <c r="AR296" s="43" t="str">
        <f>IF(AP296&lt;&gt;"",IF(AP296&lt;&gt;"LIBSETS_DROP_MECHANIC_MONSTER_NAME",VLOOKUP(AP296,'LibSets constants'!$I$4:$L$1003,4,FALSE),""),"")</f>
        <v/>
      </c>
      <c r="AS296" s="3" t="str">
        <f>IF(G296&lt;&gt;"LIBSETS_SETTYPE_BATTLEGROUND",IF(G296&lt;&gt;"LIBSETS_SETTYPE_SPECIAL",IF(AT296&lt;&gt;"",VLOOKUP(AT296,'ESO zone constants'!$D$3:$H$4953,5,FALSE),""),""),"")</f>
        <v/>
      </c>
      <c r="AU296" s="44"/>
      <c r="AV296" s="43" t="str">
        <f>IF(AU296&lt;&gt;"",IF(AU296&lt;&gt;"LIBSETS_DROP_MECHANIC_MONSTER_NAME",VLOOKUP(AU296,'LibSets constants'!$I$4:$L$1003,3,FALSE),""),"")</f>
        <v/>
      </c>
      <c r="AW296" s="43" t="str">
        <f>IF(AU296&lt;&gt;"",IF(AU296&lt;&gt;"LIBSETS_DROP_MECHANIC_MONSTER_NAME",VLOOKUP(AU296,'LibSets constants'!$I$4:$L$1003,4,FALSE),""),"")</f>
        <v/>
      </c>
      <c r="AX296" s="90" t="s">
        <v>2707</v>
      </c>
      <c r="AY296" s="21" t="str">
        <f>IF(A296="???","--","")&amp;IF(F296&lt;&gt;"Not in the game (anymore)",IF(A296&lt;&gt;"",CONCATENATE("[",A296,"] = {wayshrines={")&amp;IF(K296&lt;&gt;"",CONCATENATE(K296,","),"")&amp;IF(L296&lt;&gt;"",CONCATENATE(L296,","),"")&amp;IF(M296&lt;&gt;"",CONCATENATE(M296,","),"")&amp;CONCATENATE("}")&amp;IF(VALUE(N296)&gt;0,CONCATENATE(", traitsNeeded=",N296),"")&amp;CONCATENATE(", dlcId=",IF(S296&lt;&gt;"",S296,"DLC_BASE_GAME")),""),"")</f>
        <v>[343] = {wayshrines={341,341,341,}, dlcId=DLC_DRAGON_BONES</v>
      </c>
      <c r="AZ296" s="21" t="str">
        <f>IF(F296&lt;&gt;"Not in the game (anymore)",IF(A296&lt;&gt;"",IF(P296&lt;&gt;"",CONCATENATE(", zoneIds={",P296),"")&amp;IF(Y296&lt;&gt;"",CONCATENATE(",",Y296),"")&amp;IF(AD296&lt;&gt;"",CONCATENATE(",",AD296),"")&amp;IF(AI296&lt;&gt;"",CONCATENATE(",",AI296),"")&amp;IF(AN296&lt;&gt;"",CONCATENATE(",",AN296),"")&amp;IF(AS296&lt;&gt;"",CONCATENATE(",",AS296),"")&amp;IF(P296&lt;&gt;"",CONCATENATE("}",""),"")&amp;IF(OR(I296="true",I296="false",I296&lt;&gt;""), CONCATENATE(", veteran=", I296), ""),""),"")</f>
        <v>, zoneIds={1009}, veteran=false</v>
      </c>
      <c r="BA296" s="21" t="str">
        <f>IF(F296&lt;&gt;"Not in the game (anymore)",IF(A296&lt;&gt;"",", setType="&amp;G296,"")&amp;IF(J296="true",", multiTrialSet=true",""),"")</f>
        <v>, setType=LIBSETS_SETTYPE_DUNGEON</v>
      </c>
      <c r="BB296" s="21" t="str">
        <f>IF(AX296&lt;&gt;"",", isProcSetAllowedInPvP="&amp; AX296,"") &amp; IF(F296&lt;&gt;"Not in the game (anymore)",IF(U296&lt;&gt;"",", dropMechanic={"&amp;U296&amp;IF(AA296&lt;&gt;"",","&amp;AA296,"")&amp;IF(AF296&lt;&gt;"",","&amp;AF296,"")&amp;IF(AK296&lt;&gt;"",","&amp;AK296,"")&amp;IF(AP296&lt;&gt;"",","&amp;AP296,"")&amp;IF(AU296&lt;&gt;"",","&amp;AU296,"")&amp;"}"&amp;IF(U296="LIBSETS_DROP_MECHANIC_MONSTER_NAME",", dropMechanicNames={" &amp; IF(V296&lt;&gt;"","['en']='"&amp;V296&amp;"'","") &amp; IF(W296&lt;&gt;"",", ['de']='" &amp; W296&amp;"'","") &amp; "}",""),"")&amp;"},","")</f>
        <v>},</v>
      </c>
      <c r="BC296" s="21" t="str">
        <f>IF(F296&lt;&gt;"Not in the game (anymore)",IF(C296&lt;&gt;"",CONCATENATE(" --",C296," / ",B296,"   [",IF(Q296&lt;&gt;"",Q296,""),IF(Z296&lt;&gt;"",", "&amp;Z296,""),IF(AE296&lt;&gt;"",", "&amp;AE296,""),IF(AJ296&lt;&gt;"",", "&amp;AJ296,""),IF(AO296&lt;&gt;"",", "&amp;AO296,""),IF(AT296&lt;&gt;"",", "&amp;AT296,""),"]")),"")</f>
        <v xml:space="preserve"> --Caluurion\'s Legacy / Caluurions Erbe   [Fang Lair]</v>
      </c>
    </row>
    <row r="297" spans="1:55" x14ac:dyDescent="0.25">
      <c r="A297" s="12">
        <v>344</v>
      </c>
      <c r="B297" t="s">
        <v>1194</v>
      </c>
      <c r="C297" t="s">
        <v>1195</v>
      </c>
      <c r="D297" s="3">
        <f t="shared" si="5"/>
        <v>344</v>
      </c>
      <c r="G297" s="8" t="s">
        <v>1496</v>
      </c>
      <c r="I297" t="s">
        <v>97</v>
      </c>
      <c r="J297" t="s">
        <v>97</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43" t="str">
        <f>IF(U297&lt;&gt;"",IF(U297&lt;&gt;"LIBSETS_DROP_MECHANIC_MONSTER_NAME",VLOOKUP(U297,'LibSets constants'!$I$4:$L$1003,3,FALSE),""),"")</f>
        <v/>
      </c>
      <c r="W297" s="43" t="str">
        <f>IF(U297&lt;&gt;"",IF(U297&lt;&gt;"LIBSETS_DROP_MECHANIC_MONSTER_NAME",VLOOKUP(U297,'LibSets constants'!$I$4:$L$1003,4,FALSE),""),"")</f>
        <v/>
      </c>
      <c r="Y297" s="3" t="str">
        <f>IF(G297&lt;&gt;"LIBSETS_SETTYPE_BATTLEGROUND",IF(G297&lt;&gt;"LIBSETS_SETTYPE_SPECIAL",IF(X297&lt;&gt;"",X297,IF(Z297&lt;&gt;"",VLOOKUP(Z297,'ESO zone constants'!$D$3:$H$4953,5,FALSE),"")),""),"")</f>
        <v/>
      </c>
      <c r="Z297" t="str">
        <f>IF(AND(O297&lt;&gt;"",NOT(ISERROR(O297))),"",IF(AND(L297&lt;&gt;"",L297&gt;0,NOT(ISERROR(L297))),VLOOKUP(L297,'ESO dumped WayshrineInfo'!$K$3:$N$9999,4,FALSE),""))</f>
        <v/>
      </c>
      <c r="AA297" s="44"/>
      <c r="AB297" s="43" t="str">
        <f>IF(AA297&lt;&gt;"",IF(AA297&lt;&gt;"LIBSETS_DROP_MECHANIC_MONSTER_NAME",VLOOKUP(AA297,'LibSets constants'!$I$4:$L$1003,3,FALSE),""),"")</f>
        <v/>
      </c>
      <c r="AC297" s="43" t="str">
        <f>IF(AA297&lt;&gt;"",IF(AA297&lt;&gt;"LIBSETS_DROP_MECHANIC_MONSTER_NAME",VLOOKUP(AA297,'LibSets constants'!$I$4:$L$1003,4,FALSE),""),"")</f>
        <v/>
      </c>
      <c r="AD297" s="3" t="str">
        <f>IF(G297&lt;&gt;"LIBSETS_SETTYPE_BATTLEGROUND",IF(G297&lt;&gt;"LIBSETS_SETTYPE_SPECIAL",IF(AE297&lt;&gt;"",VLOOKUP(AE297,'ESO zone constants'!$D$3:$H$4953,5,FALSE),""),""),"")</f>
        <v/>
      </c>
      <c r="AE297" t="str">
        <f>IF(AND(O297&lt;&gt;"",NOT(ISERROR(O297))),"",IF(AND(M297&lt;&gt;"",M297&gt;0,NOT(ISERROR(M297))),VLOOKUP(M297,'ESO dumped WayshrineInfo'!$K$3:$N$9999,4,FALSE),""))</f>
        <v/>
      </c>
      <c r="AF297" s="44"/>
      <c r="AG297" s="43" t="str">
        <f>IF(AF297&lt;&gt;"",IF(AF297&lt;&gt;"LIBSETS_DROP_MECHANIC_MONSTER_NAME",VLOOKUP(AF297,'LibSets constants'!$I$4:$L$1003,3,FALSE),""),"")</f>
        <v/>
      </c>
      <c r="AH297" s="43" t="str">
        <f>IF(AF297&lt;&gt;"",IF(AF297&lt;&gt;"LIBSETS_DROP_MECHANIC_MONSTER_NAME",VLOOKUP(AF297,'LibSets constants'!$I$4:$L$1003,4,FALSE),""),"")</f>
        <v/>
      </c>
      <c r="AI297" s="3" t="str">
        <f>IF(G297&lt;&gt;"LIBSETS_SETTYPE_BATTLEGROUND",IF(G297&lt;&gt;"LIBSETS_SETTYPE_SPECIAL",IF(AJ297&lt;&gt;"",VLOOKUP(AJ297,'ESO zone constants'!$D$3:$H$4953,5,FALSE),""),""),"")</f>
        <v/>
      </c>
      <c r="AK297" s="44"/>
      <c r="AL297" s="43" t="str">
        <f>IF(AK297&lt;&gt;"",IF(AK297&lt;&gt;"LIBSETS_DROP_MECHANIC_MONSTER_NAME",VLOOKUP(AK297,'LibSets constants'!$I$4:$L$1003,3,FALSE),""),"")</f>
        <v/>
      </c>
      <c r="AM297" s="43" t="str">
        <f>IF(AK297&lt;&gt;"",IF(AK297&lt;&gt;"LIBSETS_DROP_MECHANIC_MONSTER_NAME",VLOOKUP(AK297,'LibSets constants'!$I$4:$L$1003,4,FALSE),""),"")</f>
        <v/>
      </c>
      <c r="AN297" s="3" t="str">
        <f>IF(G297&lt;&gt;"LIBSETS_SETTYPE_BATTLEGROUND",IF(G297&lt;&gt;"LIBSETS_SETTYPE_SPECIAL",IF(AO297&lt;&gt;"",VLOOKUP(AO297,'ESO zone constants'!$D$3:$H$4953,5,FALSE),""),""),"")</f>
        <v/>
      </c>
      <c r="AP297" s="44"/>
      <c r="AQ297" s="43" t="str">
        <f>IF(AP297&lt;&gt;"",IF(AP297&lt;&gt;"LIBSETS_DROP_MECHANIC_MONSTER_NAME",VLOOKUP(AP297,'LibSets constants'!$I$4:$L$1003,3,FALSE),""),"")</f>
        <v/>
      </c>
      <c r="AR297" s="43" t="str">
        <f>IF(AP297&lt;&gt;"",IF(AP297&lt;&gt;"LIBSETS_DROP_MECHANIC_MONSTER_NAME",VLOOKUP(AP297,'LibSets constants'!$I$4:$L$1003,4,FALSE),""),"")</f>
        <v/>
      </c>
      <c r="AS297" s="3" t="str">
        <f>IF(G297&lt;&gt;"LIBSETS_SETTYPE_BATTLEGROUND",IF(G297&lt;&gt;"LIBSETS_SETTYPE_SPECIAL",IF(AT297&lt;&gt;"",VLOOKUP(AT297,'ESO zone constants'!$D$3:$H$4953,5,FALSE),""),""),"")</f>
        <v/>
      </c>
      <c r="AU297" s="44"/>
      <c r="AV297" s="43" t="str">
        <f>IF(AU297&lt;&gt;"",IF(AU297&lt;&gt;"LIBSETS_DROP_MECHANIC_MONSTER_NAME",VLOOKUP(AU297,'LibSets constants'!$I$4:$L$1003,3,FALSE),""),"")</f>
        <v/>
      </c>
      <c r="AW297" s="43" t="str">
        <f>IF(AU297&lt;&gt;"",IF(AU297&lt;&gt;"LIBSETS_DROP_MECHANIC_MONSTER_NAME",VLOOKUP(AU297,'LibSets constants'!$I$4:$L$1003,4,FALSE),""),"")</f>
        <v/>
      </c>
      <c r="AX297" s="90" t="s">
        <v>2707</v>
      </c>
      <c r="AY297" s="21" t="str">
        <f>IF(A297="???","--","")&amp;IF(F297&lt;&gt;"Not in the game (anymore)",IF(A297&lt;&gt;"",CONCATENATE("[",A297,"] = {wayshrines={")&amp;IF(K297&lt;&gt;"",CONCATENATE(K297,","),"")&amp;IF(L297&lt;&gt;"",CONCATENATE(L297,","),"")&amp;IF(M297&lt;&gt;"",CONCATENATE(M297,","),"")&amp;CONCATENATE("}")&amp;IF(VALUE(N297)&gt;0,CONCATENATE(", traitsNeeded=",N297),"")&amp;CONCATENATE(", dlcId=",IF(S297&lt;&gt;"",S297,"DLC_BASE_GAME")),""),"")</f>
        <v>[344] = {wayshrines={341,341,341,}, dlcId=DLC_DRAGON_BONES</v>
      </c>
      <c r="AZ297" s="21" t="str">
        <f>IF(F297&lt;&gt;"Not in the game (anymore)",IF(A297&lt;&gt;"",IF(P297&lt;&gt;"",CONCATENATE(", zoneIds={",P297),"")&amp;IF(Y297&lt;&gt;"",CONCATENATE(",",Y297),"")&amp;IF(AD297&lt;&gt;"",CONCATENATE(",",AD297),"")&amp;IF(AI297&lt;&gt;"",CONCATENATE(",",AI297),"")&amp;IF(AN297&lt;&gt;"",CONCATENATE(",",AN297),"")&amp;IF(AS297&lt;&gt;"",CONCATENATE(",",AS297),"")&amp;IF(P297&lt;&gt;"",CONCATENATE("}",""),"")&amp;IF(OR(I297="true",I297="false",I297&lt;&gt;""), CONCATENATE(", veteran=", I297), ""),""),"")</f>
        <v>, zoneIds={1009}, veteran=false</v>
      </c>
      <c r="BA297" s="21" t="str">
        <f>IF(F297&lt;&gt;"Not in the game (anymore)",IF(A297&lt;&gt;"",", setType="&amp;G297,"")&amp;IF(J297="true",", multiTrialSet=true",""),"")</f>
        <v>, setType=LIBSETS_SETTYPE_DUNGEON</v>
      </c>
      <c r="BB297" s="21" t="str">
        <f>IF(AX297&lt;&gt;"",", isProcSetAllowedInPvP="&amp; AX297,"") &amp; IF(F297&lt;&gt;"Not in the game (anymore)",IF(U297&lt;&gt;"",", dropMechanic={"&amp;U297&amp;IF(AA297&lt;&gt;"",","&amp;AA297,"")&amp;IF(AF297&lt;&gt;"",","&amp;AF297,"")&amp;IF(AK297&lt;&gt;"",","&amp;AK297,"")&amp;IF(AP297&lt;&gt;"",","&amp;AP297,"")&amp;IF(AU297&lt;&gt;"",","&amp;AU297,"")&amp;"}"&amp;IF(U297="LIBSETS_DROP_MECHANIC_MONSTER_NAME",", dropMechanicNames={" &amp; IF(V297&lt;&gt;"","['en']='"&amp;V297&amp;"'","") &amp; IF(W297&lt;&gt;"",", ['de']='" &amp; W297&amp;"'","") &amp; "}",""),"")&amp;"},","")</f>
        <v>},</v>
      </c>
      <c r="BC297" s="21" t="str">
        <f>IF(F297&lt;&gt;"Not in the game (anymore)",IF(C297&lt;&gt;"",CONCATENATE(" --",C297," / ",B297,"   [",IF(Q297&lt;&gt;"",Q297,""),IF(Z297&lt;&gt;"",", "&amp;Z297,""),IF(AE297&lt;&gt;"",", "&amp;AE297,""),IF(AJ297&lt;&gt;"",", "&amp;AJ297,""),IF(AO297&lt;&gt;"",", "&amp;AO297,""),IF(AT297&lt;&gt;"",", "&amp;AT297,""),"]")),"")</f>
        <v xml:space="preserve"> --Trappings of Invigoration / Stärkungsprunk   [Fang Lair]</v>
      </c>
    </row>
    <row r="298" spans="1:55" x14ac:dyDescent="0.25">
      <c r="A298" s="12">
        <v>345</v>
      </c>
      <c r="B298" t="s">
        <v>1196</v>
      </c>
      <c r="C298" t="s">
        <v>2665</v>
      </c>
      <c r="D298" s="3">
        <f t="shared" si="5"/>
        <v>345</v>
      </c>
      <c r="G298" s="8" t="s">
        <v>1496</v>
      </c>
      <c r="I298" t="s">
        <v>97</v>
      </c>
      <c r="J298" t="s">
        <v>97</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43" t="str">
        <f>IF(U298&lt;&gt;"",IF(U298&lt;&gt;"LIBSETS_DROP_MECHANIC_MONSTER_NAME",VLOOKUP(U298,'LibSets constants'!$I$4:$L$1003,3,FALSE),""),"")</f>
        <v/>
      </c>
      <c r="W298" s="43" t="str">
        <f>IF(U298&lt;&gt;"",IF(U298&lt;&gt;"LIBSETS_DROP_MECHANIC_MONSTER_NAME",VLOOKUP(U298,'LibSets constants'!$I$4:$L$1003,4,FALSE),""),"")</f>
        <v/>
      </c>
      <c r="Y298" s="3" t="str">
        <f>IF(G298&lt;&gt;"LIBSETS_SETTYPE_BATTLEGROUND",IF(G298&lt;&gt;"LIBSETS_SETTYPE_SPECIAL",IF(X298&lt;&gt;"",X298,IF(Z298&lt;&gt;"",VLOOKUP(Z298,'ESO zone constants'!$D$3:$H$4953,5,FALSE),"")),""),"")</f>
        <v/>
      </c>
      <c r="Z298" t="str">
        <f>IF(AND(O298&lt;&gt;"",NOT(ISERROR(O298))),"",IF(AND(L298&lt;&gt;"",L298&gt;0,NOT(ISERROR(L298))),VLOOKUP(L298,'ESO dumped WayshrineInfo'!$K$3:$N$9999,4,FALSE),""))</f>
        <v/>
      </c>
      <c r="AA298" s="44"/>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WayshrineInfo'!$K$3:$N$9999,4,FALSE),""))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90" t="s">
        <v>2707</v>
      </c>
      <c r="AY298" s="21" t="str">
        <f>IF(A298="???","--","")&amp;IF(F298&lt;&gt;"Not in the game (anymore)",IF(A298&lt;&gt;"",CONCATENATE("[",A298,"] = {wayshrines={")&amp;IF(K298&lt;&gt;"",CONCATENATE(K298,","),"")&amp;IF(L298&lt;&gt;"",CONCATENATE(L298,","),"")&amp;IF(M298&lt;&gt;"",CONCATENATE(M298,","),"")&amp;CONCATENATE("}")&amp;IF(VALUE(N298)&gt;0,CONCATENATE(", traitsNeeded=",N298),"")&amp;CONCATENATE(", dlcId=",IF(S298&lt;&gt;"",S298,"DLC_BASE_GAME")),""),"")</f>
        <v>[345] = {wayshrines={341,341,341,}, dlcId=DLC_DRAGON_BONES</v>
      </c>
      <c r="AZ298" s="21" t="str">
        <f>IF(F298&lt;&gt;"Not in the game (anymore)",IF(A298&lt;&gt;"",IF(P298&lt;&gt;"",CONCATENATE(", zoneIds={",P298),"")&amp;IF(Y298&lt;&gt;"",CONCATENATE(",",Y298),"")&amp;IF(AD298&lt;&gt;"",CONCATENATE(",",AD298),"")&amp;IF(AI298&lt;&gt;"",CONCATENATE(",",AI298),"")&amp;IF(AN298&lt;&gt;"",CONCATENATE(",",AN298),"")&amp;IF(AS298&lt;&gt;"",CONCATENATE(",",AS298),"")&amp;IF(P298&lt;&gt;"",CONCATENATE("}",""),"")&amp;IF(OR(I298="true",I298="false",I298&lt;&gt;""), CONCATENATE(", veteran=", I298), ""),""),"")</f>
        <v>, zoneIds={1009}, veteran=false</v>
      </c>
      <c r="BA298" s="21" t="str">
        <f>IF(F298&lt;&gt;"Not in the game (anymore)",IF(A298&lt;&gt;"",", setType="&amp;G298,"")&amp;IF(J298="true",", multiTrialSet=true",""),"")</f>
        <v>, setType=LIBSETS_SETTYPE_DUNGEON</v>
      </c>
      <c r="BB298" s="21" t="str">
        <f>IF(AX298&lt;&gt;"",", isProcSetAllowedInPvP="&amp; AX298,"") &amp; IF(F298&lt;&gt;"Not in the game (anymore)",IF(U298&lt;&gt;"",", dropMechanic={"&amp;U298&amp;IF(AA298&lt;&gt;"",","&amp;AA298,"")&amp;IF(AF298&lt;&gt;"",","&amp;AF298,"")&amp;IF(AK298&lt;&gt;"",","&amp;AK298,"")&amp;IF(AP298&lt;&gt;"",","&amp;AP298,"")&amp;IF(AU298&lt;&gt;"",","&amp;AU298,"")&amp;"}"&amp;IF(U298="LIBSETS_DROP_MECHANIC_MONSTER_NAME",", dropMechanicNames={" &amp; IF(V298&lt;&gt;"","['en']='"&amp;V298&amp;"'","") &amp; IF(W298&lt;&gt;"",", ['de']='" &amp; W298&amp;"'","") &amp; "}",""),"")&amp;"},","")</f>
        <v>},</v>
      </c>
      <c r="BC298" s="21" t="str">
        <f>IF(F298&lt;&gt;"Not in the game (anymore)",IF(C298&lt;&gt;"",CONCATENATE(" --",C298," / ",B298,"   [",IF(Q298&lt;&gt;"",Q298,""),IF(Z298&lt;&gt;"",", "&amp;Z298,""),IF(AE298&lt;&gt;"",", "&amp;AE298,""),IF(AJ298&lt;&gt;"",", "&amp;AJ298,""),IF(AO298&lt;&gt;"",", "&amp;AO298,""),IF(AT298&lt;&gt;"",", "&amp;AT298,""),"]")),"")</f>
        <v xml:space="preserve"> --Ulfnor\'s Favor / Ulfnors Gunst   [Fang Lair]</v>
      </c>
    </row>
    <row r="299" spans="1:55" x14ac:dyDescent="0.25">
      <c r="A299" s="12">
        <v>346</v>
      </c>
      <c r="B299" t="s">
        <v>1197</v>
      </c>
      <c r="C299" t="s">
        <v>2666</v>
      </c>
      <c r="D299" s="3">
        <f t="shared" si="5"/>
        <v>346</v>
      </c>
      <c r="G299" s="8" t="s">
        <v>1496</v>
      </c>
      <c r="I299" t="s">
        <v>97</v>
      </c>
      <c r="J299" t="s">
        <v>97</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43" t="str">
        <f>IF(U299&lt;&gt;"",IF(U299&lt;&gt;"LIBSETS_DROP_MECHANIC_MONSTER_NAME",VLOOKUP(U299,'LibSets constants'!$I$4:$L$1003,3,FALSE),""),"")</f>
        <v/>
      </c>
      <c r="W299" s="43" t="str">
        <f>IF(U299&lt;&gt;"",IF(U299&lt;&gt;"LIBSETS_DROP_MECHANIC_MONSTER_NAME",VLOOKUP(U299,'LibSets constants'!$I$4:$L$1003,4,FALSE),""),"")</f>
        <v/>
      </c>
      <c r="Y299" s="3" t="str">
        <f>IF(G299&lt;&gt;"LIBSETS_SETTYPE_BATTLEGROUND",IF(G299&lt;&gt;"LIBSETS_SETTYPE_SPECIAL",IF(X299&lt;&gt;"",X299,IF(Z299&lt;&gt;"",VLOOKUP(Z299,'ESO zone constants'!$D$3:$H$4953,5,FALSE),"")),""),"")</f>
        <v/>
      </c>
      <c r="Z299" t="str">
        <f>IF(AND(O299&lt;&gt;"",NOT(ISERROR(O299))),"",IF(AND(L299&lt;&gt;"",L299&gt;0,NOT(ISERROR(L299))),VLOOKUP(L299,'ESO dumped WayshrineInfo'!$K$3:$N$9999,4,FALSE),""))</f>
        <v/>
      </c>
      <c r="AA299" s="44"/>
      <c r="AB299" s="43" t="str">
        <f>IF(AA299&lt;&gt;"",IF(AA299&lt;&gt;"LIBSETS_DROP_MECHANIC_MONSTER_NAME",VLOOKUP(AA299,'LibSets constants'!$I$4:$L$1003,3,FALSE),""),"")</f>
        <v/>
      </c>
      <c r="AC299" s="43" t="str">
        <f>IF(AA299&lt;&gt;"",IF(AA299&lt;&gt;"LIBSETS_DROP_MECHANIC_MONSTER_NAME",VLOOKUP(AA299,'LibSets constants'!$I$4:$L$1003,4,FALSE),""),"")</f>
        <v/>
      </c>
      <c r="AD299" s="3" t="str">
        <f>IF(G299&lt;&gt;"LIBSETS_SETTYPE_BATTLEGROUND",IF(G299&lt;&gt;"LIBSETS_SETTYPE_SPECIAL",IF(AE299&lt;&gt;"",VLOOKUP(AE299,'ESO zone constants'!$D$3:$H$4953,5,FALSE),""),""),"")</f>
        <v/>
      </c>
      <c r="AE299" t="str">
        <f>IF(AND(O299&lt;&gt;"",NOT(ISERROR(O299))),"",IF(AND(M299&lt;&gt;"",M299&gt;0,NOT(ISERROR(M299))),VLOOKUP(M299,'ESO dumped WayshrineInfo'!$K$3:$N$9999,4,FALSE),""))</f>
        <v/>
      </c>
      <c r="AF299" s="44"/>
      <c r="AG299" s="43" t="str">
        <f>IF(AF299&lt;&gt;"",IF(AF299&lt;&gt;"LIBSETS_DROP_MECHANIC_MONSTER_NAME",VLOOKUP(AF299,'LibSets constants'!$I$4:$L$1003,3,FALSE),""),"")</f>
        <v/>
      </c>
      <c r="AH299" s="43" t="str">
        <f>IF(AF299&lt;&gt;"",IF(AF299&lt;&gt;"LIBSETS_DROP_MECHANIC_MONSTER_NAME",VLOOKUP(AF299,'LibSets constants'!$I$4:$L$1003,4,FALSE),""),"")</f>
        <v/>
      </c>
      <c r="AI299" s="3" t="str">
        <f>IF(G299&lt;&gt;"LIBSETS_SETTYPE_BATTLEGROUND",IF(G299&lt;&gt;"LIBSETS_SETTYPE_SPECIAL",IF(AJ299&lt;&gt;"",VLOOKUP(AJ299,'ESO zone constants'!$D$3:$H$4953,5,FALSE),""),""),"")</f>
        <v/>
      </c>
      <c r="AK299" s="44"/>
      <c r="AL299" s="43" t="str">
        <f>IF(AK299&lt;&gt;"",IF(AK299&lt;&gt;"LIBSETS_DROP_MECHANIC_MONSTER_NAME",VLOOKUP(AK299,'LibSets constants'!$I$4:$L$1003,3,FALSE),""),"")</f>
        <v/>
      </c>
      <c r="AM299" s="43" t="str">
        <f>IF(AK299&lt;&gt;"",IF(AK299&lt;&gt;"LIBSETS_DROP_MECHANIC_MONSTER_NAME",VLOOKUP(AK299,'LibSets constants'!$I$4:$L$1003,4,FALSE),""),"")</f>
        <v/>
      </c>
      <c r="AN299" s="3" t="str">
        <f>IF(G299&lt;&gt;"LIBSETS_SETTYPE_BATTLEGROUND",IF(G299&lt;&gt;"LIBSETS_SETTYPE_SPECIAL",IF(AO299&lt;&gt;"",VLOOKUP(AO299,'ESO zone constants'!$D$3:$H$4953,5,FALSE),""),""),"")</f>
        <v/>
      </c>
      <c r="AP299" s="44"/>
      <c r="AQ299" s="43" t="str">
        <f>IF(AP299&lt;&gt;"",IF(AP299&lt;&gt;"LIBSETS_DROP_MECHANIC_MONSTER_NAME",VLOOKUP(AP299,'LibSets constants'!$I$4:$L$1003,3,FALSE),""),"")</f>
        <v/>
      </c>
      <c r="AR299" s="43" t="str">
        <f>IF(AP299&lt;&gt;"",IF(AP299&lt;&gt;"LIBSETS_DROP_MECHANIC_MONSTER_NAME",VLOOKUP(AP299,'LibSets constants'!$I$4:$L$1003,4,FALSE),""),"")</f>
        <v/>
      </c>
      <c r="AS299" s="3" t="str">
        <f>IF(G299&lt;&gt;"LIBSETS_SETTYPE_BATTLEGROUND",IF(G299&lt;&gt;"LIBSETS_SETTYPE_SPECIAL",IF(AT299&lt;&gt;"",VLOOKUP(AT299,'ESO zone constants'!$D$3:$H$4953,5,FALSE),""),""),"")</f>
        <v/>
      </c>
      <c r="AU299" s="44"/>
      <c r="AV299" s="43" t="str">
        <f>IF(AU299&lt;&gt;"",IF(AU299&lt;&gt;"LIBSETS_DROP_MECHANIC_MONSTER_NAME",VLOOKUP(AU299,'LibSets constants'!$I$4:$L$1003,3,FALSE),""),"")</f>
        <v/>
      </c>
      <c r="AW299" s="43" t="str">
        <f>IF(AU299&lt;&gt;"",IF(AU299&lt;&gt;"LIBSETS_DROP_MECHANIC_MONSTER_NAME",VLOOKUP(AU299,'LibSets constants'!$I$4:$L$1003,4,FALSE),""),"")</f>
        <v/>
      </c>
      <c r="AX299" s="90" t="s">
        <v>2708</v>
      </c>
      <c r="AY299" s="21" t="str">
        <f>IF(A299="???","--","")&amp;IF(F299&lt;&gt;"Not in the game (anymore)",IF(A299&lt;&gt;"",CONCATENATE("[",A299,"] = {wayshrines={")&amp;IF(K299&lt;&gt;"",CONCATENATE(K299,","),"")&amp;IF(L299&lt;&gt;"",CONCATENATE(L299,","),"")&amp;IF(M299&lt;&gt;"",CONCATENATE(M299,","),"")&amp;CONCATENATE("}")&amp;IF(VALUE(N299)&gt;0,CONCATENATE(", traitsNeeded=",N299),"")&amp;CONCATENATE(", dlcId=",IF(S299&lt;&gt;"",S299,"DLC_BASE_GAME")),""),"")</f>
        <v>[346] = {wayshrines={363,363,363,}, dlcId=DLC_DRAGON_BONES</v>
      </c>
      <c r="AZ299" s="21" t="str">
        <f>IF(F299&lt;&gt;"Not in the game (anymore)",IF(A299&lt;&gt;"",IF(P299&lt;&gt;"",CONCATENATE(", zoneIds={",P299),"")&amp;IF(Y299&lt;&gt;"",CONCATENATE(",",Y299),"")&amp;IF(AD299&lt;&gt;"",CONCATENATE(",",AD299),"")&amp;IF(AI299&lt;&gt;"",CONCATENATE(",",AI299),"")&amp;IF(AN299&lt;&gt;"",CONCATENATE(",",AN299),"")&amp;IF(AS299&lt;&gt;"",CONCATENATE(",",AS299),"")&amp;IF(P299&lt;&gt;"",CONCATENATE("}",""),"")&amp;IF(OR(I299="true",I299="false",I299&lt;&gt;""), CONCATENATE(", veteran=", I299), ""),""),"")</f>
        <v>, zoneIds={1010}, veteran=false</v>
      </c>
      <c r="BA299" s="21" t="str">
        <f>IF(F299&lt;&gt;"Not in the game (anymore)",IF(A299&lt;&gt;"",", setType="&amp;G299,"")&amp;IF(J299="true",", multiTrialSet=true",""),"")</f>
        <v>, setType=LIBSETS_SETTYPE_DUNGEON</v>
      </c>
      <c r="BB299" s="21" t="str">
        <f>IF(AX299&lt;&gt;"",", isProcSetAllowedInPvP="&amp; AX299,"") &amp; IF(F299&lt;&gt;"Not in the game (anymore)",IF(U299&lt;&gt;"",", dropMechanic={"&amp;U299&amp;IF(AA299&lt;&gt;"",","&amp;AA299,"")&amp;IF(AF299&lt;&gt;"",","&amp;AF299,"")&amp;IF(AK299&lt;&gt;"",","&amp;AK299,"")&amp;IF(AP299&lt;&gt;"",","&amp;AP299,"")&amp;IF(AU299&lt;&gt;"",","&amp;AU299,"")&amp;"}"&amp;IF(U299="LIBSETS_DROP_MECHANIC_MONSTER_NAME",", dropMechanicNames={" &amp; IF(V299&lt;&gt;"","['en']='"&amp;V299&amp;"'","") &amp; IF(W299&lt;&gt;"",", ['de']='" &amp; W299&amp;"'","") &amp; "}",""),"")&amp;"},","")</f>
        <v>, isProcSetAllowedInPvP=1},</v>
      </c>
      <c r="BC299" s="21" t="str">
        <f>IF(F299&lt;&gt;"Not in the game (anymore)",IF(C299&lt;&gt;"",CONCATENATE(" --",C299," / ",B299,"   [",IF(Q299&lt;&gt;"",Q299,""),IF(Z299&lt;&gt;"",", "&amp;Z299,""),IF(AE299&lt;&gt;"",", "&amp;AE299,""),IF(AJ299&lt;&gt;"",", "&amp;AJ299,""),IF(AO299&lt;&gt;"",", "&amp;AO299,""),IF(AT299&lt;&gt;"",", "&amp;AT299,""),"]")),"")</f>
        <v xml:space="preserve"> --Jorvuld\'s Guidance / Jorvulds Führung   [Scalecaller Peak]</v>
      </c>
    </row>
    <row r="300" spans="1:55" x14ac:dyDescent="0.25">
      <c r="A300" s="12">
        <v>347</v>
      </c>
      <c r="B300" t="s">
        <v>1198</v>
      </c>
      <c r="C300" t="s">
        <v>1199</v>
      </c>
      <c r="D300" s="3">
        <f t="shared" si="5"/>
        <v>347</v>
      </c>
      <c r="G300" s="8" t="s">
        <v>1496</v>
      </c>
      <c r="I300" t="s">
        <v>97</v>
      </c>
      <c r="J300" t="s">
        <v>97</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43" t="str">
        <f>IF(U300&lt;&gt;"",IF(U300&lt;&gt;"LIBSETS_DROP_MECHANIC_MONSTER_NAME",VLOOKUP(U300,'LibSets constants'!$I$4:$L$1003,3,FALSE),""),"")</f>
        <v/>
      </c>
      <c r="W300" s="43" t="str">
        <f>IF(U300&lt;&gt;"",IF(U300&lt;&gt;"LIBSETS_DROP_MECHANIC_MONSTER_NAME",VLOOKUP(U300,'LibSets constants'!$I$4:$L$1003,4,FALSE),""),"")</f>
        <v/>
      </c>
      <c r="Y300" s="3" t="str">
        <f>IF(G300&lt;&gt;"LIBSETS_SETTYPE_BATTLEGROUND",IF(G300&lt;&gt;"LIBSETS_SETTYPE_SPECIAL",IF(X300&lt;&gt;"",X300,IF(Z300&lt;&gt;"",VLOOKUP(Z300,'ESO zone constants'!$D$3:$H$4953,5,FALSE),"")),""),"")</f>
        <v/>
      </c>
      <c r="Z300" t="str">
        <f>IF(AND(O300&lt;&gt;"",NOT(ISERROR(O300))),"",IF(AND(L300&lt;&gt;"",L300&gt;0,NOT(ISERROR(L300))),VLOOKUP(L300,'ESO dumped WayshrineInfo'!$K$3:$N$9999,4,FALSE),""))</f>
        <v/>
      </c>
      <c r="AA300" s="44"/>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WayshrineInfo'!$K$3:$N$9999,4,FALSE),""))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90" t="s">
        <v>2707</v>
      </c>
      <c r="AY300" s="21" t="str">
        <f>IF(A300="???","--","")&amp;IF(F300&lt;&gt;"Not in the game (anymore)",IF(A300&lt;&gt;"",CONCATENATE("[",A300,"] = {wayshrines={")&amp;IF(K300&lt;&gt;"",CONCATENATE(K300,","),"")&amp;IF(L300&lt;&gt;"",CONCATENATE(L300,","),"")&amp;IF(M300&lt;&gt;"",CONCATENATE(M300,","),"")&amp;CONCATENATE("}")&amp;IF(VALUE(N300)&gt;0,CONCATENATE(", traitsNeeded=",N300),"")&amp;CONCATENATE(", dlcId=",IF(S300&lt;&gt;"",S300,"DLC_BASE_GAME")),""),"")</f>
        <v>[347] = {wayshrines={363,363,363,}, dlcId=DLC_DRAGON_BONES</v>
      </c>
      <c r="AZ300" s="21" t="str">
        <f>IF(F300&lt;&gt;"Not in the game (anymore)",IF(A300&lt;&gt;"",IF(P300&lt;&gt;"",CONCATENATE(", zoneIds={",P300),"")&amp;IF(Y300&lt;&gt;"",CONCATENATE(",",Y300),"")&amp;IF(AD300&lt;&gt;"",CONCATENATE(",",AD300),"")&amp;IF(AI300&lt;&gt;"",CONCATENATE(",",AI300),"")&amp;IF(AN300&lt;&gt;"",CONCATENATE(",",AN300),"")&amp;IF(AS300&lt;&gt;"",CONCATENATE(",",AS300),"")&amp;IF(P300&lt;&gt;"",CONCATENATE("}",""),"")&amp;IF(OR(I300="true",I300="false",I300&lt;&gt;""), CONCATENATE(", veteran=", I300), ""),""),"")</f>
        <v>, zoneIds={1010}, veteran=false</v>
      </c>
      <c r="BA300" s="21" t="str">
        <f>IF(F300&lt;&gt;"Not in the game (anymore)",IF(A300&lt;&gt;"",", setType="&amp;G300,"")&amp;IF(J300="true",", multiTrialSet=true",""),"")</f>
        <v>, setType=LIBSETS_SETTYPE_DUNGEON</v>
      </c>
      <c r="BB300" s="21" t="str">
        <f>IF(AX300&lt;&gt;"",", isProcSetAllowedInPvP="&amp; AX300,"") &amp; IF(F300&lt;&gt;"Not in the game (anymore)",IF(U300&lt;&gt;"",", dropMechanic={"&amp;U300&amp;IF(AA300&lt;&gt;"",","&amp;AA300,"")&amp;IF(AF300&lt;&gt;"",","&amp;AF300,"")&amp;IF(AK300&lt;&gt;"",","&amp;AK300,"")&amp;IF(AP300&lt;&gt;"",","&amp;AP300,"")&amp;IF(AU300&lt;&gt;"",","&amp;AU300,"")&amp;"}"&amp;IF(U300="LIBSETS_DROP_MECHANIC_MONSTER_NAME",", dropMechanicNames={" &amp; IF(V300&lt;&gt;"","['en']='"&amp;V300&amp;"'","") &amp; IF(W300&lt;&gt;"",", ['de']='" &amp; W300&amp;"'","") &amp; "}",""),"")&amp;"},","")</f>
        <v>},</v>
      </c>
      <c r="BC300" s="21" t="str">
        <f>IF(F300&lt;&gt;"Not in the game (anymore)",IF(C300&lt;&gt;"",CONCATENATE(" --",C300," / ",B300,"   [",IF(Q300&lt;&gt;"",Q300,""),IF(Z300&lt;&gt;"",", "&amp;Z300,""),IF(AE300&lt;&gt;"",", "&amp;AE300,""),IF(AJ300&lt;&gt;"",", "&amp;AJ300,""),IF(AO300&lt;&gt;"",", "&amp;AO300,""),IF(AT300&lt;&gt;"",", "&amp;AT300,""),"]")),"")</f>
        <v xml:space="preserve"> --Plague Slinger / Seuchenschleuder   [Scalecaller Peak]</v>
      </c>
    </row>
    <row r="301" spans="1:55" x14ac:dyDescent="0.25">
      <c r="A301" s="12">
        <v>348</v>
      </c>
      <c r="B301" t="s">
        <v>1200</v>
      </c>
      <c r="C301" t="s">
        <v>1201</v>
      </c>
      <c r="D301" s="3">
        <f t="shared" si="5"/>
        <v>348</v>
      </c>
      <c r="G301" s="8" t="s">
        <v>1496</v>
      </c>
      <c r="I301" t="s">
        <v>97</v>
      </c>
      <c r="J301" t="s">
        <v>97</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43" t="str">
        <f>IF(U301&lt;&gt;"",IF(U301&lt;&gt;"LIBSETS_DROP_MECHANIC_MONSTER_NAME",VLOOKUP(U301,'LibSets constants'!$I$4:$L$1003,3,FALSE),""),"")</f>
        <v/>
      </c>
      <c r="W301" s="43" t="str">
        <f>IF(U301&lt;&gt;"",IF(U301&lt;&gt;"LIBSETS_DROP_MECHANIC_MONSTER_NAME",VLOOKUP(U301,'LibSets constants'!$I$4:$L$1003,4,FALSE),""),"")</f>
        <v/>
      </c>
      <c r="Y301" s="3" t="str">
        <f>IF(G301&lt;&gt;"LIBSETS_SETTYPE_BATTLEGROUND",IF(G301&lt;&gt;"LIBSETS_SETTYPE_SPECIAL",IF(X301&lt;&gt;"",X301,IF(Z301&lt;&gt;"",VLOOKUP(Z301,'ESO zone constants'!$D$3:$H$4953,5,FALSE),"")),""),"")</f>
        <v/>
      </c>
      <c r="Z301" t="str">
        <f>IF(AND(O301&lt;&gt;"",NOT(ISERROR(O301))),"",IF(AND(L301&lt;&gt;"",L301&gt;0,NOT(ISERROR(L301))),VLOOKUP(L301,'ESO dumped WayshrineInfo'!$K$3:$N$9999,4,FALSE),""))</f>
        <v/>
      </c>
      <c r="AA301" s="44"/>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WayshrineInfo'!$K$3:$N$9999,4,FALSE),""))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90" t="s">
        <v>2707</v>
      </c>
      <c r="AY301" s="21" t="str">
        <f>IF(A301="???","--","")&amp;IF(F301&lt;&gt;"Not in the game (anymore)",IF(A301&lt;&gt;"",CONCATENATE("[",A301,"] = {wayshrines={")&amp;IF(K301&lt;&gt;"",CONCATENATE(K301,","),"")&amp;IF(L301&lt;&gt;"",CONCATENATE(L301,","),"")&amp;IF(M301&lt;&gt;"",CONCATENATE(M301,","),"")&amp;CONCATENATE("}")&amp;IF(VALUE(N301)&gt;0,CONCATENATE(", traitsNeeded=",N301),"")&amp;CONCATENATE(", dlcId=",IF(S301&lt;&gt;"",S301,"DLC_BASE_GAME")),""),"")</f>
        <v>[348] = {wayshrines={363,363,363,}, dlcId=DLC_DRAGON_BONES</v>
      </c>
      <c r="AZ301" s="21" t="str">
        <f>IF(F301&lt;&gt;"Not in the game (anymore)",IF(A301&lt;&gt;"",IF(P301&lt;&gt;"",CONCATENATE(", zoneIds={",P301),"")&amp;IF(Y301&lt;&gt;"",CONCATENATE(",",Y301),"")&amp;IF(AD301&lt;&gt;"",CONCATENATE(",",AD301),"")&amp;IF(AI301&lt;&gt;"",CONCATENATE(",",AI301),"")&amp;IF(AN301&lt;&gt;"",CONCATENATE(",",AN301),"")&amp;IF(AS301&lt;&gt;"",CONCATENATE(",",AS301),"")&amp;IF(P301&lt;&gt;"",CONCATENATE("}",""),"")&amp;IF(OR(I301="true",I301="false",I301&lt;&gt;""), CONCATENATE(", veteran=", I301), ""),""),"")</f>
        <v>, zoneIds={1010}, veteran=false</v>
      </c>
      <c r="BA301" s="21" t="str">
        <f>IF(F301&lt;&gt;"Not in the game (anymore)",IF(A301&lt;&gt;"",", setType="&amp;G301,"")&amp;IF(J301="true",", multiTrialSet=true",""),"")</f>
        <v>, setType=LIBSETS_SETTYPE_DUNGEON</v>
      </c>
      <c r="BB301" s="21" t="str">
        <f>IF(AX301&lt;&gt;"",", isProcSetAllowedInPvP="&amp; AX301,"") &amp; IF(F301&lt;&gt;"Not in the game (anymore)",IF(U301&lt;&gt;"",", dropMechanic={"&amp;U301&amp;IF(AA301&lt;&gt;"",","&amp;AA301,"")&amp;IF(AF301&lt;&gt;"",","&amp;AF301,"")&amp;IF(AK301&lt;&gt;"",","&amp;AK301,"")&amp;IF(AP301&lt;&gt;"",","&amp;AP301,"")&amp;IF(AU301&lt;&gt;"",","&amp;AU301,"")&amp;"}"&amp;IF(U301="LIBSETS_DROP_MECHANIC_MONSTER_NAME",", dropMechanicNames={" &amp; IF(V301&lt;&gt;"","['en']='"&amp;V301&amp;"'","") &amp; IF(W301&lt;&gt;"",", ['de']='" &amp; W301&amp;"'","") &amp; "}",""),"")&amp;"},","")</f>
        <v>},</v>
      </c>
      <c r="BC301" s="21" t="str">
        <f>IF(F301&lt;&gt;"Not in the game (anymore)",IF(C301&lt;&gt;"",CONCATENATE(" --",C301," / ",B301,"   [",IF(Q301&lt;&gt;"",Q301,""),IF(Z301&lt;&gt;"",", "&amp;Z301,""),IF(AE301&lt;&gt;"",", "&amp;AE301,""),IF(AJ301&lt;&gt;"",", "&amp;AJ301,""),IF(AO301&lt;&gt;"",", "&amp;AO301,""),IF(AT301&lt;&gt;"",", "&amp;AT301,""),"]")),"")</f>
        <v xml:space="preserve"> --Curse of Doylemish / Fluch von Doylemish   [Scalecaller Peak]</v>
      </c>
    </row>
    <row r="302" spans="1:55" x14ac:dyDescent="0.25">
      <c r="A302" s="5">
        <v>349</v>
      </c>
      <c r="B302" t="s">
        <v>30</v>
      </c>
      <c r="C302" t="s">
        <v>30</v>
      </c>
      <c r="D302" s="3">
        <f t="shared" ref="D302:D333" si="6">A302</f>
        <v>349</v>
      </c>
      <c r="G302" s="8" t="s">
        <v>1498</v>
      </c>
      <c r="H302">
        <v>3</v>
      </c>
      <c r="I302" t="s">
        <v>1485</v>
      </c>
      <c r="J302" t="s">
        <v>97</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1565</v>
      </c>
      <c r="V302" s="42" t="s">
        <v>30</v>
      </c>
      <c r="W302" s="42" t="s">
        <v>30</v>
      </c>
      <c r="Y302" s="3" t="str">
        <f>IF(G302&lt;&gt;"LIBSETS_SETTYPE_BATTLEGROUND",IF(G302&lt;&gt;"LIBSETS_SETTYPE_SPECIAL",IF(X302&lt;&gt;"",X302,IF(Z302&lt;&gt;"",VLOOKUP(Z302,'ESO zone constants'!$D$3:$H$4953,5,FALSE),"")),""),"")</f>
        <v/>
      </c>
      <c r="Z302" t="str">
        <f>IF(AND(O302&lt;&gt;"",NOT(ISERROR(O302))),"",IF(AND(L302&lt;&gt;"",L302&gt;0,NOT(ISERROR(L302))),VLOOKUP(L302,'ESO dumped WayshrineInfo'!$K$3:$N$9999,4,FALSE),""))</f>
        <v/>
      </c>
      <c r="AA302" s="39"/>
      <c r="AB302" s="39"/>
      <c r="AC302" s="39"/>
      <c r="AD302" s="3" t="str">
        <f>IF(G302&lt;&gt;"LIBSETS_SETTYPE_BATTLEGROUND",IF(G302&lt;&gt;"LIBSETS_SETTYPE_SPECIAL",IF(AE302&lt;&gt;"",VLOOKUP(AE302,'ESO zone constants'!$D$3:$H$4953,5,FALSE),""),""),"")</f>
        <v/>
      </c>
      <c r="AE302" t="str">
        <f>IF(AND(O302&lt;&gt;"",NOT(ISERROR(O302))),"",IF(AND(M302&lt;&gt;"",M302&gt;0,NOT(ISERROR(M302))),VLOOKUP(M302,'ESO dumped WayshrineInfo'!$K$3:$N$9999,4,FALSE),""))</f>
        <v/>
      </c>
      <c r="AF302" s="39"/>
      <c r="AG302" s="39"/>
      <c r="AH302" s="39"/>
      <c r="AI302" s="3" t="str">
        <f>IF(G302&lt;&gt;"LIBSETS_SETTYPE_BATTLEGROUND",IF(G302&lt;&gt;"LIBSETS_SETTYPE_SPECIAL",IF(AJ302&lt;&gt;"",VLOOKUP(AJ302,'ESO zone constants'!$D$3:$H$4953,5,FALSE),""),""),"")</f>
        <v/>
      </c>
      <c r="AK302" s="39"/>
      <c r="AL302" s="39"/>
      <c r="AM302" s="39"/>
      <c r="AN302" s="3" t="str">
        <f>IF(G302&lt;&gt;"LIBSETS_SETTYPE_BATTLEGROUND",IF(G302&lt;&gt;"LIBSETS_SETTYPE_SPECIAL",IF(AO302&lt;&gt;"",VLOOKUP(AO302,'ESO zone constants'!$D$3:$H$4953,5,FALSE),""),""),"")</f>
        <v/>
      </c>
      <c r="AP302" s="39"/>
      <c r="AQ302" s="39"/>
      <c r="AR302" s="39"/>
      <c r="AS302" s="3" t="str">
        <f>IF(G302&lt;&gt;"LIBSETS_SETTYPE_BATTLEGROUND",IF(G302&lt;&gt;"LIBSETS_SETTYPE_SPECIAL",IF(AT302&lt;&gt;"",VLOOKUP(AT302,'ESO zone constants'!$D$3:$H$4953,5,FALSE),""),""),"")</f>
        <v/>
      </c>
      <c r="AU302" s="39"/>
      <c r="AV302" s="39"/>
      <c r="AW302" s="39"/>
      <c r="AX302" s="90" t="s">
        <v>2707</v>
      </c>
      <c r="AY302" s="21" t="str">
        <f>IF(A302="???","--","")&amp;IF(F302&lt;&gt;"Not in the game (anymore)",IF(A302&lt;&gt;"",CONCATENATE("[",A302,"] = {wayshrines={")&amp;IF(K302&lt;&gt;"",CONCATENATE(K302,","),"")&amp;IF(L302&lt;&gt;"",CONCATENATE(L302,","),"")&amp;IF(M302&lt;&gt;"",CONCATENATE(M302,","),"")&amp;CONCATENATE("}")&amp;IF(VALUE(N302)&gt;0,CONCATENATE(", traitsNeeded=",N302),"")&amp;CONCATENATE(", dlcId=",IF(S302&lt;&gt;"",S302,"DLC_BASE_GAME")),""),"")</f>
        <v>[349] = {wayshrines={341,341,341,}, dlcId=DLC_DRAGON_BONES</v>
      </c>
      <c r="AZ302" s="21" t="str">
        <f>IF(F302&lt;&gt;"Not in the game (anymore)",IF(A302&lt;&gt;"",IF(P302&lt;&gt;"",CONCATENATE(", zoneIds={",P302),"")&amp;IF(Y302&lt;&gt;"",CONCATENATE(",",Y302),"")&amp;IF(AD302&lt;&gt;"",CONCATENATE(",",AD302),"")&amp;IF(AI302&lt;&gt;"",CONCATENATE(",",AI302),"")&amp;IF(AN302&lt;&gt;"",CONCATENATE(",",AN302),"")&amp;IF(AS302&lt;&gt;"",CONCATENATE(",",AS302),"")&amp;IF(P302&lt;&gt;"",CONCATENATE("}",""),"")&amp;IF(OR(I302="true",I302="false",I302&lt;&gt;""), CONCATENATE(", veteran=", I302), ""),""),"")</f>
        <v>, zoneIds={1009}, veteran={[EQUIP_TYPE_HEAD]=true, [EQUIP_TYPE_SHOULDERS]=false}</v>
      </c>
      <c r="BA302" s="21" t="str">
        <f>IF(F302&lt;&gt;"Not in the game (anymore)",IF(A302&lt;&gt;"",", setType="&amp;G302,"")&amp;IF(J302="true",", multiTrialSet=true",""),"")</f>
        <v>, setType=LIBSETS_SETTYPE_MONSTER</v>
      </c>
      <c r="BB302" s="21" t="str">
        <f>IF(AX302&lt;&gt;"",", isProcSetAllowedInPvP="&amp; AX302,"") &amp; IF(F302&lt;&gt;"Not in the game (anymore)",IF(U302&lt;&gt;"",", dropMechanic={"&amp;U302&amp;IF(AA302&lt;&gt;"",","&amp;AA302,"")&amp;IF(AF302&lt;&gt;"",","&amp;AF302,"")&amp;IF(AK302&lt;&gt;"",","&amp;AK302,"")&amp;IF(AP302&lt;&gt;"",","&amp;AP302,"")&amp;IF(AU302&lt;&gt;"",","&amp;AU302,"")&amp;"}"&amp;IF(U302="LIBSETS_DROP_MECHANIC_MONSTER_NAME",", dropMechanicNames={" &amp; IF(V302&lt;&gt;"","['en']='"&amp;V302&amp;"'","") &amp; IF(W302&lt;&gt;"",", ['de']='" &amp; W302&amp;"'","") &amp; "}",""),"")&amp;"},","")</f>
        <v>, dropMechanic={LIBSETS_DROP_MECHANIC_MONSTER_NAME}, dropMechanicNames={['en']='Thurvokun', ['de']='Thurvokun'}},</v>
      </c>
      <c r="BC302" s="21" t="str">
        <f>IF(F302&lt;&gt;"Not in the game (anymore)",IF(C302&lt;&gt;"",CONCATENATE(" --",C302," / ",B302,"   [",IF(Q302&lt;&gt;"",Q302,""),IF(Z302&lt;&gt;"",", "&amp;Z302,""),IF(AE302&lt;&gt;"",", "&amp;AE302,""),IF(AJ302&lt;&gt;"",", "&amp;AJ302,""),IF(AO302&lt;&gt;"",", "&amp;AO302,""),IF(AT302&lt;&gt;"",", "&amp;AT302,""),"]")),"")</f>
        <v xml:space="preserve"> --Thurvokun / Thurvokun   [Fang Lair]</v>
      </c>
    </row>
    <row r="303" spans="1:55" x14ac:dyDescent="0.25">
      <c r="A303" s="5">
        <v>350</v>
      </c>
      <c r="B303" t="s">
        <v>34</v>
      </c>
      <c r="C303" t="s">
        <v>34</v>
      </c>
      <c r="D303" s="3">
        <f t="shared" si="6"/>
        <v>350</v>
      </c>
      <c r="G303" s="8" t="s">
        <v>1498</v>
      </c>
      <c r="H303">
        <v>3</v>
      </c>
      <c r="I303" t="s">
        <v>1485</v>
      </c>
      <c r="J303" t="s">
        <v>97</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1565</v>
      </c>
      <c r="V303" s="42" t="s">
        <v>34</v>
      </c>
      <c r="W303" s="39" t="s">
        <v>34</v>
      </c>
      <c r="Y303" s="3" t="str">
        <f>IF(G303&lt;&gt;"LIBSETS_SETTYPE_BATTLEGROUND",IF(G303&lt;&gt;"LIBSETS_SETTYPE_SPECIAL",IF(X303&lt;&gt;"",X303,IF(Z303&lt;&gt;"",VLOOKUP(Z303,'ESO zone constants'!$D$3:$H$4953,5,FALSE),"")),""),"")</f>
        <v/>
      </c>
      <c r="Z303" t="str">
        <f>IF(AND(O303&lt;&gt;"",NOT(ISERROR(O303))),"",IF(AND(L303&lt;&gt;"",L303&gt;0,NOT(ISERROR(L303))),VLOOKUP(L303,'ESO dumped WayshrineInfo'!$K$3:$N$9999,4,FALSE),""))</f>
        <v/>
      </c>
      <c r="AA303" s="39"/>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WayshrineInfo'!$K$3:$N$9999,4,FALSE),""))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39"/>
      <c r="AX303" s="90" t="s">
        <v>2707</v>
      </c>
      <c r="AY303" s="21" t="str">
        <f>IF(A303="???","--","")&amp;IF(F303&lt;&gt;"Not in the game (anymore)",IF(A303&lt;&gt;"",CONCATENATE("[",A303,"] = {wayshrines={")&amp;IF(K303&lt;&gt;"",CONCATENATE(K303,","),"")&amp;IF(L303&lt;&gt;"",CONCATENATE(L303,","),"")&amp;IF(M303&lt;&gt;"",CONCATENATE(M303,","),"")&amp;CONCATENATE("}")&amp;IF(VALUE(N303)&gt;0,CONCATENATE(", traitsNeeded=",N303),"")&amp;CONCATENATE(", dlcId=",IF(S303&lt;&gt;"",S303,"DLC_BASE_GAME")),""),"")</f>
        <v>[350] = {wayshrines={363,363,363,}, dlcId=DLC_DRAGON_BONES</v>
      </c>
      <c r="AZ303" s="21" t="str">
        <f>IF(F303&lt;&gt;"Not in the game (anymore)",IF(A303&lt;&gt;"",IF(P303&lt;&gt;"",CONCATENATE(", zoneIds={",P303),"")&amp;IF(Y303&lt;&gt;"",CONCATENATE(",",Y303),"")&amp;IF(AD303&lt;&gt;"",CONCATENATE(",",AD303),"")&amp;IF(AI303&lt;&gt;"",CONCATENATE(",",AI303),"")&amp;IF(AN303&lt;&gt;"",CONCATENATE(",",AN303),"")&amp;IF(AS303&lt;&gt;"",CONCATENATE(",",AS303),"")&amp;IF(P303&lt;&gt;"",CONCATENATE("}",""),"")&amp;IF(OR(I303="true",I303="false",I303&lt;&gt;""), CONCATENATE(", veteran=", I303), ""),""),"")</f>
        <v>, zoneIds={1010}, veteran={[EQUIP_TYPE_HEAD]=true, [EQUIP_TYPE_SHOULDERS]=false}</v>
      </c>
      <c r="BA303" s="21" t="str">
        <f>IF(F303&lt;&gt;"Not in the game (anymore)",IF(A303&lt;&gt;"",", setType="&amp;G303,"")&amp;IF(J303="true",", multiTrialSet=true",""),"")</f>
        <v>, setType=LIBSETS_SETTYPE_MONSTER</v>
      </c>
      <c r="BB303" s="21" t="str">
        <f>IF(AX303&lt;&gt;"",", isProcSetAllowedInPvP="&amp; AX303,"") &amp; IF(F303&lt;&gt;"Not in the game (anymore)",IF(U303&lt;&gt;"",", dropMechanic={"&amp;U303&amp;IF(AA303&lt;&gt;"",","&amp;AA303,"")&amp;IF(AF303&lt;&gt;"",","&amp;AF303,"")&amp;IF(AK303&lt;&gt;"",","&amp;AK303,"")&amp;IF(AP303&lt;&gt;"",","&amp;AP303,"")&amp;IF(AU303&lt;&gt;"",","&amp;AU303,"")&amp;"}"&amp;IF(U303="LIBSETS_DROP_MECHANIC_MONSTER_NAME",", dropMechanicNames={" &amp; IF(V303&lt;&gt;"","['en']='"&amp;V303&amp;"'","") &amp; IF(W303&lt;&gt;"",", ['de']='" &amp; W303&amp;"'","") &amp; "}",""),"")&amp;"},","")</f>
        <v>, dropMechanic={LIBSETS_DROP_MECHANIC_MONSTER_NAME}, dropMechanicNames={['en']='Zaan', ['de']='Zaan'}},</v>
      </c>
      <c r="BC303" s="21" t="str">
        <f>IF(F303&lt;&gt;"Not in the game (anymore)",IF(C303&lt;&gt;"",CONCATENATE(" --",C303," / ",B303,"   [",IF(Q303&lt;&gt;"",Q303,""),IF(Z303&lt;&gt;"",", "&amp;Z303,""),IF(AE303&lt;&gt;"",", "&amp;AE303,""),IF(AJ303&lt;&gt;"",", "&amp;AJ303,""),IF(AO303&lt;&gt;"",", "&amp;AO303,""),IF(AT303&lt;&gt;"",", "&amp;AT303,""),"]")),"")</f>
        <v xml:space="preserve"> --Zaan / Zaan   [Scalecaller Peak]</v>
      </c>
    </row>
    <row r="304" spans="1:55" x14ac:dyDescent="0.25">
      <c r="A304" s="5">
        <v>351</v>
      </c>
      <c r="B304" t="s">
        <v>1202</v>
      </c>
      <c r="C304" t="s">
        <v>1203</v>
      </c>
      <c r="D304" s="3">
        <f t="shared" si="6"/>
        <v>351</v>
      </c>
      <c r="G304" s="8" t="s">
        <v>1493</v>
      </c>
      <c r="I304" t="s">
        <v>97</v>
      </c>
      <c r="J304" t="s">
        <v>97</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Y304" s="3">
        <f>IF(G304&lt;&gt;"LIBSETS_SETTYPE_BATTLEGROUND",IF(G304&lt;&gt;"LIBSETS_SETTYPE_SPECIAL",IF(X304&lt;&gt;"",X304,IF(Z304&lt;&gt;"",VLOOKUP(Z304,'ESO zone constants'!$D$3:$H$4953,5,FALSE),"")),""),"")</f>
        <v>980</v>
      </c>
      <c r="Z304" t="str">
        <f>IF(AND(O304&lt;&gt;"",NOT(ISERROR(O304))),"",IF(AND(L304&lt;&gt;"",L304&gt;0,NOT(ISERROR(L304))),VLOOKUP(L304,'ESO dumped WayshrineInfo'!$K$3:$N$9999,4,FALSE),""))</f>
        <v>Clockwork City</v>
      </c>
      <c r="AB304" s="3" t="str">
        <f>IF(AA304&lt;&gt;"",IF(AA304&lt;&gt;"LIBSETS_DROP_MECHANIC_MONSTER_NAME",VLOOKUP(AA304,'LibSets constants'!$I$4:$L$1003,3,FALSE),""),"")</f>
        <v/>
      </c>
      <c r="AC304" s="3" t="str">
        <f>IF(AA304&lt;&gt;"",IF(AA304&lt;&gt;"LIBSETS_DROP_MECHANIC_MONSTER_NAME",VLOOKUP(AA304,'LibSets constants'!$I$4:$L$1003,4,FALSE),""),"")</f>
        <v/>
      </c>
      <c r="AD304" s="3">
        <f>IF(G304&lt;&gt;"LIBSETS_SETTYPE_BATTLEGROUND",IF(G304&lt;&gt;"LIBSETS_SETTYPE_SPECIAL",IF(AE304&lt;&gt;"",VLOOKUP(AE304,'ESO zone constants'!$D$3:$H$4953,5,FALSE),""),""),"")</f>
        <v>980</v>
      </c>
      <c r="AE304" t="str">
        <f>IF(AND(O304&lt;&gt;"",NOT(ISERROR(O304))),"",IF(AND(M304&lt;&gt;"",M304&gt;0,NOT(ISERROR(M304))),VLOOKUP(M304,'ESO dumped WayshrineInfo'!$K$3:$N$9999,4,FALSE),""))</f>
        <v>Clockwork City</v>
      </c>
      <c r="AG304" s="3" t="str">
        <f>IF(AF304&lt;&gt;"",IF(AF304&lt;&gt;"LIBSETS_DROP_MECHANIC_MONSTER_NAME",VLOOKUP(AF304,'LibSets constants'!$I$4:$L$1003,3,FALSE),""),"")</f>
        <v/>
      </c>
      <c r="AH304" s="3" t="str">
        <f>IF(AF304&lt;&gt;"",IF(AF304&lt;&gt;"LIBSETS_DROP_MECHANIC_MONSTER_NAME",VLOOKUP(AF304,'LibSets constants'!$I$4:$L$1003,4,FALSE),""),"")</f>
        <v/>
      </c>
      <c r="AI304" s="3" t="str">
        <f>IF(G304&lt;&gt;"LIBSETS_SETTYPE_BATTLEGROUND",IF(G304&lt;&gt;"LIBSETS_SETTYPE_SPECIAL",IF(AJ304&lt;&gt;"",VLOOKUP(AJ304,'ESO zone constants'!$D$3:$H$4953,5,FALSE),""),""),"")</f>
        <v/>
      </c>
      <c r="AL304" s="3" t="str">
        <f>IF(AK304&lt;&gt;"",IF(AK304&lt;&gt;"LIBSETS_DROP_MECHANIC_MONSTER_NAME",VLOOKUP(AK304,'LibSets constants'!$I$4:$L$1003,3,FALSE),""),"")</f>
        <v/>
      </c>
      <c r="AM304" s="3" t="str">
        <f>IF(AK304&lt;&gt;"",IF(AK304&lt;&gt;"LIBSETS_DROP_MECHANIC_MONSTER_NAME",VLOOKUP(AK304,'LibSets constants'!$I$4:$L$1003,4,FALSE),""),"")</f>
        <v/>
      </c>
      <c r="AN304" s="3" t="str">
        <f>IF(G304&lt;&gt;"LIBSETS_SETTYPE_BATTLEGROUND",IF(G304&lt;&gt;"LIBSETS_SETTYPE_SPECIAL",IF(AO304&lt;&gt;"",VLOOKUP(AO304,'ESO zone constants'!$D$3:$H$4953,5,FALSE),""),""),"")</f>
        <v/>
      </c>
      <c r="AQ304" s="3" t="str">
        <f>IF(AP304&lt;&gt;"",IF(AP304&lt;&gt;"LIBSETS_DROP_MECHANIC_MONSTER_NAME",VLOOKUP(AP304,'LibSets constants'!$I$4:$L$1003,3,FALSE),""),"")</f>
        <v/>
      </c>
      <c r="AR304" s="3" t="str">
        <f>IF(AP304&lt;&gt;"",IF(AP304&lt;&gt;"LIBSETS_DROP_MECHANIC_MONSTER_NAME",VLOOKUP(AP304,'LibSets constants'!$I$4:$L$1003,4,FALSE),""),"")</f>
        <v/>
      </c>
      <c r="AS304" s="3" t="str">
        <f>IF(G304&lt;&gt;"LIBSETS_SETTYPE_BATTLEGROUND",IF(G304&lt;&gt;"LIBSETS_SETTYPE_SPECIAL",IF(AT304&lt;&gt;"",VLOOKUP(AT304,'ESO zone constants'!$D$3:$H$4953,5,FALSE),""),""),"")</f>
        <v/>
      </c>
      <c r="AV304" s="3" t="str">
        <f>IF(AU304&lt;&gt;"",IF(AU304&lt;&gt;"LIBSETS_DROP_MECHANIC_MONSTER_NAME",VLOOKUP(AU304,'LibSets constants'!$I$4:$L$1003,3,FALSE),""),"")</f>
        <v/>
      </c>
      <c r="AW304" s="3" t="str">
        <f>IF(AU304&lt;&gt;"",IF(AU304&lt;&gt;"LIBSETS_DROP_MECHANIC_MONSTER_NAME",VLOOKUP(AU304,'LibSets constants'!$I$4:$L$1003,4,FALSE),""),"")</f>
        <v/>
      </c>
      <c r="AX304" s="90" t="s">
        <v>2708</v>
      </c>
      <c r="AY304" s="21" t="str">
        <f>IF(A304="???","--","")&amp;IF(F304&lt;&gt;"Not in the game (anymore)",IF(A304&lt;&gt;"",CONCATENATE("[",A304,"] = {wayshrines={")&amp;IF(K304&lt;&gt;"",CONCATENATE(K304,","),"")&amp;IF(L304&lt;&gt;"",CONCATENATE(L304,","),"")&amp;IF(M304&lt;&gt;"",CONCATENATE(M304,","),"")&amp;CONCATENATE("}")&amp;IF(VALUE(N304)&gt;0,CONCATENATE(", traitsNeeded=",N304),"")&amp;CONCATENATE(", dlcId=",IF(S304&lt;&gt;"",S304,"DLC_BASE_GAME")),""),"")</f>
        <v>[351] = {wayshrines={339,339,339,}, traitsNeeded=6, dlcId=DLC_CLOCKWORK_CITY</v>
      </c>
      <c r="AZ304" s="21" t="str">
        <f>IF(F304&lt;&gt;"Not in the game (anymore)",IF(A304&lt;&gt;"",IF(P304&lt;&gt;"",CONCATENATE(", zoneIds={",P304),"")&amp;IF(Y304&lt;&gt;"",CONCATENATE(",",Y304),"")&amp;IF(AD304&lt;&gt;"",CONCATENATE(",",AD304),"")&amp;IF(AI304&lt;&gt;"",CONCATENATE(",",AI304),"")&amp;IF(AN304&lt;&gt;"",CONCATENATE(",",AN304),"")&amp;IF(AS304&lt;&gt;"",CONCATENATE(",",AS304),"")&amp;IF(P304&lt;&gt;"",CONCATENATE("}",""),"")&amp;IF(OR(I304="true",I304="false",I304&lt;&gt;""), CONCATENATE(", veteran=", I304), ""),""),"")</f>
        <v>, zoneIds={980,980,980}, veteran=false</v>
      </c>
      <c r="BA304" s="21" t="str">
        <f>IF(F304&lt;&gt;"Not in the game (anymore)",IF(A304&lt;&gt;"",", setType="&amp;G304,"")&amp;IF(J304="true",", multiTrialSet=true",""),"")</f>
        <v>, setType=LIBSETS_SETTYPE_CRAFTED</v>
      </c>
      <c r="BB304" s="21" t="str">
        <f>IF(AX304&lt;&gt;"",", isProcSetAllowedInPvP="&amp; AX304,"") &amp; IF(F304&lt;&gt;"Not in the game (anymore)",IF(U304&lt;&gt;"",", dropMechanic={"&amp;U304&amp;IF(AA304&lt;&gt;"",","&amp;AA304,"")&amp;IF(AF304&lt;&gt;"",","&amp;AF304,"")&amp;IF(AK304&lt;&gt;"",","&amp;AK304,"")&amp;IF(AP304&lt;&gt;"",","&amp;AP304,"")&amp;IF(AU304&lt;&gt;"",","&amp;AU304,"")&amp;"}"&amp;IF(U304="LIBSETS_DROP_MECHANIC_MONSTER_NAME",", dropMechanicNames={" &amp; IF(V304&lt;&gt;"","['en']='"&amp;V304&amp;"'","") &amp; IF(W304&lt;&gt;"",", ['de']='" &amp; W304&amp;"'","") &amp; "}",""),"")&amp;"},","")</f>
        <v>, isProcSetAllowedInPvP=1},</v>
      </c>
      <c r="BC304" s="21" t="str">
        <f>IF(F304&lt;&gt;"Not in the game (anymore)",IF(C304&lt;&gt;"",CONCATENATE(" --",C304," / ",B304,"   [",IF(Q304&lt;&gt;"",Q304,""),IF(Z304&lt;&gt;"",", "&amp;Z304,""),IF(AE304&lt;&gt;"",", "&amp;AE304,""),IF(AJ304&lt;&gt;"",", "&amp;AJ304,""),IF(AO304&lt;&gt;"",", "&amp;AO304,""),IF(AT304&lt;&gt;"",", "&amp;AT304,""),"]")),"")</f>
        <v xml:space="preserve"> --Innate Axiom / Kernaxiom   [Clockwork City, Clockwork City, Clockwork City]</v>
      </c>
    </row>
    <row r="305" spans="1:55" x14ac:dyDescent="0.25">
      <c r="A305" s="5">
        <v>352</v>
      </c>
      <c r="B305" t="s">
        <v>1204</v>
      </c>
      <c r="C305" t="s">
        <v>1205</v>
      </c>
      <c r="D305" s="3">
        <f t="shared" si="6"/>
        <v>352</v>
      </c>
      <c r="G305" s="8" t="s">
        <v>1493</v>
      </c>
      <c r="I305" t="s">
        <v>97</v>
      </c>
      <c r="J305" t="s">
        <v>97</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Y305" s="3">
        <f>IF(G305&lt;&gt;"LIBSETS_SETTYPE_BATTLEGROUND",IF(G305&lt;&gt;"LIBSETS_SETTYPE_SPECIAL",IF(X305&lt;&gt;"",X305,IF(Z305&lt;&gt;"",VLOOKUP(Z305,'ESO zone constants'!$D$3:$H$4953,5,FALSE),"")),""),"")</f>
        <v>980</v>
      </c>
      <c r="Z305" t="str">
        <f>IF(AND(O305&lt;&gt;"",NOT(ISERROR(O305))),"",IF(AND(L305&lt;&gt;"",L305&gt;0,NOT(ISERROR(L305))),VLOOKUP(L305,'ESO dumped WayshrineInfo'!$K$3:$N$9999,4,FALSE),""))</f>
        <v>Clockwork City</v>
      </c>
      <c r="AB305" s="3" t="str">
        <f>IF(AA305&lt;&gt;"",IF(AA305&lt;&gt;"LIBSETS_DROP_MECHANIC_MONSTER_NAME",VLOOKUP(AA305,'LibSets constants'!$I$4:$L$1003,3,FALSE),""),"")</f>
        <v/>
      </c>
      <c r="AC305" s="3" t="str">
        <f>IF(AA305&lt;&gt;"",IF(AA305&lt;&gt;"LIBSETS_DROP_MECHANIC_MONSTER_NAME",VLOOKUP(AA305,'LibSets constants'!$I$4:$L$1003,4,FALSE),""),"")</f>
        <v/>
      </c>
      <c r="AD305" s="3">
        <f>IF(G305&lt;&gt;"LIBSETS_SETTYPE_BATTLEGROUND",IF(G305&lt;&gt;"LIBSETS_SETTYPE_SPECIAL",IF(AE305&lt;&gt;"",VLOOKUP(AE305,'ESO zone constants'!$D$3:$H$4953,5,FALSE),""),""),"")</f>
        <v>980</v>
      </c>
      <c r="AE305" t="str">
        <f>IF(AND(O305&lt;&gt;"",NOT(ISERROR(O305))),"",IF(AND(M305&lt;&gt;"",M305&gt;0,NOT(ISERROR(M305))),VLOOKUP(M305,'ESO dumped WayshrineInfo'!$K$3:$N$9999,4,FALSE),""))</f>
        <v>Clockwork City</v>
      </c>
      <c r="AG305" s="3" t="str">
        <f>IF(AF305&lt;&gt;"",IF(AF305&lt;&gt;"LIBSETS_DROP_MECHANIC_MONSTER_NAME",VLOOKUP(AF305,'LibSets constants'!$I$4:$L$1003,3,FALSE),""),"")</f>
        <v/>
      </c>
      <c r="AH305" s="3" t="str">
        <f>IF(AF305&lt;&gt;"",IF(AF305&lt;&gt;"LIBSETS_DROP_MECHANIC_MONSTER_NAME",VLOOKUP(AF305,'LibSets constants'!$I$4:$L$1003,4,FALSE),""),"")</f>
        <v/>
      </c>
      <c r="AI305" s="3" t="str">
        <f>IF(G305&lt;&gt;"LIBSETS_SETTYPE_BATTLEGROUND",IF(G305&lt;&gt;"LIBSETS_SETTYPE_SPECIAL",IF(AJ305&lt;&gt;"",VLOOKUP(AJ305,'ESO zone constants'!$D$3:$H$4953,5,FALSE),""),""),"")</f>
        <v/>
      </c>
      <c r="AL305" s="3" t="str">
        <f>IF(AK305&lt;&gt;"",IF(AK305&lt;&gt;"LIBSETS_DROP_MECHANIC_MONSTER_NAME",VLOOKUP(AK305,'LibSets constants'!$I$4:$L$1003,3,FALSE),""),"")</f>
        <v/>
      </c>
      <c r="AM305" s="3" t="str">
        <f>IF(AK305&lt;&gt;"",IF(AK305&lt;&gt;"LIBSETS_DROP_MECHANIC_MONSTER_NAME",VLOOKUP(AK305,'LibSets constants'!$I$4:$L$1003,4,FALSE),""),"")</f>
        <v/>
      </c>
      <c r="AN305" s="3" t="str">
        <f>IF(G305&lt;&gt;"LIBSETS_SETTYPE_BATTLEGROUND",IF(G305&lt;&gt;"LIBSETS_SETTYPE_SPECIAL",IF(AO305&lt;&gt;"",VLOOKUP(AO305,'ESO zone constants'!$D$3:$H$4953,5,FALSE),""),""),"")</f>
        <v/>
      </c>
      <c r="AQ305" s="3" t="str">
        <f>IF(AP305&lt;&gt;"",IF(AP305&lt;&gt;"LIBSETS_DROP_MECHANIC_MONSTER_NAME",VLOOKUP(AP305,'LibSets constants'!$I$4:$L$1003,3,FALSE),""),"")</f>
        <v/>
      </c>
      <c r="AR305" s="3" t="str">
        <f>IF(AP305&lt;&gt;"",IF(AP305&lt;&gt;"LIBSETS_DROP_MECHANIC_MONSTER_NAME",VLOOKUP(AP305,'LibSets constants'!$I$4:$L$1003,4,FALSE),""),"")</f>
        <v/>
      </c>
      <c r="AS305" s="3" t="str">
        <f>IF(G305&lt;&gt;"LIBSETS_SETTYPE_BATTLEGROUND",IF(G305&lt;&gt;"LIBSETS_SETTYPE_SPECIAL",IF(AT305&lt;&gt;"",VLOOKUP(AT305,'ESO zone constants'!$D$3:$H$4953,5,FALSE),""),""),"")</f>
        <v/>
      </c>
      <c r="AV305" s="3" t="str">
        <f>IF(AU305&lt;&gt;"",IF(AU305&lt;&gt;"LIBSETS_DROP_MECHANIC_MONSTER_NAME",VLOOKUP(AU305,'LibSets constants'!$I$4:$L$1003,3,FALSE),""),"")</f>
        <v/>
      </c>
      <c r="AW305" s="3" t="str">
        <f>IF(AU305&lt;&gt;"",IF(AU305&lt;&gt;"LIBSETS_DROP_MECHANIC_MONSTER_NAME",VLOOKUP(AU305,'LibSets constants'!$I$4:$L$1003,4,FALSE),""),"")</f>
        <v/>
      </c>
      <c r="AX305" s="90" t="s">
        <v>2708</v>
      </c>
      <c r="AY305" s="21" t="str">
        <f>IF(A305="???","--","")&amp;IF(F305&lt;&gt;"Not in the game (anymore)",IF(A305&lt;&gt;"",CONCATENATE("[",A305,"] = {wayshrines={")&amp;IF(K305&lt;&gt;"",CONCATENATE(K305,","),"")&amp;IF(L305&lt;&gt;"",CONCATENATE(L305,","),"")&amp;IF(M305&lt;&gt;"",CONCATENATE(M305,","),"")&amp;CONCATENATE("}")&amp;IF(VALUE(N305)&gt;0,CONCATENATE(", traitsNeeded=",N305),"")&amp;CONCATENATE(", dlcId=",IF(S305&lt;&gt;"",S305,"DLC_BASE_GAME")),""),"")</f>
        <v>[352] = {wayshrines={337,337,337,}, traitsNeeded=2, dlcId=DLC_CLOCKWORK_CITY</v>
      </c>
      <c r="AZ305" s="21" t="str">
        <f>IF(F305&lt;&gt;"Not in the game (anymore)",IF(A305&lt;&gt;"",IF(P305&lt;&gt;"",CONCATENATE(", zoneIds={",P305),"")&amp;IF(Y305&lt;&gt;"",CONCATENATE(",",Y305),"")&amp;IF(AD305&lt;&gt;"",CONCATENATE(",",AD305),"")&amp;IF(AI305&lt;&gt;"",CONCATENATE(",",AI305),"")&amp;IF(AN305&lt;&gt;"",CONCATENATE(",",AN305),"")&amp;IF(AS305&lt;&gt;"",CONCATENATE(",",AS305),"")&amp;IF(P305&lt;&gt;"",CONCATENATE("}",""),"")&amp;IF(OR(I305="true",I305="false",I305&lt;&gt;""), CONCATENATE(", veteran=", I305), ""),""),"")</f>
        <v>, zoneIds={980,980,980}, veteran=false</v>
      </c>
      <c r="BA305" s="21" t="str">
        <f>IF(F305&lt;&gt;"Not in the game (anymore)",IF(A305&lt;&gt;"",", setType="&amp;G305,"")&amp;IF(J305="true",", multiTrialSet=true",""),"")</f>
        <v>, setType=LIBSETS_SETTYPE_CRAFTED</v>
      </c>
      <c r="BB305" s="21" t="str">
        <f>IF(AX305&lt;&gt;"",", isProcSetAllowedInPvP="&amp; AX305,"") &amp; IF(F305&lt;&gt;"Not in the game (anymore)",IF(U305&lt;&gt;"",", dropMechanic={"&amp;U305&amp;IF(AA305&lt;&gt;"",","&amp;AA305,"")&amp;IF(AF305&lt;&gt;"",","&amp;AF305,"")&amp;IF(AK305&lt;&gt;"",","&amp;AK305,"")&amp;IF(AP305&lt;&gt;"",","&amp;AP305,"")&amp;IF(AU305&lt;&gt;"",","&amp;AU305,"")&amp;"}"&amp;IF(U305="LIBSETS_DROP_MECHANIC_MONSTER_NAME",", dropMechanicNames={" &amp; IF(V305&lt;&gt;"","['en']='"&amp;V305&amp;"'","") &amp; IF(W305&lt;&gt;"",", ['de']='" &amp; W305&amp;"'","") &amp; "}",""),"")&amp;"},","")</f>
        <v>, isProcSetAllowedInPvP=1},</v>
      </c>
      <c r="BC305" s="21" t="str">
        <f>IF(F305&lt;&gt;"Not in the game (anymore)",IF(C305&lt;&gt;"",CONCATENATE(" --",C305," / ",B305,"   [",IF(Q305&lt;&gt;"",Q305,""),IF(Z305&lt;&gt;"",", "&amp;Z305,""),IF(AE305&lt;&gt;"",", "&amp;AE305,""),IF(AJ305&lt;&gt;"",", "&amp;AJ305,""),IF(AO305&lt;&gt;"",", "&amp;AO305,""),IF(AT305&lt;&gt;"",", "&amp;AT305,""),"]")),"")</f>
        <v xml:space="preserve"> --Fortified Brass / Messingpanzer   [Clockwork City, Clockwork City, Clockwork City]</v>
      </c>
    </row>
    <row r="306" spans="1:55" x14ac:dyDescent="0.25">
      <c r="A306" s="5">
        <v>353</v>
      </c>
      <c r="B306" t="s">
        <v>1206</v>
      </c>
      <c r="C306" t="s">
        <v>1207</v>
      </c>
      <c r="D306" s="3">
        <f t="shared" si="6"/>
        <v>353</v>
      </c>
      <c r="G306" s="8" t="s">
        <v>1493</v>
      </c>
      <c r="I306" t="s">
        <v>97</v>
      </c>
      <c r="J306" t="s">
        <v>97</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Y306" s="3">
        <f>IF(G306&lt;&gt;"LIBSETS_SETTYPE_BATTLEGROUND",IF(G306&lt;&gt;"LIBSETS_SETTYPE_SPECIAL",IF(X306&lt;&gt;"",X306,IF(Z306&lt;&gt;"",VLOOKUP(Z306,'ESO zone constants'!$D$3:$H$4953,5,FALSE),"")),""),"")</f>
        <v>980</v>
      </c>
      <c r="Z306" t="str">
        <f>IF(AND(O306&lt;&gt;"",NOT(ISERROR(O306))),"",IF(AND(L306&lt;&gt;"",L306&gt;0,NOT(ISERROR(L306))),VLOOKUP(L306,'ESO dumped WayshrineInfo'!$K$3:$N$9999,4,FALSE),""))</f>
        <v>Clockwork City</v>
      </c>
      <c r="AB306" s="3" t="str">
        <f>IF(AA306&lt;&gt;"",IF(AA306&lt;&gt;"LIBSETS_DROP_MECHANIC_MONSTER_NAME",VLOOKUP(AA306,'LibSets constants'!$I$4:$L$1003,3,FALSE),""),"")</f>
        <v/>
      </c>
      <c r="AC306" s="3" t="str">
        <f>IF(AA306&lt;&gt;"",IF(AA306&lt;&gt;"LIBSETS_DROP_MECHANIC_MONSTER_NAME",VLOOKUP(AA306,'LibSets constants'!$I$4:$L$1003,4,FALSE),""),"")</f>
        <v/>
      </c>
      <c r="AD306" s="3">
        <f>IF(G306&lt;&gt;"LIBSETS_SETTYPE_BATTLEGROUND",IF(G306&lt;&gt;"LIBSETS_SETTYPE_SPECIAL",IF(AE306&lt;&gt;"",VLOOKUP(AE306,'ESO zone constants'!$D$3:$H$4953,5,FALSE),""),""),"")</f>
        <v>980</v>
      </c>
      <c r="AE306" t="str">
        <f>IF(AND(O306&lt;&gt;"",NOT(ISERROR(O306))),"",IF(AND(M306&lt;&gt;"",M306&gt;0,NOT(ISERROR(M306))),VLOOKUP(M306,'ESO dumped WayshrineInfo'!$K$3:$N$9999,4,FALSE),""))</f>
        <v>Clockwork City</v>
      </c>
      <c r="AG306" s="3" t="str">
        <f>IF(AF306&lt;&gt;"",IF(AF306&lt;&gt;"LIBSETS_DROP_MECHANIC_MONSTER_NAME",VLOOKUP(AF306,'LibSets constants'!$I$4:$L$1003,3,FALSE),""),"")</f>
        <v/>
      </c>
      <c r="AH306" s="3" t="str">
        <f>IF(AF306&lt;&gt;"",IF(AF306&lt;&gt;"LIBSETS_DROP_MECHANIC_MONSTER_NAME",VLOOKUP(AF306,'LibSets constants'!$I$4:$L$1003,4,FALSE),""),"")</f>
        <v/>
      </c>
      <c r="AI306" s="3" t="str">
        <f>IF(G306&lt;&gt;"LIBSETS_SETTYPE_BATTLEGROUND",IF(G306&lt;&gt;"LIBSETS_SETTYPE_SPECIAL",IF(AJ306&lt;&gt;"",VLOOKUP(AJ306,'ESO zone constants'!$D$3:$H$4953,5,FALSE),""),""),"")</f>
        <v/>
      </c>
      <c r="AL306" s="3" t="str">
        <f>IF(AK306&lt;&gt;"",IF(AK306&lt;&gt;"LIBSETS_DROP_MECHANIC_MONSTER_NAME",VLOOKUP(AK306,'LibSets constants'!$I$4:$L$1003,3,FALSE),""),"")</f>
        <v/>
      </c>
      <c r="AM306" s="3" t="str">
        <f>IF(AK306&lt;&gt;"",IF(AK306&lt;&gt;"LIBSETS_DROP_MECHANIC_MONSTER_NAME",VLOOKUP(AK306,'LibSets constants'!$I$4:$L$1003,4,FALSE),""),"")</f>
        <v/>
      </c>
      <c r="AN306" s="3" t="str">
        <f>IF(G306&lt;&gt;"LIBSETS_SETTYPE_BATTLEGROUND",IF(G306&lt;&gt;"LIBSETS_SETTYPE_SPECIAL",IF(AO306&lt;&gt;"",VLOOKUP(AO306,'ESO zone constants'!$D$3:$H$4953,5,FALSE),""),""),"")</f>
        <v/>
      </c>
      <c r="AQ306" s="3" t="str">
        <f>IF(AP306&lt;&gt;"",IF(AP306&lt;&gt;"LIBSETS_DROP_MECHANIC_MONSTER_NAME",VLOOKUP(AP306,'LibSets constants'!$I$4:$L$1003,3,FALSE),""),"")</f>
        <v/>
      </c>
      <c r="AR306" s="3" t="str">
        <f>IF(AP306&lt;&gt;"",IF(AP306&lt;&gt;"LIBSETS_DROP_MECHANIC_MONSTER_NAME",VLOOKUP(AP306,'LibSets constants'!$I$4:$L$1003,4,FALSE),""),"")</f>
        <v/>
      </c>
      <c r="AS306" s="3" t="str">
        <f>IF(G306&lt;&gt;"LIBSETS_SETTYPE_BATTLEGROUND",IF(G306&lt;&gt;"LIBSETS_SETTYPE_SPECIAL",IF(AT306&lt;&gt;"",VLOOKUP(AT306,'ESO zone constants'!$D$3:$H$4953,5,FALSE),""),""),"")</f>
        <v/>
      </c>
      <c r="AV306" s="3" t="str">
        <f>IF(AU306&lt;&gt;"",IF(AU306&lt;&gt;"LIBSETS_DROP_MECHANIC_MONSTER_NAME",VLOOKUP(AU306,'LibSets constants'!$I$4:$L$1003,3,FALSE),""),"")</f>
        <v/>
      </c>
      <c r="AW306" s="3" t="str">
        <f>IF(AU306&lt;&gt;"",IF(AU306&lt;&gt;"LIBSETS_DROP_MECHANIC_MONSTER_NAME",VLOOKUP(AU306,'LibSets constants'!$I$4:$L$1003,4,FALSE),""),"")</f>
        <v/>
      </c>
      <c r="AX306" s="90" t="s">
        <v>2707</v>
      </c>
      <c r="AY306" s="21" t="str">
        <f>IF(A306="???","--","")&amp;IF(F306&lt;&gt;"Not in the game (anymore)",IF(A306&lt;&gt;"",CONCATENATE("[",A306,"] = {wayshrines={")&amp;IF(K306&lt;&gt;"",CONCATENATE(K306,","),"")&amp;IF(L306&lt;&gt;"",CONCATENATE(L306,","),"")&amp;IF(M306&lt;&gt;"",CONCATENATE(M306,","),"")&amp;CONCATENATE("}")&amp;IF(VALUE(N306)&gt;0,CONCATENATE(", traitsNeeded=",N306),"")&amp;CONCATENATE(", dlcId=",IF(S306&lt;&gt;"",S306,"DLC_BASE_GAME")),""),"")</f>
        <v>[353] = {wayshrines={338,338,338,}, traitsNeeded=4, dlcId=DLC_CLOCKWORK_CITY</v>
      </c>
      <c r="AZ306" s="21" t="str">
        <f>IF(F306&lt;&gt;"Not in the game (anymore)",IF(A306&lt;&gt;"",IF(P306&lt;&gt;"",CONCATENATE(", zoneIds={",P306),"")&amp;IF(Y306&lt;&gt;"",CONCATENATE(",",Y306),"")&amp;IF(AD306&lt;&gt;"",CONCATENATE(",",AD306),"")&amp;IF(AI306&lt;&gt;"",CONCATENATE(",",AI306),"")&amp;IF(AN306&lt;&gt;"",CONCATENATE(",",AN306),"")&amp;IF(AS306&lt;&gt;"",CONCATENATE(",",AS306),"")&amp;IF(P306&lt;&gt;"",CONCATENATE("}",""),"")&amp;IF(OR(I306="true",I306="false",I306&lt;&gt;""), CONCATENATE(", veteran=", I306), ""),""),"")</f>
        <v>, zoneIds={980,980,980}, veteran=false</v>
      </c>
      <c r="BA306" s="21" t="str">
        <f>IF(F306&lt;&gt;"Not in the game (anymore)",IF(A306&lt;&gt;"",", setType="&amp;G306,"")&amp;IF(J306="true",", multiTrialSet=true",""),"")</f>
        <v>, setType=LIBSETS_SETTYPE_CRAFTED</v>
      </c>
      <c r="BB306" s="21" t="str">
        <f>IF(AX306&lt;&gt;"",", isProcSetAllowedInPvP="&amp; AX306,"") &amp; IF(F306&lt;&gt;"Not in the game (anymore)",IF(U306&lt;&gt;"",", dropMechanic={"&amp;U306&amp;IF(AA306&lt;&gt;"",","&amp;AA306,"")&amp;IF(AF306&lt;&gt;"",","&amp;AF306,"")&amp;IF(AK306&lt;&gt;"",","&amp;AK306,"")&amp;IF(AP306&lt;&gt;"",","&amp;AP306,"")&amp;IF(AU306&lt;&gt;"",","&amp;AU306,"")&amp;"}"&amp;IF(U306="LIBSETS_DROP_MECHANIC_MONSTER_NAME",", dropMechanicNames={" &amp; IF(V306&lt;&gt;"","['en']='"&amp;V306&amp;"'","") &amp; IF(W306&lt;&gt;"",", ['de']='" &amp; W306&amp;"'","") &amp; "}",""),"")&amp;"},","")</f>
        <v>},</v>
      </c>
      <c r="BC306" s="21" t="str">
        <f>IF(F306&lt;&gt;"Not in the game (anymore)",IF(C306&lt;&gt;"",CONCATENATE(" --",C306," / ",B306,"   [",IF(Q306&lt;&gt;"",Q306,""),IF(Z306&lt;&gt;"",", "&amp;Z306,""),IF(AE306&lt;&gt;"",", "&amp;AE306,""),IF(AJ306&lt;&gt;"",", "&amp;AJ306,""),IF(AO306&lt;&gt;"",", "&amp;AO306,""),IF(AT306&lt;&gt;"",", "&amp;AT306,""),"]")),"")</f>
        <v xml:space="preserve"> --Mechanical Acuity / Mechanikblick   [Clockwork City, Clockwork City, Clockwork City]</v>
      </c>
    </row>
    <row r="307" spans="1:55" x14ac:dyDescent="0.25">
      <c r="A307" s="12">
        <v>354</v>
      </c>
      <c r="B307" t="s">
        <v>1208</v>
      </c>
      <c r="C307" t="s">
        <v>1209</v>
      </c>
      <c r="D307" s="3">
        <f t="shared" si="6"/>
        <v>354</v>
      </c>
      <c r="G307" s="8" t="s">
        <v>1499</v>
      </c>
      <c r="I307" t="s">
        <v>97</v>
      </c>
      <c r="J307" t="s">
        <v>97</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1581</v>
      </c>
      <c r="V307" s="43" t="str">
        <f>IF(U307&lt;&gt;"",IF(U307&lt;&gt;"LIBSETS_DROP_MECHANIC_MONSTER_NAME",VLOOKUP(U307,'LibSets constants'!$I$4:$L$1003,3,FALSE),""),"")</f>
        <v>Delve bosses have a chance to drop a waist or feet.</v>
      </c>
      <c r="W307" s="43" t="str">
        <f>IF(U307&lt;&gt;"",IF(U307&lt;&gt;"LIBSETS_DROP_MECHANIC_MONSTER_NAME",VLOOKUP(U307,'LibSets constants'!$I$4:$L$1003,4,FALSE),""),"")</f>
        <v>Bosse in Gewölben haben die Chance, eine Taille oder Füße fallen zu lassen.</v>
      </c>
      <c r="Y307" s="3" t="str">
        <f>IF(G307&lt;&gt;"LIBSETS_SETTYPE_BATTLEGROUND",IF(G307&lt;&gt;"LIBSETS_SETTYPE_SPECIAL",IF(X307&lt;&gt;"",X307,IF(Z307&lt;&gt;"",VLOOKUP(Z307,'ESO zone constants'!$D$3:$H$4953,5,FALSE),"")),""),"")</f>
        <v/>
      </c>
      <c r="Z307" t="str">
        <f>IF(AND(O307&lt;&gt;"",NOT(ISERROR(O307))),"",IF(AND(L307&lt;&gt;"",L307&gt;0,NOT(ISERROR(L307))),VLOOKUP(L307,'ESO dumped WayshrineInfo'!$K$3:$N$9999,4,FALSE),""))</f>
        <v/>
      </c>
      <c r="AA307" s="44" t="s">
        <v>1582</v>
      </c>
      <c r="AB307" s="43" t="str">
        <f>IF(AA307&lt;&gt;"",IF(AA307&lt;&gt;"LIBSETS_DROP_MECHANIC_MONSTER_NAME",VLOOKUP(AA307,'LibSets constants'!$I$4:$L$1003,3,FALSE),""),"")</f>
        <v>Overland group bosses have a 100% chance to drop head, chest, legs, or weapon.</v>
      </c>
      <c r="AC307" s="43" t="str">
        <f>IF(AA307&lt;&gt;"",IF(AA307&lt;&gt;"LIBSETS_DROP_MECHANIC_MONSTER_NAME",VLOOKUP(AA307,'LibSets constants'!$I$4:$L$1003,4,FALSE),""),"")</f>
        <v>Überland Gruppenbosse haben eine Chance von 100%, Kopf, Brust, Beine oder Waffen fallen zu lassen.</v>
      </c>
      <c r="AD307" s="3" t="str">
        <f>IF(G307&lt;&gt;"LIBSETS_SETTYPE_BATTLEGROUND",IF(G307&lt;&gt;"LIBSETS_SETTYPE_SPECIAL",IF(AE307&lt;&gt;"",VLOOKUP(AE307,'ESO zone constants'!$D$3:$H$4953,5,FALSE),""),""),"")</f>
        <v/>
      </c>
      <c r="AE307" t="str">
        <f>IF(AND(O307&lt;&gt;"",NOT(ISERROR(O307))),"",IF(AND(M307&lt;&gt;"",M307&gt;0,NOT(ISERROR(M307))),VLOOKUP(M307,'ESO dumped WayshrineInfo'!$K$3:$N$9999,4,FALSE),""))</f>
        <v/>
      </c>
      <c r="AF307" s="44" t="s">
        <v>1583</v>
      </c>
      <c r="AG307" s="43" t="str">
        <f>IF(AF307&lt;&gt;"",IF(AF307&lt;&gt;"LIBSETS_DROP_MECHANIC_MONSTER_NAME",VLOOKUP(AF307,'LibSets constants'!$I$4:$L$1003,3,FALSE),""),"")</f>
        <v>Public dungeon bosses have a chance to drop a shoulder, hand, or weapon.</v>
      </c>
      <c r="AH307" s="43" t="str">
        <f>IF(AF307&lt;&gt;"",IF(AF307&lt;&gt;"LIBSETS_DROP_MECHANIC_MONSTER_NAME",VLOOKUP(AF307,'LibSets constants'!$I$4:$L$1003,4,FALSE),""),"")</f>
        <v>Öffentliche Dungeon-Bosse haben die Möglichkeit, eine Schulter, Handschuhe oder eine Waffe fallen zu lassen.</v>
      </c>
      <c r="AI307" s="3" t="str">
        <f>IF(G307&lt;&gt;"LIBSETS_SETTYPE_BATTLEGROUND",IF(G307&lt;&gt;"LIBSETS_SETTYPE_SPECIAL",IF(AJ307&lt;&gt;"",VLOOKUP(AJ307,'ESO zone constants'!$D$3:$H$4953,5,FALSE),""),""),"")</f>
        <v/>
      </c>
      <c r="AK307" s="44" t="s">
        <v>1584</v>
      </c>
      <c r="AL307" s="43" t="str">
        <f>IF(AK307&lt;&gt;"",IF(AK307&lt;&gt;"LIBSETS_DROP_MECHANIC_MONSTER_NAME",VLOOKUP(AK307,'LibSets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7" s="43" t="str">
        <f>IF(AK307&lt;&gt;"",IF(AK307&lt;&gt;"LIBSETS_DROP_MECHANIC_MONSTER_NAME",VLOOKUP(AK307,'LibSets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90" t="s">
        <v>2707</v>
      </c>
      <c r="AY307" s="21" t="str">
        <f>IF(A307="???","--","")&amp;IF(F307&lt;&gt;"Not in the game (anymore)",IF(A307&lt;&gt;"",CONCATENATE("[",A307,"] = {wayshrines={")&amp;IF(K307&lt;&gt;"",CONCATENATE(K307,","),"")&amp;IF(L307&lt;&gt;"",CONCATENATE(L307,","),"")&amp;IF(M307&lt;&gt;"",CONCATENATE(M307,","),"")&amp;CONCATENATE("}")&amp;IF(VALUE(N307)&gt;0,CONCATENATE(", traitsNeeded=",N307),"")&amp;CONCATENATE(", dlcId=",IF(S307&lt;&gt;"",S307,"DLC_BASE_GAME")),""),"")</f>
        <v>[354] = {wayshrines={-1,-1,-1,}, dlcId=DLC_CLOCKWORK_CITY</v>
      </c>
      <c r="AZ307" s="21" t="str">
        <f>IF(F307&lt;&gt;"Not in the game (anymore)",IF(A307&lt;&gt;"",IF(P307&lt;&gt;"",CONCATENATE(", zoneIds={",P307),"")&amp;IF(Y307&lt;&gt;"",CONCATENATE(",",Y307),"")&amp;IF(AD307&lt;&gt;"",CONCATENATE(",",AD307),"")&amp;IF(AI307&lt;&gt;"",CONCATENATE(",",AI307),"")&amp;IF(AN307&lt;&gt;"",CONCATENATE(",",AN307),"")&amp;IF(AS307&lt;&gt;"",CONCATENATE(",",AS307),"")&amp;IF(P307&lt;&gt;"",CONCATENATE("}",""),"")&amp;IF(OR(I307="true",I307="false",I307&lt;&gt;""), CONCATENATE(", veteran=", I307), ""),""),"")</f>
        <v>, zoneIds={980}, veteran=false</v>
      </c>
      <c r="BA307" s="21" t="str">
        <f>IF(F307&lt;&gt;"Not in the game (anymore)",IF(A307&lt;&gt;"",", setType="&amp;G307,"")&amp;IF(J307="true",", multiTrialSet=true",""),"")</f>
        <v>, setType=LIBSETS_SETTYPE_OVERLAND</v>
      </c>
      <c r="BB307" s="21" t="str">
        <f>IF(AX307&lt;&gt;"",", isProcSetAllowedInPvP="&amp; AX307,"") &amp; IF(F307&lt;&gt;"Not in the game (anymore)",IF(U307&lt;&gt;"",", dropMechanic={"&amp;U307&amp;IF(AA307&lt;&gt;"",","&amp;AA307,"")&amp;IF(AF307&lt;&gt;"",","&amp;AF307,"")&amp;IF(AK307&lt;&gt;"",","&amp;AK307,"")&amp;IF(AP307&lt;&gt;"",","&amp;AP307,"")&amp;IF(AU307&lt;&gt;"",","&amp;AU307,"")&amp;"}"&amp;IF(U307="LIBSETS_DROP_MECHANIC_MONSTER_NAME",", dropMechanicNames={" &amp; IF(V307&lt;&gt;"","['en']='"&amp;V307&amp;"'","") &amp; IF(W307&lt;&gt;"",", ['de']='" &amp; W307&amp;"'","") &amp; "}",""),"")&amp;"},","")</f>
        <v>, dropMechanic={LIBSETS_DROP_MECHANIC_OVERLAND_BOSS_DELVE,LIBSETS_DROP_MECHANIC_OVERLAND_WORLDBOSS,LIBSETS_DROP_MECHANIC_OVERLAND_BOSS_PUBLIC_DUNGEON,LIBSETS_DROP_MECHANIC_OVERLAND_CHEST}},</v>
      </c>
      <c r="BC307" s="21" t="str">
        <f>IF(F307&lt;&gt;"Not in the game (anymore)",IF(C307&lt;&gt;"",CONCATENATE(" --",C307," / ",B307,"   [",IF(Q307&lt;&gt;"",Q307,""),IF(Z307&lt;&gt;"",", "&amp;Z307,""),IF(AE307&lt;&gt;"",", "&amp;AE307,""),IF(AJ307&lt;&gt;"",", "&amp;AJ307,""),IF(AO307&lt;&gt;"",", "&amp;AO307,""),IF(AT307&lt;&gt;"",", "&amp;AT307,""),"]")),"")</f>
        <v xml:space="preserve"> --Mad Tinkerer / Wahntüftler   [Clockwork City]</v>
      </c>
    </row>
    <row r="308" spans="1:55" x14ac:dyDescent="0.25">
      <c r="A308" s="12">
        <v>355</v>
      </c>
      <c r="B308" t="s">
        <v>1210</v>
      </c>
      <c r="C308" t="s">
        <v>1211</v>
      </c>
      <c r="D308" s="3">
        <f t="shared" si="6"/>
        <v>355</v>
      </c>
      <c r="G308" s="8" t="s">
        <v>1499</v>
      </c>
      <c r="I308" t="s">
        <v>97</v>
      </c>
      <c r="J308" t="s">
        <v>97</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1581</v>
      </c>
      <c r="V308" s="43" t="str">
        <f>IF(U308&lt;&gt;"",IF(U308&lt;&gt;"LIBSETS_DROP_MECHANIC_MONSTER_NAME",VLOOKUP(U308,'LibSets constants'!$I$4:$L$1003,3,FALSE),""),"")</f>
        <v>Delve bosses have a chance to drop a waist or feet.</v>
      </c>
      <c r="W308" s="43" t="str">
        <f>IF(U308&lt;&gt;"",IF(U308&lt;&gt;"LIBSETS_DROP_MECHANIC_MONSTER_NAME",VLOOKUP(U308,'LibSets constants'!$I$4:$L$1003,4,FALSE),""),"")</f>
        <v>Bosse in Gewölben haben die Chance, eine Taille oder Füße fallen zu lassen.</v>
      </c>
      <c r="Y308" s="3" t="str">
        <f>IF(G308&lt;&gt;"LIBSETS_SETTYPE_BATTLEGROUND",IF(G308&lt;&gt;"LIBSETS_SETTYPE_SPECIAL",IF(X308&lt;&gt;"",X308,IF(Z308&lt;&gt;"",VLOOKUP(Z308,'ESO zone constants'!$D$3:$H$4953,5,FALSE),"")),""),"")</f>
        <v/>
      </c>
      <c r="Z308" t="str">
        <f>IF(AND(O308&lt;&gt;"",NOT(ISERROR(O308))),"",IF(AND(L308&lt;&gt;"",L308&gt;0,NOT(ISERROR(L308))),VLOOKUP(L308,'ESO dumped WayshrineInfo'!$K$3:$N$9999,4,FALSE),""))</f>
        <v/>
      </c>
      <c r="AA308" s="44" t="s">
        <v>1582</v>
      </c>
      <c r="AB308" s="43" t="str">
        <f>IF(AA308&lt;&gt;"",IF(AA308&lt;&gt;"LIBSETS_DROP_MECHANIC_MONSTER_NAME",VLOOKUP(AA308,'LibSets constants'!$I$4:$L$1003,3,FALSE),""),"")</f>
        <v>Overland group bosses have a 100% chance to drop head, chest, legs, or weapon.</v>
      </c>
      <c r="AC308" s="43" t="str">
        <f>IF(AA308&lt;&gt;"",IF(AA308&lt;&gt;"LIBSETS_DROP_MECHANIC_MONSTER_NAME",VLOOKUP(AA308,'LibSets constants'!$I$4:$L$1003,4,FALSE),""),"")</f>
        <v>Überland Gruppenbosse haben eine Chance von 100%, Kopf, Brust, Beine oder Waffen fallen zu lassen.</v>
      </c>
      <c r="AD308" s="3" t="str">
        <f>IF(G308&lt;&gt;"LIBSETS_SETTYPE_BATTLEGROUND",IF(G308&lt;&gt;"LIBSETS_SETTYPE_SPECIAL",IF(AE308&lt;&gt;"",VLOOKUP(AE308,'ESO zone constants'!$D$3:$H$4953,5,FALSE),""),""),"")</f>
        <v/>
      </c>
      <c r="AE308" t="str">
        <f>IF(AND(O308&lt;&gt;"",NOT(ISERROR(O308))),"",IF(AND(M308&lt;&gt;"",M308&gt;0,NOT(ISERROR(M308))),VLOOKUP(M308,'ESO dumped WayshrineInfo'!$K$3:$N$9999,4,FALSE),""))</f>
        <v/>
      </c>
      <c r="AF308" s="44" t="s">
        <v>1583</v>
      </c>
      <c r="AG308" s="43" t="str">
        <f>IF(AF308&lt;&gt;"",IF(AF308&lt;&gt;"LIBSETS_DROP_MECHANIC_MONSTER_NAME",VLOOKUP(AF308,'LibSets constants'!$I$4:$L$1003,3,FALSE),""),"")</f>
        <v>Public dungeon bosses have a chance to drop a shoulder, hand, or weapon.</v>
      </c>
      <c r="AH308" s="43" t="str">
        <f>IF(AF308&lt;&gt;"",IF(AF308&lt;&gt;"LIBSETS_DROP_MECHANIC_MONSTER_NAME",VLOOKUP(AF308,'LibSets constants'!$I$4:$L$1003,4,FALSE),""),"")</f>
        <v>Öffentliche Dungeon-Bosse haben die Möglichkeit, eine Schulter, Handschuhe oder eine Waffe fallen zu lassen.</v>
      </c>
      <c r="AI308" s="3" t="str">
        <f>IF(G308&lt;&gt;"LIBSETS_SETTYPE_BATTLEGROUND",IF(G308&lt;&gt;"LIBSETS_SETTYPE_SPECIAL",IF(AJ308&lt;&gt;"",VLOOKUP(AJ308,'ESO zone constants'!$D$3:$H$4953,5,FALSE),""),""),"")</f>
        <v/>
      </c>
      <c r="AK308" s="44" t="s">
        <v>1584</v>
      </c>
      <c r="AL308" s="43" t="str">
        <f>IF(AK308&lt;&gt;"",IF(AK308&lt;&gt;"LIBSETS_DROP_MECHANIC_MONSTER_NAME",VLOOKUP(AK308,'LibSets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8" s="43" t="str">
        <f>IF(AK308&lt;&gt;"",IF(AK308&lt;&gt;"LIBSETS_DROP_MECHANIC_MONSTER_NAME",VLOOKUP(AK308,'LibSets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8" s="3" t="str">
        <f>IF(G308&lt;&gt;"LIBSETS_SETTYPE_BATTLEGROUND",IF(G308&lt;&gt;"LIBSETS_SETTYPE_SPECIAL",IF(AO308&lt;&gt;"",VLOOKUP(AO308,'ESO zone constants'!$D$3:$H$4953,5,FALSE),""),""),"")</f>
        <v/>
      </c>
      <c r="AP308" s="44"/>
      <c r="AQ308" s="43" t="str">
        <f>IF(AP308&lt;&gt;"",IF(AP308&lt;&gt;"LIBSETS_DROP_MECHANIC_MONSTER_NAME",VLOOKUP(AP308,'LibSets constants'!$I$4:$L$1003,3,FALSE),""),"")</f>
        <v/>
      </c>
      <c r="AR308" s="43" t="str">
        <f>IF(AP308&lt;&gt;"",IF(AP308&lt;&gt;"LIBSETS_DROP_MECHANIC_MONSTER_NAME",VLOOKUP(AP308,'LibSets constants'!$I$4:$L$1003,4,FALSE),""),"")</f>
        <v/>
      </c>
      <c r="AS308" s="3" t="str">
        <f>IF(G308&lt;&gt;"LIBSETS_SETTYPE_BATTLEGROUND",IF(G308&lt;&gt;"LIBSETS_SETTYPE_SPECIAL",IF(AT308&lt;&gt;"",VLOOKUP(AT308,'ESO zone constants'!$D$3:$H$4953,5,FALSE),""),""),"")</f>
        <v/>
      </c>
      <c r="AU308" s="44"/>
      <c r="AV308" s="43" t="str">
        <f>IF(AU308&lt;&gt;"",IF(AU308&lt;&gt;"LIBSETS_DROP_MECHANIC_MONSTER_NAME",VLOOKUP(AU308,'LibSets constants'!$I$4:$L$1003,3,FALSE),""),"")</f>
        <v/>
      </c>
      <c r="AW308" s="43" t="str">
        <f>IF(AU308&lt;&gt;"",IF(AU308&lt;&gt;"LIBSETS_DROP_MECHANIC_MONSTER_NAME",VLOOKUP(AU308,'LibSets constants'!$I$4:$L$1003,4,FALSE),""),"")</f>
        <v/>
      </c>
      <c r="AX308" s="90" t="s">
        <v>2707</v>
      </c>
      <c r="AY308" s="21" t="str">
        <f>IF(A308="???","--","")&amp;IF(F308&lt;&gt;"Not in the game (anymore)",IF(A308&lt;&gt;"",CONCATENATE("[",A308,"] = {wayshrines={")&amp;IF(K308&lt;&gt;"",CONCATENATE(K308,","),"")&amp;IF(L308&lt;&gt;"",CONCATENATE(L308,","),"")&amp;IF(M308&lt;&gt;"",CONCATENATE(M308,","),"")&amp;CONCATENATE("}")&amp;IF(VALUE(N308)&gt;0,CONCATENATE(", traitsNeeded=",N308),"")&amp;CONCATENATE(", dlcId=",IF(S308&lt;&gt;"",S308,"DLC_BASE_GAME")),""),"")</f>
        <v>[355] = {wayshrines={-1,-1,-1,}, dlcId=DLC_CLOCKWORK_CITY</v>
      </c>
      <c r="AZ308" s="21" t="str">
        <f>IF(F308&lt;&gt;"Not in the game (anymore)",IF(A308&lt;&gt;"",IF(P308&lt;&gt;"",CONCATENATE(", zoneIds={",P308),"")&amp;IF(Y308&lt;&gt;"",CONCATENATE(",",Y308),"")&amp;IF(AD308&lt;&gt;"",CONCATENATE(",",AD308),"")&amp;IF(AI308&lt;&gt;"",CONCATENATE(",",AI308),"")&amp;IF(AN308&lt;&gt;"",CONCATENATE(",",AN308),"")&amp;IF(AS308&lt;&gt;"",CONCATENATE(",",AS308),"")&amp;IF(P308&lt;&gt;"",CONCATENATE("}",""),"")&amp;IF(OR(I308="true",I308="false",I308&lt;&gt;""), CONCATENATE(", veteran=", I308), ""),""),"")</f>
        <v>, zoneIds={980}, veteran=false</v>
      </c>
      <c r="BA308" s="21" t="str">
        <f>IF(F308&lt;&gt;"Not in the game (anymore)",IF(A308&lt;&gt;"",", setType="&amp;G308,"")&amp;IF(J308="true",", multiTrialSet=true",""),"")</f>
        <v>, setType=LIBSETS_SETTYPE_OVERLAND</v>
      </c>
      <c r="BB308" s="21" t="str">
        <f>IF(AX308&lt;&gt;"",", isProcSetAllowedInPvP="&amp; AX308,"") &amp; IF(F308&lt;&gt;"Not in the game (anymore)",IF(U308&lt;&gt;"",", dropMechanic={"&amp;U308&amp;IF(AA308&lt;&gt;"",","&amp;AA308,"")&amp;IF(AF308&lt;&gt;"",","&amp;AF308,"")&amp;IF(AK308&lt;&gt;"",","&amp;AK308,"")&amp;IF(AP308&lt;&gt;"",","&amp;AP308,"")&amp;IF(AU308&lt;&gt;"",","&amp;AU308,"")&amp;"}"&amp;IF(U308="LIBSETS_DROP_MECHANIC_MONSTER_NAME",", dropMechanicNames={" &amp; IF(V308&lt;&gt;"","['en']='"&amp;V308&amp;"'","") &amp; IF(W308&lt;&gt;"",", ['de']='" &amp; W308&amp;"'","") &amp; "}",""),"")&amp;"},","")</f>
        <v>, dropMechanic={LIBSETS_DROP_MECHANIC_OVERLAND_BOSS_DELVE,LIBSETS_DROP_MECHANIC_OVERLAND_WORLDBOSS,LIBSETS_DROP_MECHANIC_OVERLAND_BOSS_PUBLIC_DUNGEON,LIBSETS_DROP_MECHANIC_OVERLAND_CHEST}},</v>
      </c>
      <c r="BC308" s="21" t="str">
        <f>IF(F308&lt;&gt;"Not in the game (anymore)",IF(C308&lt;&gt;"",CONCATENATE(" --",C308," / ",B308,"   [",IF(Q308&lt;&gt;"",Q308,""),IF(Z308&lt;&gt;"",", "&amp;Z308,""),IF(AE308&lt;&gt;"",", "&amp;AE308,""),IF(AJ308&lt;&gt;"",", "&amp;AJ308,""),IF(AO308&lt;&gt;"",", "&amp;AO308,""),IF(AT308&lt;&gt;"",", "&amp;AT308,""),"]")),"")</f>
        <v xml:space="preserve"> --Unfathomable Darkness / Unermessliche Dunkelheit   [Clockwork City]</v>
      </c>
    </row>
    <row r="309" spans="1:55" x14ac:dyDescent="0.25">
      <c r="A309" s="12">
        <v>356</v>
      </c>
      <c r="B309" t="s">
        <v>1212</v>
      </c>
      <c r="C309" t="s">
        <v>1213</v>
      </c>
      <c r="D309" s="3">
        <f t="shared" si="6"/>
        <v>356</v>
      </c>
      <c r="G309" s="8" t="s">
        <v>1499</v>
      </c>
      <c r="I309" t="s">
        <v>97</v>
      </c>
      <c r="J309" t="s">
        <v>97</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1581</v>
      </c>
      <c r="V309" s="43" t="str">
        <f>IF(U309&lt;&gt;"",IF(U309&lt;&gt;"LIBSETS_DROP_MECHANIC_MONSTER_NAME",VLOOKUP(U309,'LibSets constants'!$I$4:$L$1003,3,FALSE),""),"")</f>
        <v>Delve bosses have a chance to drop a waist or feet.</v>
      </c>
      <c r="W309" s="43" t="str">
        <f>IF(U309&lt;&gt;"",IF(U309&lt;&gt;"LIBSETS_DROP_MECHANIC_MONSTER_NAME",VLOOKUP(U309,'LibSets constants'!$I$4:$L$1003,4,FALSE),""),"")</f>
        <v>Bosse in Gewölben haben die Chance, eine Taille oder Füße fallen zu lassen.</v>
      </c>
      <c r="Y309" s="3" t="str">
        <f>IF(G309&lt;&gt;"LIBSETS_SETTYPE_BATTLEGROUND",IF(G309&lt;&gt;"LIBSETS_SETTYPE_SPECIAL",IF(X309&lt;&gt;"",X309,IF(Z309&lt;&gt;"",VLOOKUP(Z309,'ESO zone constants'!$D$3:$H$4953,5,FALSE),"")),""),"")</f>
        <v/>
      </c>
      <c r="Z309" t="str">
        <f>IF(AND(O309&lt;&gt;"",NOT(ISERROR(O309))),"",IF(AND(L309&lt;&gt;"",L309&gt;0,NOT(ISERROR(L309))),VLOOKUP(L309,'ESO dumped WayshrineInfo'!$K$3:$N$9999,4,FALSE),""))</f>
        <v/>
      </c>
      <c r="AA309" s="44" t="s">
        <v>1582</v>
      </c>
      <c r="AB309" s="43" t="str">
        <f>IF(AA309&lt;&gt;"",IF(AA309&lt;&gt;"LIBSETS_DROP_MECHANIC_MONSTER_NAME",VLOOKUP(AA309,'LibSets constants'!$I$4:$L$1003,3,FALSE),""),"")</f>
        <v>Overland group bosses have a 100% chance to drop head, chest, legs, or weapon.</v>
      </c>
      <c r="AC309" s="43" t="str">
        <f>IF(AA309&lt;&gt;"",IF(AA309&lt;&gt;"LIBSETS_DROP_MECHANIC_MONSTER_NAME",VLOOKUP(AA309,'LibSets constants'!$I$4:$L$1003,4,FALSE),""),"")</f>
        <v>Überland Gruppenbosse haben eine Chance von 100%, Kopf, Brust, Beine oder Waffen fallen zu lassen.</v>
      </c>
      <c r="AD309" s="3" t="str">
        <f>IF(G309&lt;&gt;"LIBSETS_SETTYPE_BATTLEGROUND",IF(G309&lt;&gt;"LIBSETS_SETTYPE_SPECIAL",IF(AE309&lt;&gt;"",VLOOKUP(AE309,'ESO zone constants'!$D$3:$H$4953,5,FALSE),""),""),"")</f>
        <v/>
      </c>
      <c r="AE309" t="str">
        <f>IF(AND(O309&lt;&gt;"",NOT(ISERROR(O309))),"",IF(AND(M309&lt;&gt;"",M309&gt;0,NOT(ISERROR(M309))),VLOOKUP(M309,'ESO dumped WayshrineInfo'!$K$3:$N$9999,4,FALSE),""))</f>
        <v/>
      </c>
      <c r="AF309" s="44" t="s">
        <v>1583</v>
      </c>
      <c r="AG309" s="43" t="str">
        <f>IF(AF309&lt;&gt;"",IF(AF309&lt;&gt;"LIBSETS_DROP_MECHANIC_MONSTER_NAME",VLOOKUP(AF309,'LibSets constants'!$I$4:$L$1003,3,FALSE),""),"")</f>
        <v>Public dungeon bosses have a chance to drop a shoulder, hand, or weapon.</v>
      </c>
      <c r="AH309" s="43" t="str">
        <f>IF(AF309&lt;&gt;"",IF(AF309&lt;&gt;"LIBSETS_DROP_MECHANIC_MONSTER_NAME",VLOOKUP(AF309,'LibSets constants'!$I$4:$L$1003,4,FALSE),""),"")</f>
        <v>Öffentliche Dungeon-Bosse haben die Möglichkeit, eine Schulter, Handschuhe oder eine Waffe fallen zu lassen.</v>
      </c>
      <c r="AI309" s="3" t="str">
        <f>IF(G309&lt;&gt;"LIBSETS_SETTYPE_BATTLEGROUND",IF(G309&lt;&gt;"LIBSETS_SETTYPE_SPECIAL",IF(AJ309&lt;&gt;"",VLOOKUP(AJ309,'ESO zone constants'!$D$3:$H$4953,5,FALSE),""),""),"")</f>
        <v/>
      </c>
      <c r="AK309" s="44" t="s">
        <v>1584</v>
      </c>
      <c r="AL309" s="43" t="str">
        <f>IF(AK309&lt;&gt;"",IF(AK309&lt;&gt;"LIBSETS_DROP_MECHANIC_MONSTER_NAME",VLOOKUP(AK309,'LibSets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9" s="43" t="str">
        <f>IF(AK309&lt;&gt;"",IF(AK309&lt;&gt;"LIBSETS_DROP_MECHANIC_MONSTER_NAME",VLOOKUP(AK309,'LibSets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90" t="s">
        <v>2707</v>
      </c>
      <c r="AY309" s="21" t="str">
        <f>IF(A309="???","--","")&amp;IF(F309&lt;&gt;"Not in the game (anymore)",IF(A309&lt;&gt;"",CONCATENATE("[",A309,"] = {wayshrines={")&amp;IF(K309&lt;&gt;"",CONCATENATE(K309,","),"")&amp;IF(L309&lt;&gt;"",CONCATENATE(L309,","),"")&amp;IF(M309&lt;&gt;"",CONCATENATE(M309,","),"")&amp;CONCATENATE("}")&amp;IF(VALUE(N309)&gt;0,CONCATENATE(", traitsNeeded=",N309),"")&amp;CONCATENATE(", dlcId=",IF(S309&lt;&gt;"",S309,"DLC_BASE_GAME")),""),"")</f>
        <v>[356] = {wayshrines={-1,-1,-1,}, dlcId=DLC_CLOCKWORK_CITY</v>
      </c>
      <c r="AZ309" s="21" t="str">
        <f>IF(F309&lt;&gt;"Not in the game (anymore)",IF(A309&lt;&gt;"",IF(P309&lt;&gt;"",CONCATENATE(", zoneIds={",P309),"")&amp;IF(Y309&lt;&gt;"",CONCATENATE(",",Y309),"")&amp;IF(AD309&lt;&gt;"",CONCATENATE(",",AD309),"")&amp;IF(AI309&lt;&gt;"",CONCATENATE(",",AI309),"")&amp;IF(AN309&lt;&gt;"",CONCATENATE(",",AN309),"")&amp;IF(AS309&lt;&gt;"",CONCATENATE(",",AS309),"")&amp;IF(P309&lt;&gt;"",CONCATENATE("}",""),"")&amp;IF(OR(I309="true",I309="false",I309&lt;&gt;""), CONCATENATE(", veteran=", I309), ""),""),"")</f>
        <v>, zoneIds={980}, veteran=false</v>
      </c>
      <c r="BA309" s="21" t="str">
        <f>IF(F309&lt;&gt;"Not in the game (anymore)",IF(A309&lt;&gt;"",", setType="&amp;G309,"")&amp;IF(J309="true",", multiTrialSet=true",""),"")</f>
        <v>, setType=LIBSETS_SETTYPE_OVERLAND</v>
      </c>
      <c r="BB309" s="21" t="str">
        <f>IF(AX309&lt;&gt;"",", isProcSetAllowedInPvP="&amp; AX309,"") &amp; IF(F309&lt;&gt;"Not in the game (anymore)",IF(U309&lt;&gt;"",", dropMechanic={"&amp;U309&amp;IF(AA309&lt;&gt;"",","&amp;AA309,"")&amp;IF(AF309&lt;&gt;"",","&amp;AF309,"")&amp;IF(AK309&lt;&gt;"",","&amp;AK309,"")&amp;IF(AP309&lt;&gt;"",","&amp;AP309,"")&amp;IF(AU309&lt;&gt;"",","&amp;AU309,"")&amp;"}"&amp;IF(U309="LIBSETS_DROP_MECHANIC_MONSTER_NAME",", dropMechanicNames={" &amp; IF(V309&lt;&gt;"","['en']='"&amp;V309&amp;"'","") &amp; IF(W309&lt;&gt;"",", ['de']='" &amp; W309&amp;"'","") &amp; "}",""),"")&amp;"},","")</f>
        <v>, dropMechanic={LIBSETS_DROP_MECHANIC_OVERLAND_BOSS_DELVE,LIBSETS_DROP_MECHANIC_OVERLAND_WORLDBOSS,LIBSETS_DROP_MECHANIC_OVERLAND_BOSS_PUBLIC_DUNGEON,LIBSETS_DROP_MECHANIC_OVERLAND_CHEST}},</v>
      </c>
      <c r="BC309" s="21" t="str">
        <f>IF(F309&lt;&gt;"Not in the game (anymore)",IF(C309&lt;&gt;"",CONCATENATE(" --",C309," / ",B309,"   [",IF(Q309&lt;&gt;"",Q309,""),IF(Z309&lt;&gt;"",", "&amp;Z309,""),IF(AE309&lt;&gt;"",", "&amp;AE309,""),IF(AJ309&lt;&gt;"",", "&amp;AJ309,""),IF(AO309&lt;&gt;"",", "&amp;AO309,""),IF(AT309&lt;&gt;"",", "&amp;AT309,""),"]")),"")</f>
        <v xml:space="preserve"> --Livewire / Stromschlag   [Clockwork City]</v>
      </c>
    </row>
    <row r="310" spans="1:55" x14ac:dyDescent="0.25">
      <c r="A310" s="12">
        <v>357</v>
      </c>
      <c r="B310" t="s">
        <v>1214</v>
      </c>
      <c r="C310" t="s">
        <v>1215</v>
      </c>
      <c r="D310" s="3">
        <f t="shared" si="6"/>
        <v>357</v>
      </c>
      <c r="G310" s="8" t="s">
        <v>1500</v>
      </c>
      <c r="I310" t="s">
        <v>98</v>
      </c>
      <c r="J310" t="s">
        <v>97</v>
      </c>
      <c r="K310">
        <v>346</v>
      </c>
      <c r="L310">
        <v>346</v>
      </c>
      <c r="M310">
        <v>346</v>
      </c>
      <c r="N310">
        <v>0</v>
      </c>
      <c r="O310" s="66" t="s">
        <v>666</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1565</v>
      </c>
      <c r="V310" s="39"/>
      <c r="W310" s="39"/>
      <c r="Y310" s="3" t="str">
        <f>IF(G310&lt;&gt;"LIBSETS_SETTYPE_BATTLEGROUND",IF(G310&lt;&gt;"LIBSETS_SETTYPE_SPECIAL",IF(X310&lt;&gt;"",X310,IF(Z310&lt;&gt;"",VLOOKUP(Z310,'ESO zone constants'!$D$3:$H$4953,5,FALSE),"")),""),"")</f>
        <v/>
      </c>
      <c r="Z310" t="str">
        <f>IF(AND(O310&lt;&gt;"",NOT(ISERROR(O310))),"",IF(AND(L310&lt;&gt;"",L310&gt;0,NOT(ISERROR(L310))),VLOOKUP(L310,'ESO dumped WayshrineInfo'!$K$3:$N$9999,4,FALSE),""))</f>
        <v/>
      </c>
      <c r="AA310" s="39"/>
      <c r="AB310" s="39"/>
      <c r="AC310" s="39"/>
      <c r="AD310" s="3" t="str">
        <f>IF(G310&lt;&gt;"LIBSETS_SETTYPE_BATTLEGROUND",IF(G310&lt;&gt;"LIBSETS_SETTYPE_SPECIAL",IF(AE310&lt;&gt;"",VLOOKUP(AE310,'ESO zone constants'!$D$3:$H$4953,5,FALSE),""),""),"")</f>
        <v/>
      </c>
      <c r="AE310" t="str">
        <f>IF(AND(O310&lt;&gt;"",NOT(ISERROR(O310))),"",IF(AND(M310&lt;&gt;"",M310&gt;0,NOT(ISERROR(M310))),VLOOKUP(M310,'ESO dumped WayshrineInfo'!$K$3:$N$9999,4,FALSE),""))</f>
        <v/>
      </c>
      <c r="AF310" s="39"/>
      <c r="AG310" s="39"/>
      <c r="AH310" s="39"/>
      <c r="AI310" s="3" t="str">
        <f>IF(G310&lt;&gt;"LIBSETS_SETTYPE_BATTLEGROUND",IF(G310&lt;&gt;"LIBSETS_SETTYPE_SPECIAL",IF(AJ310&lt;&gt;"",VLOOKUP(AJ310,'ESO zone constants'!$D$3:$H$4953,5,FALSE),""),""),"")</f>
        <v/>
      </c>
      <c r="AK310" s="39"/>
      <c r="AL310" s="39"/>
      <c r="AM310" s="39"/>
      <c r="AN310" s="3" t="str">
        <f>IF(G310&lt;&gt;"LIBSETS_SETTYPE_BATTLEGROUND",IF(G310&lt;&gt;"LIBSETS_SETTYPE_SPECIAL",IF(AO310&lt;&gt;"",VLOOKUP(AO310,'ESO zone constants'!$D$3:$H$4953,5,FALSE),""),""),"")</f>
        <v/>
      </c>
      <c r="AP310" s="39"/>
      <c r="AQ310" s="39"/>
      <c r="AR310" s="39"/>
      <c r="AS310" s="3" t="str">
        <f>IF(G310&lt;&gt;"LIBSETS_SETTYPE_BATTLEGROUND",IF(G310&lt;&gt;"LIBSETS_SETTYPE_SPECIAL",IF(AT310&lt;&gt;"",VLOOKUP(AT310,'ESO zone constants'!$D$3:$H$4953,5,FALSE),""),""),"")</f>
        <v/>
      </c>
      <c r="AU310" s="39"/>
      <c r="AV310" s="39"/>
      <c r="AW310" s="39"/>
      <c r="AX310" s="90" t="s">
        <v>2707</v>
      </c>
      <c r="AY310" s="21" t="str">
        <f>IF(A310="???","--","")&amp;IF(F310&lt;&gt;"Not in the game (anymore)",IF(A310&lt;&gt;"",CONCATENATE("[",A310,"] = {wayshrines={")&amp;IF(K310&lt;&gt;"",CONCATENATE(K310,","),"")&amp;IF(L310&lt;&gt;"",CONCATENATE(L310,","),"")&amp;IF(M310&lt;&gt;"",CONCATENATE(M310,","),"")&amp;CONCATENATE("}")&amp;IF(VALUE(N310)&gt;0,CONCATENATE(", traitsNeeded=",N310),"")&amp;CONCATENATE(", dlcId=",IF(S310&lt;&gt;"",S310,"DLC_BASE_GAME")),""),"")</f>
        <v>[357] = {wayshrines={346,346,346,}, dlcId=DLC_CLOCKWORK_CITY</v>
      </c>
      <c r="AZ310" s="21" t="str">
        <f>IF(F310&lt;&gt;"Not in the game (anymore)",IF(A310&lt;&gt;"",IF(P310&lt;&gt;"",CONCATENATE(", zoneIds={",P310),"")&amp;IF(Y310&lt;&gt;"",CONCATENATE(",",Y310),"")&amp;IF(AD310&lt;&gt;"",CONCATENATE(",",AD310),"")&amp;IF(AI310&lt;&gt;"",CONCATENATE(",",AI310),"")&amp;IF(AN310&lt;&gt;"",CONCATENATE(",",AN310),"")&amp;IF(AS310&lt;&gt;"",CONCATENATE(",",AS310),"")&amp;IF(P310&lt;&gt;"",CONCATENATE("}",""),"")&amp;IF(OR(I310="true",I310="false",I310&lt;&gt;""), CONCATENATE(", veteran=", I310), ""),""),"")</f>
        <v>, zoneIds={1000}, veteran=true</v>
      </c>
      <c r="BA310" s="21" t="str">
        <f>IF(F310&lt;&gt;"Not in the game (anymore)",IF(A310&lt;&gt;"",", setType="&amp;G310,"")&amp;IF(J310="true",", multiTrialSet=true",""),"")</f>
        <v>, setType=LIBSETS_SETTYPE_TRIAL</v>
      </c>
      <c r="BB310" s="21" t="str">
        <f>IF(AX310&lt;&gt;"",", isProcSetAllowedInPvP="&amp; AX310,"") &amp; IF(F310&lt;&gt;"Not in the game (anymore)",IF(U310&lt;&gt;"",", dropMechanic={"&amp;U310&amp;IF(AA310&lt;&gt;"",","&amp;AA310,"")&amp;IF(AF310&lt;&gt;"",","&amp;AF310,"")&amp;IF(AK310&lt;&gt;"",","&amp;AK310,"")&amp;IF(AP310&lt;&gt;"",","&amp;AP310,"")&amp;IF(AU310&lt;&gt;"",","&amp;AU310,"")&amp;"}"&amp;IF(U310="LIBSETS_DROP_MECHANIC_MONSTER_NAME",", dropMechanicNames={" &amp; IF(V310&lt;&gt;"","['en']='"&amp;V310&amp;"'","") &amp; IF(W310&lt;&gt;"",", ['de']='" &amp; W310&amp;"'","") &amp; "}",""),"")&amp;"},","")</f>
        <v>, dropMechanic={LIBSETS_DROP_MECHANIC_MONSTER_NAME}, dropMechanicNames={}},</v>
      </c>
      <c r="BC310" s="21" t="str">
        <f>IF(F310&lt;&gt;"Not in the game (anymore)",IF(C310&lt;&gt;"",CONCATENATE(" --",C310," / ",B310,"   [",IF(Q310&lt;&gt;"",Q310,""),IF(Z310&lt;&gt;"",", "&amp;Z310,""),IF(AE310&lt;&gt;"",", "&amp;AE310,""),IF(AJ310&lt;&gt;"",", "&amp;AJ310,""),IF(AO310&lt;&gt;"",", "&amp;AO310,""),IF(AT310&lt;&gt;"",", "&amp;AT310,""),"]")),"")</f>
        <v xml:space="preserve"> --Disciplined Slash (Perfected) / Disziplinierter Schnitt (vollendet)   [Asylum Sanctorium]</v>
      </c>
    </row>
    <row r="311" spans="1:55" x14ac:dyDescent="0.25">
      <c r="A311" s="12">
        <v>358</v>
      </c>
      <c r="B311" t="s">
        <v>1216</v>
      </c>
      <c r="C311" t="s">
        <v>1217</v>
      </c>
      <c r="D311" s="3">
        <f t="shared" si="6"/>
        <v>358</v>
      </c>
      <c r="G311" s="8" t="s">
        <v>1500</v>
      </c>
      <c r="I311" t="s">
        <v>98</v>
      </c>
      <c r="J311" t="s">
        <v>97</v>
      </c>
      <c r="K311">
        <v>346</v>
      </c>
      <c r="L311">
        <v>346</v>
      </c>
      <c r="M311">
        <v>346</v>
      </c>
      <c r="N311">
        <v>0</v>
      </c>
      <c r="O311" s="66" t="s">
        <v>666</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1565</v>
      </c>
      <c r="V311" s="39"/>
      <c r="W311" s="39"/>
      <c r="Y311" s="3" t="str">
        <f>IF(G311&lt;&gt;"LIBSETS_SETTYPE_BATTLEGROUND",IF(G311&lt;&gt;"LIBSETS_SETTYPE_SPECIAL",IF(X311&lt;&gt;"",X311,IF(Z311&lt;&gt;"",VLOOKUP(Z311,'ESO zone constants'!$D$3:$H$4953,5,FALSE),"")),""),"")</f>
        <v/>
      </c>
      <c r="Z311" t="str">
        <f>IF(AND(O311&lt;&gt;"",NOT(ISERROR(O311))),"",IF(AND(L311&lt;&gt;"",L311&gt;0,NOT(ISERROR(L311))),VLOOKUP(L311,'ESO dumped WayshrineInfo'!$K$3:$N$9999,4,FALSE),""))</f>
        <v/>
      </c>
      <c r="AA311" s="39"/>
      <c r="AB311" s="39"/>
      <c r="AC311" s="39"/>
      <c r="AD311" s="3" t="str">
        <f>IF(G311&lt;&gt;"LIBSETS_SETTYPE_BATTLEGROUND",IF(G311&lt;&gt;"LIBSETS_SETTYPE_SPECIAL",IF(AE311&lt;&gt;"",VLOOKUP(AE311,'ESO zone constants'!$D$3:$H$4953,5,FALSE),""),""),"")</f>
        <v/>
      </c>
      <c r="AE311" t="str">
        <f>IF(AND(O311&lt;&gt;"",NOT(ISERROR(O311))),"",IF(AND(M311&lt;&gt;"",M311&gt;0,NOT(ISERROR(M311))),VLOOKUP(M311,'ESO dumped WayshrineInfo'!$K$3:$N$9999,4,FALSE),""))</f>
        <v/>
      </c>
      <c r="AF311" s="39"/>
      <c r="AG311" s="39"/>
      <c r="AH311" s="39"/>
      <c r="AI311" s="3" t="str">
        <f>IF(G311&lt;&gt;"LIBSETS_SETTYPE_BATTLEGROUND",IF(G311&lt;&gt;"LIBSETS_SETTYPE_SPECIAL",IF(AJ311&lt;&gt;"",VLOOKUP(AJ311,'ESO zone constants'!$D$3:$H$4953,5,FALSE),""),""),"")</f>
        <v/>
      </c>
      <c r="AK311" s="39"/>
      <c r="AL311" s="39"/>
      <c r="AM311" s="39"/>
      <c r="AN311" s="3" t="str">
        <f>IF(G311&lt;&gt;"LIBSETS_SETTYPE_BATTLEGROUND",IF(G311&lt;&gt;"LIBSETS_SETTYPE_SPECIAL",IF(AO311&lt;&gt;"",VLOOKUP(AO311,'ESO zone constants'!$D$3:$H$4953,5,FALSE),""),""),"")</f>
        <v/>
      </c>
      <c r="AP311" s="39"/>
      <c r="AQ311" s="39"/>
      <c r="AR311" s="39"/>
      <c r="AS311" s="3" t="str">
        <f>IF(G311&lt;&gt;"LIBSETS_SETTYPE_BATTLEGROUND",IF(G311&lt;&gt;"LIBSETS_SETTYPE_SPECIAL",IF(AT311&lt;&gt;"",VLOOKUP(AT311,'ESO zone constants'!$D$3:$H$4953,5,FALSE),""),""),"")</f>
        <v/>
      </c>
      <c r="AU311" s="39"/>
      <c r="AV311" s="39"/>
      <c r="AW311" s="39"/>
      <c r="AX311" s="90" t="s">
        <v>2707</v>
      </c>
      <c r="AY311" s="21" t="str">
        <f>IF(A311="???","--","")&amp;IF(F311&lt;&gt;"Not in the game (anymore)",IF(A311&lt;&gt;"",CONCATENATE("[",A311,"] = {wayshrines={")&amp;IF(K311&lt;&gt;"",CONCATENATE(K311,","),"")&amp;IF(L311&lt;&gt;"",CONCATENATE(L311,","),"")&amp;IF(M311&lt;&gt;"",CONCATENATE(M311,","),"")&amp;CONCATENATE("}")&amp;IF(VALUE(N311)&gt;0,CONCATENATE(", traitsNeeded=",N311),"")&amp;CONCATENATE(", dlcId=",IF(S311&lt;&gt;"",S311,"DLC_BASE_GAME")),""),"")</f>
        <v>[358] = {wayshrines={346,346,346,}, dlcId=DLC_CLOCKWORK_CITY</v>
      </c>
      <c r="AZ311" s="21" t="str">
        <f>IF(F311&lt;&gt;"Not in the game (anymore)",IF(A311&lt;&gt;"",IF(P311&lt;&gt;"",CONCATENATE(", zoneIds={",P311),"")&amp;IF(Y311&lt;&gt;"",CONCATENATE(",",Y311),"")&amp;IF(AD311&lt;&gt;"",CONCATENATE(",",AD311),"")&amp;IF(AI311&lt;&gt;"",CONCATENATE(",",AI311),"")&amp;IF(AN311&lt;&gt;"",CONCATENATE(",",AN311),"")&amp;IF(AS311&lt;&gt;"",CONCATENATE(",",AS311),"")&amp;IF(P311&lt;&gt;"",CONCATENATE("}",""),"")&amp;IF(OR(I311="true",I311="false",I311&lt;&gt;""), CONCATENATE(", veteran=", I311), ""),""),"")</f>
        <v>, zoneIds={1000}, veteran=true</v>
      </c>
      <c r="BA311" s="21" t="str">
        <f>IF(F311&lt;&gt;"Not in the game (anymore)",IF(A311&lt;&gt;"",", setType="&amp;G311,"")&amp;IF(J311="true",", multiTrialSet=true",""),"")</f>
        <v>, setType=LIBSETS_SETTYPE_TRIAL</v>
      </c>
      <c r="BB311" s="21" t="str">
        <f>IF(AX311&lt;&gt;"",", isProcSetAllowedInPvP="&amp; AX311,"") &amp; IF(F311&lt;&gt;"Not in the game (anymore)",IF(U311&lt;&gt;"",", dropMechanic={"&amp;U311&amp;IF(AA311&lt;&gt;"",","&amp;AA311,"")&amp;IF(AF311&lt;&gt;"",","&amp;AF311,"")&amp;IF(AK311&lt;&gt;"",","&amp;AK311,"")&amp;IF(AP311&lt;&gt;"",","&amp;AP311,"")&amp;IF(AU311&lt;&gt;"",","&amp;AU311,"")&amp;"}"&amp;IF(U311="LIBSETS_DROP_MECHANIC_MONSTER_NAME",", dropMechanicNames={" &amp; IF(V311&lt;&gt;"","['en']='"&amp;V311&amp;"'","") &amp; IF(W311&lt;&gt;"",", ['de']='" &amp; W311&amp;"'","") &amp; "}",""),"")&amp;"},","")</f>
        <v>, dropMechanic={LIBSETS_DROP_MECHANIC_MONSTER_NAME}, dropMechanicNames={}},</v>
      </c>
      <c r="BC311" s="21" t="str">
        <f>IF(F311&lt;&gt;"Not in the game (anymore)",IF(C311&lt;&gt;"",CONCATENATE(" --",C311," / ",B311,"   [",IF(Q311&lt;&gt;"",Q311,""),IF(Z311&lt;&gt;"",", "&amp;Z311,""),IF(AE311&lt;&gt;"",", "&amp;AE311,""),IF(AJ311&lt;&gt;"",", "&amp;AJ311,""),IF(AO311&lt;&gt;"",", "&amp;AO311,""),IF(AT311&lt;&gt;"",", "&amp;AT311,""),"]")),"")</f>
        <v xml:space="preserve"> --Defensive Position (Perfected) / Defensive Position (vollendet)   [Asylum Sanctorium]</v>
      </c>
    </row>
    <row r="312" spans="1:55" x14ac:dyDescent="0.25">
      <c r="A312" s="12">
        <v>359</v>
      </c>
      <c r="B312" t="s">
        <v>1218</v>
      </c>
      <c r="C312" t="s">
        <v>1219</v>
      </c>
      <c r="D312" s="3">
        <f t="shared" si="6"/>
        <v>359</v>
      </c>
      <c r="E312" s="42"/>
      <c r="G312" s="8" t="s">
        <v>1500</v>
      </c>
      <c r="I312" t="s">
        <v>98</v>
      </c>
      <c r="J312" t="s">
        <v>97</v>
      </c>
      <c r="K312">
        <v>346</v>
      </c>
      <c r="L312">
        <v>346</v>
      </c>
      <c r="M312">
        <v>346</v>
      </c>
      <c r="N312">
        <v>0</v>
      </c>
      <c r="O312" s="66" t="s">
        <v>666</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1565</v>
      </c>
      <c r="V312" s="39" t="s">
        <v>1438</v>
      </c>
      <c r="W312" s="39"/>
      <c r="Y312" s="3" t="str">
        <f>IF(G312&lt;&gt;"LIBSETS_SETTYPE_BATTLEGROUND",IF(G312&lt;&gt;"LIBSETS_SETTYPE_SPECIAL",IF(X312&lt;&gt;"",X312,IF(Z312&lt;&gt;"",VLOOKUP(Z312,'ESO zone constants'!$D$3:$H$4953,5,FALSE),"")),""),"")</f>
        <v/>
      </c>
      <c r="Z312" t="str">
        <f>IF(AND(O312&lt;&gt;"",NOT(ISERROR(O312))),"",IF(AND(L312&lt;&gt;"",L312&gt;0,NOT(ISERROR(L312))),VLOOKUP(L312,'ESO dumped WayshrineInfo'!$K$3:$N$9999,4,FALSE),""))</f>
        <v/>
      </c>
      <c r="AA312" s="39"/>
      <c r="AB312" s="39"/>
      <c r="AC312" s="39"/>
      <c r="AD312" s="3" t="str">
        <f>IF(G312&lt;&gt;"LIBSETS_SETTYPE_BATTLEGROUND",IF(G312&lt;&gt;"LIBSETS_SETTYPE_SPECIAL",IF(AE312&lt;&gt;"",VLOOKUP(AE312,'ESO zone constants'!$D$3:$H$4953,5,FALSE),""),""),"")</f>
        <v/>
      </c>
      <c r="AE312" t="str">
        <f>IF(AND(O312&lt;&gt;"",NOT(ISERROR(O312))),"",IF(AND(M312&lt;&gt;"",M312&gt;0,NOT(ISERROR(M312))),VLOOKUP(M312,'ESO dumped WayshrineInfo'!$K$3:$N$9999,4,FALSE),""))</f>
        <v/>
      </c>
      <c r="AF312" s="39"/>
      <c r="AG312" s="39"/>
      <c r="AH312" s="39"/>
      <c r="AI312" s="3" t="str">
        <f>IF(G312&lt;&gt;"LIBSETS_SETTYPE_BATTLEGROUND",IF(G312&lt;&gt;"LIBSETS_SETTYPE_SPECIAL",IF(AJ312&lt;&gt;"",VLOOKUP(AJ312,'ESO zone constants'!$D$3:$H$4953,5,FALSE),""),""),"")</f>
        <v/>
      </c>
      <c r="AK312" s="39"/>
      <c r="AL312" s="39"/>
      <c r="AM312" s="39"/>
      <c r="AN312" s="3" t="str">
        <f>IF(G312&lt;&gt;"LIBSETS_SETTYPE_BATTLEGROUND",IF(G312&lt;&gt;"LIBSETS_SETTYPE_SPECIAL",IF(AO312&lt;&gt;"",VLOOKUP(AO312,'ESO zone constants'!$D$3:$H$4953,5,FALSE),""),""),"")</f>
        <v/>
      </c>
      <c r="AP312" s="39"/>
      <c r="AQ312" s="39"/>
      <c r="AR312" s="39"/>
      <c r="AS312" s="3" t="str">
        <f>IF(G312&lt;&gt;"LIBSETS_SETTYPE_BATTLEGROUND",IF(G312&lt;&gt;"LIBSETS_SETTYPE_SPECIAL",IF(AT312&lt;&gt;"",VLOOKUP(AT312,'ESO zone constants'!$D$3:$H$4953,5,FALSE),""),""),"")</f>
        <v/>
      </c>
      <c r="AU312" s="39"/>
      <c r="AV312" s="39"/>
      <c r="AW312" s="39"/>
      <c r="AX312" s="90" t="s">
        <v>2707</v>
      </c>
      <c r="AY312" s="21" t="str">
        <f>IF(A312="???","--","")&amp;IF(F312&lt;&gt;"Not in the game (anymore)",IF(A312&lt;&gt;"",CONCATENATE("[",A312,"] = {wayshrines={")&amp;IF(K312&lt;&gt;"",CONCATENATE(K312,","),"")&amp;IF(L312&lt;&gt;"",CONCATENATE(L312,","),"")&amp;IF(M312&lt;&gt;"",CONCATENATE(M312,","),"")&amp;CONCATENATE("}")&amp;IF(VALUE(N312)&gt;0,CONCATENATE(", traitsNeeded=",N312),"")&amp;CONCATENATE(", dlcId=",IF(S312&lt;&gt;"",S312,"DLC_BASE_GAME")),""),"")</f>
        <v>[359] = {wayshrines={346,346,346,}, dlcId=DLC_CLOCKWORK_CITY</v>
      </c>
      <c r="AZ312" s="21" t="str">
        <f>IF(F312&lt;&gt;"Not in the game (anymore)",IF(A312&lt;&gt;"",IF(P312&lt;&gt;"",CONCATENATE(", zoneIds={",P312),"")&amp;IF(Y312&lt;&gt;"",CONCATENATE(",",Y312),"")&amp;IF(AD312&lt;&gt;"",CONCATENATE(",",AD312),"")&amp;IF(AI312&lt;&gt;"",CONCATENATE(",",AI312),"")&amp;IF(AN312&lt;&gt;"",CONCATENATE(",",AN312),"")&amp;IF(AS312&lt;&gt;"",CONCATENATE(",",AS312),"")&amp;IF(P312&lt;&gt;"",CONCATENATE("}",""),"")&amp;IF(OR(I312="true",I312="false",I312&lt;&gt;""), CONCATENATE(", veteran=", I312), ""),""),"")</f>
        <v>, zoneIds={1000}, veteran=true</v>
      </c>
      <c r="BA312" s="21" t="str">
        <f>IF(F312&lt;&gt;"Not in the game (anymore)",IF(A312&lt;&gt;"",", setType="&amp;G312,"")&amp;IF(J312="true",", multiTrialSet=true",""),"")</f>
        <v>, setType=LIBSETS_SETTYPE_TRIAL</v>
      </c>
      <c r="BB312" s="21" t="str">
        <f>IF(AX312&lt;&gt;"",", isProcSetAllowedInPvP="&amp; AX312,"") &amp; IF(F312&lt;&gt;"Not in the game (anymore)",IF(U312&lt;&gt;"",", dropMechanic={"&amp;U312&amp;IF(AA312&lt;&gt;"",","&amp;AA312,"")&amp;IF(AF312&lt;&gt;"",","&amp;AF312,"")&amp;IF(AK312&lt;&gt;"",","&amp;AK312,"")&amp;IF(AP312&lt;&gt;"",","&amp;AP312,"")&amp;IF(AU312&lt;&gt;"",","&amp;AU312,"")&amp;"}"&amp;IF(U312="LIBSETS_DROP_MECHANIC_MONSTER_NAME",", dropMechanicNames={" &amp; IF(V312&lt;&gt;"","['en']='"&amp;V312&amp;"'","") &amp; IF(W312&lt;&gt;"",", ['de']='" &amp; W312&amp;"'","") &amp; "}",""),"")&amp;"},","")</f>
        <v>, dropMechanic={LIBSETS_DROP_MECHANIC_MONSTER_NAME}, dropMechanicNames={['en']='Last Boss (veteran)'}},</v>
      </c>
      <c r="BC312" s="21" t="str">
        <f>IF(F312&lt;&gt;"Not in the game (anymore)",IF(C312&lt;&gt;"",CONCATENATE(" --",C312," / ",B312,"   [",IF(Q312&lt;&gt;"",Q312,""),IF(Z312&lt;&gt;"",", "&amp;Z312,""),IF(AE312&lt;&gt;"",", "&amp;AE312,""),IF(AJ312&lt;&gt;"",", "&amp;AJ312,""),IF(AO312&lt;&gt;"",", "&amp;AO312,""),IF(AT312&lt;&gt;"",", "&amp;AT312,""),"]")),"")</f>
        <v xml:space="preserve"> --Chaotic Whirlwind (Perfected) / Chaotischer Wirbelwind (vollendet)   [Asylum Sanctorium]</v>
      </c>
    </row>
    <row r="313" spans="1:55" x14ac:dyDescent="0.25">
      <c r="A313" s="12">
        <v>360</v>
      </c>
      <c r="B313" t="s">
        <v>1220</v>
      </c>
      <c r="C313" t="s">
        <v>1221</v>
      </c>
      <c r="D313" s="3">
        <f t="shared" si="6"/>
        <v>360</v>
      </c>
      <c r="G313" s="8" t="s">
        <v>1500</v>
      </c>
      <c r="I313" t="s">
        <v>98</v>
      </c>
      <c r="J313" t="s">
        <v>97</v>
      </c>
      <c r="K313">
        <v>346</v>
      </c>
      <c r="L313">
        <v>346</v>
      </c>
      <c r="M313">
        <v>346</v>
      </c>
      <c r="N313">
        <v>0</v>
      </c>
      <c r="O313" s="66" t="s">
        <v>666</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1565</v>
      </c>
      <c r="V313" s="39"/>
      <c r="W313" s="39"/>
      <c r="Y313" s="3" t="str">
        <f>IF(G313&lt;&gt;"LIBSETS_SETTYPE_BATTLEGROUND",IF(G313&lt;&gt;"LIBSETS_SETTYPE_SPECIAL",IF(X313&lt;&gt;"",X313,IF(Z313&lt;&gt;"",VLOOKUP(Z313,'ESO zone constants'!$D$3:$H$4953,5,FALSE),"")),""),"")</f>
        <v/>
      </c>
      <c r="Z313" t="str">
        <f>IF(AND(O313&lt;&gt;"",NOT(ISERROR(O313))),"",IF(AND(L313&lt;&gt;"",L313&gt;0,NOT(ISERROR(L313))),VLOOKUP(L313,'ESO dumped WayshrineInfo'!$K$3:$N$9999,4,FALSE),""))</f>
        <v/>
      </c>
      <c r="AA313" s="39"/>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WayshrineInfo'!$K$3:$N$9999,4,FALSE),""))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90" t="s">
        <v>2707</v>
      </c>
      <c r="AY313" s="21" t="str">
        <f>IF(A313="???","--","")&amp;IF(F313&lt;&gt;"Not in the game (anymore)",IF(A313&lt;&gt;"",CONCATENATE("[",A313,"] = {wayshrines={")&amp;IF(K313&lt;&gt;"",CONCATENATE(K313,","),"")&amp;IF(L313&lt;&gt;"",CONCATENATE(L313,","),"")&amp;IF(M313&lt;&gt;"",CONCATENATE(M313,","),"")&amp;CONCATENATE("}")&amp;IF(VALUE(N313)&gt;0,CONCATENATE(", traitsNeeded=",N313),"")&amp;CONCATENATE(", dlcId=",IF(S313&lt;&gt;"",S313,"DLC_BASE_GAME")),""),"")</f>
        <v>[360] = {wayshrines={346,346,346,}, dlcId=DLC_CLOCKWORK_CITY</v>
      </c>
      <c r="AZ313" s="21" t="str">
        <f>IF(F313&lt;&gt;"Not in the game (anymore)",IF(A313&lt;&gt;"",IF(P313&lt;&gt;"",CONCATENATE(", zoneIds={",P313),"")&amp;IF(Y313&lt;&gt;"",CONCATENATE(",",Y313),"")&amp;IF(AD313&lt;&gt;"",CONCATENATE(",",AD313),"")&amp;IF(AI313&lt;&gt;"",CONCATENATE(",",AI313),"")&amp;IF(AN313&lt;&gt;"",CONCATENATE(",",AN313),"")&amp;IF(AS313&lt;&gt;"",CONCATENATE(",",AS313),"")&amp;IF(P313&lt;&gt;"",CONCATENATE("}",""),"")&amp;IF(OR(I313="true",I313="false",I313&lt;&gt;""), CONCATENATE(", veteran=", I313), ""),""),"")</f>
        <v>, zoneIds={1000}, veteran=true</v>
      </c>
      <c r="BA313" s="21" t="str">
        <f>IF(F313&lt;&gt;"Not in the game (anymore)",IF(A313&lt;&gt;"",", setType="&amp;G313,"")&amp;IF(J313="true",", multiTrialSet=true",""),"")</f>
        <v>, setType=LIBSETS_SETTYPE_TRIAL</v>
      </c>
      <c r="BB313" s="21" t="str">
        <f>IF(AX313&lt;&gt;"",", isProcSetAllowedInPvP="&amp; AX313,"") &amp; IF(F313&lt;&gt;"Not in the game (anymore)",IF(U313&lt;&gt;"",", dropMechanic={"&amp;U313&amp;IF(AA313&lt;&gt;"",","&amp;AA313,"")&amp;IF(AF313&lt;&gt;"",","&amp;AF313,"")&amp;IF(AK313&lt;&gt;"",","&amp;AK313,"")&amp;IF(AP313&lt;&gt;"",","&amp;AP313,"")&amp;IF(AU313&lt;&gt;"",","&amp;AU313,"")&amp;"}"&amp;IF(U313="LIBSETS_DROP_MECHANIC_MONSTER_NAME",", dropMechanicNames={" &amp; IF(V313&lt;&gt;"","['en']='"&amp;V313&amp;"'","") &amp; IF(W313&lt;&gt;"",", ['de']='" &amp; W313&amp;"'","") &amp; "}",""),"")&amp;"},","")</f>
        <v>, dropMechanic={LIBSETS_DROP_MECHANIC_MONSTER_NAME}, dropMechanicNames={}},</v>
      </c>
      <c r="BC313" s="21" t="str">
        <f>IF(F313&lt;&gt;"Not in the game (anymore)",IF(C313&lt;&gt;"",CONCATENATE(" --",C313," / ",B313,"   [",IF(Q313&lt;&gt;"",Q313,""),IF(Z313&lt;&gt;"",", "&amp;Z313,""),IF(AE313&lt;&gt;"",", "&amp;AE313,""),IF(AJ313&lt;&gt;"",", "&amp;AJ313,""),IF(AO313&lt;&gt;"",", "&amp;AO313,""),IF(AT313&lt;&gt;"",", "&amp;AT313,""),"]")),"")</f>
        <v xml:space="preserve"> --Piercing Spray (Perfected) / Durchdringende Salve (vollendet)   [Asylum Sanctorium]</v>
      </c>
    </row>
    <row r="314" spans="1:55" x14ac:dyDescent="0.25">
      <c r="A314" s="12">
        <v>361</v>
      </c>
      <c r="B314" t="s">
        <v>1222</v>
      </c>
      <c r="C314" t="s">
        <v>1223</v>
      </c>
      <c r="D314" s="3">
        <f t="shared" si="6"/>
        <v>361</v>
      </c>
      <c r="G314" s="8" t="s">
        <v>1500</v>
      </c>
      <c r="I314" t="s">
        <v>98</v>
      </c>
      <c r="J314" t="s">
        <v>97</v>
      </c>
      <c r="K314">
        <v>346</v>
      </c>
      <c r="L314">
        <v>346</v>
      </c>
      <c r="M314">
        <v>346</v>
      </c>
      <c r="N314">
        <v>0</v>
      </c>
      <c r="O314" s="66" t="s">
        <v>666</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1565</v>
      </c>
      <c r="V314" s="39" t="s">
        <v>1438</v>
      </c>
      <c r="W314" s="39"/>
      <c r="Y314" s="3" t="str">
        <f>IF(G314&lt;&gt;"LIBSETS_SETTYPE_BATTLEGROUND",IF(G314&lt;&gt;"LIBSETS_SETTYPE_SPECIAL",IF(X314&lt;&gt;"",X314,IF(Z314&lt;&gt;"",VLOOKUP(Z314,'ESO zone constants'!$D$3:$H$4953,5,FALSE),"")),""),"")</f>
        <v/>
      </c>
      <c r="Z314" t="str">
        <f>IF(AND(O314&lt;&gt;"",NOT(ISERROR(O314))),"",IF(AND(L314&lt;&gt;"",L314&gt;0,NOT(ISERROR(L314))),VLOOKUP(L314,'ESO dumped WayshrineInfo'!$K$3:$N$9999,4,FALSE),""))</f>
        <v/>
      </c>
      <c r="AA314" s="39"/>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WayshrineInfo'!$K$3:$N$9999,4,FALSE),""))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90" t="s">
        <v>2707</v>
      </c>
      <c r="AY314" s="21" t="str">
        <f>IF(A314="???","--","")&amp;IF(F314&lt;&gt;"Not in the game (anymore)",IF(A314&lt;&gt;"",CONCATENATE("[",A314,"] = {wayshrines={")&amp;IF(K314&lt;&gt;"",CONCATENATE(K314,","),"")&amp;IF(L314&lt;&gt;"",CONCATENATE(L314,","),"")&amp;IF(M314&lt;&gt;"",CONCATENATE(M314,","),"")&amp;CONCATENATE("}")&amp;IF(VALUE(N314)&gt;0,CONCATENATE(", traitsNeeded=",N314),"")&amp;CONCATENATE(", dlcId=",IF(S314&lt;&gt;"",S314,"DLC_BASE_GAME")),""),"")</f>
        <v>[361] = {wayshrines={346,346,346,}, dlcId=DLC_CLOCKWORK_CITY</v>
      </c>
      <c r="AZ314" s="21" t="str">
        <f>IF(F314&lt;&gt;"Not in the game (anymore)",IF(A314&lt;&gt;"",IF(P314&lt;&gt;"",CONCATENATE(", zoneIds={",P314),"")&amp;IF(Y314&lt;&gt;"",CONCATENATE(",",Y314),"")&amp;IF(AD314&lt;&gt;"",CONCATENATE(",",AD314),"")&amp;IF(AI314&lt;&gt;"",CONCATENATE(",",AI314),"")&amp;IF(AN314&lt;&gt;"",CONCATENATE(",",AN314),"")&amp;IF(AS314&lt;&gt;"",CONCATENATE(",",AS314),"")&amp;IF(P314&lt;&gt;"",CONCATENATE("}",""),"")&amp;IF(OR(I314="true",I314="false",I314&lt;&gt;""), CONCATENATE(", veteran=", I314), ""),""),"")</f>
        <v>, zoneIds={1000}, veteran=true</v>
      </c>
      <c r="BA314" s="21" t="str">
        <f>IF(F314&lt;&gt;"Not in the game (anymore)",IF(A314&lt;&gt;"",", setType="&amp;G314,"")&amp;IF(J314="true",", multiTrialSet=true",""),"")</f>
        <v>, setType=LIBSETS_SETTYPE_TRIAL</v>
      </c>
      <c r="BB314" s="21" t="str">
        <f>IF(AX314&lt;&gt;"",", isProcSetAllowedInPvP="&amp; AX314,"") &amp; IF(F314&lt;&gt;"Not in the game (anymore)",IF(U314&lt;&gt;"",", dropMechanic={"&amp;U314&amp;IF(AA314&lt;&gt;"",","&amp;AA314,"")&amp;IF(AF314&lt;&gt;"",","&amp;AF314,"")&amp;IF(AK314&lt;&gt;"",","&amp;AK314,"")&amp;IF(AP314&lt;&gt;"",","&amp;AP314,"")&amp;IF(AU314&lt;&gt;"",","&amp;AU314,"")&amp;"}"&amp;IF(U314="LIBSETS_DROP_MECHANIC_MONSTER_NAME",", dropMechanicNames={" &amp; IF(V314&lt;&gt;"","['en']='"&amp;V314&amp;"'","") &amp; IF(W314&lt;&gt;"",", ['de']='" &amp; W314&amp;"'","") &amp; "}",""),"")&amp;"},","")</f>
        <v>, dropMechanic={LIBSETS_DROP_MECHANIC_MONSTER_NAME}, dropMechanicNames={['en']='Last Boss (veteran)'}},</v>
      </c>
      <c r="BC314" s="21" t="str">
        <f>IF(F314&lt;&gt;"Not in the game (anymore)",IF(C314&lt;&gt;"",CONCATENATE(" --",C314," / ",B314,"   [",IF(Q314&lt;&gt;"",Q314,""),IF(Z314&lt;&gt;"",", "&amp;Z314,""),IF(AE314&lt;&gt;"",", "&amp;AE314,""),IF(AJ314&lt;&gt;"",", "&amp;AJ314,""),IF(AO314&lt;&gt;"",", "&amp;AO314,""),IF(AT314&lt;&gt;"",", "&amp;AT314,""),"]")),"")</f>
        <v xml:space="preserve"> --Concentrated Force (Perfected) / Konzentrierte Kraft (vollendet)   [Asylum Sanctorium]</v>
      </c>
    </row>
    <row r="315" spans="1:55" x14ac:dyDescent="0.25">
      <c r="A315" s="12">
        <v>362</v>
      </c>
      <c r="B315" t="s">
        <v>1224</v>
      </c>
      <c r="C315" t="s">
        <v>1225</v>
      </c>
      <c r="D315" s="3">
        <f t="shared" si="6"/>
        <v>362</v>
      </c>
      <c r="G315" s="8" t="s">
        <v>1500</v>
      </c>
      <c r="I315" t="s">
        <v>98</v>
      </c>
      <c r="J315" t="s">
        <v>97</v>
      </c>
      <c r="K315">
        <v>346</v>
      </c>
      <c r="L315">
        <v>346</v>
      </c>
      <c r="M315">
        <v>346</v>
      </c>
      <c r="N315">
        <v>0</v>
      </c>
      <c r="O315" s="66" t="s">
        <v>666</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1565</v>
      </c>
      <c r="V315" s="39"/>
      <c r="W315" s="39"/>
      <c r="Y315" s="3" t="str">
        <f>IF(G315&lt;&gt;"LIBSETS_SETTYPE_BATTLEGROUND",IF(G315&lt;&gt;"LIBSETS_SETTYPE_SPECIAL",IF(X315&lt;&gt;"",X315,IF(Z315&lt;&gt;"",VLOOKUP(Z315,'ESO zone constants'!$D$3:$H$4953,5,FALSE),"")),""),"")</f>
        <v/>
      </c>
      <c r="Z315" t="str">
        <f>IF(AND(O315&lt;&gt;"",NOT(ISERROR(O315))),"",IF(AND(L315&lt;&gt;"",L315&gt;0,NOT(ISERROR(L315))),VLOOKUP(L315,'ESO dumped WayshrineInfo'!$K$3:$N$9999,4,FALSE),""))</f>
        <v/>
      </c>
      <c r="AA315" s="39"/>
      <c r="AB315" s="39"/>
      <c r="AC315" s="39"/>
      <c r="AD315" s="3" t="str">
        <f>IF(G315&lt;&gt;"LIBSETS_SETTYPE_BATTLEGROUND",IF(G315&lt;&gt;"LIBSETS_SETTYPE_SPECIAL",IF(AE315&lt;&gt;"",VLOOKUP(AE315,'ESO zone constants'!$D$3:$H$4953,5,FALSE),""),""),"")</f>
        <v/>
      </c>
      <c r="AE315" t="str">
        <f>IF(AND(O315&lt;&gt;"",NOT(ISERROR(O315))),"",IF(AND(M315&lt;&gt;"",M315&gt;0,NOT(ISERROR(M315))),VLOOKUP(M315,'ESO dumped WayshrineInfo'!$K$3:$N$9999,4,FALSE),""))</f>
        <v/>
      </c>
      <c r="AF315" s="39"/>
      <c r="AG315" s="39"/>
      <c r="AH315" s="39"/>
      <c r="AI315" s="3" t="str">
        <f>IF(G315&lt;&gt;"LIBSETS_SETTYPE_BATTLEGROUND",IF(G315&lt;&gt;"LIBSETS_SETTYPE_SPECIAL",IF(AJ315&lt;&gt;"",VLOOKUP(AJ315,'ESO zone constants'!$D$3:$H$4953,5,FALSE),""),""),"")</f>
        <v/>
      </c>
      <c r="AK315" s="39"/>
      <c r="AL315" s="39"/>
      <c r="AM315" s="39"/>
      <c r="AN315" s="3" t="str">
        <f>IF(G315&lt;&gt;"LIBSETS_SETTYPE_BATTLEGROUND",IF(G315&lt;&gt;"LIBSETS_SETTYPE_SPECIAL",IF(AO315&lt;&gt;"",VLOOKUP(AO315,'ESO zone constants'!$D$3:$H$4953,5,FALSE),""),""),"")</f>
        <v/>
      </c>
      <c r="AP315" s="39"/>
      <c r="AQ315" s="39"/>
      <c r="AR315" s="39"/>
      <c r="AS315" s="3" t="str">
        <f>IF(G315&lt;&gt;"LIBSETS_SETTYPE_BATTLEGROUND",IF(G315&lt;&gt;"LIBSETS_SETTYPE_SPECIAL",IF(AT315&lt;&gt;"",VLOOKUP(AT315,'ESO zone constants'!$D$3:$H$4953,5,FALSE),""),""),"")</f>
        <v/>
      </c>
      <c r="AU315" s="39"/>
      <c r="AV315" s="39"/>
      <c r="AW315" s="39"/>
      <c r="AX315" s="90" t="s">
        <v>2707</v>
      </c>
      <c r="AY315" s="21" t="str">
        <f>IF(A315="???","--","")&amp;IF(F315&lt;&gt;"Not in the game (anymore)",IF(A315&lt;&gt;"",CONCATENATE("[",A315,"] = {wayshrines={")&amp;IF(K315&lt;&gt;"",CONCATENATE(K315,","),"")&amp;IF(L315&lt;&gt;"",CONCATENATE(L315,","),"")&amp;IF(M315&lt;&gt;"",CONCATENATE(M315,","),"")&amp;CONCATENATE("}")&amp;IF(VALUE(N315)&gt;0,CONCATENATE(", traitsNeeded=",N315),"")&amp;CONCATENATE(", dlcId=",IF(S315&lt;&gt;"",S315,"DLC_BASE_GAME")),""),"")</f>
        <v>[362] = {wayshrines={346,346,346,}, dlcId=DLC_CLOCKWORK_CITY</v>
      </c>
      <c r="AZ315" s="21" t="str">
        <f>IF(F315&lt;&gt;"Not in the game (anymore)",IF(A315&lt;&gt;"",IF(P315&lt;&gt;"",CONCATENATE(", zoneIds={",P315),"")&amp;IF(Y315&lt;&gt;"",CONCATENATE(",",Y315),"")&amp;IF(AD315&lt;&gt;"",CONCATENATE(",",AD315),"")&amp;IF(AI315&lt;&gt;"",CONCATENATE(",",AI315),"")&amp;IF(AN315&lt;&gt;"",CONCATENATE(",",AN315),"")&amp;IF(AS315&lt;&gt;"",CONCATENATE(",",AS315),"")&amp;IF(P315&lt;&gt;"",CONCATENATE("}",""),"")&amp;IF(OR(I315="true",I315="false",I315&lt;&gt;""), CONCATENATE(", veteran=", I315), ""),""),"")</f>
        <v>, zoneIds={1000}, veteran=true</v>
      </c>
      <c r="BA315" s="21" t="str">
        <f>IF(F315&lt;&gt;"Not in the game (anymore)",IF(A315&lt;&gt;"",", setType="&amp;G315,"")&amp;IF(J315="true",", multiTrialSet=true",""),"")</f>
        <v>, setType=LIBSETS_SETTYPE_TRIAL</v>
      </c>
      <c r="BB315" s="21" t="str">
        <f>IF(AX315&lt;&gt;"",", isProcSetAllowedInPvP="&amp; AX315,"") &amp; IF(F315&lt;&gt;"Not in the game (anymore)",IF(U315&lt;&gt;"",", dropMechanic={"&amp;U315&amp;IF(AA315&lt;&gt;"",","&amp;AA315,"")&amp;IF(AF315&lt;&gt;"",","&amp;AF315,"")&amp;IF(AK315&lt;&gt;"",","&amp;AK315,"")&amp;IF(AP315&lt;&gt;"",","&amp;AP315,"")&amp;IF(AU315&lt;&gt;"",","&amp;AU315,"")&amp;"}"&amp;IF(U315="LIBSETS_DROP_MECHANIC_MONSTER_NAME",", dropMechanicNames={" &amp; IF(V315&lt;&gt;"","['en']='"&amp;V315&amp;"'","") &amp; IF(W315&lt;&gt;"",", ['de']='" &amp; W315&amp;"'","") &amp; "}",""),"")&amp;"},","")</f>
        <v>, dropMechanic={LIBSETS_DROP_MECHANIC_MONSTER_NAME}, dropMechanicNames={}},</v>
      </c>
      <c r="BC315" s="21" t="str">
        <f>IF(F315&lt;&gt;"Not in the game (anymore)",IF(C315&lt;&gt;"",CONCATENATE(" --",C315," / ",B315,"   [",IF(Q315&lt;&gt;"",Q315,""),IF(Z315&lt;&gt;"",", "&amp;Z315,""),IF(AE315&lt;&gt;"",", "&amp;AE315,""),IF(AJ315&lt;&gt;"",", "&amp;AJ315,""),IF(AO315&lt;&gt;"",", "&amp;AO315,""),IF(AT315&lt;&gt;"",", "&amp;AT315,""),"]")),"")</f>
        <v xml:space="preserve"> --Timeless Blessing (Perfected) / Zeitloser Segen (vollendet)   [Asylum Sanctorium]</v>
      </c>
    </row>
    <row r="316" spans="1:55" x14ac:dyDescent="0.25">
      <c r="A316" s="12">
        <v>363</v>
      </c>
      <c r="B316" t="s">
        <v>1226</v>
      </c>
      <c r="C316" t="s">
        <v>1227</v>
      </c>
      <c r="D316" s="3">
        <f t="shared" si="6"/>
        <v>363</v>
      </c>
      <c r="G316" s="8" t="s">
        <v>1500</v>
      </c>
      <c r="I316" t="s">
        <v>97</v>
      </c>
      <c r="J316" t="s">
        <v>97</v>
      </c>
      <c r="K316">
        <v>346</v>
      </c>
      <c r="L316">
        <v>346</v>
      </c>
      <c r="M316">
        <v>346</v>
      </c>
      <c r="N316">
        <v>0</v>
      </c>
      <c r="O316" s="66" t="s">
        <v>666</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1565</v>
      </c>
      <c r="V316" s="39"/>
      <c r="W316" s="39"/>
      <c r="Y316" s="3" t="str">
        <f>IF(G316&lt;&gt;"LIBSETS_SETTYPE_BATTLEGROUND",IF(G316&lt;&gt;"LIBSETS_SETTYPE_SPECIAL",IF(X316&lt;&gt;"",X316,IF(Z316&lt;&gt;"",VLOOKUP(Z316,'ESO zone constants'!$D$3:$H$4953,5,FALSE),"")),""),"")</f>
        <v/>
      </c>
      <c r="Z316" t="str">
        <f>IF(AND(O316&lt;&gt;"",NOT(ISERROR(O316))),"",IF(AND(L316&lt;&gt;"",L316&gt;0,NOT(ISERROR(L316))),VLOOKUP(L316,'ESO dumped WayshrineInfo'!$K$3:$N$9999,4,FALSE),""))</f>
        <v/>
      </c>
      <c r="AA316" s="39"/>
      <c r="AB316" s="39"/>
      <c r="AC316" s="39"/>
      <c r="AD316" s="3" t="str">
        <f>IF(G316&lt;&gt;"LIBSETS_SETTYPE_BATTLEGROUND",IF(G316&lt;&gt;"LIBSETS_SETTYPE_SPECIAL",IF(AE316&lt;&gt;"",VLOOKUP(AE316,'ESO zone constants'!$D$3:$H$4953,5,FALSE),""),""),"")</f>
        <v/>
      </c>
      <c r="AE316" t="str">
        <f>IF(AND(O316&lt;&gt;"",NOT(ISERROR(O316))),"",IF(AND(M316&lt;&gt;"",M316&gt;0,NOT(ISERROR(M316))),VLOOKUP(M316,'ESO dumped WayshrineInfo'!$K$3:$N$9999,4,FALSE),""))</f>
        <v/>
      </c>
      <c r="AF316" s="39"/>
      <c r="AG316" s="39"/>
      <c r="AH316" s="39"/>
      <c r="AI316" s="3" t="str">
        <f>IF(G316&lt;&gt;"LIBSETS_SETTYPE_BATTLEGROUND",IF(G316&lt;&gt;"LIBSETS_SETTYPE_SPECIAL",IF(AJ316&lt;&gt;"",VLOOKUP(AJ316,'ESO zone constants'!$D$3:$H$4953,5,FALSE),""),""),"")</f>
        <v/>
      </c>
      <c r="AK316" s="39"/>
      <c r="AL316" s="39"/>
      <c r="AM316" s="39"/>
      <c r="AN316" s="3" t="str">
        <f>IF(G316&lt;&gt;"LIBSETS_SETTYPE_BATTLEGROUND",IF(G316&lt;&gt;"LIBSETS_SETTYPE_SPECIAL",IF(AO316&lt;&gt;"",VLOOKUP(AO316,'ESO zone constants'!$D$3:$H$4953,5,FALSE),""),""),"")</f>
        <v/>
      </c>
      <c r="AP316" s="39"/>
      <c r="AQ316" s="39"/>
      <c r="AR316" s="39"/>
      <c r="AS316" s="3" t="str">
        <f>IF(G316&lt;&gt;"LIBSETS_SETTYPE_BATTLEGROUND",IF(G316&lt;&gt;"LIBSETS_SETTYPE_SPECIAL",IF(AT316&lt;&gt;"",VLOOKUP(AT316,'ESO zone constants'!$D$3:$H$4953,5,FALSE),""),""),"")</f>
        <v/>
      </c>
      <c r="AU316" s="39"/>
      <c r="AV316" s="39"/>
      <c r="AW316" s="39"/>
      <c r="AX316" s="90" t="s">
        <v>2707</v>
      </c>
      <c r="AY316" s="21" t="str">
        <f>IF(A316="???","--","")&amp;IF(F316&lt;&gt;"Not in the game (anymore)",IF(A316&lt;&gt;"",CONCATENATE("[",A316,"] = {wayshrines={")&amp;IF(K316&lt;&gt;"",CONCATENATE(K316,","),"")&amp;IF(L316&lt;&gt;"",CONCATENATE(L316,","),"")&amp;IF(M316&lt;&gt;"",CONCATENATE(M316,","),"")&amp;CONCATENATE("}")&amp;IF(VALUE(N316)&gt;0,CONCATENATE(", traitsNeeded=",N316),"")&amp;CONCATENATE(", dlcId=",IF(S316&lt;&gt;"",S316,"DLC_BASE_GAME")),""),"")</f>
        <v>[363] = {wayshrines={346,346,346,}, dlcId=DLC_CLOCKWORK_CITY</v>
      </c>
      <c r="AZ316" s="21" t="str">
        <f>IF(F316&lt;&gt;"Not in the game (anymore)",IF(A316&lt;&gt;"",IF(P316&lt;&gt;"",CONCATENATE(", zoneIds={",P316),"")&amp;IF(Y316&lt;&gt;"",CONCATENATE(",",Y316),"")&amp;IF(AD316&lt;&gt;"",CONCATENATE(",",AD316),"")&amp;IF(AI316&lt;&gt;"",CONCATENATE(",",AI316),"")&amp;IF(AN316&lt;&gt;"",CONCATENATE(",",AN316),"")&amp;IF(AS316&lt;&gt;"",CONCATENATE(",",AS316),"")&amp;IF(P316&lt;&gt;"",CONCATENATE("}",""),"")&amp;IF(OR(I316="true",I316="false",I316&lt;&gt;""), CONCATENATE(", veteran=", I316), ""),""),"")</f>
        <v>, zoneIds={1000}, veteran=false</v>
      </c>
      <c r="BA316" s="21" t="str">
        <f>IF(F316&lt;&gt;"Not in the game (anymore)",IF(A316&lt;&gt;"",", setType="&amp;G316,"")&amp;IF(J316="true",", multiTrialSet=true",""),"")</f>
        <v>, setType=LIBSETS_SETTYPE_TRIAL</v>
      </c>
      <c r="BB316" s="21" t="str">
        <f>IF(AX316&lt;&gt;"",", isProcSetAllowedInPvP="&amp; AX316,"") &amp; IF(F316&lt;&gt;"Not in the game (anymore)",IF(U316&lt;&gt;"",", dropMechanic={"&amp;U316&amp;IF(AA316&lt;&gt;"",","&amp;AA316,"")&amp;IF(AF316&lt;&gt;"",","&amp;AF316,"")&amp;IF(AK316&lt;&gt;"",","&amp;AK316,"")&amp;IF(AP316&lt;&gt;"",","&amp;AP316,"")&amp;IF(AU316&lt;&gt;"",","&amp;AU316,"")&amp;"}"&amp;IF(U316="LIBSETS_DROP_MECHANIC_MONSTER_NAME",", dropMechanicNames={" &amp; IF(V316&lt;&gt;"","['en']='"&amp;V316&amp;"'","") &amp; IF(W316&lt;&gt;"",", ['de']='" &amp; W316&amp;"'","") &amp; "}",""),"")&amp;"},","")</f>
        <v>, dropMechanic={LIBSETS_DROP_MECHANIC_MONSTER_NAME}, dropMechanicNames={}},</v>
      </c>
      <c r="BC316" s="21" t="str">
        <f>IF(F316&lt;&gt;"Not in the game (anymore)",IF(C316&lt;&gt;"",CONCATENATE(" --",C316," / ",B316,"   [",IF(Q316&lt;&gt;"",Q316,""),IF(Z316&lt;&gt;"",", "&amp;Z316,""),IF(AE316&lt;&gt;"",", "&amp;AE316,""),IF(AJ316&lt;&gt;"",", "&amp;AJ316,""),IF(AO316&lt;&gt;"",", "&amp;AO316,""),IF(AT316&lt;&gt;"",", "&amp;AT316,""),"]")),"")</f>
        <v xml:space="preserve"> --Disciplined Slash / Disziplinierter Schnitt   [Asylum Sanctorium]</v>
      </c>
    </row>
    <row r="317" spans="1:55" x14ac:dyDescent="0.25">
      <c r="A317" s="12">
        <v>364</v>
      </c>
      <c r="B317" t="s">
        <v>1228</v>
      </c>
      <c r="C317" t="s">
        <v>1228</v>
      </c>
      <c r="D317" s="3">
        <f t="shared" si="6"/>
        <v>364</v>
      </c>
      <c r="G317" s="8" t="s">
        <v>1500</v>
      </c>
      <c r="I317" t="s">
        <v>97</v>
      </c>
      <c r="J317" t="s">
        <v>97</v>
      </c>
      <c r="K317">
        <v>346</v>
      </c>
      <c r="L317">
        <v>346</v>
      </c>
      <c r="M317">
        <v>346</v>
      </c>
      <c r="N317">
        <v>0</v>
      </c>
      <c r="O317" s="66" t="s">
        <v>666</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1565</v>
      </c>
      <c r="V317" s="39"/>
      <c r="W317" s="39"/>
      <c r="Y317" s="3" t="str">
        <f>IF(G317&lt;&gt;"LIBSETS_SETTYPE_BATTLEGROUND",IF(G317&lt;&gt;"LIBSETS_SETTYPE_SPECIAL",IF(X317&lt;&gt;"",X317,IF(Z317&lt;&gt;"",VLOOKUP(Z317,'ESO zone constants'!$D$3:$H$4953,5,FALSE),"")),""),"")</f>
        <v/>
      </c>
      <c r="Z317" t="str">
        <f>IF(AND(O317&lt;&gt;"",NOT(ISERROR(O317))),"",IF(AND(L317&lt;&gt;"",L317&gt;0,NOT(ISERROR(L317))),VLOOKUP(L317,'ESO dumped WayshrineInfo'!$K$3:$N$9999,4,FALSE),""))</f>
        <v/>
      </c>
      <c r="AA317" s="39"/>
      <c r="AB317" s="39"/>
      <c r="AC317" s="39"/>
      <c r="AD317" s="3" t="str">
        <f>IF(G317&lt;&gt;"LIBSETS_SETTYPE_BATTLEGROUND",IF(G317&lt;&gt;"LIBSETS_SETTYPE_SPECIAL",IF(AE317&lt;&gt;"",VLOOKUP(AE317,'ESO zone constants'!$D$3:$H$4953,5,FALSE),""),""),"")</f>
        <v/>
      </c>
      <c r="AE317" t="str">
        <f>IF(AND(O317&lt;&gt;"",NOT(ISERROR(O317))),"",IF(AND(M317&lt;&gt;"",M317&gt;0,NOT(ISERROR(M317))),VLOOKUP(M317,'ESO dumped WayshrineInfo'!$K$3:$N$9999,4,FALSE),""))</f>
        <v/>
      </c>
      <c r="AF317" s="39"/>
      <c r="AG317" s="39"/>
      <c r="AH317" s="39"/>
      <c r="AI317" s="3" t="str">
        <f>IF(G317&lt;&gt;"LIBSETS_SETTYPE_BATTLEGROUND",IF(G317&lt;&gt;"LIBSETS_SETTYPE_SPECIAL",IF(AJ317&lt;&gt;"",VLOOKUP(AJ317,'ESO zone constants'!$D$3:$H$4953,5,FALSE),""),""),"")</f>
        <v/>
      </c>
      <c r="AK317" s="39"/>
      <c r="AL317" s="39"/>
      <c r="AM317" s="39"/>
      <c r="AN317" s="3" t="str">
        <f>IF(G317&lt;&gt;"LIBSETS_SETTYPE_BATTLEGROUND",IF(G317&lt;&gt;"LIBSETS_SETTYPE_SPECIAL",IF(AO317&lt;&gt;"",VLOOKUP(AO317,'ESO zone constants'!$D$3:$H$4953,5,FALSE),""),""),"")</f>
        <v/>
      </c>
      <c r="AP317" s="39"/>
      <c r="AQ317" s="39"/>
      <c r="AR317" s="39"/>
      <c r="AS317" s="3" t="str">
        <f>IF(G317&lt;&gt;"LIBSETS_SETTYPE_BATTLEGROUND",IF(G317&lt;&gt;"LIBSETS_SETTYPE_SPECIAL",IF(AT317&lt;&gt;"",VLOOKUP(AT317,'ESO zone constants'!$D$3:$H$4953,5,FALSE),""),""),"")</f>
        <v/>
      </c>
      <c r="AU317" s="39"/>
      <c r="AV317" s="39"/>
      <c r="AW317" s="39"/>
      <c r="AX317" s="90" t="s">
        <v>2707</v>
      </c>
      <c r="AY317" s="21" t="str">
        <f>IF(A317="???","--","")&amp;IF(F317&lt;&gt;"Not in the game (anymore)",IF(A317&lt;&gt;"",CONCATENATE("[",A317,"] = {wayshrines={")&amp;IF(K317&lt;&gt;"",CONCATENATE(K317,","),"")&amp;IF(L317&lt;&gt;"",CONCATENATE(L317,","),"")&amp;IF(M317&lt;&gt;"",CONCATENATE(M317,","),"")&amp;CONCATENATE("}")&amp;IF(VALUE(N317)&gt;0,CONCATENATE(", traitsNeeded=",N317),"")&amp;CONCATENATE(", dlcId=",IF(S317&lt;&gt;"",S317,"DLC_BASE_GAME")),""),"")</f>
        <v>[364] = {wayshrines={346,346,346,}, dlcId=DLC_CLOCKWORK_CITY</v>
      </c>
      <c r="AZ317" s="21" t="str">
        <f>IF(F317&lt;&gt;"Not in the game (anymore)",IF(A317&lt;&gt;"",IF(P317&lt;&gt;"",CONCATENATE(", zoneIds={",P317),"")&amp;IF(Y317&lt;&gt;"",CONCATENATE(",",Y317),"")&amp;IF(AD317&lt;&gt;"",CONCATENATE(",",AD317),"")&amp;IF(AI317&lt;&gt;"",CONCATENATE(",",AI317),"")&amp;IF(AN317&lt;&gt;"",CONCATENATE(",",AN317),"")&amp;IF(AS317&lt;&gt;"",CONCATENATE(",",AS317),"")&amp;IF(P317&lt;&gt;"",CONCATENATE("}",""),"")&amp;IF(OR(I317="true",I317="false",I317&lt;&gt;""), CONCATENATE(", veteran=", I317), ""),""),"")</f>
        <v>, zoneIds={1000}, veteran=false</v>
      </c>
      <c r="BA317" s="21" t="str">
        <f>IF(F317&lt;&gt;"Not in the game (anymore)",IF(A317&lt;&gt;"",", setType="&amp;G317,"")&amp;IF(J317="true",", multiTrialSet=true",""),"")</f>
        <v>, setType=LIBSETS_SETTYPE_TRIAL</v>
      </c>
      <c r="BB317" s="21" t="str">
        <f>IF(AX317&lt;&gt;"",", isProcSetAllowedInPvP="&amp; AX317,"") &amp; IF(F317&lt;&gt;"Not in the game (anymore)",IF(U317&lt;&gt;"",", dropMechanic={"&amp;U317&amp;IF(AA317&lt;&gt;"",","&amp;AA317,"")&amp;IF(AF317&lt;&gt;"",","&amp;AF317,"")&amp;IF(AK317&lt;&gt;"",","&amp;AK317,"")&amp;IF(AP317&lt;&gt;"",","&amp;AP317,"")&amp;IF(AU317&lt;&gt;"",","&amp;AU317,"")&amp;"}"&amp;IF(U317="LIBSETS_DROP_MECHANIC_MONSTER_NAME",", dropMechanicNames={" &amp; IF(V317&lt;&gt;"","['en']='"&amp;V317&amp;"'","") &amp; IF(W317&lt;&gt;"",", ['de']='" &amp; W317&amp;"'","") &amp; "}",""),"")&amp;"},","")</f>
        <v>, dropMechanic={LIBSETS_DROP_MECHANIC_MONSTER_NAME}, dropMechanicNames={}},</v>
      </c>
      <c r="BC317" s="21" t="str">
        <f>IF(F317&lt;&gt;"Not in the game (anymore)",IF(C317&lt;&gt;"",CONCATENATE(" --",C317," / ",B317,"   [",IF(Q317&lt;&gt;"",Q317,""),IF(Z317&lt;&gt;"",", "&amp;Z317,""),IF(AE317&lt;&gt;"",", "&amp;AE317,""),IF(AJ317&lt;&gt;"",", "&amp;AJ317,""),IF(AO317&lt;&gt;"",", "&amp;AO317,""),IF(AT317&lt;&gt;"",", "&amp;AT317,""),"]")),"")</f>
        <v xml:space="preserve"> --Defensive Position / Defensive Position   [Asylum Sanctorium]</v>
      </c>
    </row>
    <row r="318" spans="1:55" x14ac:dyDescent="0.25">
      <c r="A318" s="12">
        <v>365</v>
      </c>
      <c r="B318" t="s">
        <v>1229</v>
      </c>
      <c r="C318" t="s">
        <v>1230</v>
      </c>
      <c r="D318" s="3">
        <f t="shared" si="6"/>
        <v>365</v>
      </c>
      <c r="E318" s="42"/>
      <c r="G318" s="8" t="s">
        <v>1500</v>
      </c>
      <c r="I318" t="s">
        <v>97</v>
      </c>
      <c r="J318" t="s">
        <v>97</v>
      </c>
      <c r="K318">
        <v>346</v>
      </c>
      <c r="L318">
        <v>346</v>
      </c>
      <c r="M318">
        <v>346</v>
      </c>
      <c r="N318">
        <v>0</v>
      </c>
      <c r="O318" s="66" t="s">
        <v>666</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1565</v>
      </c>
      <c r="V318" s="39" t="s">
        <v>1437</v>
      </c>
      <c r="W318" s="39"/>
      <c r="Y318" s="3" t="str">
        <f>IF(G318&lt;&gt;"LIBSETS_SETTYPE_BATTLEGROUND",IF(G318&lt;&gt;"LIBSETS_SETTYPE_SPECIAL",IF(X318&lt;&gt;"",X318,IF(Z318&lt;&gt;"",VLOOKUP(Z318,'ESO zone constants'!$D$3:$H$4953,5,FALSE),"")),""),"")</f>
        <v/>
      </c>
      <c r="Z318" t="str">
        <f>IF(AND(O318&lt;&gt;"",NOT(ISERROR(O318))),"",IF(AND(L318&lt;&gt;"",L318&gt;0,NOT(ISERROR(L318))),VLOOKUP(L318,'ESO dumped WayshrineInfo'!$K$3:$N$9999,4,FALSE),""))</f>
        <v/>
      </c>
      <c r="AA318" s="39"/>
      <c r="AB318" s="39"/>
      <c r="AC318" s="39"/>
      <c r="AD318" s="3" t="str">
        <f>IF(G318&lt;&gt;"LIBSETS_SETTYPE_BATTLEGROUND",IF(G318&lt;&gt;"LIBSETS_SETTYPE_SPECIAL",IF(AE318&lt;&gt;"",VLOOKUP(AE318,'ESO zone constants'!$D$3:$H$4953,5,FALSE),""),""),"")</f>
        <v/>
      </c>
      <c r="AE318" t="str">
        <f>IF(AND(O318&lt;&gt;"",NOT(ISERROR(O318))),"",IF(AND(M318&lt;&gt;"",M318&gt;0,NOT(ISERROR(M318))),VLOOKUP(M318,'ESO dumped WayshrineInfo'!$K$3:$N$9999,4,FALSE),""))</f>
        <v/>
      </c>
      <c r="AF318" s="39"/>
      <c r="AG318" s="39"/>
      <c r="AH318" s="39"/>
      <c r="AI318" s="3" t="str">
        <f>IF(G318&lt;&gt;"LIBSETS_SETTYPE_BATTLEGROUND",IF(G318&lt;&gt;"LIBSETS_SETTYPE_SPECIAL",IF(AJ318&lt;&gt;"",VLOOKUP(AJ318,'ESO zone constants'!$D$3:$H$4953,5,FALSE),""),""),"")</f>
        <v/>
      </c>
      <c r="AK318" s="39"/>
      <c r="AL318" s="39"/>
      <c r="AM318" s="39"/>
      <c r="AN318" s="3" t="str">
        <f>IF(G318&lt;&gt;"LIBSETS_SETTYPE_BATTLEGROUND",IF(G318&lt;&gt;"LIBSETS_SETTYPE_SPECIAL",IF(AO318&lt;&gt;"",VLOOKUP(AO318,'ESO zone constants'!$D$3:$H$4953,5,FALSE),""),""),"")</f>
        <v/>
      </c>
      <c r="AP318" s="39"/>
      <c r="AQ318" s="39"/>
      <c r="AR318" s="39"/>
      <c r="AS318" s="3" t="str">
        <f>IF(G318&lt;&gt;"LIBSETS_SETTYPE_BATTLEGROUND",IF(G318&lt;&gt;"LIBSETS_SETTYPE_SPECIAL",IF(AT318&lt;&gt;"",VLOOKUP(AT318,'ESO zone constants'!$D$3:$H$4953,5,FALSE),""),""),"")</f>
        <v/>
      </c>
      <c r="AU318" s="39"/>
      <c r="AV318" s="39"/>
      <c r="AW318" s="39"/>
      <c r="AX318" s="90" t="s">
        <v>2707</v>
      </c>
      <c r="AY318" s="21" t="str">
        <f>IF(A318="???","--","")&amp;IF(F318&lt;&gt;"Not in the game (anymore)",IF(A318&lt;&gt;"",CONCATENATE("[",A318,"] = {wayshrines={")&amp;IF(K318&lt;&gt;"",CONCATENATE(K318,","),"")&amp;IF(L318&lt;&gt;"",CONCATENATE(L318,","),"")&amp;IF(M318&lt;&gt;"",CONCATENATE(M318,","),"")&amp;CONCATENATE("}")&amp;IF(VALUE(N318)&gt;0,CONCATENATE(", traitsNeeded=",N318),"")&amp;CONCATENATE(", dlcId=",IF(S318&lt;&gt;"",S318,"DLC_BASE_GAME")),""),"")</f>
        <v>[365] = {wayshrines={346,346,346,}, dlcId=DLC_CLOCKWORK_CITY</v>
      </c>
      <c r="AZ318" s="21" t="str">
        <f>IF(F318&lt;&gt;"Not in the game (anymore)",IF(A318&lt;&gt;"",IF(P318&lt;&gt;"",CONCATENATE(", zoneIds={",P318),"")&amp;IF(Y318&lt;&gt;"",CONCATENATE(",",Y318),"")&amp;IF(AD318&lt;&gt;"",CONCATENATE(",",AD318),"")&amp;IF(AI318&lt;&gt;"",CONCATENATE(",",AI318),"")&amp;IF(AN318&lt;&gt;"",CONCATENATE(",",AN318),"")&amp;IF(AS318&lt;&gt;"",CONCATENATE(",",AS318),"")&amp;IF(P318&lt;&gt;"",CONCATENATE("}",""),"")&amp;IF(OR(I318="true",I318="false",I318&lt;&gt;""), CONCATENATE(", veteran=", I318), ""),""),"")</f>
        <v>, zoneIds={1000}, veteran=false</v>
      </c>
      <c r="BA318" s="21" t="str">
        <f>IF(F318&lt;&gt;"Not in the game (anymore)",IF(A318&lt;&gt;"",", setType="&amp;G318,"")&amp;IF(J318="true",", multiTrialSet=true",""),"")</f>
        <v>, setType=LIBSETS_SETTYPE_TRIAL</v>
      </c>
      <c r="BB318" s="21" t="str">
        <f>IF(AX318&lt;&gt;"",", isProcSetAllowedInPvP="&amp; AX318,"") &amp; IF(F318&lt;&gt;"Not in the game (anymore)",IF(U318&lt;&gt;"",", dropMechanic={"&amp;U318&amp;IF(AA318&lt;&gt;"",","&amp;AA318,"")&amp;IF(AF318&lt;&gt;"",","&amp;AF318,"")&amp;IF(AK318&lt;&gt;"",","&amp;AK318,"")&amp;IF(AP318&lt;&gt;"",","&amp;AP318,"")&amp;IF(AU318&lt;&gt;"",","&amp;AU318,"")&amp;"}"&amp;IF(U318="LIBSETS_DROP_MECHANIC_MONSTER_NAME",", dropMechanicNames={" &amp; IF(V318&lt;&gt;"","['en']='"&amp;V318&amp;"'","") &amp; IF(W318&lt;&gt;"",", ['de']='" &amp; W318&amp;"'","") &amp; "}",""),"")&amp;"},","")</f>
        <v>, dropMechanic={LIBSETS_DROP_MECHANIC_MONSTER_NAME}, dropMechanicNames={['en']='Last Boss (normal)'}},</v>
      </c>
      <c r="BC318" s="21" t="str">
        <f>IF(F318&lt;&gt;"Not in the game (anymore)",IF(C318&lt;&gt;"",CONCATENATE(" --",C318," / ",B318,"   [",IF(Q318&lt;&gt;"",Q318,""),IF(Z318&lt;&gt;"",", "&amp;Z318,""),IF(AE318&lt;&gt;"",", "&amp;AE318,""),IF(AJ318&lt;&gt;"",", "&amp;AJ318,""),IF(AO318&lt;&gt;"",", "&amp;AO318,""),IF(AT318&lt;&gt;"",", "&amp;AT318,""),"]")),"")</f>
        <v xml:space="preserve"> --Chaotic Whirlwind / Chaotischer Wirbelwind   [Asylum Sanctorium]</v>
      </c>
    </row>
    <row r="319" spans="1:55" x14ac:dyDescent="0.25">
      <c r="A319" s="12">
        <v>366</v>
      </c>
      <c r="B319" t="s">
        <v>1231</v>
      </c>
      <c r="C319" t="s">
        <v>1232</v>
      </c>
      <c r="D319" s="3">
        <f t="shared" si="6"/>
        <v>366</v>
      </c>
      <c r="G319" s="8" t="s">
        <v>1500</v>
      </c>
      <c r="I319" t="s">
        <v>97</v>
      </c>
      <c r="J319" t="s">
        <v>97</v>
      </c>
      <c r="K319">
        <v>346</v>
      </c>
      <c r="L319">
        <v>346</v>
      </c>
      <c r="M319">
        <v>346</v>
      </c>
      <c r="N319">
        <v>0</v>
      </c>
      <c r="O319" s="66" t="s">
        <v>666</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1565</v>
      </c>
      <c r="V319" s="39"/>
      <c r="W319" s="39"/>
      <c r="Y319" s="3" t="str">
        <f>IF(G319&lt;&gt;"LIBSETS_SETTYPE_BATTLEGROUND",IF(G319&lt;&gt;"LIBSETS_SETTYPE_SPECIAL",IF(X319&lt;&gt;"",X319,IF(Z319&lt;&gt;"",VLOOKUP(Z319,'ESO zone constants'!$D$3:$H$4953,5,FALSE),"")),""),"")</f>
        <v/>
      </c>
      <c r="Z319" t="str">
        <f>IF(AND(O319&lt;&gt;"",NOT(ISERROR(O319))),"",IF(AND(L319&lt;&gt;"",L319&gt;0,NOT(ISERROR(L319))),VLOOKUP(L319,'ESO dumped WayshrineInfo'!$K$3:$N$9999,4,FALSE),""))</f>
        <v/>
      </c>
      <c r="AA319" s="39"/>
      <c r="AB319" s="39"/>
      <c r="AC319" s="39"/>
      <c r="AD319" s="3" t="str">
        <f>IF(G319&lt;&gt;"LIBSETS_SETTYPE_BATTLEGROUND",IF(G319&lt;&gt;"LIBSETS_SETTYPE_SPECIAL",IF(AE319&lt;&gt;"",VLOOKUP(AE319,'ESO zone constants'!$D$3:$H$4953,5,FALSE),""),""),"")</f>
        <v/>
      </c>
      <c r="AE319" t="str">
        <f>IF(AND(O319&lt;&gt;"",NOT(ISERROR(O319))),"",IF(AND(M319&lt;&gt;"",M319&gt;0,NOT(ISERROR(M319))),VLOOKUP(M319,'ESO dumped WayshrineInfo'!$K$3:$N$9999,4,FALSE),""))</f>
        <v/>
      </c>
      <c r="AF319" s="39"/>
      <c r="AG319" s="39"/>
      <c r="AH319" s="39"/>
      <c r="AI319" s="3" t="str">
        <f>IF(G319&lt;&gt;"LIBSETS_SETTYPE_BATTLEGROUND",IF(G319&lt;&gt;"LIBSETS_SETTYPE_SPECIAL",IF(AJ319&lt;&gt;"",VLOOKUP(AJ319,'ESO zone constants'!$D$3:$H$4953,5,FALSE),""),""),"")</f>
        <v/>
      </c>
      <c r="AK319" s="39"/>
      <c r="AL319" s="39"/>
      <c r="AM319" s="39"/>
      <c r="AN319" s="3" t="str">
        <f>IF(G319&lt;&gt;"LIBSETS_SETTYPE_BATTLEGROUND",IF(G319&lt;&gt;"LIBSETS_SETTYPE_SPECIAL",IF(AO319&lt;&gt;"",VLOOKUP(AO319,'ESO zone constants'!$D$3:$H$4953,5,FALSE),""),""),"")</f>
        <v/>
      </c>
      <c r="AP319" s="39"/>
      <c r="AQ319" s="39"/>
      <c r="AR319" s="39"/>
      <c r="AS319" s="3" t="str">
        <f>IF(G319&lt;&gt;"LIBSETS_SETTYPE_BATTLEGROUND",IF(G319&lt;&gt;"LIBSETS_SETTYPE_SPECIAL",IF(AT319&lt;&gt;"",VLOOKUP(AT319,'ESO zone constants'!$D$3:$H$4953,5,FALSE),""),""),"")</f>
        <v/>
      </c>
      <c r="AU319" s="39"/>
      <c r="AV319" s="39"/>
      <c r="AW319" s="39"/>
      <c r="AX319" s="90" t="s">
        <v>2707</v>
      </c>
      <c r="AY319" s="21" t="str">
        <f>IF(A319="???","--","")&amp;IF(F319&lt;&gt;"Not in the game (anymore)",IF(A319&lt;&gt;"",CONCATENATE("[",A319,"] = {wayshrines={")&amp;IF(K319&lt;&gt;"",CONCATENATE(K319,","),"")&amp;IF(L319&lt;&gt;"",CONCATENATE(L319,","),"")&amp;IF(M319&lt;&gt;"",CONCATENATE(M319,","),"")&amp;CONCATENATE("}")&amp;IF(VALUE(N319)&gt;0,CONCATENATE(", traitsNeeded=",N319),"")&amp;CONCATENATE(", dlcId=",IF(S319&lt;&gt;"",S319,"DLC_BASE_GAME")),""),"")</f>
        <v>[366] = {wayshrines={346,346,346,}, dlcId=DLC_CLOCKWORK_CITY</v>
      </c>
      <c r="AZ319" s="21" t="str">
        <f>IF(F319&lt;&gt;"Not in the game (anymore)",IF(A319&lt;&gt;"",IF(P319&lt;&gt;"",CONCATENATE(", zoneIds={",P319),"")&amp;IF(Y319&lt;&gt;"",CONCATENATE(",",Y319),"")&amp;IF(AD319&lt;&gt;"",CONCATENATE(",",AD319),"")&amp;IF(AI319&lt;&gt;"",CONCATENATE(",",AI319),"")&amp;IF(AN319&lt;&gt;"",CONCATENATE(",",AN319),"")&amp;IF(AS319&lt;&gt;"",CONCATENATE(",",AS319),"")&amp;IF(P319&lt;&gt;"",CONCATENATE("}",""),"")&amp;IF(OR(I319="true",I319="false",I319&lt;&gt;""), CONCATENATE(", veteran=", I319), ""),""),"")</f>
        <v>, zoneIds={1000}, veteran=false</v>
      </c>
      <c r="BA319" s="21" t="str">
        <f>IF(F319&lt;&gt;"Not in the game (anymore)",IF(A319&lt;&gt;"",", setType="&amp;G319,"")&amp;IF(J319="true",", multiTrialSet=true",""),"")</f>
        <v>, setType=LIBSETS_SETTYPE_TRIAL</v>
      </c>
      <c r="BB319" s="21" t="str">
        <f>IF(AX319&lt;&gt;"",", isProcSetAllowedInPvP="&amp; AX319,"") &amp; IF(F319&lt;&gt;"Not in the game (anymore)",IF(U319&lt;&gt;"",", dropMechanic={"&amp;U319&amp;IF(AA319&lt;&gt;"",","&amp;AA319,"")&amp;IF(AF319&lt;&gt;"",","&amp;AF319,"")&amp;IF(AK319&lt;&gt;"",","&amp;AK319,"")&amp;IF(AP319&lt;&gt;"",","&amp;AP319,"")&amp;IF(AU319&lt;&gt;"",","&amp;AU319,"")&amp;"}"&amp;IF(U319="LIBSETS_DROP_MECHANIC_MONSTER_NAME",", dropMechanicNames={" &amp; IF(V319&lt;&gt;"","['en']='"&amp;V319&amp;"'","") &amp; IF(W319&lt;&gt;"",", ['de']='" &amp; W319&amp;"'","") &amp; "}",""),"")&amp;"},","")</f>
        <v>, dropMechanic={LIBSETS_DROP_MECHANIC_MONSTER_NAME}, dropMechanicNames={}},</v>
      </c>
      <c r="BC319" s="21" t="str">
        <f>IF(F319&lt;&gt;"Not in the game (anymore)",IF(C319&lt;&gt;"",CONCATENATE(" --",C319," / ",B319,"   [",IF(Q319&lt;&gt;"",Q319,""),IF(Z319&lt;&gt;"",", "&amp;Z319,""),IF(AE319&lt;&gt;"",", "&amp;AE319,""),IF(AJ319&lt;&gt;"",", "&amp;AJ319,""),IF(AO319&lt;&gt;"",", "&amp;AO319,""),IF(AT319&lt;&gt;"",", "&amp;AT319,""),"]")),"")</f>
        <v xml:space="preserve"> --Piercing Spray / Durchdringende Salve   [Asylum Sanctorium]</v>
      </c>
    </row>
    <row r="320" spans="1:55" x14ac:dyDescent="0.25">
      <c r="A320" s="12">
        <v>367</v>
      </c>
      <c r="B320" t="s">
        <v>1233</v>
      </c>
      <c r="C320" t="s">
        <v>1234</v>
      </c>
      <c r="D320" s="3">
        <f t="shared" si="6"/>
        <v>367</v>
      </c>
      <c r="G320" s="8" t="s">
        <v>1500</v>
      </c>
      <c r="I320" t="s">
        <v>97</v>
      </c>
      <c r="J320" t="s">
        <v>97</v>
      </c>
      <c r="K320">
        <v>346</v>
      </c>
      <c r="L320">
        <v>346</v>
      </c>
      <c r="M320">
        <v>346</v>
      </c>
      <c r="N320">
        <v>0</v>
      </c>
      <c r="O320" s="66" t="s">
        <v>666</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1565</v>
      </c>
      <c r="V320" s="39" t="s">
        <v>1437</v>
      </c>
      <c r="W320" s="39"/>
      <c r="Y320" s="3" t="str">
        <f>IF(G320&lt;&gt;"LIBSETS_SETTYPE_BATTLEGROUND",IF(G320&lt;&gt;"LIBSETS_SETTYPE_SPECIAL",IF(X320&lt;&gt;"",X320,IF(Z320&lt;&gt;"",VLOOKUP(Z320,'ESO zone constants'!$D$3:$H$4953,5,FALSE),"")),""),"")</f>
        <v/>
      </c>
      <c r="Z320" t="str">
        <f>IF(AND(O320&lt;&gt;"",NOT(ISERROR(O320))),"",IF(AND(L320&lt;&gt;"",L320&gt;0,NOT(ISERROR(L320))),VLOOKUP(L320,'ESO dumped WayshrineInfo'!$K$3:$N$9999,4,FALSE),""))</f>
        <v/>
      </c>
      <c r="AA320" s="39"/>
      <c r="AB320" s="39"/>
      <c r="AC320" s="39"/>
      <c r="AD320" s="3" t="str">
        <f>IF(G320&lt;&gt;"LIBSETS_SETTYPE_BATTLEGROUND",IF(G320&lt;&gt;"LIBSETS_SETTYPE_SPECIAL",IF(AE320&lt;&gt;"",VLOOKUP(AE320,'ESO zone constants'!$D$3:$H$4953,5,FALSE),""),""),"")</f>
        <v/>
      </c>
      <c r="AE320" t="str">
        <f>IF(AND(O320&lt;&gt;"",NOT(ISERROR(O320))),"",IF(AND(M320&lt;&gt;"",M320&gt;0,NOT(ISERROR(M320))),VLOOKUP(M320,'ESO dumped WayshrineInfo'!$K$3:$N$9999,4,FALSE),""))</f>
        <v/>
      </c>
      <c r="AF320" s="39"/>
      <c r="AG320" s="39"/>
      <c r="AH320" s="39"/>
      <c r="AI320" s="3" t="str">
        <f>IF(G320&lt;&gt;"LIBSETS_SETTYPE_BATTLEGROUND",IF(G320&lt;&gt;"LIBSETS_SETTYPE_SPECIAL",IF(AJ320&lt;&gt;"",VLOOKUP(AJ320,'ESO zone constants'!$D$3:$H$4953,5,FALSE),""),""),"")</f>
        <v/>
      </c>
      <c r="AK320" s="39"/>
      <c r="AL320" s="39"/>
      <c r="AM320" s="39"/>
      <c r="AN320" s="3" t="str">
        <f>IF(G320&lt;&gt;"LIBSETS_SETTYPE_BATTLEGROUND",IF(G320&lt;&gt;"LIBSETS_SETTYPE_SPECIAL",IF(AO320&lt;&gt;"",VLOOKUP(AO320,'ESO zone constants'!$D$3:$H$4953,5,FALSE),""),""),"")</f>
        <v/>
      </c>
      <c r="AP320" s="39"/>
      <c r="AQ320" s="39"/>
      <c r="AR320" s="39"/>
      <c r="AS320" s="3" t="str">
        <f>IF(G320&lt;&gt;"LIBSETS_SETTYPE_BATTLEGROUND",IF(G320&lt;&gt;"LIBSETS_SETTYPE_SPECIAL",IF(AT320&lt;&gt;"",VLOOKUP(AT320,'ESO zone constants'!$D$3:$H$4953,5,FALSE),""),""),"")</f>
        <v/>
      </c>
      <c r="AU320" s="39"/>
      <c r="AV320" s="39"/>
      <c r="AW320" s="39"/>
      <c r="AX320" s="90" t="s">
        <v>2707</v>
      </c>
      <c r="AY320" s="21" t="str">
        <f>IF(A320="???","--","")&amp;IF(F320&lt;&gt;"Not in the game (anymore)",IF(A320&lt;&gt;"",CONCATENATE("[",A320,"] = {wayshrines={")&amp;IF(K320&lt;&gt;"",CONCATENATE(K320,","),"")&amp;IF(L320&lt;&gt;"",CONCATENATE(L320,","),"")&amp;IF(M320&lt;&gt;"",CONCATENATE(M320,","),"")&amp;CONCATENATE("}")&amp;IF(VALUE(N320)&gt;0,CONCATENATE(", traitsNeeded=",N320),"")&amp;CONCATENATE(", dlcId=",IF(S320&lt;&gt;"",S320,"DLC_BASE_GAME")),""),"")</f>
        <v>[367] = {wayshrines={346,346,346,}, dlcId=DLC_CLOCKWORK_CITY</v>
      </c>
      <c r="AZ320" s="21" t="str">
        <f>IF(F320&lt;&gt;"Not in the game (anymore)",IF(A320&lt;&gt;"",IF(P320&lt;&gt;"",CONCATENATE(", zoneIds={",P320),"")&amp;IF(Y320&lt;&gt;"",CONCATENATE(",",Y320),"")&amp;IF(AD320&lt;&gt;"",CONCATENATE(",",AD320),"")&amp;IF(AI320&lt;&gt;"",CONCATENATE(",",AI320),"")&amp;IF(AN320&lt;&gt;"",CONCATENATE(",",AN320),"")&amp;IF(AS320&lt;&gt;"",CONCATENATE(",",AS320),"")&amp;IF(P320&lt;&gt;"",CONCATENATE("}",""),"")&amp;IF(OR(I320="true",I320="false",I320&lt;&gt;""), CONCATENATE(", veteran=", I320), ""),""),"")</f>
        <v>, zoneIds={1000}, veteran=false</v>
      </c>
      <c r="BA320" s="21" t="str">
        <f>IF(F320&lt;&gt;"Not in the game (anymore)",IF(A320&lt;&gt;"",", setType="&amp;G320,"")&amp;IF(J320="true",", multiTrialSet=true",""),"")</f>
        <v>, setType=LIBSETS_SETTYPE_TRIAL</v>
      </c>
      <c r="BB320" s="21" t="str">
        <f>IF(AX320&lt;&gt;"",", isProcSetAllowedInPvP="&amp; AX320,"") &amp; IF(F320&lt;&gt;"Not in the game (anymore)",IF(U320&lt;&gt;"",", dropMechanic={"&amp;U320&amp;IF(AA320&lt;&gt;"",","&amp;AA320,"")&amp;IF(AF320&lt;&gt;"",","&amp;AF320,"")&amp;IF(AK320&lt;&gt;"",","&amp;AK320,"")&amp;IF(AP320&lt;&gt;"",","&amp;AP320,"")&amp;IF(AU320&lt;&gt;"",","&amp;AU320,"")&amp;"}"&amp;IF(U320="LIBSETS_DROP_MECHANIC_MONSTER_NAME",", dropMechanicNames={" &amp; IF(V320&lt;&gt;"","['en']='"&amp;V320&amp;"'","") &amp; IF(W320&lt;&gt;"",", ['de']='" &amp; W320&amp;"'","") &amp; "}",""),"")&amp;"},","")</f>
        <v>, dropMechanic={LIBSETS_DROP_MECHANIC_MONSTER_NAME}, dropMechanicNames={['en']='Last Boss (normal)'}},</v>
      </c>
      <c r="BC320" s="21" t="str">
        <f>IF(F320&lt;&gt;"Not in the game (anymore)",IF(C320&lt;&gt;"",CONCATENATE(" --",C320," / ",B320,"   [",IF(Q320&lt;&gt;"",Q320,""),IF(Z320&lt;&gt;"",", "&amp;Z320,""),IF(AE320&lt;&gt;"",", "&amp;AE320,""),IF(AJ320&lt;&gt;"",", "&amp;AJ320,""),IF(AO320&lt;&gt;"",", "&amp;AO320,""),IF(AT320&lt;&gt;"",", "&amp;AT320,""),"]")),"")</f>
        <v xml:space="preserve"> --Concentrated Force / Konzentrierte Kraft   [Asylum Sanctorium]</v>
      </c>
    </row>
    <row r="321" spans="1:55" x14ac:dyDescent="0.25">
      <c r="A321" s="12">
        <v>368</v>
      </c>
      <c r="B321" t="s">
        <v>1235</v>
      </c>
      <c r="C321" t="s">
        <v>1236</v>
      </c>
      <c r="D321" s="3">
        <f t="shared" si="6"/>
        <v>368</v>
      </c>
      <c r="G321" s="8" t="s">
        <v>1500</v>
      </c>
      <c r="I321" t="s">
        <v>97</v>
      </c>
      <c r="J321" t="s">
        <v>97</v>
      </c>
      <c r="K321">
        <v>346</v>
      </c>
      <c r="L321">
        <v>346</v>
      </c>
      <c r="M321">
        <v>346</v>
      </c>
      <c r="N321">
        <v>0</v>
      </c>
      <c r="O321" s="66" t="s">
        <v>666</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1565</v>
      </c>
      <c r="V321" s="39"/>
      <c r="W321" s="39"/>
      <c r="Y321" s="3" t="str">
        <f>IF(G321&lt;&gt;"LIBSETS_SETTYPE_BATTLEGROUND",IF(G321&lt;&gt;"LIBSETS_SETTYPE_SPECIAL",IF(X321&lt;&gt;"",X321,IF(Z321&lt;&gt;"",VLOOKUP(Z321,'ESO zone constants'!$D$3:$H$4953,5,FALSE),"")),""),"")</f>
        <v/>
      </c>
      <c r="Z321" t="str">
        <f>IF(AND(O321&lt;&gt;"",NOT(ISERROR(O321))),"",IF(AND(L321&lt;&gt;"",L321&gt;0,NOT(ISERROR(L321))),VLOOKUP(L321,'ESO dumped WayshrineInfo'!$K$3:$N$9999,4,FALSE),""))</f>
        <v/>
      </c>
      <c r="AA321" s="39"/>
      <c r="AB321" s="39"/>
      <c r="AC321" s="39"/>
      <c r="AD321" s="3" t="str">
        <f>IF(G321&lt;&gt;"LIBSETS_SETTYPE_BATTLEGROUND",IF(G321&lt;&gt;"LIBSETS_SETTYPE_SPECIAL",IF(AE321&lt;&gt;"",VLOOKUP(AE321,'ESO zone constants'!$D$3:$H$4953,5,FALSE),""),""),"")</f>
        <v/>
      </c>
      <c r="AE321" t="str">
        <f>IF(AND(O321&lt;&gt;"",NOT(ISERROR(O321))),"",IF(AND(M321&lt;&gt;"",M321&gt;0,NOT(ISERROR(M321))),VLOOKUP(M321,'ESO dumped WayshrineInfo'!$K$3:$N$9999,4,FALSE),""))</f>
        <v/>
      </c>
      <c r="AF321" s="39"/>
      <c r="AG321" s="39"/>
      <c r="AH321" s="39"/>
      <c r="AI321" s="3" t="str">
        <f>IF(G321&lt;&gt;"LIBSETS_SETTYPE_BATTLEGROUND",IF(G321&lt;&gt;"LIBSETS_SETTYPE_SPECIAL",IF(AJ321&lt;&gt;"",VLOOKUP(AJ321,'ESO zone constants'!$D$3:$H$4953,5,FALSE),""),""),"")</f>
        <v/>
      </c>
      <c r="AK321" s="39"/>
      <c r="AL321" s="39"/>
      <c r="AM321" s="39"/>
      <c r="AN321" s="3" t="str">
        <f>IF(G321&lt;&gt;"LIBSETS_SETTYPE_BATTLEGROUND",IF(G321&lt;&gt;"LIBSETS_SETTYPE_SPECIAL",IF(AO321&lt;&gt;"",VLOOKUP(AO321,'ESO zone constants'!$D$3:$H$4953,5,FALSE),""),""),"")</f>
        <v/>
      </c>
      <c r="AP321" s="39"/>
      <c r="AQ321" s="39"/>
      <c r="AR321" s="39"/>
      <c r="AS321" s="3" t="str">
        <f>IF(G321&lt;&gt;"LIBSETS_SETTYPE_BATTLEGROUND",IF(G321&lt;&gt;"LIBSETS_SETTYPE_SPECIAL",IF(AT321&lt;&gt;"",VLOOKUP(AT321,'ESO zone constants'!$D$3:$H$4953,5,FALSE),""),""),"")</f>
        <v/>
      </c>
      <c r="AU321" s="39"/>
      <c r="AV321" s="39"/>
      <c r="AW321" s="39"/>
      <c r="AX321" s="90" t="s">
        <v>2707</v>
      </c>
      <c r="AY321" s="21" t="str">
        <f>IF(A321="???","--","")&amp;IF(F321&lt;&gt;"Not in the game (anymore)",IF(A321&lt;&gt;"",CONCATENATE("[",A321,"] = {wayshrines={")&amp;IF(K321&lt;&gt;"",CONCATENATE(K321,","),"")&amp;IF(L321&lt;&gt;"",CONCATENATE(L321,","),"")&amp;IF(M321&lt;&gt;"",CONCATENATE(M321,","),"")&amp;CONCATENATE("}")&amp;IF(VALUE(N321)&gt;0,CONCATENATE(", traitsNeeded=",N321),"")&amp;CONCATENATE(", dlcId=",IF(S321&lt;&gt;"",S321,"DLC_BASE_GAME")),""),"")</f>
        <v>[368] = {wayshrines={346,346,346,}, dlcId=DLC_CLOCKWORK_CITY</v>
      </c>
      <c r="AZ321" s="21" t="str">
        <f>IF(F321&lt;&gt;"Not in the game (anymore)",IF(A321&lt;&gt;"",IF(P321&lt;&gt;"",CONCATENATE(", zoneIds={",P321),"")&amp;IF(Y321&lt;&gt;"",CONCATENATE(",",Y321),"")&amp;IF(AD321&lt;&gt;"",CONCATENATE(",",AD321),"")&amp;IF(AI321&lt;&gt;"",CONCATENATE(",",AI321),"")&amp;IF(AN321&lt;&gt;"",CONCATENATE(",",AN321),"")&amp;IF(AS321&lt;&gt;"",CONCATENATE(",",AS321),"")&amp;IF(P321&lt;&gt;"",CONCATENATE("}",""),"")&amp;IF(OR(I321="true",I321="false",I321&lt;&gt;""), CONCATENATE(", veteran=", I321), ""),""),"")</f>
        <v>, zoneIds={1000}, veteran=false</v>
      </c>
      <c r="BA321" s="21" t="str">
        <f>IF(F321&lt;&gt;"Not in the game (anymore)",IF(A321&lt;&gt;"",", setType="&amp;G321,"")&amp;IF(J321="true",", multiTrialSet=true",""),"")</f>
        <v>, setType=LIBSETS_SETTYPE_TRIAL</v>
      </c>
      <c r="BB321" s="21" t="str">
        <f>IF(AX321&lt;&gt;"",", isProcSetAllowedInPvP="&amp; AX321,"") &amp; IF(F321&lt;&gt;"Not in the game (anymore)",IF(U321&lt;&gt;"",", dropMechanic={"&amp;U321&amp;IF(AA321&lt;&gt;"",","&amp;AA321,"")&amp;IF(AF321&lt;&gt;"",","&amp;AF321,"")&amp;IF(AK321&lt;&gt;"",","&amp;AK321,"")&amp;IF(AP321&lt;&gt;"",","&amp;AP321,"")&amp;IF(AU321&lt;&gt;"",","&amp;AU321,"")&amp;"}"&amp;IF(U321="LIBSETS_DROP_MECHANIC_MONSTER_NAME",", dropMechanicNames={" &amp; IF(V321&lt;&gt;"","['en']='"&amp;V321&amp;"'","") &amp; IF(W321&lt;&gt;"",", ['de']='" &amp; W321&amp;"'","") &amp; "}",""),"")&amp;"},","")</f>
        <v>, dropMechanic={LIBSETS_DROP_MECHANIC_MONSTER_NAME}, dropMechanicNames={}},</v>
      </c>
      <c r="BC321" s="21" t="str">
        <f>IF(F321&lt;&gt;"Not in the game (anymore)",IF(C321&lt;&gt;"",CONCATENATE(" --",C321," / ",B321,"   [",IF(Q321&lt;&gt;"",Q321,""),IF(Z321&lt;&gt;"",", "&amp;Z321,""),IF(AE321&lt;&gt;"",", "&amp;AE321,""),IF(AJ321&lt;&gt;"",", "&amp;AJ321,""),IF(AO321&lt;&gt;"",", "&amp;AO321,""),IF(AT321&lt;&gt;"",", "&amp;AT321,""),"]")),"")</f>
        <v xml:space="preserve"> --Timeless Blessing / Zeitloser Segen   [Asylum Sanctorium]</v>
      </c>
    </row>
    <row r="322" spans="1:55" x14ac:dyDescent="0.25">
      <c r="A322" s="12">
        <v>369</v>
      </c>
      <c r="B322" t="s">
        <v>1237</v>
      </c>
      <c r="C322" t="s">
        <v>1238</v>
      </c>
      <c r="D322" s="3">
        <f t="shared" si="6"/>
        <v>369</v>
      </c>
      <c r="G322" s="8" t="s">
        <v>1491</v>
      </c>
      <c r="I322" t="s">
        <v>97</v>
      </c>
      <c r="J322" t="s">
        <v>97</v>
      </c>
      <c r="K322">
        <v>249</v>
      </c>
      <c r="L322">
        <v>249</v>
      </c>
      <c r="M322">
        <v>249</v>
      </c>
      <c r="N322">
        <v>0</v>
      </c>
      <c r="O322" s="66"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1577</v>
      </c>
      <c r="V322" s="43" t="str">
        <f>IF(U322&lt;&gt;"",IF(U322&lt;&gt;"LIBSETS_DROP_MECHANIC_MONSTER_NAME",VLOOKUP(U322,'LibSets constants'!$I$4:$L$1003,3,FALSE),""),"")</f>
        <v>Arena stage chest</v>
      </c>
      <c r="W322" s="3" t="str">
        <f>IF(U322&lt;&gt;"",IF(U322&lt;&gt;"LIBSETS_DROP_MECHANIC_MONSTER_NAME",VLOOKUP(U322,'LibSets constants'!$I$4:$L$1003,4,FALSE),""),"")</f>
        <v>Arena-Phasen Schatztruhe</v>
      </c>
      <c r="Y322" s="3" t="str">
        <f>IF(G322&lt;&gt;"LIBSETS_SETTYPE_BATTLEGROUND",IF(G322&lt;&gt;"LIBSETS_SETTYPE_SPECIAL",IF(X322&lt;&gt;"",X322,IF(Z322&lt;&gt;"",VLOOKUP(Z322,'ESO zone constants'!$D$3:$H$4953,5,FALSE),"")),""),"")</f>
        <v/>
      </c>
      <c r="Z322" t="str">
        <f>IF(AND(O322&lt;&gt;"",NOT(ISERROR(O322))),"",IF(AND(L322&lt;&gt;"",L322&gt;0,NOT(ISERROR(L322))),VLOOKUP(L322,'ESO dumped WayshrineInfo'!$K$3:$N$9999,4,FALSE),""))</f>
        <v/>
      </c>
      <c r="AA322" s="44"/>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WayshrineInfo'!$K$3:$N$9999,4,FALSE),""))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90" t="s">
        <v>2707</v>
      </c>
      <c r="AY322" s="21" t="str">
        <f>IF(A322="???","--","")&amp;IF(F322&lt;&gt;"Not in the game (anymore)",IF(A322&lt;&gt;"",CONCATENATE("[",A322,"] = {wayshrines={")&amp;IF(K322&lt;&gt;"",CONCATENATE(K322,","),"")&amp;IF(L322&lt;&gt;"",CONCATENATE(L322,","),"")&amp;IF(M322&lt;&gt;"",CONCATENATE(M322,","),"")&amp;CONCATENATE("}")&amp;IF(VALUE(N322)&gt;0,CONCATENATE(", traitsNeeded=",N322),"")&amp;CONCATENATE(", dlcId=",IF(S322&lt;&gt;"",S322,"DLC_BASE_GAME")),""),"")</f>
        <v>[369] = {wayshrines={249,249,249,}, dlcId=DLC_ORSINIUM</v>
      </c>
      <c r="AZ322" s="21" t="str">
        <f>IF(F322&lt;&gt;"Not in the game (anymore)",IF(A322&lt;&gt;"",IF(P322&lt;&gt;"",CONCATENATE(", zoneIds={",P322),"")&amp;IF(Y322&lt;&gt;"",CONCATENATE(",",Y322),"")&amp;IF(AD322&lt;&gt;"",CONCATENATE(",",AD322),"")&amp;IF(AI322&lt;&gt;"",CONCATENATE(",",AI322),"")&amp;IF(AN322&lt;&gt;"",CONCATENATE(",",AN322),"")&amp;IF(AS322&lt;&gt;"",CONCATENATE(",",AS322),"")&amp;IF(P322&lt;&gt;"",CONCATENATE("}",""),"")&amp;IF(OR(I322="true",I322="false",I322&lt;&gt;""), CONCATENATE(", veteran=", I322), ""),""),"")</f>
        <v>, zoneIds={677}, veteran=false</v>
      </c>
      <c r="BA322" s="21" t="str">
        <f>IF(F322&lt;&gt;"Not in the game (anymore)",IF(A322&lt;&gt;"",", setType="&amp;G322,"")&amp;IF(J322="true",", multiTrialSet=true",""),"")</f>
        <v>, setType=LIBSETS_SETTYPE_ARENA</v>
      </c>
      <c r="BB322" s="21" t="str">
        <f>IF(AX322&lt;&gt;"",", isProcSetAllowedInPvP="&amp; AX322,"") &amp; IF(F322&lt;&gt;"Not in the game (anymore)",IF(U322&lt;&gt;"",", dropMechanic={"&amp;U322&amp;IF(AA322&lt;&gt;"",","&amp;AA322,"")&amp;IF(AF322&lt;&gt;"",","&amp;AF322,"")&amp;IF(AK322&lt;&gt;"",","&amp;AK322,"")&amp;IF(AP322&lt;&gt;"",","&amp;AP322,"")&amp;IF(AU322&lt;&gt;"",","&amp;AU322,"")&amp;"}"&amp;IF(U322="LIBSETS_DROP_MECHANIC_MONSTER_NAME",", dropMechanicNames={" &amp; IF(V322&lt;&gt;"","['en']='"&amp;V322&amp;"'","") &amp; IF(W322&lt;&gt;"",", ['de']='" &amp; W322&amp;"'","") &amp; "}",""),"")&amp;"},","")</f>
        <v>, dropMechanic={LIBSETS_DROP_MECHANIC_ARENA_STAGE_CHEST}},</v>
      </c>
      <c r="BC322" s="21" t="str">
        <f>IF(F322&lt;&gt;"Not in the game (anymore)",IF(C322&lt;&gt;"",CONCATENATE(" --",C322," / ",B322,"   [",IF(Q322&lt;&gt;"",Q322,""),IF(Z322&lt;&gt;"",", "&amp;Z322,""),IF(AE322&lt;&gt;"",", "&amp;AE322,""),IF(AJ322&lt;&gt;"",", "&amp;AJ322,""),IF(AO322&lt;&gt;"",", "&amp;AO322,""),IF(AT322&lt;&gt;"",", "&amp;AT322,""),"]")),"")</f>
        <v xml:space="preserve"> --Merciless Charge / Gnadenloser Ansturm   [Maelstrom Arena]</v>
      </c>
    </row>
    <row r="323" spans="1:55" x14ac:dyDescent="0.25">
      <c r="A323" s="12">
        <v>370</v>
      </c>
      <c r="B323" t="s">
        <v>1239</v>
      </c>
      <c r="C323" t="s">
        <v>1240</v>
      </c>
      <c r="D323" s="3">
        <f t="shared" si="6"/>
        <v>370</v>
      </c>
      <c r="G323" s="8" t="s">
        <v>1491</v>
      </c>
      <c r="I323" t="s">
        <v>97</v>
      </c>
      <c r="J323" t="s">
        <v>97</v>
      </c>
      <c r="K323">
        <v>249</v>
      </c>
      <c r="L323">
        <v>249</v>
      </c>
      <c r="M323">
        <v>249</v>
      </c>
      <c r="N323">
        <v>0</v>
      </c>
      <c r="O323" s="66"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1577</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Y323" s="3" t="str">
        <f>IF(G323&lt;&gt;"LIBSETS_SETTYPE_BATTLEGROUND",IF(G323&lt;&gt;"LIBSETS_SETTYPE_SPECIAL",IF(X323&lt;&gt;"",X323,IF(Z323&lt;&gt;"",VLOOKUP(Z323,'ESO zone constants'!$D$3:$H$4953,5,FALSE),"")),""),"")</f>
        <v/>
      </c>
      <c r="Z323" t="str">
        <f>IF(AND(O323&lt;&gt;"",NOT(ISERROR(O323))),"",IF(AND(L323&lt;&gt;"",L323&gt;0,NOT(ISERROR(L323))),VLOOKUP(L323,'ESO dumped WayshrineInfo'!$K$3:$N$9999,4,FALSE),""))</f>
        <v/>
      </c>
      <c r="AB323" s="3" t="str">
        <f>IF(AA323&lt;&gt;"",IF(AA323&lt;&gt;"LIBSETS_DROP_MECHANIC_MONSTER_NAME",VLOOKUP(AA323,'LibSets constants'!$I$4:$L$1003,3,FALSE),""),"")</f>
        <v/>
      </c>
      <c r="AC323" s="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WayshrineInfo'!$K$3:$N$9999,4,FALSE),""))</f>
        <v/>
      </c>
      <c r="AG323" s="3" t="str">
        <f>IF(AF323&lt;&gt;"",IF(AF323&lt;&gt;"LIBSETS_DROP_MECHANIC_MONSTER_NAME",VLOOKUP(AF323,'LibSets constants'!$I$4:$L$1003,3,FALSE),""),"")</f>
        <v/>
      </c>
      <c r="AH323" s="3" t="str">
        <f>IF(AF323&lt;&gt;"",IF(AF323&lt;&gt;"LIBSETS_DROP_MECHANIC_MONSTER_NAME",VLOOKUP(AF323,'LibSets constants'!$I$4:$L$1003,4,FALSE),""),"")</f>
        <v/>
      </c>
      <c r="AI323" s="3" t="str">
        <f>IF(G323&lt;&gt;"LIBSETS_SETTYPE_BATTLEGROUND",IF(G323&lt;&gt;"LIBSETS_SETTYPE_SPECIAL",IF(AJ323&lt;&gt;"",VLOOKUP(AJ323,'ESO zone constants'!$D$3:$H$4953,5,FALSE),""),""),"")</f>
        <v/>
      </c>
      <c r="AL323" s="3" t="str">
        <f>IF(AK323&lt;&gt;"",IF(AK323&lt;&gt;"LIBSETS_DROP_MECHANIC_MONSTER_NAME",VLOOKUP(AK323,'LibSets constants'!$I$4:$L$1003,3,FALSE),""),"")</f>
        <v/>
      </c>
      <c r="AM323" s="3" t="str">
        <f>IF(AK323&lt;&gt;"",IF(AK323&lt;&gt;"LIBSETS_DROP_MECHANIC_MONSTER_NAME",VLOOKUP(AK323,'LibSets constants'!$I$4:$L$1003,4,FALSE),""),"")</f>
        <v/>
      </c>
      <c r="AN323" s="3" t="str">
        <f>IF(G323&lt;&gt;"LIBSETS_SETTYPE_BATTLEGROUND",IF(G323&lt;&gt;"LIBSETS_SETTYPE_SPECIAL",IF(AO323&lt;&gt;"",VLOOKUP(AO323,'ESO zone constants'!$D$3:$H$4953,5,FALSE),""),""),"")</f>
        <v/>
      </c>
      <c r="AQ323" s="3" t="str">
        <f>IF(AP323&lt;&gt;"",IF(AP323&lt;&gt;"LIBSETS_DROP_MECHANIC_MONSTER_NAME",VLOOKUP(AP323,'LibSets constants'!$I$4:$L$1003,3,FALSE),""),"")</f>
        <v/>
      </c>
      <c r="AR323" s="3" t="str">
        <f>IF(AP323&lt;&gt;"",IF(AP323&lt;&gt;"LIBSETS_DROP_MECHANIC_MONSTER_NAME",VLOOKUP(AP323,'LibSets constants'!$I$4:$L$1003,4,FALSE),""),"")</f>
        <v/>
      </c>
      <c r="AS323" s="3" t="str">
        <f>IF(G323&lt;&gt;"LIBSETS_SETTYPE_BATTLEGROUND",IF(G323&lt;&gt;"LIBSETS_SETTYPE_SPECIAL",IF(AT323&lt;&gt;"",VLOOKUP(AT323,'ESO zone constants'!$D$3:$H$4953,5,FALSE),""),""),"")</f>
        <v/>
      </c>
      <c r="AV323" s="3" t="str">
        <f>IF(AU323&lt;&gt;"",IF(AU323&lt;&gt;"LIBSETS_DROP_MECHANIC_MONSTER_NAME",VLOOKUP(AU323,'LibSets constants'!$I$4:$L$1003,3,FALSE),""),"")</f>
        <v/>
      </c>
      <c r="AW323" s="3" t="str">
        <f>IF(AU323&lt;&gt;"",IF(AU323&lt;&gt;"LIBSETS_DROP_MECHANIC_MONSTER_NAME",VLOOKUP(AU323,'LibSets constants'!$I$4:$L$1003,4,FALSE),""),"")</f>
        <v/>
      </c>
      <c r="AX323" s="90" t="s">
        <v>2707</v>
      </c>
      <c r="AY323" s="21" t="str">
        <f>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{wayshrines={249,249,249,}, dlcId=DLC_ORSINIUM</v>
      </c>
      <c r="AZ323" s="21" t="str">
        <f>IF(F323&lt;&gt;"Not in the game (anymore)",IF(A323&lt;&gt;"",IF(P323&lt;&gt;"",CONCATENATE(", zoneIds={",P323),"")&amp;IF(Y323&lt;&gt;"",CONCATENATE(",",Y323),"")&amp;IF(AD323&lt;&gt;"",CONCATENATE(",",AD323),"")&amp;IF(AI323&lt;&gt;"",CONCATENATE(",",AI323),"")&amp;IF(AN323&lt;&gt;"",CONCATENATE(",",AN323),"")&amp;IF(AS323&lt;&gt;"",CONCATENATE(",",AS323),"")&amp;IF(P323&lt;&gt;"",CONCATENATE("}",""),"")&amp;IF(OR(I323="true",I323="false",I323&lt;&gt;""), CONCATENATE(", veteran=", I323), ""),""),"")</f>
        <v>, zoneIds={677}, veteran=false</v>
      </c>
      <c r="BA323" s="21" t="str">
        <f>IF(F323&lt;&gt;"Not in the game (anymore)",IF(A323&lt;&gt;"",", setType="&amp;G323,"")&amp;IF(J323="true",", multiTrialSet=true",""),"")</f>
        <v>, setType=LIBSETS_SETTYPE_ARENA</v>
      </c>
      <c r="BB323" s="21" t="str">
        <f>IF(AX323&lt;&gt;"",", isProcSetAllowedInPvP="&amp; AX323,"") &amp; IF(F323&lt;&gt;"Not in the game (anymore)",IF(U323&lt;&gt;"",", dropMechanic={"&amp;U323&amp;IF(AA323&lt;&gt;"",","&amp;AA323,"")&amp;IF(AF323&lt;&gt;"",","&amp;AF323,"")&amp;IF(AK323&lt;&gt;"",","&amp;AK323,"")&amp;IF(AP323&lt;&gt;"",","&amp;AP323,"")&amp;IF(AU323&lt;&gt;"",","&amp;AU323,"")&amp;"}"&amp;IF(U323="LIBSETS_DROP_MECHANIC_MONSTER_NAME",", dropMechanicNames={" &amp; IF(V323&lt;&gt;"","['en']='"&amp;V323&amp;"'","") &amp; IF(W323&lt;&gt;"",", ['de']='" &amp; W323&amp;"'","") &amp; "}",""),"")&amp;"},","")</f>
        <v>, dropMechanic={LIBSETS_DROP_MECHANIC_ARENA_STAGE_CHEST}},</v>
      </c>
      <c r="BC323" s="21" t="str">
        <f>IF(F323&lt;&gt;"Not in the game (anymore)",IF(C323&lt;&gt;"",CONCATENATE(" --",C323," / ",B323,"   [",IF(Q323&lt;&gt;"",Q323,""),IF(Z323&lt;&gt;"",", "&amp;Z323,""),IF(AE323&lt;&gt;"",", "&amp;AE323,""),IF(AJ323&lt;&gt;"",", "&amp;AJ323,""),IF(AO323&lt;&gt;"",", "&amp;AO323,""),IF(AT323&lt;&gt;"",", "&amp;AT323,""),"]")),"")</f>
        <v xml:space="preserve"> --Rampaging Slash / Tobender Schnitt   [Maelstrom Arena]</v>
      </c>
    </row>
    <row r="324" spans="1:55" x14ac:dyDescent="0.25">
      <c r="A324" s="12">
        <v>371</v>
      </c>
      <c r="B324" t="s">
        <v>1241</v>
      </c>
      <c r="C324" t="s">
        <v>1242</v>
      </c>
      <c r="D324" s="3">
        <f t="shared" si="6"/>
        <v>371</v>
      </c>
      <c r="G324" s="8" t="s">
        <v>1491</v>
      </c>
      <c r="I324" t="s">
        <v>97</v>
      </c>
      <c r="J324" t="s">
        <v>97</v>
      </c>
      <c r="K324">
        <v>249</v>
      </c>
      <c r="L324">
        <v>249</v>
      </c>
      <c r="M324">
        <v>249</v>
      </c>
      <c r="N324">
        <v>0</v>
      </c>
      <c r="O324" s="66"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1577</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Y324" s="3" t="str">
        <f>IF(G324&lt;&gt;"LIBSETS_SETTYPE_BATTLEGROUND",IF(G324&lt;&gt;"LIBSETS_SETTYPE_SPECIAL",IF(X324&lt;&gt;"",X324,IF(Z324&lt;&gt;"",VLOOKUP(Z324,'ESO zone constants'!$D$3:$H$4953,5,FALSE),"")),""),"")</f>
        <v/>
      </c>
      <c r="Z324" t="str">
        <f>IF(AND(O324&lt;&gt;"",NOT(ISERROR(O324))),"",IF(AND(L324&lt;&gt;"",L324&gt;0,NOT(ISERROR(L324))),VLOOKUP(L324,'ESO dumped WayshrineInfo'!$K$3:$N$9999,4,FALSE),""))</f>
        <v/>
      </c>
      <c r="AB324" s="3" t="str">
        <f>IF(AA324&lt;&gt;"",IF(AA324&lt;&gt;"LIBSETS_DROP_MECHANIC_MONSTER_NAME",VLOOKUP(AA324,'LibSets constants'!$I$4:$L$1003,3,FALSE),""),"")</f>
        <v/>
      </c>
      <c r="AC324" s="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WayshrineInfo'!$K$3:$N$9999,4,FALSE),""))</f>
        <v/>
      </c>
      <c r="AG324" s="3" t="str">
        <f>IF(AF324&lt;&gt;"",IF(AF324&lt;&gt;"LIBSETS_DROP_MECHANIC_MONSTER_NAME",VLOOKUP(AF324,'LibSets constants'!$I$4:$L$1003,3,FALSE),""),"")</f>
        <v/>
      </c>
      <c r="AH324" s="3" t="str">
        <f>IF(AF324&lt;&gt;"",IF(AF324&lt;&gt;"LIBSETS_DROP_MECHANIC_MONSTER_NAME",VLOOKUP(AF324,'LibSets constants'!$I$4:$L$1003,4,FALSE),""),"")</f>
        <v/>
      </c>
      <c r="AI324" s="3" t="str">
        <f>IF(G324&lt;&gt;"LIBSETS_SETTYPE_BATTLEGROUND",IF(G324&lt;&gt;"LIBSETS_SETTYPE_SPECIAL",IF(AJ324&lt;&gt;"",VLOOKUP(AJ324,'ESO zone constants'!$D$3:$H$4953,5,FALSE),""),""),"")</f>
        <v/>
      </c>
      <c r="AL324" s="3" t="str">
        <f>IF(AK324&lt;&gt;"",IF(AK324&lt;&gt;"LIBSETS_DROP_MECHANIC_MONSTER_NAME",VLOOKUP(AK324,'LibSets constants'!$I$4:$L$1003,3,FALSE),""),"")</f>
        <v/>
      </c>
      <c r="AM324" s="3" t="str">
        <f>IF(AK324&lt;&gt;"",IF(AK324&lt;&gt;"LIBSETS_DROP_MECHANIC_MONSTER_NAME",VLOOKUP(AK324,'LibSets constants'!$I$4:$L$1003,4,FALSE),""),"")</f>
        <v/>
      </c>
      <c r="AN324" s="3" t="str">
        <f>IF(G324&lt;&gt;"LIBSETS_SETTYPE_BATTLEGROUND",IF(G324&lt;&gt;"LIBSETS_SETTYPE_SPECIAL",IF(AO324&lt;&gt;"",VLOOKUP(AO324,'ESO zone constants'!$D$3:$H$4953,5,FALSE),""),""),"")</f>
        <v/>
      </c>
      <c r="AQ324" s="3" t="str">
        <f>IF(AP324&lt;&gt;"",IF(AP324&lt;&gt;"LIBSETS_DROP_MECHANIC_MONSTER_NAME",VLOOKUP(AP324,'LibSets constants'!$I$4:$L$1003,3,FALSE),""),"")</f>
        <v/>
      </c>
      <c r="AR324" s="3" t="str">
        <f>IF(AP324&lt;&gt;"",IF(AP324&lt;&gt;"LIBSETS_DROP_MECHANIC_MONSTER_NAME",VLOOKUP(AP324,'LibSets constants'!$I$4:$L$1003,4,FALSE),""),"")</f>
        <v/>
      </c>
      <c r="AS324" s="3" t="str">
        <f>IF(G324&lt;&gt;"LIBSETS_SETTYPE_BATTLEGROUND",IF(G324&lt;&gt;"LIBSETS_SETTYPE_SPECIAL",IF(AT324&lt;&gt;"",VLOOKUP(AT324,'ESO zone constants'!$D$3:$H$4953,5,FALSE),""),""),"")</f>
        <v/>
      </c>
      <c r="AV324" s="3" t="str">
        <f>IF(AU324&lt;&gt;"",IF(AU324&lt;&gt;"LIBSETS_DROP_MECHANIC_MONSTER_NAME",VLOOKUP(AU324,'LibSets constants'!$I$4:$L$1003,3,FALSE),""),"")</f>
        <v/>
      </c>
      <c r="AW324" s="3" t="str">
        <f>IF(AU324&lt;&gt;"",IF(AU324&lt;&gt;"LIBSETS_DROP_MECHANIC_MONSTER_NAME",VLOOKUP(AU324,'LibSets constants'!$I$4:$L$1003,4,FALSE),""),"")</f>
        <v/>
      </c>
      <c r="AX324" s="90" t="s">
        <v>2707</v>
      </c>
      <c r="AY324" s="21" t="str">
        <f>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Z324" s="21" t="str">
        <f>IF(F324&lt;&gt;"Not in the game (anymore)",IF(A324&lt;&gt;"",IF(P324&lt;&gt;"",CONCATENATE(", zoneIds={",P324),"")&amp;IF(Y324&lt;&gt;"",CONCATENATE(",",Y324),"")&amp;IF(AD324&lt;&gt;"",CONCATENATE(",",AD324),"")&amp;IF(AI324&lt;&gt;"",CONCATENATE(",",AI324),"")&amp;IF(AN324&lt;&gt;"",CONCATENATE(",",AN324),"")&amp;IF(AS324&lt;&gt;"",CONCATENATE(",",AS324),"")&amp;IF(P324&lt;&gt;"",CONCATENATE("}",""),"")&amp;IF(OR(I324="true",I324="false",I324&lt;&gt;""), CONCATENATE(", veteran=", I324), ""),""),"")</f>
        <v>, zoneIds={677}, veteran=false</v>
      </c>
      <c r="BA324" s="21" t="str">
        <f>IF(F324&lt;&gt;"Not in the game (anymore)",IF(A324&lt;&gt;"",", setType="&amp;G324,"")&amp;IF(J324="true",", multiTrialSet=true",""),"")</f>
        <v>, setType=LIBSETS_SETTYPE_ARENA</v>
      </c>
      <c r="BB324" s="21" t="str">
        <f>IF(AX324&lt;&gt;"",", isProcSetAllowedInPvP="&amp; AX324,"") &amp; IF(F324&lt;&gt;"Not in the game (anymore)",IF(U324&lt;&gt;"",", dropMechanic={"&amp;U324&amp;IF(AA324&lt;&gt;"",","&amp;AA324,"")&amp;IF(AF324&lt;&gt;"",","&amp;AF324,"")&amp;IF(AK324&lt;&gt;"",","&amp;AK324,"")&amp;IF(AP324&lt;&gt;"",","&amp;AP324,"")&amp;IF(AU324&lt;&gt;"",","&amp;AU324,"")&amp;"}"&amp;IF(U324="LIBSETS_DROP_MECHANIC_MONSTER_NAME",", dropMechanicNames={" &amp; IF(V324&lt;&gt;"","['en']='"&amp;V324&amp;"'","") &amp; IF(W324&lt;&gt;"",", ['de']='" &amp; W324&amp;"'","") &amp; "}",""),"")&amp;"},","")</f>
        <v>, dropMechanic={LIBSETS_DROP_MECHANIC_ARENA_STAGE_CHEST}},</v>
      </c>
      <c r="BC324" s="21" t="str">
        <f>IF(F324&lt;&gt;"Not in the game (anymore)",IF(C324&lt;&gt;"",CONCATENATE(" --",C324," / ",B324,"   [",IF(Q324&lt;&gt;"",Q324,""),IF(Z324&lt;&gt;"",", "&amp;Z324,""),IF(AE324&lt;&gt;"",", "&amp;AE324,""),IF(AJ324&lt;&gt;"",", "&amp;AJ324,""),IF(AO324&lt;&gt;"",", "&amp;AO324,""),IF(AT324&lt;&gt;"",", "&amp;AT324,""),"]")),"")</f>
        <v xml:space="preserve"> --Cruel Flurry / Grausamer Schlaghagel   [Maelstrom Arena]</v>
      </c>
    </row>
    <row r="325" spans="1:55" x14ac:dyDescent="0.25">
      <c r="A325" s="12">
        <v>372</v>
      </c>
      <c r="B325" t="s">
        <v>1243</v>
      </c>
      <c r="C325" t="s">
        <v>1244</v>
      </c>
      <c r="D325" s="3">
        <f t="shared" si="6"/>
        <v>372</v>
      </c>
      <c r="G325" s="8" t="s">
        <v>1491</v>
      </c>
      <c r="I325" t="s">
        <v>97</v>
      </c>
      <c r="J325" t="s">
        <v>97</v>
      </c>
      <c r="K325">
        <v>249</v>
      </c>
      <c r="L325">
        <v>249</v>
      </c>
      <c r="M325">
        <v>249</v>
      </c>
      <c r="N325">
        <v>0</v>
      </c>
      <c r="O325" s="66"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1577</v>
      </c>
      <c r="V325" s="43" t="str">
        <f>IF(U325&lt;&gt;"",IF(U325&lt;&gt;"LIBSETS_DROP_MECHANIC_MONSTER_NAME",VLOOKUP(U325,'LibSets constants'!$I$4:$L$1003,3,FALSE),""),"")</f>
        <v>Arena stage chest</v>
      </c>
      <c r="W325" s="3" t="str">
        <f>IF(U325&lt;&gt;"",IF(U325&lt;&gt;"LIBSETS_DROP_MECHANIC_MONSTER_NAME",VLOOKUP(U325,'LibSets constants'!$I$4:$L$1003,4,FALSE),""),"")</f>
        <v>Arena-Phasen Schatztruhe</v>
      </c>
      <c r="Y325" s="3" t="str">
        <f>IF(G325&lt;&gt;"LIBSETS_SETTYPE_BATTLEGROUND",IF(G325&lt;&gt;"LIBSETS_SETTYPE_SPECIAL",IF(X325&lt;&gt;"",X325,IF(Z325&lt;&gt;"",VLOOKUP(Z325,'ESO zone constants'!$D$3:$H$4953,5,FALSE),"")),""),"")</f>
        <v/>
      </c>
      <c r="Z325" t="str">
        <f>IF(AND(O325&lt;&gt;"",NOT(ISERROR(O325))),"",IF(AND(L325&lt;&gt;"",L325&gt;0,NOT(ISERROR(L325))),VLOOKUP(L325,'ESO dumped WayshrineInfo'!$K$3:$N$9999,4,FALSE),""))</f>
        <v/>
      </c>
      <c r="AB325" s="3" t="str">
        <f>IF(AA325&lt;&gt;"",IF(AA325&lt;&gt;"LIBSETS_DROP_MECHANIC_MONSTER_NAME",VLOOKUP(AA325,'LibSets constants'!$I$4:$L$1003,3,FALSE),""),"")</f>
        <v/>
      </c>
      <c r="AC325" s="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WayshrineInfo'!$K$3:$N$9999,4,FALSE),""))</f>
        <v/>
      </c>
      <c r="AG325" s="3" t="str">
        <f>IF(AF325&lt;&gt;"",IF(AF325&lt;&gt;"LIBSETS_DROP_MECHANIC_MONSTER_NAME",VLOOKUP(AF325,'LibSets constants'!$I$4:$L$1003,3,FALSE),""),"")</f>
        <v/>
      </c>
      <c r="AH325" s="3" t="str">
        <f>IF(AF325&lt;&gt;"",IF(AF325&lt;&gt;"LIBSETS_DROP_MECHANIC_MONSTER_NAME",VLOOKUP(AF325,'LibSets constants'!$I$4:$L$1003,4,FALSE),""),"")</f>
        <v/>
      </c>
      <c r="AI325" s="3" t="str">
        <f>IF(G325&lt;&gt;"LIBSETS_SETTYPE_BATTLEGROUND",IF(G325&lt;&gt;"LIBSETS_SETTYPE_SPECIAL",IF(AJ325&lt;&gt;"",VLOOKUP(AJ325,'ESO zone constants'!$D$3:$H$4953,5,FALSE),""),""),"")</f>
        <v/>
      </c>
      <c r="AL325" s="3" t="str">
        <f>IF(AK325&lt;&gt;"",IF(AK325&lt;&gt;"LIBSETS_DROP_MECHANIC_MONSTER_NAME",VLOOKUP(AK325,'LibSets constants'!$I$4:$L$1003,3,FALSE),""),"")</f>
        <v/>
      </c>
      <c r="AM325" s="3" t="str">
        <f>IF(AK325&lt;&gt;"",IF(AK325&lt;&gt;"LIBSETS_DROP_MECHANIC_MONSTER_NAME",VLOOKUP(AK325,'LibSets constants'!$I$4:$L$1003,4,FALSE),""),"")</f>
        <v/>
      </c>
      <c r="AN325" s="3" t="str">
        <f>IF(G325&lt;&gt;"LIBSETS_SETTYPE_BATTLEGROUND",IF(G325&lt;&gt;"LIBSETS_SETTYPE_SPECIAL",IF(AO325&lt;&gt;"",VLOOKUP(AO325,'ESO zone constants'!$D$3:$H$4953,5,FALSE),""),""),"")</f>
        <v/>
      </c>
      <c r="AQ325" s="3" t="str">
        <f>IF(AP325&lt;&gt;"",IF(AP325&lt;&gt;"LIBSETS_DROP_MECHANIC_MONSTER_NAME",VLOOKUP(AP325,'LibSets constants'!$I$4:$L$1003,3,FALSE),""),"")</f>
        <v/>
      </c>
      <c r="AR325" s="3" t="str">
        <f>IF(AP325&lt;&gt;"",IF(AP325&lt;&gt;"LIBSETS_DROP_MECHANIC_MONSTER_NAME",VLOOKUP(AP325,'LibSets constants'!$I$4:$L$1003,4,FALSE),""),"")</f>
        <v/>
      </c>
      <c r="AS325" s="3" t="str">
        <f>IF(G325&lt;&gt;"LIBSETS_SETTYPE_BATTLEGROUND",IF(G325&lt;&gt;"LIBSETS_SETTYPE_SPECIAL",IF(AT325&lt;&gt;"",VLOOKUP(AT325,'ESO zone constants'!$D$3:$H$4953,5,FALSE),""),""),"")</f>
        <v/>
      </c>
      <c r="AV325" s="3" t="str">
        <f>IF(AU325&lt;&gt;"",IF(AU325&lt;&gt;"LIBSETS_DROP_MECHANIC_MONSTER_NAME",VLOOKUP(AU325,'LibSets constants'!$I$4:$L$1003,3,FALSE),""),"")</f>
        <v/>
      </c>
      <c r="AW325" s="3" t="str">
        <f>IF(AU325&lt;&gt;"",IF(AU325&lt;&gt;"LIBSETS_DROP_MECHANIC_MONSTER_NAME",VLOOKUP(AU325,'LibSets constants'!$I$4:$L$1003,4,FALSE),""),"")</f>
        <v/>
      </c>
      <c r="AX325" s="90" t="s">
        <v>2707</v>
      </c>
      <c r="AY325" s="21" t="str">
        <f>IF(A325="???","--","")&amp;IF(F325&lt;&gt;"Not in the game (anymore)",IF(A325&lt;&gt;"",CONCATENATE("[",A325,"] = {wayshrines={")&amp;IF(K325&lt;&gt;"",CONCATENATE(K325,","),"")&amp;IF(L325&lt;&gt;"",CONCATENATE(L325,","),"")&amp;IF(M325&lt;&gt;"",CONCATENATE(M325,","),"")&amp;CONCATENATE("}")&amp;IF(VALUE(N325)&gt;0,CONCATENATE(", traitsNeeded=",N325),"")&amp;CONCATENATE(", dlcId=",IF(S325&lt;&gt;"",S325,"DLC_BASE_GAME")),""),"")</f>
        <v>[372] = {wayshrines={249,249,249,}, dlcId=DLC_ORSINIUM</v>
      </c>
      <c r="AZ325" s="21" t="str">
        <f>IF(F325&lt;&gt;"Not in the game (anymore)",IF(A325&lt;&gt;"",IF(P325&lt;&gt;"",CONCATENATE(", zoneIds={",P325),"")&amp;IF(Y325&lt;&gt;"",CONCATENATE(",",Y325),"")&amp;IF(AD325&lt;&gt;"",CONCATENATE(",",AD325),"")&amp;IF(AI325&lt;&gt;"",CONCATENATE(",",AI325),"")&amp;IF(AN325&lt;&gt;"",CONCATENATE(",",AN325),"")&amp;IF(AS325&lt;&gt;"",CONCATENATE(",",AS325),"")&amp;IF(P325&lt;&gt;"",CONCATENATE("}",""),"")&amp;IF(OR(I325="true",I325="false",I325&lt;&gt;""), CONCATENATE(", veteran=", I325), ""),""),"")</f>
        <v>, zoneIds={677}, veteran=false</v>
      </c>
      <c r="BA325" s="21" t="str">
        <f>IF(F325&lt;&gt;"Not in the game (anymore)",IF(A325&lt;&gt;"",", setType="&amp;G325,"")&amp;IF(J325="true",", multiTrialSet=true",""),"")</f>
        <v>, setType=LIBSETS_SETTYPE_ARENA</v>
      </c>
      <c r="BB325" s="21" t="str">
        <f>IF(AX325&lt;&gt;"",", isProcSetAllowedInPvP="&amp; AX325,"") &amp; IF(F325&lt;&gt;"Not in the game (anymore)",IF(U325&lt;&gt;"",", dropMechanic={"&amp;U325&amp;IF(AA325&lt;&gt;"",","&amp;AA325,"")&amp;IF(AF325&lt;&gt;"",","&amp;AF325,"")&amp;IF(AK325&lt;&gt;"",","&amp;AK325,"")&amp;IF(AP325&lt;&gt;"",","&amp;AP325,"")&amp;IF(AU325&lt;&gt;"",","&amp;AU325,"")&amp;"}"&amp;IF(U325="LIBSETS_DROP_MECHANIC_MONSTER_NAME",", dropMechanicNames={" &amp; IF(V325&lt;&gt;"","['en']='"&amp;V325&amp;"'","") &amp; IF(W325&lt;&gt;"",", ['de']='" &amp; W325&amp;"'","") &amp; "}",""),"")&amp;"},","")</f>
        <v>, dropMechanic={LIBSETS_DROP_MECHANIC_ARENA_STAGE_CHEST}},</v>
      </c>
      <c r="BC325" s="21" t="str">
        <f>IF(F325&lt;&gt;"Not in the game (anymore)",IF(C325&lt;&gt;"",CONCATENATE(" --",C325," / ",B325,"   [",IF(Q325&lt;&gt;"",Q325,""),IF(Z325&lt;&gt;"",", "&amp;Z325,""),IF(AE325&lt;&gt;"",", "&amp;AE325,""),IF(AJ325&lt;&gt;"",", "&amp;AJ325,""),IF(AO325&lt;&gt;"",", "&amp;AO325,""),IF(AT325&lt;&gt;"",", "&amp;AT325,""),"]")),"")</f>
        <v xml:space="preserve"> --Thunderous Volley / Donnernde Salve   [Maelstrom Arena]</v>
      </c>
    </row>
    <row r="326" spans="1:55" x14ac:dyDescent="0.25">
      <c r="A326" s="12">
        <v>373</v>
      </c>
      <c r="B326" t="s">
        <v>1245</v>
      </c>
      <c r="C326" t="s">
        <v>1246</v>
      </c>
      <c r="D326" s="3">
        <f t="shared" si="6"/>
        <v>373</v>
      </c>
      <c r="G326" s="8" t="s">
        <v>1491</v>
      </c>
      <c r="I326" t="s">
        <v>97</v>
      </c>
      <c r="J326" t="s">
        <v>97</v>
      </c>
      <c r="K326">
        <v>249</v>
      </c>
      <c r="L326">
        <v>249</v>
      </c>
      <c r="M326">
        <v>249</v>
      </c>
      <c r="N326">
        <v>0</v>
      </c>
      <c r="O326" s="66"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1577</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Y326" s="3" t="str">
        <f>IF(G326&lt;&gt;"LIBSETS_SETTYPE_BATTLEGROUND",IF(G326&lt;&gt;"LIBSETS_SETTYPE_SPECIAL",IF(X326&lt;&gt;"",X326,IF(Z326&lt;&gt;"",VLOOKUP(Z326,'ESO zone constants'!$D$3:$H$4953,5,FALSE),"")),""),"")</f>
        <v/>
      </c>
      <c r="Z326" t="str">
        <f>IF(AND(O326&lt;&gt;"",NOT(ISERROR(O326))),"",IF(AND(L326&lt;&gt;"",L326&gt;0,NOT(ISERROR(L326))),VLOOKUP(L326,'ESO dumped WayshrineInfo'!$K$3:$N$9999,4,FALSE),""))</f>
        <v/>
      </c>
      <c r="AB326" s="3" t="str">
        <f>IF(AA326&lt;&gt;"",IF(AA326&lt;&gt;"LIBSETS_DROP_MECHANIC_MONSTER_NAME",VLOOKUP(AA326,'LibSets constants'!$I$4:$L$1003,3,FALSE),""),"")</f>
        <v/>
      </c>
      <c r="AC326" s="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WayshrineInfo'!$K$3:$N$9999,4,FALSE),""))</f>
        <v/>
      </c>
      <c r="AG326" s="3" t="str">
        <f>IF(AF326&lt;&gt;"",IF(AF326&lt;&gt;"LIBSETS_DROP_MECHANIC_MONSTER_NAME",VLOOKUP(AF326,'LibSets constants'!$I$4:$L$1003,3,FALSE),""),"")</f>
        <v/>
      </c>
      <c r="AH326" s="3" t="str">
        <f>IF(AF326&lt;&gt;"",IF(AF326&lt;&gt;"LIBSETS_DROP_MECHANIC_MONSTER_NAME",VLOOKUP(AF326,'LibSets constants'!$I$4:$L$1003,4,FALSE),""),"")</f>
        <v/>
      </c>
      <c r="AI326" s="3" t="str">
        <f>IF(G326&lt;&gt;"LIBSETS_SETTYPE_BATTLEGROUND",IF(G326&lt;&gt;"LIBSETS_SETTYPE_SPECIAL",IF(AJ326&lt;&gt;"",VLOOKUP(AJ326,'ESO zone constants'!$D$3:$H$4953,5,FALSE),""),""),"")</f>
        <v/>
      </c>
      <c r="AL326" s="3" t="str">
        <f>IF(AK326&lt;&gt;"",IF(AK326&lt;&gt;"LIBSETS_DROP_MECHANIC_MONSTER_NAME",VLOOKUP(AK326,'LibSets constants'!$I$4:$L$1003,3,FALSE),""),"")</f>
        <v/>
      </c>
      <c r="AM326" s="3" t="str">
        <f>IF(AK326&lt;&gt;"",IF(AK326&lt;&gt;"LIBSETS_DROP_MECHANIC_MONSTER_NAME",VLOOKUP(AK326,'LibSets constants'!$I$4:$L$1003,4,FALSE),""),"")</f>
        <v/>
      </c>
      <c r="AN326" s="3" t="str">
        <f>IF(G326&lt;&gt;"LIBSETS_SETTYPE_BATTLEGROUND",IF(G326&lt;&gt;"LIBSETS_SETTYPE_SPECIAL",IF(AO326&lt;&gt;"",VLOOKUP(AO326,'ESO zone constants'!$D$3:$H$4953,5,FALSE),""),""),"")</f>
        <v/>
      </c>
      <c r="AQ326" s="3" t="str">
        <f>IF(AP326&lt;&gt;"",IF(AP326&lt;&gt;"LIBSETS_DROP_MECHANIC_MONSTER_NAME",VLOOKUP(AP326,'LibSets constants'!$I$4:$L$1003,3,FALSE),""),"")</f>
        <v/>
      </c>
      <c r="AR326" s="3" t="str">
        <f>IF(AP326&lt;&gt;"",IF(AP326&lt;&gt;"LIBSETS_DROP_MECHANIC_MONSTER_NAME",VLOOKUP(AP326,'LibSets constants'!$I$4:$L$1003,4,FALSE),""),"")</f>
        <v/>
      </c>
      <c r="AS326" s="3" t="str">
        <f>IF(G326&lt;&gt;"LIBSETS_SETTYPE_BATTLEGROUND",IF(G326&lt;&gt;"LIBSETS_SETTYPE_SPECIAL",IF(AT326&lt;&gt;"",VLOOKUP(AT326,'ESO zone constants'!$D$3:$H$4953,5,FALSE),""),""),"")</f>
        <v/>
      </c>
      <c r="AV326" s="3" t="str">
        <f>IF(AU326&lt;&gt;"",IF(AU326&lt;&gt;"LIBSETS_DROP_MECHANIC_MONSTER_NAME",VLOOKUP(AU326,'LibSets constants'!$I$4:$L$1003,3,FALSE),""),"")</f>
        <v/>
      </c>
      <c r="AW326" s="3" t="str">
        <f>IF(AU326&lt;&gt;"",IF(AU326&lt;&gt;"LIBSETS_DROP_MECHANIC_MONSTER_NAME",VLOOKUP(AU326,'LibSets constants'!$I$4:$L$1003,4,FALSE),""),"")</f>
        <v/>
      </c>
      <c r="AX326" s="90" t="s">
        <v>2708</v>
      </c>
      <c r="AY326" s="21" t="str">
        <f>IF(A326="???","--","")&amp;IF(F326&lt;&gt;"Not in the game (anymore)",IF(A326&lt;&gt;"",CONCATENATE("[",A326,"] = {wayshrines={")&amp;IF(K326&lt;&gt;"",CONCATENATE(K326,","),"")&amp;IF(L326&lt;&gt;"",CONCATENATE(L326,","),"")&amp;IF(M326&lt;&gt;"",CONCATENATE(M326,","),"")&amp;CONCATENATE("}")&amp;IF(VALUE(N326)&gt;0,CONCATENATE(", traitsNeeded=",N326),"")&amp;CONCATENATE(", dlcId=",IF(S326&lt;&gt;"",S326,"DLC_BASE_GAME")),""),"")</f>
        <v>[373] = {wayshrines={249,249,249,}, dlcId=DLC_ORSINIUM</v>
      </c>
      <c r="AZ326" s="21" t="str">
        <f>IF(F326&lt;&gt;"Not in the game (anymore)",IF(A326&lt;&gt;"",IF(P326&lt;&gt;"",CONCATENATE(", zoneIds={",P326),"")&amp;IF(Y326&lt;&gt;"",CONCATENATE(",",Y326),"")&amp;IF(AD326&lt;&gt;"",CONCATENATE(",",AD326),"")&amp;IF(AI326&lt;&gt;"",CONCATENATE(",",AI326),"")&amp;IF(AN326&lt;&gt;"",CONCATENATE(",",AN326),"")&amp;IF(AS326&lt;&gt;"",CONCATENATE(",",AS326),"")&amp;IF(P326&lt;&gt;"",CONCATENATE("}",""),"")&amp;IF(OR(I326="true",I326="false",I326&lt;&gt;""), CONCATENATE(", veteran=", I326), ""),""),"")</f>
        <v>, zoneIds={677}, veteran=false</v>
      </c>
      <c r="BA326" s="21" t="str">
        <f>IF(F326&lt;&gt;"Not in the game (anymore)",IF(A326&lt;&gt;"",", setType="&amp;G326,"")&amp;IF(J326="true",", multiTrialSet=true",""),"")</f>
        <v>, setType=LIBSETS_SETTYPE_ARENA</v>
      </c>
      <c r="BB326" s="21" t="str">
        <f>IF(AX326&lt;&gt;"",", isProcSetAllowedInPvP="&amp; AX326,"") &amp; IF(F326&lt;&gt;"Not in the game (anymore)",IF(U326&lt;&gt;"",", dropMechanic={"&amp;U326&amp;IF(AA326&lt;&gt;"",","&amp;AA326,"")&amp;IF(AF326&lt;&gt;"",","&amp;AF326,"")&amp;IF(AK326&lt;&gt;"",","&amp;AK326,"")&amp;IF(AP326&lt;&gt;"",","&amp;AP326,"")&amp;IF(AU326&lt;&gt;"",","&amp;AU326,"")&amp;"}"&amp;IF(U326="LIBSETS_DROP_MECHANIC_MONSTER_NAME",", dropMechanicNames={" &amp; IF(V326&lt;&gt;"","['en']='"&amp;V326&amp;"'","") &amp; IF(W326&lt;&gt;"",", ['de']='" &amp; W326&amp;"'","") &amp; "}",""),"")&amp;"},","")</f>
        <v>, isProcSetAllowedInPvP=1, dropMechanic={LIBSETS_DROP_MECHANIC_ARENA_STAGE_CHEST}},</v>
      </c>
      <c r="BC326" s="21" t="str">
        <f>IF(F326&lt;&gt;"Not in the game (anymore)",IF(C326&lt;&gt;"",CONCATENATE(" --",C326," / ",B326,"   [",IF(Q326&lt;&gt;"",Q326,""),IF(Z326&lt;&gt;"",", "&amp;Z326,""),IF(AE326&lt;&gt;"",", "&amp;AE326,""),IF(AJ326&lt;&gt;"",", "&amp;AJ326,""),IF(AO326&lt;&gt;"",", "&amp;AO326,""),IF(AT326&lt;&gt;"",", "&amp;AT326,""),"]")),"")</f>
        <v xml:space="preserve"> --Crushing Wall / Zermalmende Mauer   [Maelstrom Arena]</v>
      </c>
    </row>
    <row r="327" spans="1:55" x14ac:dyDescent="0.25">
      <c r="A327" s="12">
        <v>374</v>
      </c>
      <c r="B327" t="s">
        <v>1247</v>
      </c>
      <c r="C327" t="s">
        <v>1248</v>
      </c>
      <c r="D327" s="3">
        <f t="shared" si="6"/>
        <v>374</v>
      </c>
      <c r="G327" s="8" t="s">
        <v>1491</v>
      </c>
      <c r="I327" t="s">
        <v>97</v>
      </c>
      <c r="J327" t="s">
        <v>97</v>
      </c>
      <c r="K327">
        <v>249</v>
      </c>
      <c r="L327">
        <v>249</v>
      </c>
      <c r="M327">
        <v>249</v>
      </c>
      <c r="N327">
        <v>0</v>
      </c>
      <c r="O327" s="66"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1577</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Y327" s="3" t="str">
        <f>IF(G327&lt;&gt;"LIBSETS_SETTYPE_BATTLEGROUND",IF(G327&lt;&gt;"LIBSETS_SETTYPE_SPECIAL",IF(X327&lt;&gt;"",X327,IF(Z327&lt;&gt;"",VLOOKUP(Z327,'ESO zone constants'!$D$3:$H$4953,5,FALSE),"")),""),"")</f>
        <v/>
      </c>
      <c r="Z327" t="str">
        <f>IF(AND(O327&lt;&gt;"",NOT(ISERROR(O327))),"",IF(AND(L327&lt;&gt;"",L327&gt;0,NOT(ISERROR(L327))),VLOOKUP(L327,'ESO dumped WayshrineInfo'!$K$3:$N$9999,4,FALSE),""))</f>
        <v/>
      </c>
      <c r="AB327" s="3" t="str">
        <f>IF(AA327&lt;&gt;"",IF(AA327&lt;&gt;"LIBSETS_DROP_MECHANIC_MONSTER_NAME",VLOOKUP(AA327,'LibSets constants'!$I$4:$L$1003,3,FALSE),""),"")</f>
        <v/>
      </c>
      <c r="AC327" s="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WayshrineInfo'!$K$3:$N$9999,4,FALSE),""))</f>
        <v/>
      </c>
      <c r="AG327" s="3" t="str">
        <f>IF(AF327&lt;&gt;"",IF(AF327&lt;&gt;"LIBSETS_DROP_MECHANIC_MONSTER_NAME",VLOOKUP(AF327,'LibSets constants'!$I$4:$L$1003,3,FALSE),""),"")</f>
        <v/>
      </c>
      <c r="AH327" s="3" t="str">
        <f>IF(AF327&lt;&gt;"",IF(AF327&lt;&gt;"LIBSETS_DROP_MECHANIC_MONSTER_NAME",VLOOKUP(AF327,'LibSets constants'!$I$4:$L$1003,4,FALSE),""),"")</f>
        <v/>
      </c>
      <c r="AI327" s="3" t="str">
        <f>IF(G327&lt;&gt;"LIBSETS_SETTYPE_BATTLEGROUND",IF(G327&lt;&gt;"LIBSETS_SETTYPE_SPECIAL",IF(AJ327&lt;&gt;"",VLOOKUP(AJ327,'ESO zone constants'!$D$3:$H$4953,5,FALSE),""),""),"")</f>
        <v/>
      </c>
      <c r="AL327" s="3" t="str">
        <f>IF(AK327&lt;&gt;"",IF(AK327&lt;&gt;"LIBSETS_DROP_MECHANIC_MONSTER_NAME",VLOOKUP(AK327,'LibSets constants'!$I$4:$L$1003,3,FALSE),""),"")</f>
        <v/>
      </c>
      <c r="AM327" s="3" t="str">
        <f>IF(AK327&lt;&gt;"",IF(AK327&lt;&gt;"LIBSETS_DROP_MECHANIC_MONSTER_NAME",VLOOKUP(AK327,'LibSets constants'!$I$4:$L$1003,4,FALSE),""),"")</f>
        <v/>
      </c>
      <c r="AN327" s="3" t="str">
        <f>IF(G327&lt;&gt;"LIBSETS_SETTYPE_BATTLEGROUND",IF(G327&lt;&gt;"LIBSETS_SETTYPE_SPECIAL",IF(AO327&lt;&gt;"",VLOOKUP(AO327,'ESO zone constants'!$D$3:$H$4953,5,FALSE),""),""),"")</f>
        <v/>
      </c>
      <c r="AQ327" s="3" t="str">
        <f>IF(AP327&lt;&gt;"",IF(AP327&lt;&gt;"LIBSETS_DROP_MECHANIC_MONSTER_NAME",VLOOKUP(AP327,'LibSets constants'!$I$4:$L$1003,3,FALSE),""),"")</f>
        <v/>
      </c>
      <c r="AR327" s="3" t="str">
        <f>IF(AP327&lt;&gt;"",IF(AP327&lt;&gt;"LIBSETS_DROP_MECHANIC_MONSTER_NAME",VLOOKUP(AP327,'LibSets constants'!$I$4:$L$1003,4,FALSE),""),"")</f>
        <v/>
      </c>
      <c r="AS327" s="3" t="str">
        <f>IF(G327&lt;&gt;"LIBSETS_SETTYPE_BATTLEGROUND",IF(G327&lt;&gt;"LIBSETS_SETTYPE_SPECIAL",IF(AT327&lt;&gt;"",VLOOKUP(AT327,'ESO zone constants'!$D$3:$H$4953,5,FALSE),""),""),"")</f>
        <v/>
      </c>
      <c r="AV327" s="3" t="str">
        <f>IF(AU327&lt;&gt;"",IF(AU327&lt;&gt;"LIBSETS_DROP_MECHANIC_MONSTER_NAME",VLOOKUP(AU327,'LibSets constants'!$I$4:$L$1003,3,FALSE),""),"")</f>
        <v/>
      </c>
      <c r="AW327" s="3" t="str">
        <f>IF(AU327&lt;&gt;"",IF(AU327&lt;&gt;"LIBSETS_DROP_MECHANIC_MONSTER_NAME",VLOOKUP(AU327,'LibSets constants'!$I$4:$L$1003,4,FALSE),""),"")</f>
        <v/>
      </c>
      <c r="AX327" s="90" t="s">
        <v>2707</v>
      </c>
      <c r="AY327" s="21" t="str">
        <f>IF(A327="???","--","")&amp;IF(F327&lt;&gt;"Not in the game (anymore)",IF(A327&lt;&gt;"",CONCATENATE("[",A327,"] = {wayshrines={")&amp;IF(K327&lt;&gt;"",CONCATENATE(K327,","),"")&amp;IF(L327&lt;&gt;"",CONCATENATE(L327,","),"")&amp;IF(M327&lt;&gt;"",CONCATENATE(M327,","),"")&amp;CONCATENATE("}")&amp;IF(VALUE(N327)&gt;0,CONCATENATE(", traitsNeeded=",N327),"")&amp;CONCATENATE(", dlcId=",IF(S327&lt;&gt;"",S327,"DLC_BASE_GAME")),""),"")</f>
        <v>[374] = {wayshrines={249,249,249,}, dlcId=DLC_ORSINIUM</v>
      </c>
      <c r="AZ327" s="21" t="str">
        <f>IF(F327&lt;&gt;"Not in the game (anymore)",IF(A327&lt;&gt;"",IF(P327&lt;&gt;"",CONCATENATE(", zoneIds={",P327),"")&amp;IF(Y327&lt;&gt;"",CONCATENATE(",",Y327),"")&amp;IF(AD327&lt;&gt;"",CONCATENATE(",",AD327),"")&amp;IF(AI327&lt;&gt;"",CONCATENATE(",",AI327),"")&amp;IF(AN327&lt;&gt;"",CONCATENATE(",",AN327),"")&amp;IF(AS327&lt;&gt;"",CONCATENATE(",",AS327),"")&amp;IF(P327&lt;&gt;"",CONCATENATE("}",""),"")&amp;IF(OR(I327="true",I327="false",I327&lt;&gt;""), CONCATENATE(", veteran=", I327), ""),""),"")</f>
        <v>, zoneIds={677}, veteran=false</v>
      </c>
      <c r="BA327" s="21" t="str">
        <f>IF(F327&lt;&gt;"Not in the game (anymore)",IF(A327&lt;&gt;"",", setType="&amp;G327,"")&amp;IF(J327="true",", multiTrialSet=true",""),"")</f>
        <v>, setType=LIBSETS_SETTYPE_ARENA</v>
      </c>
      <c r="BB327" s="21" t="str">
        <f>IF(AX327&lt;&gt;"",", isProcSetAllowedInPvP="&amp; AX327,"") &amp; IF(F327&lt;&gt;"Not in the game (anymore)",IF(U327&lt;&gt;"",", dropMechanic={"&amp;U327&amp;IF(AA327&lt;&gt;"",","&amp;AA327,"")&amp;IF(AF327&lt;&gt;"",","&amp;AF327,"")&amp;IF(AK327&lt;&gt;"",","&amp;AK327,"")&amp;IF(AP327&lt;&gt;"",","&amp;AP327,"")&amp;IF(AU327&lt;&gt;"",","&amp;AU327,"")&amp;"}"&amp;IF(U327="LIBSETS_DROP_MECHANIC_MONSTER_NAME",", dropMechanicNames={" &amp; IF(V327&lt;&gt;"","['en']='"&amp;V327&amp;"'","") &amp; IF(W327&lt;&gt;"",", ['de']='" &amp; W327&amp;"'","") &amp; "}",""),"")&amp;"},","")</f>
        <v>, dropMechanic={LIBSETS_DROP_MECHANIC_ARENA_STAGE_CHEST}},</v>
      </c>
      <c r="BC327" s="21" t="str">
        <f>IF(F327&lt;&gt;"Not in the game (anymore)",IF(C327&lt;&gt;"",CONCATENATE(" --",C327," / ",B327,"   [",IF(Q327&lt;&gt;"",Q327,""),IF(Z327&lt;&gt;"",", "&amp;Z327,""),IF(AE327&lt;&gt;"",", "&amp;AE327,""),IF(AJ327&lt;&gt;"",", "&amp;AJ327,""),IF(AO327&lt;&gt;"",", "&amp;AO327,""),IF(AT327&lt;&gt;"",", "&amp;AT327,""),"]")),"")</f>
        <v xml:space="preserve"> --Precise Regeneration / Präzise Regeneration   [Maelstrom Arena]</v>
      </c>
    </row>
    <row r="328" spans="1:55" x14ac:dyDescent="0.25">
      <c r="A328" s="12">
        <v>380</v>
      </c>
      <c r="B328" t="s">
        <v>1249</v>
      </c>
      <c r="C328" t="s">
        <v>2667</v>
      </c>
      <c r="D328" s="3">
        <f t="shared" si="6"/>
        <v>380</v>
      </c>
      <c r="E328" t="s">
        <v>1484</v>
      </c>
      <c r="F328" t="s">
        <v>1436</v>
      </c>
      <c r="G328" s="8" t="s">
        <v>1501</v>
      </c>
      <c r="I328" t="s">
        <v>97</v>
      </c>
      <c r="J328" t="s">
        <v>97</v>
      </c>
      <c r="K328">
        <v>-1</v>
      </c>
      <c r="L328">
        <v>-1</v>
      </c>
      <c r="M328">
        <v>-1</v>
      </c>
      <c r="N328">
        <v>0</v>
      </c>
      <c r="O328" s="66" t="s">
        <v>1534</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1639</v>
      </c>
      <c r="V328" s="43" t="str">
        <f>IF(U328&lt;&gt;"",IF(U328&lt;&gt;"LIBSETS_DROP_MECHANIC_MONSTER_NAME",VLOOKUP(U328,'LibSets constants'!$I$4:$L$1003,3,FALSE),""),"")</f>
        <v>Level up reward</v>
      </c>
      <c r="W328" s="43" t="str">
        <f>IF(U328&lt;&gt;"",IF(U328&lt;&gt;"LIBSETS_DROP_MECHANIC_MONSTER_NAME",VLOOKUP(U328,'LibSets constants'!$I$4:$L$1003,4,FALSE),""),"")</f>
        <v>Level Aufstieg Belohnung</v>
      </c>
      <c r="Y328" s="3" t="str">
        <f>IF(G328&lt;&gt;"LIBSETS_SETTYPE_BATTLEGROUND",IF(G328&lt;&gt;"LIBSETS_SETTYPE_SPECIAL",IF(X328&lt;&gt;"",X328,IF(Z328&lt;&gt;"",VLOOKUP(Z328,'ESO zone constants'!$D$3:$H$4953,5,FALSE),"")),""),"")</f>
        <v/>
      </c>
      <c r="Z328" t="str">
        <f>IF(AND(O328&lt;&gt;"",NOT(ISERROR(O328))),"",IF(AND(L328&lt;&gt;"",L328&gt;0,NOT(ISERROR(L328))),VLOOKUP(L328,'ESO dumped WayshrineInfo'!$K$3:$N$9999,4,FALSE),""))</f>
        <v/>
      </c>
      <c r="AA328" s="44"/>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WayshrineInfo'!$K$3:$N$9999,4,FALSE),""))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90" t="s">
        <v>2707</v>
      </c>
      <c r="AY328" s="21" t="str">
        <f>IF(A328="???","--","")&amp;IF(F328&lt;&gt;"Not in the game (anymore)",IF(A328&lt;&gt;"",CONCATENATE("[",A328,"] = {wayshrines={")&amp;IF(K328&lt;&gt;"",CONCATENATE(K328,","),"")&amp;IF(L328&lt;&gt;"",CONCATENATE(L328,","),"")&amp;IF(M328&lt;&gt;"",CONCATENATE(M328,","),"")&amp;CONCATENATE("}")&amp;IF(VALUE(N328)&gt;0,CONCATENATE(", traitsNeeded=",N328),"")&amp;CONCATENATE(", dlcId=",IF(S328&lt;&gt;"",S328,"DLC_BASE_GAME")),""),"")</f>
        <v>[380] = {wayshrines={-1,-1,-1,}, dlcId=DLC_BASE_GAME</v>
      </c>
      <c r="AZ328" s="21" t="str">
        <f>IF(F328&lt;&gt;"Not in the game (anymore)",IF(A328&lt;&gt;"",IF(P328&lt;&gt;"",CONCATENATE(", zoneIds={",P328),"")&amp;IF(Y328&lt;&gt;"",CONCATENATE(",",Y328),"")&amp;IF(AD328&lt;&gt;"",CONCATENATE(",",AD328),"")&amp;IF(AI328&lt;&gt;"",CONCATENATE(",",AI328),"")&amp;IF(AN328&lt;&gt;"",CONCATENATE(",",AN328),"")&amp;IF(AS328&lt;&gt;"",CONCATENATE(",",AS328),"")&amp;IF(P328&lt;&gt;"",CONCATENATE("}",""),"")&amp;IF(OR(I328="true",I328="false",I328&lt;&gt;""), CONCATENATE(", veteran=", I328), ""),""),"")</f>
        <v>, veteran=false</v>
      </c>
      <c r="BA328" s="21" t="str">
        <f>IF(F328&lt;&gt;"Not in the game (anymore)",IF(A328&lt;&gt;"",", setType="&amp;G328,"")&amp;IF(J328="true",", multiTrialSet=true",""),"")</f>
        <v>, setType=LIBSETS_SETTYPE_SPECIAL</v>
      </c>
      <c r="BB328" s="21" t="str">
        <f>IF(AX328&lt;&gt;"",", isProcSetAllowedInPvP="&amp; AX328,"") &amp; IF(F328&lt;&gt;"Not in the game (anymore)",IF(U328&lt;&gt;"",", dropMechanic={"&amp;U328&amp;IF(AA328&lt;&gt;"",","&amp;AA328,"")&amp;IF(AF328&lt;&gt;"",","&amp;AF328,"")&amp;IF(AK328&lt;&gt;"",","&amp;AK328,"")&amp;IF(AP328&lt;&gt;"",","&amp;AP328,"")&amp;IF(AU328&lt;&gt;"",","&amp;AU328,"")&amp;"}"&amp;IF(U328="LIBSETS_DROP_MECHANIC_MONSTER_NAME",", dropMechanicNames={" &amp; IF(V328&lt;&gt;"","['en']='"&amp;V328&amp;"'","") &amp; IF(W328&lt;&gt;"",", ['de']='" &amp; W328&amp;"'","") &amp; "}",""),"")&amp;"},","")</f>
        <v>, dropMechanic={LIBSETS_DROP_MECHANIC_LEVEL_UP_REWARD}},</v>
      </c>
      <c r="BC328" s="21" t="str">
        <f>IF(F328&lt;&gt;"Not in the game (anymore)",IF(C328&lt;&gt;"",CONCATENATE(" --",C328," / ",B328,"   [",IF(Q328&lt;&gt;"",Q328,""),IF(Z328&lt;&gt;"",", "&amp;Z328,""),IF(AE328&lt;&gt;"",", "&amp;AE328,""),IF(AJ328&lt;&gt;"",", "&amp;AJ328,""),IF(AO328&lt;&gt;"",", "&amp;AO328,""),IF(AT328&lt;&gt;"",", "&amp;AT328,""),"]")),"")</f>
        <v xml:space="preserve"> --Prophet\'s / Prophet   [!Level up advisor]</v>
      </c>
    </row>
    <row r="329" spans="1:55" x14ac:dyDescent="0.25">
      <c r="A329" s="12">
        <v>381</v>
      </c>
      <c r="B329" t="s">
        <v>1250</v>
      </c>
      <c r="C329" t="s">
        <v>1251</v>
      </c>
      <c r="D329" s="3">
        <f t="shared" si="6"/>
        <v>381</v>
      </c>
      <c r="E329" s="42" t="s">
        <v>1484</v>
      </c>
      <c r="F329" t="s">
        <v>1436</v>
      </c>
      <c r="G329" s="8" t="s">
        <v>1501</v>
      </c>
      <c r="I329" t="s">
        <v>97</v>
      </c>
      <c r="J329" t="s">
        <v>97</v>
      </c>
      <c r="K329">
        <v>-1</v>
      </c>
      <c r="L329">
        <v>-1</v>
      </c>
      <c r="M329">
        <v>-1</v>
      </c>
      <c r="N329">
        <v>0</v>
      </c>
      <c r="O329" s="66" t="s">
        <v>1534</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1639</v>
      </c>
      <c r="V329" s="43" t="str">
        <f>IF(U329&lt;&gt;"",IF(U329&lt;&gt;"LIBSETS_DROP_MECHANIC_MONSTER_NAME",VLOOKUP(U329,'LibSets constants'!$I$4:$L$1003,3,FALSE),""),"")</f>
        <v>Level up reward</v>
      </c>
      <c r="W329" s="43" t="str">
        <f>IF(U329&lt;&gt;"",IF(U329&lt;&gt;"LIBSETS_DROP_MECHANIC_MONSTER_NAME",VLOOKUP(U329,'LibSets constants'!$I$4:$L$1003,4,FALSE),""),"")</f>
        <v>Level Aufstieg Belohnung</v>
      </c>
      <c r="Y329" s="3" t="str">
        <f>IF(G329&lt;&gt;"LIBSETS_SETTYPE_BATTLEGROUND",IF(G329&lt;&gt;"LIBSETS_SETTYPE_SPECIAL",IF(X329&lt;&gt;"",X329,IF(Z329&lt;&gt;"",VLOOKUP(Z329,'ESO zone constants'!$D$3:$H$4953,5,FALSE),"")),""),"")</f>
        <v/>
      </c>
      <c r="Z329" t="str">
        <f>IF(AND(O329&lt;&gt;"",NOT(ISERROR(O329))),"",IF(AND(L329&lt;&gt;"",L329&gt;0,NOT(ISERROR(L329))),VLOOKUP(L329,'ESO dumped WayshrineInfo'!$K$3:$N$9999,4,FALSE),""))</f>
        <v/>
      </c>
      <c r="AA329" s="44"/>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WayshrineInfo'!$K$3:$N$9999,4,FALSE),""))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90" t="s">
        <v>2707</v>
      </c>
      <c r="AY329" s="21" t="str">
        <f>IF(A329="???","--","")&amp;IF(F329&lt;&gt;"Not in the game (anymore)",IF(A329&lt;&gt;"",CONCATENATE("[",A329,"] = {wayshrines={")&amp;IF(K329&lt;&gt;"",CONCATENATE(K329,","),"")&amp;IF(L329&lt;&gt;"",CONCATENATE(L329,","),"")&amp;IF(M329&lt;&gt;"",CONCATENATE(M329,","),"")&amp;CONCATENATE("}")&amp;IF(VALUE(N329)&gt;0,CONCATENATE(", traitsNeeded=",N329),"")&amp;CONCATENATE(", dlcId=",IF(S329&lt;&gt;"",S329,"DLC_BASE_GAME")),""),"")</f>
        <v>[381] = {wayshrines={-1,-1,-1,}, dlcId=DLC_BASE_GAME</v>
      </c>
      <c r="AZ329" s="21" t="str">
        <f>IF(F329&lt;&gt;"Not in the game (anymore)",IF(A329&lt;&gt;"",IF(P329&lt;&gt;"",CONCATENATE(", zoneIds={",P329),"")&amp;IF(Y329&lt;&gt;"",CONCATENATE(",",Y329),"")&amp;IF(AD329&lt;&gt;"",CONCATENATE(",",AD329),"")&amp;IF(AI329&lt;&gt;"",CONCATENATE(",",AI329),"")&amp;IF(AN329&lt;&gt;"",CONCATENATE(",",AN329),"")&amp;IF(AS329&lt;&gt;"",CONCATENATE(",",AS329),"")&amp;IF(P329&lt;&gt;"",CONCATENATE("}",""),"")&amp;IF(OR(I329="true",I329="false",I329&lt;&gt;""), CONCATENATE(", veteran=", I329), ""),""),"")</f>
        <v>, veteran=false</v>
      </c>
      <c r="BA329" s="21" t="str">
        <f>IF(F329&lt;&gt;"Not in the game (anymore)",IF(A329&lt;&gt;"",", setType="&amp;G329,"")&amp;IF(J329="true",", multiTrialSet=true",""),"")</f>
        <v>, setType=LIBSETS_SETTYPE_SPECIAL</v>
      </c>
      <c r="BB329" s="21" t="str">
        <f>IF(AX329&lt;&gt;"",", isProcSetAllowedInPvP="&amp; AX329,"") &amp; IF(F329&lt;&gt;"Not in the game (anymore)",IF(U329&lt;&gt;"",", dropMechanic={"&amp;U329&amp;IF(AA329&lt;&gt;"",","&amp;AA329,"")&amp;IF(AF329&lt;&gt;"",","&amp;AF329,"")&amp;IF(AK329&lt;&gt;"",","&amp;AK329,"")&amp;IF(AP329&lt;&gt;"",","&amp;AP329,"")&amp;IF(AU329&lt;&gt;"",","&amp;AU329,"")&amp;"}"&amp;IF(U329="LIBSETS_DROP_MECHANIC_MONSTER_NAME",", dropMechanicNames={" &amp; IF(V329&lt;&gt;"","['en']='"&amp;V329&amp;"'","") &amp; IF(W329&lt;&gt;"",", ['de']='" &amp; W329&amp;"'","") &amp; "}",""),"")&amp;"},","")</f>
        <v>, dropMechanic={LIBSETS_DROP_MECHANIC_LEVEL_UP_REWARD}},</v>
      </c>
      <c r="BC329" s="21" t="str">
        <f>IF(F329&lt;&gt;"Not in the game (anymore)",IF(C329&lt;&gt;"",CONCATENATE(" --",C329," / ",B329,"   [",IF(Q329&lt;&gt;"",Q329,""),IF(Z329&lt;&gt;"",", "&amp;Z329,""),IF(AE329&lt;&gt;"",", "&amp;AE329,""),IF(AJ329&lt;&gt;"",", "&amp;AJ329,""),IF(AO329&lt;&gt;"",", "&amp;AO329,""),IF(AT329&lt;&gt;"",", "&amp;AT329,""),"]")),"")</f>
        <v xml:space="preserve"> --Broken Soul / Zerbrochene Seele   [!Level up advisor]</v>
      </c>
    </row>
    <row r="330" spans="1:55" x14ac:dyDescent="0.25">
      <c r="A330" s="12">
        <v>382</v>
      </c>
      <c r="B330" t="s">
        <v>1252</v>
      </c>
      <c r="C330" t="s">
        <v>1253</v>
      </c>
      <c r="D330" s="3">
        <f t="shared" si="6"/>
        <v>382</v>
      </c>
      <c r="G330" s="8" t="s">
        <v>1499</v>
      </c>
      <c r="I330" t="s">
        <v>97</v>
      </c>
      <c r="J330" t="s">
        <v>97</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1581</v>
      </c>
      <c r="V330" s="43" t="str">
        <f>IF(U330&lt;&gt;"",IF(U330&lt;&gt;"LIBSETS_DROP_MECHANIC_MONSTER_NAME",VLOOKUP(U330,'LibSets constants'!$I$4:$L$1003,3,FALSE),""),"")</f>
        <v>Delve bosses have a chance to drop a waist or feet.</v>
      </c>
      <c r="W330" s="43" t="str">
        <f>IF(U330&lt;&gt;"",IF(U330&lt;&gt;"LIBSETS_DROP_MECHANIC_MONSTER_NAME",VLOOKUP(U330,'LibSets constants'!$I$4:$L$1003,4,FALSE),""),"")</f>
        <v>Bosse in Gewölben haben die Chance, eine Taille oder Füße fallen zu lassen.</v>
      </c>
      <c r="Y330" s="3" t="str">
        <f>IF(G330&lt;&gt;"LIBSETS_SETTYPE_BATTLEGROUND",IF(G330&lt;&gt;"LIBSETS_SETTYPE_SPECIAL",IF(X330&lt;&gt;"",X330,IF(Z330&lt;&gt;"",VLOOKUP(Z330,'ESO zone constants'!$D$3:$H$4953,5,FALSE),"")),""),"")</f>
        <v/>
      </c>
      <c r="Z330" t="str">
        <f>IF(AND(O330&lt;&gt;"",NOT(ISERROR(O330))),"",IF(AND(L330&lt;&gt;"",L330&gt;0,NOT(ISERROR(L330))),VLOOKUP(L330,'ESO dumped WayshrineInfo'!$K$3:$N$9999,4,FALSE),""))</f>
        <v/>
      </c>
      <c r="AA330" s="44" t="s">
        <v>1582</v>
      </c>
      <c r="AB330" s="43" t="str">
        <f>IF(AA330&lt;&gt;"",IF(AA330&lt;&gt;"LIBSETS_DROP_MECHANIC_MONSTER_NAME",VLOOKUP(AA330,'LibSets constants'!$I$4:$L$1003,3,FALSE),""),"")</f>
        <v>Overland group bosses have a 100% chance to drop head, chest, legs, or weapon.</v>
      </c>
      <c r="AC330" s="43" t="str">
        <f>IF(AA330&lt;&gt;"",IF(AA330&lt;&gt;"LIBSETS_DROP_MECHANIC_MONSTER_NAME",VLOOKUP(AA330,'LibSets constants'!$I$4:$L$1003,4,FALSE),""),"")</f>
        <v>Überland Gruppenbosse haben eine Chance von 100%, Kopf, Brust, Beine oder Waffen fallen zu lassen.</v>
      </c>
      <c r="AD330" s="3" t="str">
        <f>IF(G330&lt;&gt;"LIBSETS_SETTYPE_BATTLEGROUND",IF(G330&lt;&gt;"LIBSETS_SETTYPE_SPECIAL",IF(AE330&lt;&gt;"",VLOOKUP(AE330,'ESO zone constants'!$D$3:$H$4953,5,FALSE),""),""),"")</f>
        <v/>
      </c>
      <c r="AE330" t="str">
        <f>IF(AND(O330&lt;&gt;"",NOT(ISERROR(O330))),"",IF(AND(M330&lt;&gt;"",M330&gt;0,NOT(ISERROR(M330))),VLOOKUP(M330,'ESO dumped WayshrineInfo'!$K$3:$N$9999,4,FALSE),""))</f>
        <v/>
      </c>
      <c r="AF330" s="44" t="s">
        <v>1583</v>
      </c>
      <c r="AG330" s="43" t="str">
        <f>IF(AF330&lt;&gt;"",IF(AF330&lt;&gt;"LIBSETS_DROP_MECHANIC_MONSTER_NAME",VLOOKUP(AF330,'LibSets constants'!$I$4:$L$1003,3,FALSE),""),"")</f>
        <v>Public dungeon bosses have a chance to drop a shoulder, hand, or weapon.</v>
      </c>
      <c r="AH330" s="43" t="str">
        <f>IF(AF330&lt;&gt;"",IF(AF330&lt;&gt;"LIBSETS_DROP_MECHANIC_MONSTER_NAME",VLOOKUP(AF330,'LibSets constants'!$I$4:$L$1003,4,FALSE),""),"")</f>
        <v>Öffentliche Dungeon-Bosse haben die Möglichkeit, eine Schulter, Handschuhe oder eine Waffe fallen zu lassen.</v>
      </c>
      <c r="AI330" s="3" t="str">
        <f>IF(G330&lt;&gt;"LIBSETS_SETTYPE_BATTLEGROUND",IF(G330&lt;&gt;"LIBSETS_SETTYPE_SPECIAL",IF(AJ330&lt;&gt;"",VLOOKUP(AJ330,'ESO zone constants'!$D$3:$H$4953,5,FALSE),""),""),"")</f>
        <v/>
      </c>
      <c r="AK330" s="44" t="s">
        <v>1584</v>
      </c>
      <c r="AL330" s="43" t="str">
        <f>IF(AK330&lt;&gt;"",IF(AK330&lt;&gt;"LIBSETS_DROP_MECHANIC_MONSTER_NAME",VLOOKUP(AK330,'LibSets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43" t="str">
        <f>IF(AK330&lt;&gt;"",IF(AK330&lt;&gt;"LIBSETS_DROP_MECHANIC_MONSTER_NAME",VLOOKUP(AK330,'LibSets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90" t="s">
        <v>2707</v>
      </c>
      <c r="AY330" s="21" t="str">
        <f>IF(A330="???","--","")&amp;IF(F330&lt;&gt;"Not in the game (anymore)",IF(A330&lt;&gt;"",CONCATENATE("[",A330,"] = {wayshrines={")&amp;IF(K330&lt;&gt;"",CONCATENATE(K330,","),"")&amp;IF(L330&lt;&gt;"",CONCATENATE(L330,","),"")&amp;IF(M330&lt;&gt;"",CONCATENATE(M330,","),"")&amp;CONCATENATE("}")&amp;IF(VALUE(N330)&gt;0,CONCATENATE(", traitsNeeded=",N330),"")&amp;CONCATENATE(", dlcId=",IF(S330&lt;&gt;"",S330,"DLC_BASE_GAME")),""),"")</f>
        <v>[382] = {wayshrines={-1,-1,-1,}, dlcId=DLC_SUMMERSET</v>
      </c>
      <c r="AZ330" s="21" t="str">
        <f>IF(F330&lt;&gt;"Not in the game (anymore)",IF(A330&lt;&gt;"",IF(P330&lt;&gt;"",CONCATENATE(", zoneIds={",P330),"")&amp;IF(Y330&lt;&gt;"",CONCATENATE(",",Y330),"")&amp;IF(AD330&lt;&gt;"",CONCATENATE(",",AD330),"")&amp;IF(AI330&lt;&gt;"",CONCATENATE(",",AI330),"")&amp;IF(AN330&lt;&gt;"",CONCATENATE(",",AN330),"")&amp;IF(AS330&lt;&gt;"",CONCATENATE(",",AS330),"")&amp;IF(P330&lt;&gt;"",CONCATENATE("}",""),"")&amp;IF(OR(I330="true",I330="false",I330&lt;&gt;""), CONCATENATE(", veteran=", I330), ""),""),"")</f>
        <v>, zoneIds={1011}, veteran=false</v>
      </c>
      <c r="BA330" s="21" t="str">
        <f>IF(F330&lt;&gt;"Not in the game (anymore)",IF(A330&lt;&gt;"",", setType="&amp;G330,"")&amp;IF(J330="true",", multiTrialSet=true",""),"")</f>
        <v>, setType=LIBSETS_SETTYPE_OVERLAND</v>
      </c>
      <c r="BB330" s="21" t="str">
        <f>IF(AX330&lt;&gt;"",", isProcSetAllowedInPvP="&amp; AX330,"") &amp; IF(F330&lt;&gt;"Not in the game (anymore)",IF(U330&lt;&gt;"",", dropMechanic={"&amp;U330&amp;IF(AA330&lt;&gt;"",","&amp;AA330,"")&amp;IF(AF330&lt;&gt;"",","&amp;AF330,"")&amp;IF(AK330&lt;&gt;"",","&amp;AK330,"")&amp;IF(AP330&lt;&gt;"",","&amp;AP330,"")&amp;IF(AU330&lt;&gt;"",","&amp;AU330,"")&amp;"}"&amp;IF(U330="LIBSETS_DROP_MECHANIC_MONSTER_NAME",", dropMechanicNames={" &amp; IF(V330&lt;&gt;"","['en']='"&amp;V330&amp;"'","") &amp; IF(W330&lt;&gt;"",", ['de']='" &amp; W330&amp;"'","") &amp; "}",""),"")&amp;"},","")</f>
        <v>, dropMechanic={LIBSETS_DROP_MECHANIC_OVERLAND_BOSS_DELVE,LIBSETS_DROP_MECHANIC_OVERLAND_WORLDBOSS,LIBSETS_DROP_MECHANIC_OVERLAND_BOSS_PUBLIC_DUNGEON,LIBSETS_DROP_MECHANIC_OVERLAND_CHEST}},</v>
      </c>
      <c r="BC330" s="21" t="str">
        <f>IF(F330&lt;&gt;"Not in the game (anymore)",IF(C330&lt;&gt;"",CONCATENATE(" --",C330," / ",B330,"   [",IF(Q330&lt;&gt;"",Q330,""),IF(Z330&lt;&gt;"",", "&amp;Z330,""),IF(AE330&lt;&gt;"",", "&amp;AE330,""),IF(AJ330&lt;&gt;"",", "&amp;AJ330,""),IF(AO330&lt;&gt;"",", "&amp;AO330,""),IF(AT330&lt;&gt;"",", "&amp;AT330,""),"]")),"")</f>
        <v xml:space="preserve"> --Grace of Gloom / Anmut der Gräue   [Summerset]</v>
      </c>
    </row>
    <row r="331" spans="1:55" x14ac:dyDescent="0.25">
      <c r="A331" s="12">
        <v>383</v>
      </c>
      <c r="B331" t="s">
        <v>1254</v>
      </c>
      <c r="C331" t="s">
        <v>2668</v>
      </c>
      <c r="D331" s="3">
        <f t="shared" si="6"/>
        <v>383</v>
      </c>
      <c r="G331" s="8" t="s">
        <v>1499</v>
      </c>
      <c r="I331" t="s">
        <v>97</v>
      </c>
      <c r="J331" t="s">
        <v>97</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1581</v>
      </c>
      <c r="V331" s="43" t="str">
        <f>IF(U331&lt;&gt;"",IF(U331&lt;&gt;"LIBSETS_DROP_MECHANIC_MONSTER_NAME",VLOOKUP(U331,'LibSets constants'!$I$4:$L$1003,3,FALSE),""),"")</f>
        <v>Delve bosses have a chance to drop a waist or feet.</v>
      </c>
      <c r="W331" s="43" t="str">
        <f>IF(U331&lt;&gt;"",IF(U331&lt;&gt;"LIBSETS_DROP_MECHANIC_MONSTER_NAME",VLOOKUP(U331,'LibSets constants'!$I$4:$L$1003,4,FALSE),""),"")</f>
        <v>Bosse in Gewölben haben die Chance, eine Taille oder Füße fallen zu lassen.</v>
      </c>
      <c r="Y331" s="3" t="str">
        <f>IF(G331&lt;&gt;"LIBSETS_SETTYPE_BATTLEGROUND",IF(G331&lt;&gt;"LIBSETS_SETTYPE_SPECIAL",IF(X331&lt;&gt;"",X331,IF(Z331&lt;&gt;"",VLOOKUP(Z331,'ESO zone constants'!$D$3:$H$4953,5,FALSE),"")),""),"")</f>
        <v/>
      </c>
      <c r="Z331" t="str">
        <f>IF(AND(O331&lt;&gt;"",NOT(ISERROR(O331))),"",IF(AND(L331&lt;&gt;"",L331&gt;0,NOT(ISERROR(L331))),VLOOKUP(L331,'ESO dumped WayshrineInfo'!$K$3:$N$9999,4,FALSE),""))</f>
        <v/>
      </c>
      <c r="AA331" s="44" t="s">
        <v>1582</v>
      </c>
      <c r="AB331" s="43" t="str">
        <f>IF(AA331&lt;&gt;"",IF(AA331&lt;&gt;"LIBSETS_DROP_MECHANIC_MONSTER_NAME",VLOOKUP(AA331,'LibSets constants'!$I$4:$L$1003,3,FALSE),""),"")</f>
        <v>Overland group bosses have a 100% chance to drop head, chest, legs, or weapon.</v>
      </c>
      <c r="AC331" s="43" t="str">
        <f>IF(AA331&lt;&gt;"",IF(AA331&lt;&gt;"LIBSETS_DROP_MECHANIC_MONSTER_NAME",VLOOKUP(AA331,'LibSets constants'!$I$4:$L$1003,4,FALSE),""),"")</f>
        <v>Überland Gruppenbosse haben eine Chance von 100%, Kopf, Brust, Beine oder Waffen fallen zu lassen.</v>
      </c>
      <c r="AD331" s="3" t="str">
        <f>IF(G331&lt;&gt;"LIBSETS_SETTYPE_BATTLEGROUND",IF(G331&lt;&gt;"LIBSETS_SETTYPE_SPECIAL",IF(AE331&lt;&gt;"",VLOOKUP(AE331,'ESO zone constants'!$D$3:$H$4953,5,FALSE),""),""),"")</f>
        <v/>
      </c>
      <c r="AE331" t="str">
        <f>IF(AND(O331&lt;&gt;"",NOT(ISERROR(O331))),"",IF(AND(M331&lt;&gt;"",M331&gt;0,NOT(ISERROR(M331))),VLOOKUP(M331,'ESO dumped WayshrineInfo'!$K$3:$N$9999,4,FALSE),""))</f>
        <v/>
      </c>
      <c r="AF331" s="44" t="s">
        <v>1583</v>
      </c>
      <c r="AG331" s="43" t="str">
        <f>IF(AF331&lt;&gt;"",IF(AF331&lt;&gt;"LIBSETS_DROP_MECHANIC_MONSTER_NAME",VLOOKUP(AF331,'LibSets constants'!$I$4:$L$1003,3,FALSE),""),"")</f>
        <v>Public dungeon bosses have a chance to drop a shoulder, hand, or weapon.</v>
      </c>
      <c r="AH331" s="43" t="str">
        <f>IF(AF331&lt;&gt;"",IF(AF331&lt;&gt;"LIBSETS_DROP_MECHANIC_MONSTER_NAME",VLOOKUP(AF331,'LibSets constants'!$I$4:$L$1003,4,FALSE),""),"")</f>
        <v>Öffentliche Dungeon-Bosse haben die Möglichkeit, eine Schulter, Handschuhe oder eine Waffe fallen zu lassen.</v>
      </c>
      <c r="AI331" s="3" t="str">
        <f>IF(G331&lt;&gt;"LIBSETS_SETTYPE_BATTLEGROUND",IF(G331&lt;&gt;"LIBSETS_SETTYPE_SPECIAL",IF(AJ331&lt;&gt;"",VLOOKUP(AJ331,'ESO zone constants'!$D$3:$H$4953,5,FALSE),""),""),"")</f>
        <v/>
      </c>
      <c r="AK331" s="44" t="s">
        <v>1584</v>
      </c>
      <c r="AL331" s="43" t="str">
        <f>IF(AK331&lt;&gt;"",IF(AK331&lt;&gt;"LIBSETS_DROP_MECHANIC_MONSTER_NAME",VLOOKUP(AK331,'LibSets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43" t="str">
        <f>IF(AK331&lt;&gt;"",IF(AK331&lt;&gt;"LIBSETS_DROP_MECHANIC_MONSTER_NAME",VLOOKUP(AK331,'LibSets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IF(G331&lt;&gt;"LIBSETS_SETTYPE_BATTLEGROUND",IF(G331&lt;&gt;"LIBSETS_SETTYPE_SPECIAL",IF(AO331&lt;&gt;"",VLOOKUP(AO331,'ESO zone constants'!$D$3:$H$4953,5,FALSE),""),""),"")</f>
        <v/>
      </c>
      <c r="AP331" s="44"/>
      <c r="AQ331" s="43" t="str">
        <f>IF(AP331&lt;&gt;"",IF(AP331&lt;&gt;"LIBSETS_DROP_MECHANIC_MONSTER_NAME",VLOOKUP(AP331,'LibSets constants'!$I$4:$L$1003,3,FALSE),""),"")</f>
        <v/>
      </c>
      <c r="AR331" s="43" t="str">
        <f>IF(AP331&lt;&gt;"",IF(AP331&lt;&gt;"LIBSETS_DROP_MECHANIC_MONSTER_NAME",VLOOKUP(AP331,'LibSets constants'!$I$4:$L$1003,4,FALSE),""),"")</f>
        <v/>
      </c>
      <c r="AS331" s="3" t="str">
        <f>IF(G331&lt;&gt;"LIBSETS_SETTYPE_BATTLEGROUND",IF(G331&lt;&gt;"LIBSETS_SETTYPE_SPECIAL",IF(AT331&lt;&gt;"",VLOOKUP(AT331,'ESO zone constants'!$D$3:$H$4953,5,FALSE),""),""),"")</f>
        <v/>
      </c>
      <c r="AU331" s="44"/>
      <c r="AV331" s="43" t="str">
        <f>IF(AU331&lt;&gt;"",IF(AU331&lt;&gt;"LIBSETS_DROP_MECHANIC_MONSTER_NAME",VLOOKUP(AU331,'LibSets constants'!$I$4:$L$1003,3,FALSE),""),"")</f>
        <v/>
      </c>
      <c r="AW331" s="43" t="str">
        <f>IF(AU331&lt;&gt;"",IF(AU331&lt;&gt;"LIBSETS_DROP_MECHANIC_MONSTER_NAME",VLOOKUP(AU331,'LibSets constants'!$I$4:$L$1003,4,FALSE),""),"")</f>
        <v/>
      </c>
      <c r="AX331" s="90" t="s">
        <v>2707</v>
      </c>
      <c r="AY331" s="21" t="str">
        <f>IF(A331="???","--","")&amp;IF(F331&lt;&gt;"Not in the game (anymore)",IF(A331&lt;&gt;"",CONCATENATE("[",A331,"] = {wayshrines={")&amp;IF(K331&lt;&gt;"",CONCATENATE(K331,","),"")&amp;IF(L331&lt;&gt;"",CONCATENATE(L331,","),"")&amp;IF(M331&lt;&gt;"",CONCATENATE(M331,","),"")&amp;CONCATENATE("}")&amp;IF(VALUE(N331)&gt;0,CONCATENATE(", traitsNeeded=",N331),"")&amp;CONCATENATE(", dlcId=",IF(S331&lt;&gt;"",S331,"DLC_BASE_GAME")),""),"")</f>
        <v>[383] = {wayshrines={-1,-1,-1,}, dlcId=DLC_SUMMERSET</v>
      </c>
      <c r="AZ331" s="21" t="str">
        <f>IF(F331&lt;&gt;"Not in the game (anymore)",IF(A331&lt;&gt;"",IF(P331&lt;&gt;"",CONCATENATE(", zoneIds={",P331),"")&amp;IF(Y331&lt;&gt;"",CONCATENATE(",",Y331),"")&amp;IF(AD331&lt;&gt;"",CONCATENATE(",",AD331),"")&amp;IF(AI331&lt;&gt;"",CONCATENATE(",",AI331),"")&amp;IF(AN331&lt;&gt;"",CONCATENATE(",",AN331),"")&amp;IF(AS331&lt;&gt;"",CONCATENATE(",",AS331),"")&amp;IF(P331&lt;&gt;"",CONCATENATE("}",""),"")&amp;IF(OR(I331="true",I331="false",I331&lt;&gt;""), CONCATENATE(", veteran=", I331), ""),""),"")</f>
        <v>, zoneIds={1011}, veteran=false</v>
      </c>
      <c r="BA331" s="21" t="str">
        <f>IF(F331&lt;&gt;"Not in the game (anymore)",IF(A331&lt;&gt;"",", setType="&amp;G331,"")&amp;IF(J331="true",", multiTrialSet=true",""),"")</f>
        <v>, setType=LIBSETS_SETTYPE_OVERLAND</v>
      </c>
      <c r="BB331" s="21" t="str">
        <f>IF(AX331&lt;&gt;"",", isProcSetAllowedInPvP="&amp; AX331,"") &amp; IF(F331&lt;&gt;"Not in the game (anymore)",IF(U331&lt;&gt;"",", dropMechanic={"&amp;U331&amp;IF(AA331&lt;&gt;"",","&amp;AA331,"")&amp;IF(AF331&lt;&gt;"",","&amp;AF331,"")&amp;IF(AK331&lt;&gt;"",","&amp;AK331,"")&amp;IF(AP331&lt;&gt;"",","&amp;AP331,"")&amp;IF(AU331&lt;&gt;"",","&amp;AU331,"")&amp;"}"&amp;IF(U331="LIBSETS_DROP_MECHANIC_MONSTER_NAME",", dropMechanicNames={" &amp; IF(V331&lt;&gt;"","['en']='"&amp;V331&amp;"'","") &amp; IF(W331&lt;&gt;"",", ['de']='" &amp; W331&amp;"'","") &amp; "}",""),"")&amp;"},","")</f>
        <v>, dropMechanic={LIBSETS_DROP_MECHANIC_OVERLAND_BOSS_DELVE,LIBSETS_DROP_MECHANIC_OVERLAND_WORLDBOSS,LIBSETS_DROP_MECHANIC_OVERLAND_BOSS_PUBLIC_DUNGEON,LIBSETS_DROP_MECHANIC_OVERLAND_CHEST}},</v>
      </c>
      <c r="BC331" s="21" t="str">
        <f>IF(F331&lt;&gt;"Not in the game (anymore)",IF(C331&lt;&gt;"",CONCATENATE(" --",C331," / ",B331,"   [",IF(Q331&lt;&gt;"",Q331,""),IF(Z331&lt;&gt;"",", "&amp;Z331,""),IF(AE331&lt;&gt;"",", "&amp;AE331,""),IF(AJ331&lt;&gt;"",", "&amp;AJ331,""),IF(AO331&lt;&gt;"",", "&amp;AO331,""),IF(AT331&lt;&gt;"",", "&amp;AT331,""),"]")),"")</f>
        <v xml:space="preserve"> --Gryphon\'s Ferocity / Wildheit des Greifen   [Summerset]</v>
      </c>
    </row>
    <row r="332" spans="1:55" x14ac:dyDescent="0.25">
      <c r="A332" s="12">
        <v>384</v>
      </c>
      <c r="B332" t="s">
        <v>1255</v>
      </c>
      <c r="C332" t="s">
        <v>1256</v>
      </c>
      <c r="D332" s="3">
        <f t="shared" si="6"/>
        <v>384</v>
      </c>
      <c r="G332" s="8" t="s">
        <v>1499</v>
      </c>
      <c r="I332" t="s">
        <v>97</v>
      </c>
      <c r="J332" t="s">
        <v>97</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1581</v>
      </c>
      <c r="V332" s="43" t="str">
        <f>IF(U332&lt;&gt;"",IF(U332&lt;&gt;"LIBSETS_DROP_MECHANIC_MONSTER_NAME",VLOOKUP(U332,'LibSets constants'!$I$4:$L$1003,3,FALSE),""),"")</f>
        <v>Delve bosses have a chance to drop a waist or feet.</v>
      </c>
      <c r="W332" s="43" t="str">
        <f>IF(U332&lt;&gt;"",IF(U332&lt;&gt;"LIBSETS_DROP_MECHANIC_MONSTER_NAME",VLOOKUP(U332,'LibSets constants'!$I$4:$L$1003,4,FALSE),""),"")</f>
        <v>Bosse in Gewölben haben die Chance, eine Taille oder Füße fallen zu lassen.</v>
      </c>
      <c r="Y332" s="3" t="str">
        <f>IF(G332&lt;&gt;"LIBSETS_SETTYPE_BATTLEGROUND",IF(G332&lt;&gt;"LIBSETS_SETTYPE_SPECIAL",IF(X332&lt;&gt;"",X332,IF(Z332&lt;&gt;"",VLOOKUP(Z332,'ESO zone constants'!$D$3:$H$4953,5,FALSE),"")),""),"")</f>
        <v/>
      </c>
      <c r="Z332" t="str">
        <f>IF(AND(O332&lt;&gt;"",NOT(ISERROR(O332))),"",IF(AND(L332&lt;&gt;"",L332&gt;0,NOT(ISERROR(L332))),VLOOKUP(L332,'ESO dumped WayshrineInfo'!$K$3:$N$9999,4,FALSE),""))</f>
        <v/>
      </c>
      <c r="AA332" s="44" t="s">
        <v>1582</v>
      </c>
      <c r="AB332" s="43" t="str">
        <f>IF(AA332&lt;&gt;"",IF(AA332&lt;&gt;"LIBSETS_DROP_MECHANIC_MONSTER_NAME",VLOOKUP(AA332,'LibSets constants'!$I$4:$L$1003,3,FALSE),""),"")</f>
        <v>Overland group bosses have a 100% chance to drop head, chest, legs, or weapon.</v>
      </c>
      <c r="AC332" s="43" t="str">
        <f>IF(AA332&lt;&gt;"",IF(AA332&lt;&gt;"LIBSETS_DROP_MECHANIC_MONSTER_NAME",VLOOKUP(AA332,'LibSets constants'!$I$4:$L$1003,4,FALSE),""),"")</f>
        <v>Überland Gruppenbosse haben eine Chance von 100%, Kopf, Brust, Beine oder Waffen fallen zu lassen.</v>
      </c>
      <c r="AD332" s="3" t="str">
        <f>IF(G332&lt;&gt;"LIBSETS_SETTYPE_BATTLEGROUND",IF(G332&lt;&gt;"LIBSETS_SETTYPE_SPECIAL",IF(AE332&lt;&gt;"",VLOOKUP(AE332,'ESO zone constants'!$D$3:$H$4953,5,FALSE),""),""),"")</f>
        <v/>
      </c>
      <c r="AE332" t="str">
        <f>IF(AND(O332&lt;&gt;"",NOT(ISERROR(O332))),"",IF(AND(M332&lt;&gt;"",M332&gt;0,NOT(ISERROR(M332))),VLOOKUP(M332,'ESO dumped WayshrineInfo'!$K$3:$N$9999,4,FALSE),""))</f>
        <v/>
      </c>
      <c r="AF332" s="44" t="s">
        <v>1583</v>
      </c>
      <c r="AG332" s="43" t="str">
        <f>IF(AF332&lt;&gt;"",IF(AF332&lt;&gt;"LIBSETS_DROP_MECHANIC_MONSTER_NAME",VLOOKUP(AF332,'LibSets constants'!$I$4:$L$1003,3,FALSE),""),"")</f>
        <v>Public dungeon bosses have a chance to drop a shoulder, hand, or weapon.</v>
      </c>
      <c r="AH332" s="43" t="str">
        <f>IF(AF332&lt;&gt;"",IF(AF332&lt;&gt;"LIBSETS_DROP_MECHANIC_MONSTER_NAME",VLOOKUP(AF332,'LibSets constants'!$I$4:$L$1003,4,FALSE),""),"")</f>
        <v>Öffentliche Dungeon-Bosse haben die Möglichkeit, eine Schulter, Handschuhe oder eine Waffe fallen zu lassen.</v>
      </c>
      <c r="AI332" s="3" t="str">
        <f>IF(G332&lt;&gt;"LIBSETS_SETTYPE_BATTLEGROUND",IF(G332&lt;&gt;"LIBSETS_SETTYPE_SPECIAL",IF(AJ332&lt;&gt;"",VLOOKUP(AJ332,'ESO zone constants'!$D$3:$H$4953,5,FALSE),""),""),"")</f>
        <v/>
      </c>
      <c r="AK332" s="44" t="s">
        <v>1584</v>
      </c>
      <c r="AL332" s="43" t="str">
        <f>IF(AK332&lt;&gt;"",IF(AK332&lt;&gt;"LIBSETS_DROP_MECHANIC_MONSTER_NAME",VLOOKUP(AK332,'LibSets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43" t="str">
        <f>IF(AK332&lt;&gt;"",IF(AK332&lt;&gt;"LIBSETS_DROP_MECHANIC_MONSTER_NAME",VLOOKUP(AK332,'LibSets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90" t="s">
        <v>2707</v>
      </c>
      <c r="AY332" s="21" t="str">
        <f>IF(A332="???","--","")&amp;IF(F332&lt;&gt;"Not in the game (anymore)",IF(A332&lt;&gt;"",CONCATENATE("[",A332,"] = {wayshrines={")&amp;IF(K332&lt;&gt;"",CONCATENATE(K332,","),"")&amp;IF(L332&lt;&gt;"",CONCATENATE(L332,","),"")&amp;IF(M332&lt;&gt;"",CONCATENATE(M332,","),"")&amp;CONCATENATE("}")&amp;IF(VALUE(N332)&gt;0,CONCATENATE(", traitsNeeded=",N332),"")&amp;CONCATENATE(", dlcId=",IF(S332&lt;&gt;"",S332,"DLC_BASE_GAME")),""),"")</f>
        <v>[384] = {wayshrines={-1,-1,-1,}, dlcId=DLC_SUMMERSET</v>
      </c>
      <c r="AZ332" s="21" t="str">
        <f>IF(F332&lt;&gt;"Not in the game (anymore)",IF(A332&lt;&gt;"",IF(P332&lt;&gt;"",CONCATENATE(", zoneIds={",P332),"")&amp;IF(Y332&lt;&gt;"",CONCATENATE(",",Y332),"")&amp;IF(AD332&lt;&gt;"",CONCATENATE(",",AD332),"")&amp;IF(AI332&lt;&gt;"",CONCATENATE(",",AI332),"")&amp;IF(AN332&lt;&gt;"",CONCATENATE(",",AN332),"")&amp;IF(AS332&lt;&gt;"",CONCATENATE(",",AS332),"")&amp;IF(P332&lt;&gt;"",CONCATENATE("}",""),"")&amp;IF(OR(I332="true",I332="false",I332&lt;&gt;""), CONCATENATE(", veteran=", I332), ""),""),"")</f>
        <v>, zoneIds={1011}, veteran=false</v>
      </c>
      <c r="BA332" s="21" t="str">
        <f>IF(F332&lt;&gt;"Not in the game (anymore)",IF(A332&lt;&gt;"",", setType="&amp;G332,"")&amp;IF(J332="true",", multiTrialSet=true",""),"")</f>
        <v>, setType=LIBSETS_SETTYPE_OVERLAND</v>
      </c>
      <c r="BB332" s="21" t="str">
        <f>IF(AX332&lt;&gt;"",", isProcSetAllowedInPvP="&amp; AX332,"") &amp; IF(F332&lt;&gt;"Not in the game (anymore)",IF(U332&lt;&gt;"",", dropMechanic={"&amp;U332&amp;IF(AA332&lt;&gt;"",","&amp;AA332,"")&amp;IF(AF332&lt;&gt;"",","&amp;AF332,"")&amp;IF(AK332&lt;&gt;"",","&amp;AK332,"")&amp;IF(AP332&lt;&gt;"",","&amp;AP332,"")&amp;IF(AU332&lt;&gt;"",","&amp;AU332,"")&amp;"}"&amp;IF(U332="LIBSETS_DROP_MECHANIC_MONSTER_NAME",", dropMechanicNames={" &amp; IF(V332&lt;&gt;"","['en']='"&amp;V332&amp;"'","") &amp; IF(W332&lt;&gt;"",", ['de']='" &amp; W332&amp;"'","") &amp; "}",""),"")&amp;"},","")</f>
        <v>, dropMechanic={LIBSETS_DROP_MECHANIC_OVERLAND_BOSS_DELVE,LIBSETS_DROP_MECHANIC_OVERLAND_WORLDBOSS,LIBSETS_DROP_MECHANIC_OVERLAND_BOSS_PUBLIC_DUNGEON,LIBSETS_DROP_MECHANIC_OVERLAND_CHEST}},</v>
      </c>
      <c r="BC332" s="21" t="str">
        <f>IF(F332&lt;&gt;"Not in the game (anymore)",IF(C332&lt;&gt;"",CONCATENATE(" --",C332," / ",B332,"   [",IF(Q332&lt;&gt;"",Q332,""),IF(Z332&lt;&gt;"",", "&amp;Z332,""),IF(AE332&lt;&gt;"",", "&amp;AE332,""),IF(AJ332&lt;&gt;"",", "&amp;AJ332,""),IF(AO332&lt;&gt;"",", "&amp;AO332,""),IF(AT332&lt;&gt;"",", "&amp;AT332,""),"]")),"")</f>
        <v xml:space="preserve"> --Wisdom of Vanus / Weisheit von Vanus   [Summerset]</v>
      </c>
    </row>
    <row r="333" spans="1:55" x14ac:dyDescent="0.25">
      <c r="A333" s="5">
        <v>385</v>
      </c>
      <c r="B333" t="s">
        <v>1257</v>
      </c>
      <c r="C333" t="s">
        <v>1258</v>
      </c>
      <c r="D333" s="3">
        <f t="shared" si="6"/>
        <v>385</v>
      </c>
      <c r="G333" s="8" t="s">
        <v>1493</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 t="str">
        <f>IF(U333&lt;&gt;"",IF(U333&lt;&gt;"LIBSETS_DROP_MECHANIC_MONSTER_NAME",VLOOKUP(U333,'LibSets constants'!$I$4:$L$1003,3,FALSE),""),"")</f>
        <v/>
      </c>
      <c r="W333" s="3" t="str">
        <f>IF(U333&lt;&gt;"",IF(U333&lt;&gt;"LIBSETS_DROP_MECHANIC_MONSTER_NAME",VLOOKUP(U333,'LibSets constants'!$I$4:$L$1003,4,FALSE),""),"")</f>
        <v/>
      </c>
      <c r="Y333" s="3">
        <f>IF(G333&lt;&gt;"LIBSETS_SETTYPE_BATTLEGROUND",IF(G333&lt;&gt;"LIBSETS_SETTYPE_SPECIAL",IF(X333&lt;&gt;"",X333,IF(Z333&lt;&gt;"",VLOOKUP(Z333,'ESO zone constants'!$D$3:$H$4953,5,FALSE),"")),""),"")</f>
        <v>1011</v>
      </c>
      <c r="Z333" t="str">
        <f>IF(AND(O333&lt;&gt;"",NOT(ISERROR(O333))),"",IF(AND(L333&lt;&gt;"",L333&gt;0,NOT(ISERROR(L333))),VLOOKUP(L333,'ESO dumped WayshrineInfo'!$K$3:$N$9999,4,FALSE),""))</f>
        <v>Summerset</v>
      </c>
      <c r="AB333" s="3" t="str">
        <f>IF(AA333&lt;&gt;"",IF(AA333&lt;&gt;"LIBSETS_DROP_MECHANIC_MONSTER_NAME",VLOOKUP(AA333,'LibSets constants'!$I$4:$L$1003,3,FALSE),""),"")</f>
        <v/>
      </c>
      <c r="AC333" s="3" t="str">
        <f>IF(AA333&lt;&gt;"",IF(AA333&lt;&gt;"LIBSETS_DROP_MECHANIC_MONSTER_NAME",VLOOKUP(AA333,'LibSets constants'!$I$4:$L$1003,4,FALSE),""),"")</f>
        <v/>
      </c>
      <c r="AD333" s="3">
        <f>IF(G333&lt;&gt;"LIBSETS_SETTYPE_BATTLEGROUND",IF(G333&lt;&gt;"LIBSETS_SETTYPE_SPECIAL",IF(AE333&lt;&gt;"",VLOOKUP(AE333,'ESO zone constants'!$D$3:$H$4953,5,FALSE),""),""),"")</f>
        <v>1011</v>
      </c>
      <c r="AE333" t="str">
        <f>IF(AND(O333&lt;&gt;"",NOT(ISERROR(O333))),"",IF(AND(M333&lt;&gt;"",M333&gt;0,NOT(ISERROR(M333))),VLOOKUP(M333,'ESO dumped WayshrineInfo'!$K$3:$N$9999,4,FALSE),""))</f>
        <v>Summerset</v>
      </c>
      <c r="AG333" s="3" t="str">
        <f>IF(AF333&lt;&gt;"",IF(AF333&lt;&gt;"LIBSETS_DROP_MECHANIC_MONSTER_NAME",VLOOKUP(AF333,'LibSets constants'!$I$4:$L$1003,3,FALSE),""),"")</f>
        <v/>
      </c>
      <c r="AH333" s="3" t="str">
        <f>IF(AF333&lt;&gt;"",IF(AF333&lt;&gt;"LIBSETS_DROP_MECHANIC_MONSTER_NAME",VLOOKUP(AF333,'LibSets constants'!$I$4:$L$1003,4,FALSE),""),"")</f>
        <v/>
      </c>
      <c r="AI333" s="3" t="str">
        <f>IF(G333&lt;&gt;"LIBSETS_SETTYPE_BATTLEGROUND",IF(G333&lt;&gt;"LIBSETS_SETTYPE_SPECIAL",IF(AJ333&lt;&gt;"",VLOOKUP(AJ333,'ESO zone constants'!$D$3:$H$4953,5,FALSE),""),""),"")</f>
        <v/>
      </c>
      <c r="AL333" s="3" t="str">
        <f>IF(AK333&lt;&gt;"",IF(AK333&lt;&gt;"LIBSETS_DROP_MECHANIC_MONSTER_NAME",VLOOKUP(AK333,'LibSets constants'!$I$4:$L$1003,3,FALSE),""),"")</f>
        <v/>
      </c>
      <c r="AM333" s="3" t="str">
        <f>IF(AK333&lt;&gt;"",IF(AK333&lt;&gt;"LIBSETS_DROP_MECHANIC_MONSTER_NAME",VLOOKUP(AK333,'LibSets constants'!$I$4:$L$1003,4,FALSE),""),"")</f>
        <v/>
      </c>
      <c r="AN333" s="3" t="str">
        <f>IF(G333&lt;&gt;"LIBSETS_SETTYPE_BATTLEGROUND",IF(G333&lt;&gt;"LIBSETS_SETTYPE_SPECIAL",IF(AO333&lt;&gt;"",VLOOKUP(AO333,'ESO zone constants'!$D$3:$H$4953,5,FALSE),""),""),"")</f>
        <v/>
      </c>
      <c r="AQ333" s="3" t="str">
        <f>IF(AP333&lt;&gt;"",IF(AP333&lt;&gt;"LIBSETS_DROP_MECHANIC_MONSTER_NAME",VLOOKUP(AP333,'LibSets constants'!$I$4:$L$1003,3,FALSE),""),"")</f>
        <v/>
      </c>
      <c r="AR333" s="3" t="str">
        <f>IF(AP333&lt;&gt;"",IF(AP333&lt;&gt;"LIBSETS_DROP_MECHANIC_MONSTER_NAME",VLOOKUP(AP333,'LibSets constants'!$I$4:$L$1003,4,FALSE),""),"")</f>
        <v/>
      </c>
      <c r="AS333" s="3" t="str">
        <f>IF(G333&lt;&gt;"LIBSETS_SETTYPE_BATTLEGROUND",IF(G333&lt;&gt;"LIBSETS_SETTYPE_SPECIAL",IF(AT333&lt;&gt;"",VLOOKUP(AT333,'ESO zone constants'!$D$3:$H$4953,5,FALSE),""),""),"")</f>
        <v/>
      </c>
      <c r="AV333" s="3" t="str">
        <f>IF(AU333&lt;&gt;"",IF(AU333&lt;&gt;"LIBSETS_DROP_MECHANIC_MONSTER_NAME",VLOOKUP(AU333,'LibSets constants'!$I$4:$L$1003,3,FALSE),""),"")</f>
        <v/>
      </c>
      <c r="AW333" s="3" t="str">
        <f>IF(AU333&lt;&gt;"",IF(AU333&lt;&gt;"LIBSETS_DROP_MECHANIC_MONSTER_NAME",VLOOKUP(AU333,'LibSets constants'!$I$4:$L$1003,4,FALSE),""),"")</f>
        <v/>
      </c>
      <c r="AX333" s="90" t="s">
        <v>2707</v>
      </c>
      <c r="AY333" s="21" t="str">
        <f>IF(A333="???","--","")&amp;IF(F333&lt;&gt;"Not in the game (anymore)",IF(A333&lt;&gt;"",CONCATENATE("[",A333,"] = {wayshrines={")&amp;IF(K333&lt;&gt;"",CONCATENATE(K333,","),"")&amp;IF(L333&lt;&gt;"",CONCATENATE(L333,","),"")&amp;IF(M333&lt;&gt;"",CONCATENATE(M333,","),"")&amp;CONCATENATE("}")&amp;IF(VALUE(N333)&gt;0,CONCATENATE(", traitsNeeded=",N333),"")&amp;CONCATENATE(", dlcId=",IF(S333&lt;&gt;"",S333,"DLC_BASE_GAME")),""),"")</f>
        <v>[385] = {wayshrines={359,359,359,}, traitsNeeded=3, dlcId=DLC_SUMMERSET</v>
      </c>
      <c r="AZ333" s="21" t="str">
        <f>IF(F333&lt;&gt;"Not in the game (anymore)",IF(A333&lt;&gt;"",IF(P333&lt;&gt;"",CONCATENATE(", zoneIds={",P333),"")&amp;IF(Y333&lt;&gt;"",CONCATENATE(",",Y333),"")&amp;IF(AD333&lt;&gt;"",CONCATENATE(",",AD333),"")&amp;IF(AI333&lt;&gt;"",CONCATENATE(",",AI333),"")&amp;IF(AN333&lt;&gt;"",CONCATENATE(",",AN333),"")&amp;IF(AS333&lt;&gt;"",CONCATENATE(",",AS333),"")&amp;IF(P333&lt;&gt;"",CONCATENATE("}",""),"")&amp;IF(OR(I333="true",I333="false",I333&lt;&gt;""), CONCATENATE(", veteran=", I333), ""),""),"")</f>
        <v>, zoneIds={1011,1011,1011}, veteran=false</v>
      </c>
      <c r="BA333" s="21" t="str">
        <f>IF(F333&lt;&gt;"Not in the game (anymore)",IF(A333&lt;&gt;"",", setType="&amp;G333,"")&amp;IF(J333="true",", multiTrialSet=true",""),"")</f>
        <v>, setType=LIBSETS_SETTYPE_CRAFTED</v>
      </c>
      <c r="BB333" s="21" t="str">
        <f>IF(AX333&lt;&gt;"",", isProcSetAllowedInPvP="&amp; AX333,"") &amp; IF(F333&lt;&gt;"Not in the game (anymore)",IF(U333&lt;&gt;"",", dropMechanic={"&amp;U333&amp;IF(AA333&lt;&gt;"",","&amp;AA333,"")&amp;IF(AF333&lt;&gt;"",","&amp;AF333,"")&amp;IF(AK333&lt;&gt;"",","&amp;AK333,"")&amp;IF(AP333&lt;&gt;"",","&amp;AP333,"")&amp;IF(AU333&lt;&gt;"",","&amp;AU333,"")&amp;"}"&amp;IF(U333="LIBSETS_DROP_MECHANIC_MONSTER_NAME",", dropMechanicNames={" &amp; IF(V333&lt;&gt;"","['en']='"&amp;V333&amp;"'","") &amp; IF(W333&lt;&gt;"",", ['de']='" &amp; W333&amp;"'","") &amp; "}",""),"")&amp;"},","")</f>
        <v>},</v>
      </c>
      <c r="BC333" s="21" t="str">
        <f>IF(F333&lt;&gt;"Not in the game (anymore)",IF(C333&lt;&gt;"",CONCATENATE(" --",C333," / ",B333,"   [",IF(Q333&lt;&gt;"",Q333,""),IF(Z333&lt;&gt;"",", "&amp;Z333,""),IF(AE333&lt;&gt;"",", "&amp;AE333,""),IF(AJ333&lt;&gt;"",", "&amp;AJ333,""),IF(AO333&lt;&gt;"",", "&amp;AO333,""),IF(AT333&lt;&gt;"",", "&amp;AT333,""),"]")),"")</f>
        <v xml:space="preserve"> --Adept Rider / Versierter Reiter   [Summerset, Summerset, Summerset]</v>
      </c>
    </row>
    <row r="334" spans="1:55" x14ac:dyDescent="0.25">
      <c r="A334" s="5">
        <v>386</v>
      </c>
      <c r="B334" t="s">
        <v>1259</v>
      </c>
      <c r="C334" t="s">
        <v>2669</v>
      </c>
      <c r="D334" s="3">
        <f t="shared" ref="D334:D365" si="7">A334</f>
        <v>386</v>
      </c>
      <c r="G334" s="8" t="s">
        <v>1493</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43" t="str">
        <f>IF(U334&lt;&gt;"",IF(U334&lt;&gt;"LIBSETS_DROP_MECHANIC_MONSTER_NAME",VLOOKUP(U334,'LibSets constants'!$I$4:$L$1003,3,FALSE),""),"")</f>
        <v/>
      </c>
      <c r="W334" s="3" t="str">
        <f>IF(U334&lt;&gt;"",IF(U334&lt;&gt;"LIBSETS_DROP_MECHANIC_MONSTER_NAME",VLOOKUP(U334,'LibSets constants'!$I$4:$L$1003,4,FALSE),""),"")</f>
        <v/>
      </c>
      <c r="Y334" s="3">
        <f>IF(G334&lt;&gt;"LIBSETS_SETTYPE_BATTLEGROUND",IF(G334&lt;&gt;"LIBSETS_SETTYPE_SPECIAL",IF(X334&lt;&gt;"",X334,IF(Z334&lt;&gt;"",VLOOKUP(Z334,'ESO zone constants'!$D$3:$H$4953,5,FALSE),"")),""),"")</f>
        <v>1027</v>
      </c>
      <c r="Z334" t="str">
        <f>IF(AND(O334&lt;&gt;"",NOT(ISERROR(O334))),"",IF(AND(L334&lt;&gt;"",L334&gt;0,NOT(ISERROR(L334))),VLOOKUP(L334,'ESO dumped WayshrineInfo'!$K$3:$N$9999,4,FALSE),""))</f>
        <v>Artaeum</v>
      </c>
      <c r="AB334" s="3" t="str">
        <f>IF(AA334&lt;&gt;"",IF(AA334&lt;&gt;"LIBSETS_DROP_MECHANIC_MONSTER_NAME",VLOOKUP(AA334,'LibSets constants'!$I$4:$L$1003,3,FALSE),""),"")</f>
        <v/>
      </c>
      <c r="AC334" s="3" t="str">
        <f>IF(AA334&lt;&gt;"",IF(AA334&lt;&gt;"LIBSETS_DROP_MECHANIC_MONSTER_NAME",VLOOKUP(AA334,'LibSets constants'!$I$4:$L$1003,4,FALSE),""),"")</f>
        <v/>
      </c>
      <c r="AD334" s="3">
        <f>IF(G334&lt;&gt;"LIBSETS_SETTYPE_BATTLEGROUND",IF(G334&lt;&gt;"LIBSETS_SETTYPE_SPECIAL",IF(AE334&lt;&gt;"",VLOOKUP(AE334,'ESO zone constants'!$D$3:$H$4953,5,FALSE),""),""),"")</f>
        <v>1027</v>
      </c>
      <c r="AE334" t="str">
        <f>IF(AND(O334&lt;&gt;"",NOT(ISERROR(O334))),"",IF(AND(M334&lt;&gt;"",M334&gt;0,NOT(ISERROR(M334))),VLOOKUP(M334,'ESO dumped WayshrineInfo'!$K$3:$N$9999,4,FALSE),""))</f>
        <v>Artaeum</v>
      </c>
      <c r="AG334" s="3" t="str">
        <f>IF(AF334&lt;&gt;"",IF(AF334&lt;&gt;"LIBSETS_DROP_MECHANIC_MONSTER_NAME",VLOOKUP(AF334,'LibSets constants'!$I$4:$L$1003,3,FALSE),""),"")</f>
        <v/>
      </c>
      <c r="AH334" s="3" t="str">
        <f>IF(AF334&lt;&gt;"",IF(AF334&lt;&gt;"LIBSETS_DROP_MECHANIC_MONSTER_NAME",VLOOKUP(AF334,'LibSets constants'!$I$4:$L$1003,4,FALSE),""),"")</f>
        <v/>
      </c>
      <c r="AI334" s="3" t="str">
        <f>IF(G334&lt;&gt;"LIBSETS_SETTYPE_BATTLEGROUND",IF(G334&lt;&gt;"LIBSETS_SETTYPE_SPECIAL",IF(AJ334&lt;&gt;"",VLOOKUP(AJ334,'ESO zone constants'!$D$3:$H$4953,5,FALSE),""),""),"")</f>
        <v/>
      </c>
      <c r="AL334" s="3" t="str">
        <f>IF(AK334&lt;&gt;"",IF(AK334&lt;&gt;"LIBSETS_DROP_MECHANIC_MONSTER_NAME",VLOOKUP(AK334,'LibSets constants'!$I$4:$L$1003,3,FALSE),""),"")</f>
        <v/>
      </c>
      <c r="AM334" s="3" t="str">
        <f>IF(AK334&lt;&gt;"",IF(AK334&lt;&gt;"LIBSETS_DROP_MECHANIC_MONSTER_NAME",VLOOKUP(AK334,'LibSets constants'!$I$4:$L$1003,4,FALSE),""),"")</f>
        <v/>
      </c>
      <c r="AN334" s="3" t="str">
        <f>IF(G334&lt;&gt;"LIBSETS_SETTYPE_BATTLEGROUND",IF(G334&lt;&gt;"LIBSETS_SETTYPE_SPECIAL",IF(AO334&lt;&gt;"",VLOOKUP(AO334,'ESO zone constants'!$D$3:$H$4953,5,FALSE),""),""),"")</f>
        <v/>
      </c>
      <c r="AQ334" s="3" t="str">
        <f>IF(AP334&lt;&gt;"",IF(AP334&lt;&gt;"LIBSETS_DROP_MECHANIC_MONSTER_NAME",VLOOKUP(AP334,'LibSets constants'!$I$4:$L$1003,3,FALSE),""),"")</f>
        <v/>
      </c>
      <c r="AR334" s="3" t="str">
        <f>IF(AP334&lt;&gt;"",IF(AP334&lt;&gt;"LIBSETS_DROP_MECHANIC_MONSTER_NAME",VLOOKUP(AP334,'LibSets constants'!$I$4:$L$1003,4,FALSE),""),"")</f>
        <v/>
      </c>
      <c r="AS334" s="3" t="str">
        <f>IF(G334&lt;&gt;"LIBSETS_SETTYPE_BATTLEGROUND",IF(G334&lt;&gt;"LIBSETS_SETTYPE_SPECIAL",IF(AT334&lt;&gt;"",VLOOKUP(AT334,'ESO zone constants'!$D$3:$H$4953,5,FALSE),""),""),"")</f>
        <v/>
      </c>
      <c r="AV334" s="3" t="str">
        <f>IF(AU334&lt;&gt;"",IF(AU334&lt;&gt;"LIBSETS_DROP_MECHANIC_MONSTER_NAME",VLOOKUP(AU334,'LibSets constants'!$I$4:$L$1003,3,FALSE),""),"")</f>
        <v/>
      </c>
      <c r="AW334" s="3" t="str">
        <f>IF(AU334&lt;&gt;"",IF(AU334&lt;&gt;"LIBSETS_DROP_MECHANIC_MONSTER_NAME",VLOOKUP(AU334,'LibSets constants'!$I$4:$L$1003,4,FALSE),""),"")</f>
        <v/>
      </c>
      <c r="AX334" s="90" t="s">
        <v>2707</v>
      </c>
      <c r="AY334" s="21" t="str">
        <f>IF(A334="???","--","")&amp;IF(F334&lt;&gt;"Not in the game (anymore)",IF(A334&lt;&gt;"",CONCATENATE("[",A334,"] = {wayshrines={")&amp;IF(K334&lt;&gt;"",CONCATENATE(K334,","),"")&amp;IF(L334&lt;&gt;"",CONCATENATE(L334,","),"")&amp;IF(M334&lt;&gt;"",CONCATENATE(M334,","),"")&amp;CONCATENATE("}")&amp;IF(VALUE(N334)&gt;0,CONCATENATE(", traitsNeeded=",N334),"")&amp;CONCATENATE(", dlcId=",IF(S334&lt;&gt;"",S334,"DLC_BASE_GAME")),""),"")</f>
        <v>[386] = {wayshrines={360,360,360,}, traitsNeeded=6, dlcId=DLC_SUMMERSET</v>
      </c>
      <c r="AZ334" s="21" t="str">
        <f>IF(F334&lt;&gt;"Not in the game (anymore)",IF(A334&lt;&gt;"",IF(P334&lt;&gt;"",CONCATENATE(", zoneIds={",P334),"")&amp;IF(Y334&lt;&gt;"",CONCATENATE(",",Y334),"")&amp;IF(AD334&lt;&gt;"",CONCATENATE(",",AD334),"")&amp;IF(AI334&lt;&gt;"",CONCATENATE(",",AI334),"")&amp;IF(AN334&lt;&gt;"",CONCATENATE(",",AN334),"")&amp;IF(AS334&lt;&gt;"",CONCATENATE(",",AS334),"")&amp;IF(P334&lt;&gt;"",CONCATENATE("}",""),"")&amp;IF(OR(I334="true",I334="false",I334&lt;&gt;""), CONCATENATE(", veteran=", I334), ""),""),"")</f>
        <v>, zoneIds={1027,1027,1027}, veteran=false</v>
      </c>
      <c r="BA334" s="21" t="str">
        <f>IF(F334&lt;&gt;"Not in the game (anymore)",IF(A334&lt;&gt;"",", setType="&amp;G334,"")&amp;IF(J334="true",", multiTrialSet=true",""),"")</f>
        <v>, setType=LIBSETS_SETTYPE_CRAFTED</v>
      </c>
      <c r="BB334" s="21" t="str">
        <f>IF(AX334&lt;&gt;"",", isProcSetAllowedInPvP="&amp; AX334,"") &amp; IF(F334&lt;&gt;"Not in the game (anymore)",IF(U334&lt;&gt;"",", dropMechanic={"&amp;U334&amp;IF(AA334&lt;&gt;"",","&amp;AA334,"")&amp;IF(AF334&lt;&gt;"",","&amp;AF334,"")&amp;IF(AK334&lt;&gt;"",","&amp;AK334,"")&amp;IF(AP334&lt;&gt;"",","&amp;AP334,"")&amp;IF(AU334&lt;&gt;"",","&amp;AU334,"")&amp;"}"&amp;IF(U334="LIBSETS_DROP_MECHANIC_MONSTER_NAME",", dropMechanicNames={" &amp; IF(V334&lt;&gt;"","['en']='"&amp;V334&amp;"'","") &amp; IF(W334&lt;&gt;"",", ['de']='" &amp; W334&amp;"'","") &amp; "}",""),"")&amp;"},","")</f>
        <v>},</v>
      </c>
      <c r="BC334" s="21" t="str">
        <f>IF(F334&lt;&gt;"Not in the game (anymore)",IF(C334&lt;&gt;"",CONCATENATE(" --",C334," / ",B334,"   [",IF(Q334&lt;&gt;"",Q334,""),IF(Z334&lt;&gt;"",", "&amp;Z334,""),IF(AE334&lt;&gt;"",", "&amp;AE334,""),IF(AJ334&lt;&gt;"",", "&amp;AJ334,""),IF(AO334&lt;&gt;"",", "&amp;AO334,""),IF(AT334&lt;&gt;"",", "&amp;AT334,""),"]")),"")</f>
        <v xml:space="preserve"> --Sload\'s Semblance / Kreckenantlitz   [Artaeum, Artaeum, Artaeum]</v>
      </c>
    </row>
    <row r="335" spans="1:55" x14ac:dyDescent="0.25">
      <c r="A335" s="5">
        <v>387</v>
      </c>
      <c r="B335" t="s">
        <v>1260</v>
      </c>
      <c r="C335" t="s">
        <v>2670</v>
      </c>
      <c r="D335" s="3">
        <f t="shared" si="7"/>
        <v>387</v>
      </c>
      <c r="G335" s="8" t="s">
        <v>1493</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Y335" s="3">
        <f>IF(G335&lt;&gt;"LIBSETS_SETTYPE_BATTLEGROUND",IF(G335&lt;&gt;"LIBSETS_SETTYPE_SPECIAL",IF(X335&lt;&gt;"",X335,IF(Z335&lt;&gt;"",VLOOKUP(Z335,'ESO zone constants'!$D$3:$H$4953,5,FALSE),"")),""),"")</f>
        <v>1011</v>
      </c>
      <c r="Z335" t="str">
        <f>IF(AND(O335&lt;&gt;"",NOT(ISERROR(O335))),"",IF(AND(L335&lt;&gt;"",L335&gt;0,NOT(ISERROR(L335))),VLOOKUP(L335,'ESO dumped WayshrineInfo'!$K$3:$N$9999,4,FALSE),""))</f>
        <v>Summerset</v>
      </c>
      <c r="AB335" s="3" t="str">
        <f>IF(AA335&lt;&gt;"",IF(AA335&lt;&gt;"LIBSETS_DROP_MECHANIC_MONSTER_NAME",VLOOKUP(AA335,'LibSets constants'!$I$4:$L$1003,3,FALSE),""),"")</f>
        <v/>
      </c>
      <c r="AC335" s="3" t="str">
        <f>IF(AA335&lt;&gt;"",IF(AA335&lt;&gt;"LIBSETS_DROP_MECHANIC_MONSTER_NAME",VLOOKUP(AA335,'LibSets constants'!$I$4:$L$1003,4,FALSE),""),"")</f>
        <v/>
      </c>
      <c r="AD335" s="3">
        <f>IF(G335&lt;&gt;"LIBSETS_SETTYPE_BATTLEGROUND",IF(G335&lt;&gt;"LIBSETS_SETTYPE_SPECIAL",IF(AE335&lt;&gt;"",VLOOKUP(AE335,'ESO zone constants'!$D$3:$H$4953,5,FALSE),""),""),"")</f>
        <v>1011</v>
      </c>
      <c r="AE335" t="str">
        <f>IF(AND(O335&lt;&gt;"",NOT(ISERROR(O335))),"",IF(AND(M335&lt;&gt;"",M335&gt;0,NOT(ISERROR(M335))),VLOOKUP(M335,'ESO dumped WayshrineInfo'!$K$3:$N$9999,4,FALSE),""))</f>
        <v>Summerset</v>
      </c>
      <c r="AG335" s="3" t="str">
        <f>IF(AF335&lt;&gt;"",IF(AF335&lt;&gt;"LIBSETS_DROP_MECHANIC_MONSTER_NAME",VLOOKUP(AF335,'LibSets constants'!$I$4:$L$1003,3,FALSE),""),"")</f>
        <v/>
      </c>
      <c r="AH335" s="3" t="str">
        <f>IF(AF335&lt;&gt;"",IF(AF335&lt;&gt;"LIBSETS_DROP_MECHANIC_MONSTER_NAME",VLOOKUP(AF335,'LibSets constants'!$I$4:$L$1003,4,FALSE),""),"")</f>
        <v/>
      </c>
      <c r="AI335" s="3" t="str">
        <f>IF(G335&lt;&gt;"LIBSETS_SETTYPE_BATTLEGROUND",IF(G335&lt;&gt;"LIBSETS_SETTYPE_SPECIAL",IF(AJ335&lt;&gt;"",VLOOKUP(AJ335,'ESO zone constants'!$D$3:$H$4953,5,FALSE),""),""),"")</f>
        <v/>
      </c>
      <c r="AL335" s="3" t="str">
        <f>IF(AK335&lt;&gt;"",IF(AK335&lt;&gt;"LIBSETS_DROP_MECHANIC_MONSTER_NAME",VLOOKUP(AK335,'LibSets constants'!$I$4:$L$1003,3,FALSE),""),"")</f>
        <v/>
      </c>
      <c r="AM335" s="3" t="str">
        <f>IF(AK335&lt;&gt;"",IF(AK335&lt;&gt;"LIBSETS_DROP_MECHANIC_MONSTER_NAME",VLOOKUP(AK335,'LibSets constants'!$I$4:$L$1003,4,FALSE),""),"")</f>
        <v/>
      </c>
      <c r="AN335" s="3" t="str">
        <f>IF(G335&lt;&gt;"LIBSETS_SETTYPE_BATTLEGROUND",IF(G335&lt;&gt;"LIBSETS_SETTYPE_SPECIAL",IF(AO335&lt;&gt;"",VLOOKUP(AO335,'ESO zone constants'!$D$3:$H$4953,5,FALSE),""),""),"")</f>
        <v/>
      </c>
      <c r="AQ335" s="3" t="str">
        <f>IF(AP335&lt;&gt;"",IF(AP335&lt;&gt;"LIBSETS_DROP_MECHANIC_MONSTER_NAME",VLOOKUP(AP335,'LibSets constants'!$I$4:$L$1003,3,FALSE),""),"")</f>
        <v/>
      </c>
      <c r="AR335" s="3" t="str">
        <f>IF(AP335&lt;&gt;"",IF(AP335&lt;&gt;"LIBSETS_DROP_MECHANIC_MONSTER_NAME",VLOOKUP(AP335,'LibSets constants'!$I$4:$L$1003,4,FALSE),""),"")</f>
        <v/>
      </c>
      <c r="AS335" s="3" t="str">
        <f>IF(G335&lt;&gt;"LIBSETS_SETTYPE_BATTLEGROUND",IF(G335&lt;&gt;"LIBSETS_SETTYPE_SPECIAL",IF(AT335&lt;&gt;"",VLOOKUP(AT335,'ESO zone constants'!$D$3:$H$4953,5,FALSE),""),""),"")</f>
        <v/>
      </c>
      <c r="AV335" s="3" t="str">
        <f>IF(AU335&lt;&gt;"",IF(AU335&lt;&gt;"LIBSETS_DROP_MECHANIC_MONSTER_NAME",VLOOKUP(AU335,'LibSets constants'!$I$4:$L$1003,3,FALSE),""),"")</f>
        <v/>
      </c>
      <c r="AW335" s="3" t="str">
        <f>IF(AU335&lt;&gt;"",IF(AU335&lt;&gt;"LIBSETS_DROP_MECHANIC_MONSTER_NAME",VLOOKUP(AU335,'LibSets constants'!$I$4:$L$1003,4,FALSE),""),"")</f>
        <v/>
      </c>
      <c r="AX335" s="90" t="s">
        <v>2707</v>
      </c>
      <c r="AY335" s="21" t="str">
        <f>IF(A335="???","--","")&amp;IF(F335&lt;&gt;"Not in the game (anymore)",IF(A335&lt;&gt;"",CONCATENATE("[",A335,"] = {wayshrines={")&amp;IF(K335&lt;&gt;"",CONCATENATE(K335,","),"")&amp;IF(L335&lt;&gt;"",CONCATENATE(L335,","),"")&amp;IF(M335&lt;&gt;"",CONCATENATE(M335,","),"")&amp;CONCATENATE("}")&amp;IF(VALUE(N335)&gt;0,CONCATENATE(", traitsNeeded=",N335),"")&amp;CONCATENATE(", dlcId=",IF(S335&lt;&gt;"",S335,"DLC_BASE_GAME")),""),"")</f>
        <v>[387] = {wayshrines={354,354,354,}, traitsNeeded=9, dlcId=DLC_SUMMERSET</v>
      </c>
      <c r="AZ335" s="21" t="str">
        <f>IF(F335&lt;&gt;"Not in the game (anymore)",IF(A335&lt;&gt;"",IF(P335&lt;&gt;"",CONCATENATE(", zoneIds={",P335),"")&amp;IF(Y335&lt;&gt;"",CONCATENATE(",",Y335),"")&amp;IF(AD335&lt;&gt;"",CONCATENATE(",",AD335),"")&amp;IF(AI335&lt;&gt;"",CONCATENATE(",",AI335),"")&amp;IF(AN335&lt;&gt;"",CONCATENATE(",",AN335),"")&amp;IF(AS335&lt;&gt;"",CONCATENATE(",",AS335),"")&amp;IF(P335&lt;&gt;"",CONCATENATE("}",""),"")&amp;IF(OR(I335="true",I335="false",I335&lt;&gt;""), CONCATENATE(", veteran=", I335), ""),""),"")</f>
        <v>, zoneIds={1011,1011,1011}, veteran=false</v>
      </c>
      <c r="BA335" s="21" t="str">
        <f>IF(F335&lt;&gt;"Not in the game (anymore)",IF(A335&lt;&gt;"",", setType="&amp;G335,"")&amp;IF(J335="true",", multiTrialSet=true",""),"")</f>
        <v>, setType=LIBSETS_SETTYPE_CRAFTED</v>
      </c>
      <c r="BB335" s="21" t="str">
        <f>IF(AX335&lt;&gt;"",", isProcSetAllowedInPvP="&amp; AX335,"") &amp; IF(F335&lt;&gt;"Not in the game (anymore)",IF(U335&lt;&gt;"",", dropMechanic={"&amp;U335&amp;IF(AA335&lt;&gt;"",","&amp;AA335,"")&amp;IF(AF335&lt;&gt;"",","&amp;AF335,"")&amp;IF(AK335&lt;&gt;"",","&amp;AK335,"")&amp;IF(AP335&lt;&gt;"",","&amp;AP335,"")&amp;IF(AU335&lt;&gt;"",","&amp;AU335,"")&amp;"}"&amp;IF(U335="LIBSETS_DROP_MECHANIC_MONSTER_NAME",", dropMechanicNames={" &amp; IF(V335&lt;&gt;"","['en']='"&amp;V335&amp;"'","") &amp; IF(W335&lt;&gt;"",", ['de']='" &amp; W335&amp;"'","") &amp; "}",""),"")&amp;"},","")</f>
        <v>},</v>
      </c>
      <c r="BC335" s="21" t="str">
        <f>IF(F335&lt;&gt;"Not in the game (anymore)",IF(C335&lt;&gt;"",CONCATENATE(" --",C335," / ",B335,"   [",IF(Q335&lt;&gt;"",Q335,""),IF(Z335&lt;&gt;"",", "&amp;Z335,""),IF(AE335&lt;&gt;"",", "&amp;AE335,""),IF(AJ335&lt;&gt;"",", "&amp;AJ335,""),IF(AO335&lt;&gt;"",", "&amp;AO335,""),IF(AT335&lt;&gt;"",", "&amp;AT335,""),"]")),"")</f>
        <v xml:space="preserve"> --Nocturnal\'s Favor / Nocturnals Gunst   [Summerset, Summerset, Summerset]</v>
      </c>
    </row>
    <row r="336" spans="1:55" x14ac:dyDescent="0.25">
      <c r="A336" s="12">
        <v>388</v>
      </c>
      <c r="B336" t="s">
        <v>1261</v>
      </c>
      <c r="C336" t="s">
        <v>1262</v>
      </c>
      <c r="D336" s="3">
        <f t="shared" si="7"/>
        <v>388</v>
      </c>
      <c r="G336" s="8" t="s">
        <v>1500</v>
      </c>
      <c r="I336" t="s">
        <v>97</v>
      </c>
      <c r="J336" t="s">
        <v>97</v>
      </c>
      <c r="K336">
        <v>364</v>
      </c>
      <c r="L336">
        <v>364</v>
      </c>
      <c r="M336">
        <v>364</v>
      </c>
      <c r="N336">
        <v>0</v>
      </c>
      <c r="O336" s="66" t="s">
        <v>706</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1565</v>
      </c>
      <c r="V336" s="39"/>
      <c r="W336" s="39"/>
      <c r="Y336" s="3" t="str">
        <f>IF(G336&lt;&gt;"LIBSETS_SETTYPE_BATTLEGROUND",IF(G336&lt;&gt;"LIBSETS_SETTYPE_SPECIAL",IF(X336&lt;&gt;"",X336,IF(Z336&lt;&gt;"",VLOOKUP(Z336,'ESO zone constants'!$D$3:$H$4953,5,FALSE),"")),""),"")</f>
        <v/>
      </c>
      <c r="Z336" t="str">
        <f>IF(AND(O336&lt;&gt;"",NOT(ISERROR(O336))),"",IF(AND(L336&lt;&gt;"",L336&gt;0,NOT(ISERROR(L336))),VLOOKUP(L336,'ESO dumped WayshrineInfo'!$K$3:$N$9999,4,FALSE),""))</f>
        <v/>
      </c>
      <c r="AA336" s="39"/>
      <c r="AB336" s="39"/>
      <c r="AC336" s="39"/>
      <c r="AD336" s="3" t="str">
        <f>IF(G336&lt;&gt;"LIBSETS_SETTYPE_BATTLEGROUND",IF(G336&lt;&gt;"LIBSETS_SETTYPE_SPECIAL",IF(AE336&lt;&gt;"",VLOOKUP(AE336,'ESO zone constants'!$D$3:$H$4953,5,FALSE),""),""),"")</f>
        <v/>
      </c>
      <c r="AE336" t="str">
        <f>IF(AND(O336&lt;&gt;"",NOT(ISERROR(O336))),"",IF(AND(M336&lt;&gt;"",M336&gt;0,NOT(ISERROR(M336))),VLOOKUP(M336,'ESO dumped WayshrineInfo'!$K$3:$N$9999,4,FALSE),""))</f>
        <v/>
      </c>
      <c r="AF336" s="39"/>
      <c r="AG336" s="39"/>
      <c r="AH336" s="39"/>
      <c r="AI336" s="3" t="str">
        <f>IF(G336&lt;&gt;"LIBSETS_SETTYPE_BATTLEGROUND",IF(G336&lt;&gt;"LIBSETS_SETTYPE_SPECIAL",IF(AJ336&lt;&gt;"",VLOOKUP(AJ336,'ESO zone constants'!$D$3:$H$4953,5,FALSE),""),""),"")</f>
        <v/>
      </c>
      <c r="AK336" s="39"/>
      <c r="AL336" s="39"/>
      <c r="AM336" s="39"/>
      <c r="AN336" s="3" t="str">
        <f>IF(G336&lt;&gt;"LIBSETS_SETTYPE_BATTLEGROUND",IF(G336&lt;&gt;"LIBSETS_SETTYPE_SPECIAL",IF(AO336&lt;&gt;"",VLOOKUP(AO336,'ESO zone constants'!$D$3:$H$4953,5,FALSE),""),""),"")</f>
        <v/>
      </c>
      <c r="AP336" s="39"/>
      <c r="AQ336" s="39"/>
      <c r="AR336" s="39"/>
      <c r="AS336" s="3" t="str">
        <f>IF(G336&lt;&gt;"LIBSETS_SETTYPE_BATTLEGROUND",IF(G336&lt;&gt;"LIBSETS_SETTYPE_SPECIAL",IF(AT336&lt;&gt;"",VLOOKUP(AT336,'ESO zone constants'!$D$3:$H$4953,5,FALSE),""),""),"")</f>
        <v/>
      </c>
      <c r="AU336" s="39"/>
      <c r="AV336" s="39"/>
      <c r="AW336" s="39"/>
      <c r="AX336" s="90" t="s">
        <v>2707</v>
      </c>
      <c r="AY336" s="21" t="str">
        <f>IF(A336="???","--","")&amp;IF(F336&lt;&gt;"Not in the game (anymore)",IF(A336&lt;&gt;"",CONCATENATE("[",A336,"] = {wayshrines={")&amp;IF(K336&lt;&gt;"",CONCATENATE(K336,","),"")&amp;IF(L336&lt;&gt;"",CONCATENATE(L336,","),"")&amp;IF(M336&lt;&gt;"",CONCATENATE(M336,","),"")&amp;CONCATENATE("}")&amp;IF(VALUE(N336)&gt;0,CONCATENATE(", traitsNeeded=",N336),"")&amp;CONCATENATE(", dlcId=",IF(S336&lt;&gt;"",S336,"DLC_BASE_GAME")),""),"")</f>
        <v>[388] = {wayshrines={364,364,364,}, dlcId=DLC_SUMMERSET</v>
      </c>
      <c r="AZ336" s="21" t="str">
        <f>IF(F336&lt;&gt;"Not in the game (anymore)",IF(A336&lt;&gt;"",IF(P336&lt;&gt;"",CONCATENATE(", zoneIds={",P336),"")&amp;IF(Y336&lt;&gt;"",CONCATENATE(",",Y336),"")&amp;IF(AD336&lt;&gt;"",CONCATENATE(",",AD336),"")&amp;IF(AI336&lt;&gt;"",CONCATENATE(",",AI336),"")&amp;IF(AN336&lt;&gt;"",CONCATENATE(",",AN336),"")&amp;IF(AS336&lt;&gt;"",CONCATENATE(",",AS336),"")&amp;IF(P336&lt;&gt;"",CONCATENATE("}",""),"")&amp;IF(OR(I336="true",I336="false",I336&lt;&gt;""), CONCATENATE(", veteran=", I336), ""),""),"")</f>
        <v>, zoneIds={1051}, veteran=false</v>
      </c>
      <c r="BA336" s="21" t="str">
        <f>IF(F336&lt;&gt;"Not in the game (anymore)",IF(A336&lt;&gt;"",", setType="&amp;G336,"")&amp;IF(J336="true",", multiTrialSet=true",""),"")</f>
        <v>, setType=LIBSETS_SETTYPE_TRIAL</v>
      </c>
      <c r="BB336" s="21" t="str">
        <f>IF(AX336&lt;&gt;"",", isProcSetAllowedInPvP="&amp; AX336,"") &amp; IF(F336&lt;&gt;"Not in the game (anymore)",IF(U336&lt;&gt;"",", dropMechanic={"&amp;U336&amp;IF(AA336&lt;&gt;"",","&amp;AA336,"")&amp;IF(AF336&lt;&gt;"",","&amp;AF336,"")&amp;IF(AK336&lt;&gt;"",","&amp;AK336,"")&amp;IF(AP336&lt;&gt;"",","&amp;AP336,"")&amp;IF(AU336&lt;&gt;"",","&amp;AU336,"")&amp;"}"&amp;IF(U336="LIBSETS_DROP_MECHANIC_MONSTER_NAME",", dropMechanicNames={" &amp; IF(V336&lt;&gt;"","['en']='"&amp;V336&amp;"'","") &amp; IF(W336&lt;&gt;"",", ['de']='" &amp; W336&amp;"'","") &amp; "}",""),"")&amp;"},","")</f>
        <v>, dropMechanic={LIBSETS_DROP_MECHANIC_MONSTER_NAME}, dropMechanicNames={}},</v>
      </c>
      <c r="BC336" s="21" t="str">
        <f>IF(F336&lt;&gt;"Not in the game (anymore)",IF(C336&lt;&gt;"",CONCATENATE(" --",C336," / ",B336,"   [",IF(Q336&lt;&gt;"",Q336,""),IF(Z336&lt;&gt;"",", "&amp;Z336,""),IF(AE336&lt;&gt;"",", "&amp;AE336,""),IF(AJ336&lt;&gt;"",", "&amp;AJ336,""),IF(AO336&lt;&gt;"",", "&amp;AO336,""),IF(AT336&lt;&gt;"",", "&amp;AT336,""),"]")),"")</f>
        <v xml:space="preserve"> --Aegis of Galenwe / Ägis von Galenwe   [Cloudrest]</v>
      </c>
    </row>
    <row r="337" spans="1:55" x14ac:dyDescent="0.25">
      <c r="A337" s="12">
        <v>389</v>
      </c>
      <c r="B337" t="s">
        <v>1263</v>
      </c>
      <c r="C337" t="s">
        <v>1264</v>
      </c>
      <c r="D337" s="3">
        <f t="shared" si="7"/>
        <v>389</v>
      </c>
      <c r="G337" s="8" t="s">
        <v>1500</v>
      </c>
      <c r="I337" t="s">
        <v>97</v>
      </c>
      <c r="J337" t="s">
        <v>97</v>
      </c>
      <c r="K337">
        <v>364</v>
      </c>
      <c r="L337">
        <v>364</v>
      </c>
      <c r="M337">
        <v>364</v>
      </c>
      <c r="N337">
        <v>0</v>
      </c>
      <c r="O337" s="66" t="s">
        <v>706</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1565</v>
      </c>
      <c r="V337" s="39"/>
      <c r="W337" s="39"/>
      <c r="Y337" s="3" t="str">
        <f>IF(G337&lt;&gt;"LIBSETS_SETTYPE_BATTLEGROUND",IF(G337&lt;&gt;"LIBSETS_SETTYPE_SPECIAL",IF(X337&lt;&gt;"",X337,IF(Z337&lt;&gt;"",VLOOKUP(Z337,'ESO zone constants'!$D$3:$H$4953,5,FALSE),"")),""),"")</f>
        <v/>
      </c>
      <c r="Z337" t="str">
        <f>IF(AND(O337&lt;&gt;"",NOT(ISERROR(O337))),"",IF(AND(L337&lt;&gt;"",L337&gt;0,NOT(ISERROR(L337))),VLOOKUP(L337,'ESO dumped WayshrineInfo'!$K$3:$N$9999,4,FALSE),""))</f>
        <v/>
      </c>
      <c r="AA337" s="39"/>
      <c r="AB337" s="39"/>
      <c r="AC337" s="39"/>
      <c r="AD337" s="3" t="str">
        <f>IF(G337&lt;&gt;"LIBSETS_SETTYPE_BATTLEGROUND",IF(G337&lt;&gt;"LIBSETS_SETTYPE_SPECIAL",IF(AE337&lt;&gt;"",VLOOKUP(AE337,'ESO zone constants'!$D$3:$H$4953,5,FALSE),""),""),"")</f>
        <v/>
      </c>
      <c r="AE337" t="str">
        <f>IF(AND(O337&lt;&gt;"",NOT(ISERROR(O337))),"",IF(AND(M337&lt;&gt;"",M337&gt;0,NOT(ISERROR(M337))),VLOOKUP(M337,'ESO dumped WayshrineInfo'!$K$3:$N$9999,4,FALSE),""))</f>
        <v/>
      </c>
      <c r="AF337" s="39"/>
      <c r="AG337" s="39"/>
      <c r="AH337" s="39"/>
      <c r="AI337" s="3" t="str">
        <f>IF(G337&lt;&gt;"LIBSETS_SETTYPE_BATTLEGROUND",IF(G337&lt;&gt;"LIBSETS_SETTYPE_SPECIAL",IF(AJ337&lt;&gt;"",VLOOKUP(AJ337,'ESO zone constants'!$D$3:$H$4953,5,FALSE),""),""),"")</f>
        <v/>
      </c>
      <c r="AK337" s="39"/>
      <c r="AL337" s="39"/>
      <c r="AM337" s="39"/>
      <c r="AN337" s="3" t="str">
        <f>IF(G337&lt;&gt;"LIBSETS_SETTYPE_BATTLEGROUND",IF(G337&lt;&gt;"LIBSETS_SETTYPE_SPECIAL",IF(AO337&lt;&gt;"",VLOOKUP(AO337,'ESO zone constants'!$D$3:$H$4953,5,FALSE),""),""),"")</f>
        <v/>
      </c>
      <c r="AP337" s="39"/>
      <c r="AQ337" s="39"/>
      <c r="AR337" s="39"/>
      <c r="AS337" s="3" t="str">
        <f>IF(G337&lt;&gt;"LIBSETS_SETTYPE_BATTLEGROUND",IF(G337&lt;&gt;"LIBSETS_SETTYPE_SPECIAL",IF(AT337&lt;&gt;"",VLOOKUP(AT337,'ESO zone constants'!$D$3:$H$4953,5,FALSE),""),""),"")</f>
        <v/>
      </c>
      <c r="AU337" s="39"/>
      <c r="AV337" s="39"/>
      <c r="AW337" s="39"/>
      <c r="AX337" s="90" t="s">
        <v>2707</v>
      </c>
      <c r="AY337" s="21" t="str">
        <f>IF(A337="???","--","")&amp;IF(F337&lt;&gt;"Not in the game (anymore)",IF(A337&lt;&gt;"",CONCATENATE("[",A337,"] = {wayshrines={")&amp;IF(K337&lt;&gt;"",CONCATENATE(K337,","),"")&amp;IF(L337&lt;&gt;"",CONCATENATE(L337,","),"")&amp;IF(M337&lt;&gt;"",CONCATENATE(M337,","),"")&amp;CONCATENATE("}")&amp;IF(VALUE(N337)&gt;0,CONCATENATE(", traitsNeeded=",N337),"")&amp;CONCATENATE(", dlcId=",IF(S337&lt;&gt;"",S337,"DLC_BASE_GAME")),""),"")</f>
        <v>[389] = {wayshrines={364,364,364,}, dlcId=DLC_SUMMERSET</v>
      </c>
      <c r="AZ337" s="21" t="str">
        <f>IF(F337&lt;&gt;"Not in the game (anymore)",IF(A337&lt;&gt;"",IF(P337&lt;&gt;"",CONCATENATE(", zoneIds={",P337),"")&amp;IF(Y337&lt;&gt;"",CONCATENATE(",",Y337),"")&amp;IF(AD337&lt;&gt;"",CONCATENATE(",",AD337),"")&amp;IF(AI337&lt;&gt;"",CONCATENATE(",",AI337),"")&amp;IF(AN337&lt;&gt;"",CONCATENATE(",",AN337),"")&amp;IF(AS337&lt;&gt;"",CONCATENATE(",",AS337),"")&amp;IF(P337&lt;&gt;"",CONCATENATE("}",""),"")&amp;IF(OR(I337="true",I337="false",I337&lt;&gt;""), CONCATENATE(", veteran=", I337), ""),""),"")</f>
        <v>, zoneIds={1051}, veteran=false</v>
      </c>
      <c r="BA337" s="21" t="str">
        <f>IF(F337&lt;&gt;"Not in the game (anymore)",IF(A337&lt;&gt;"",", setType="&amp;G337,"")&amp;IF(J337="true",", multiTrialSet=true",""),"")</f>
        <v>, setType=LIBSETS_SETTYPE_TRIAL</v>
      </c>
      <c r="BB337" s="21" t="str">
        <f>IF(AX337&lt;&gt;"",", isProcSetAllowedInPvP="&amp; AX337,"") &amp; IF(F337&lt;&gt;"Not in the game (anymore)",IF(U337&lt;&gt;"",", dropMechanic={"&amp;U337&amp;IF(AA337&lt;&gt;"",","&amp;AA337,"")&amp;IF(AF337&lt;&gt;"",","&amp;AF337,"")&amp;IF(AK337&lt;&gt;"",","&amp;AK337,"")&amp;IF(AP337&lt;&gt;"",","&amp;AP337,"")&amp;IF(AU337&lt;&gt;"",","&amp;AU337,"")&amp;"}"&amp;IF(U337="LIBSETS_DROP_MECHANIC_MONSTER_NAME",", dropMechanicNames={" &amp; IF(V337&lt;&gt;"","['en']='"&amp;V337&amp;"'","") &amp; IF(W337&lt;&gt;"",", ['de']='" &amp; W337&amp;"'","") &amp; "}",""),"")&amp;"},","")</f>
        <v>, dropMechanic={LIBSETS_DROP_MECHANIC_MONSTER_NAME}, dropMechanicNames={}},</v>
      </c>
      <c r="BC337" s="21" t="str">
        <f>IF(F337&lt;&gt;"Not in the game (anymore)",IF(C337&lt;&gt;"",CONCATENATE(" --",C337," / ",B337,"   [",IF(Q337&lt;&gt;"",Q337,""),IF(Z337&lt;&gt;"",", "&amp;Z337,""),IF(AE337&lt;&gt;"",", "&amp;AE337,""),IF(AJ337&lt;&gt;"",", "&amp;AJ337,""),IF(AO337&lt;&gt;"",", "&amp;AO337,""),IF(AT337&lt;&gt;"",", "&amp;AT337,""),"]")),"")</f>
        <v xml:space="preserve"> --Arms of Relequen / Waffen von Relequen   [Cloudrest]</v>
      </c>
    </row>
    <row r="338" spans="1:55" x14ac:dyDescent="0.25">
      <c r="A338" s="12">
        <v>390</v>
      </c>
      <c r="B338" t="s">
        <v>1265</v>
      </c>
      <c r="C338" t="s">
        <v>1266</v>
      </c>
      <c r="D338" s="3">
        <f t="shared" si="7"/>
        <v>390</v>
      </c>
      <c r="G338" s="8" t="s">
        <v>1500</v>
      </c>
      <c r="I338" t="s">
        <v>97</v>
      </c>
      <c r="J338" t="s">
        <v>97</v>
      </c>
      <c r="K338">
        <v>364</v>
      </c>
      <c r="L338">
        <v>364</v>
      </c>
      <c r="M338">
        <v>364</v>
      </c>
      <c r="N338">
        <v>0</v>
      </c>
      <c r="O338" s="66" t="s">
        <v>706</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1565</v>
      </c>
      <c r="V338" s="39"/>
      <c r="W338" s="39"/>
      <c r="Y338" s="3" t="str">
        <f>IF(G338&lt;&gt;"LIBSETS_SETTYPE_BATTLEGROUND",IF(G338&lt;&gt;"LIBSETS_SETTYPE_SPECIAL",IF(X338&lt;&gt;"",X338,IF(Z338&lt;&gt;"",VLOOKUP(Z338,'ESO zone constants'!$D$3:$H$4953,5,FALSE),"")),""),"")</f>
        <v/>
      </c>
      <c r="Z338" t="str">
        <f>IF(AND(O338&lt;&gt;"",NOT(ISERROR(O338))),"",IF(AND(L338&lt;&gt;"",L338&gt;0,NOT(ISERROR(L338))),VLOOKUP(L338,'ESO dumped WayshrineInfo'!$K$3:$N$9999,4,FALSE),""))</f>
        <v/>
      </c>
      <c r="AA338" s="39"/>
      <c r="AB338" s="39"/>
      <c r="AC338" s="39"/>
      <c r="AD338" s="3" t="str">
        <f>IF(G338&lt;&gt;"LIBSETS_SETTYPE_BATTLEGROUND",IF(G338&lt;&gt;"LIBSETS_SETTYPE_SPECIAL",IF(AE338&lt;&gt;"",VLOOKUP(AE338,'ESO zone constants'!$D$3:$H$4953,5,FALSE),""),""),"")</f>
        <v/>
      </c>
      <c r="AE338" t="str">
        <f>IF(AND(O338&lt;&gt;"",NOT(ISERROR(O338))),"",IF(AND(M338&lt;&gt;"",M338&gt;0,NOT(ISERROR(M338))),VLOOKUP(M338,'ESO dumped WayshrineInfo'!$K$3:$N$9999,4,FALSE),""))</f>
        <v/>
      </c>
      <c r="AF338" s="39"/>
      <c r="AG338" s="39"/>
      <c r="AH338" s="39"/>
      <c r="AI338" s="3" t="str">
        <f>IF(G338&lt;&gt;"LIBSETS_SETTYPE_BATTLEGROUND",IF(G338&lt;&gt;"LIBSETS_SETTYPE_SPECIAL",IF(AJ338&lt;&gt;"",VLOOKUP(AJ338,'ESO zone constants'!$D$3:$H$4953,5,FALSE),""),""),"")</f>
        <v/>
      </c>
      <c r="AK338" s="39"/>
      <c r="AL338" s="39"/>
      <c r="AM338" s="39"/>
      <c r="AN338" s="3" t="str">
        <f>IF(G338&lt;&gt;"LIBSETS_SETTYPE_BATTLEGROUND",IF(G338&lt;&gt;"LIBSETS_SETTYPE_SPECIAL",IF(AO338&lt;&gt;"",VLOOKUP(AO338,'ESO zone constants'!$D$3:$H$4953,5,FALSE),""),""),"")</f>
        <v/>
      </c>
      <c r="AP338" s="39"/>
      <c r="AQ338" s="39"/>
      <c r="AR338" s="39"/>
      <c r="AS338" s="3" t="str">
        <f>IF(G338&lt;&gt;"LIBSETS_SETTYPE_BATTLEGROUND",IF(G338&lt;&gt;"LIBSETS_SETTYPE_SPECIAL",IF(AT338&lt;&gt;"",VLOOKUP(AT338,'ESO zone constants'!$D$3:$H$4953,5,FALSE),""),""),"")</f>
        <v/>
      </c>
      <c r="AU338" s="39"/>
      <c r="AV338" s="39"/>
      <c r="AW338" s="39"/>
      <c r="AX338" s="90" t="s">
        <v>2707</v>
      </c>
      <c r="AY338" s="21" t="str">
        <f>IF(A338="???","--","")&amp;IF(F338&lt;&gt;"Not in the game (anymore)",IF(A338&lt;&gt;"",CONCATENATE("[",A338,"] = {wayshrines={")&amp;IF(K338&lt;&gt;"",CONCATENATE(K338,","),"")&amp;IF(L338&lt;&gt;"",CONCATENATE(L338,","),"")&amp;IF(M338&lt;&gt;"",CONCATENATE(M338,","),"")&amp;CONCATENATE("}")&amp;IF(VALUE(N338)&gt;0,CONCATENATE(", traitsNeeded=",N338),"")&amp;CONCATENATE(", dlcId=",IF(S338&lt;&gt;"",S338,"DLC_BASE_GAME")),""),"")</f>
        <v>[390] = {wayshrines={364,364,364,}, dlcId=DLC_SUMMERSET</v>
      </c>
      <c r="AZ338" s="21" t="str">
        <f>IF(F338&lt;&gt;"Not in the game (anymore)",IF(A338&lt;&gt;"",IF(P338&lt;&gt;"",CONCATENATE(", zoneIds={",P338),"")&amp;IF(Y338&lt;&gt;"",CONCATENATE(",",Y338),"")&amp;IF(AD338&lt;&gt;"",CONCATENATE(",",AD338),"")&amp;IF(AI338&lt;&gt;"",CONCATENATE(",",AI338),"")&amp;IF(AN338&lt;&gt;"",CONCATENATE(",",AN338),"")&amp;IF(AS338&lt;&gt;"",CONCATENATE(",",AS338),"")&amp;IF(P338&lt;&gt;"",CONCATENATE("}",""),"")&amp;IF(OR(I338="true",I338="false",I338&lt;&gt;""), CONCATENATE(", veteran=", I338), ""),""),"")</f>
        <v>, zoneIds={1051}, veteran=false</v>
      </c>
      <c r="BA338" s="21" t="str">
        <f>IF(F338&lt;&gt;"Not in the game (anymore)",IF(A338&lt;&gt;"",", setType="&amp;G338,"")&amp;IF(J338="true",", multiTrialSet=true",""),"")</f>
        <v>, setType=LIBSETS_SETTYPE_TRIAL</v>
      </c>
      <c r="BB338" s="21" t="str">
        <f>IF(AX338&lt;&gt;"",", isProcSetAllowedInPvP="&amp; AX338,"") &amp; IF(F338&lt;&gt;"Not in the game (anymore)",IF(U338&lt;&gt;"",", dropMechanic={"&amp;U338&amp;IF(AA338&lt;&gt;"",","&amp;AA338,"")&amp;IF(AF338&lt;&gt;"",","&amp;AF338,"")&amp;IF(AK338&lt;&gt;"",","&amp;AK338,"")&amp;IF(AP338&lt;&gt;"",","&amp;AP338,"")&amp;IF(AU338&lt;&gt;"",","&amp;AU338,"")&amp;"}"&amp;IF(U338="LIBSETS_DROP_MECHANIC_MONSTER_NAME",", dropMechanicNames={" &amp; IF(V338&lt;&gt;"","['en']='"&amp;V338&amp;"'","") &amp; IF(W338&lt;&gt;"",", ['de']='" &amp; W338&amp;"'","") &amp; "}",""),"")&amp;"},","")</f>
        <v>, dropMechanic={LIBSETS_DROP_MECHANIC_MONSTER_NAME}, dropMechanicNames={}},</v>
      </c>
      <c r="BC338" s="21" t="str">
        <f>IF(F338&lt;&gt;"Not in the game (anymore)",IF(C338&lt;&gt;"",CONCATENATE(" --",C338," / ",B338,"   [",IF(Q338&lt;&gt;"",Q338,""),IF(Z338&lt;&gt;"",", "&amp;Z338,""),IF(AE338&lt;&gt;"",", "&amp;AE338,""),IF(AJ338&lt;&gt;"",", "&amp;AJ338,""),IF(AO338&lt;&gt;"",", "&amp;AO338,""),IF(AT338&lt;&gt;"",", "&amp;AT338,""),"]")),"")</f>
        <v xml:space="preserve"> --Mantle of Siroria / Mantel von Siroria   [Cloudrest]</v>
      </c>
    </row>
    <row r="339" spans="1:55" x14ac:dyDescent="0.25">
      <c r="A339" s="12">
        <v>391</v>
      </c>
      <c r="B339" t="s">
        <v>1267</v>
      </c>
      <c r="C339" t="s">
        <v>1268</v>
      </c>
      <c r="D339" s="3">
        <f t="shared" si="7"/>
        <v>391</v>
      </c>
      <c r="G339" s="8" t="s">
        <v>1500</v>
      </c>
      <c r="I339" t="s">
        <v>97</v>
      </c>
      <c r="J339" t="s">
        <v>97</v>
      </c>
      <c r="K339">
        <v>364</v>
      </c>
      <c r="L339">
        <v>364</v>
      </c>
      <c r="M339">
        <v>364</v>
      </c>
      <c r="N339">
        <v>0</v>
      </c>
      <c r="O339" s="66" t="s">
        <v>706</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1565</v>
      </c>
      <c r="V339" s="39"/>
      <c r="W339" s="39"/>
      <c r="Y339" s="3" t="str">
        <f>IF(G339&lt;&gt;"LIBSETS_SETTYPE_BATTLEGROUND",IF(G339&lt;&gt;"LIBSETS_SETTYPE_SPECIAL",IF(X339&lt;&gt;"",X339,IF(Z339&lt;&gt;"",VLOOKUP(Z339,'ESO zone constants'!$D$3:$H$4953,5,FALSE),"")),""),"")</f>
        <v/>
      </c>
      <c r="Z339" t="str">
        <f>IF(AND(O339&lt;&gt;"",NOT(ISERROR(O339))),"",IF(AND(L339&lt;&gt;"",L339&gt;0,NOT(ISERROR(L339))),VLOOKUP(L339,'ESO dumped WayshrineInfo'!$K$3:$N$9999,4,FALSE),""))</f>
        <v/>
      </c>
      <c r="AA339" s="39"/>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WayshrineInfo'!$K$3:$N$9999,4,FALSE),""))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90" t="s">
        <v>2707</v>
      </c>
      <c r="AY339" s="21" t="str">
        <f>IF(A339="???","--","")&amp;IF(F339&lt;&gt;"Not in the game (anymore)",IF(A339&lt;&gt;"",CONCATENATE("[",A339,"] = {wayshrines={")&amp;IF(K339&lt;&gt;"",CONCATENATE(K339,","),"")&amp;IF(L339&lt;&gt;"",CONCATENATE(L339,","),"")&amp;IF(M339&lt;&gt;"",CONCATENATE(M339,","),"")&amp;CONCATENATE("}")&amp;IF(VALUE(N339)&gt;0,CONCATENATE(", traitsNeeded=",N339),"")&amp;CONCATENATE(", dlcId=",IF(S339&lt;&gt;"",S339,"DLC_BASE_GAME")),""),"")</f>
        <v>[391] = {wayshrines={364,364,364,}, dlcId=DLC_SUMMERSET</v>
      </c>
      <c r="AZ339" s="21" t="str">
        <f>IF(F339&lt;&gt;"Not in the game (anymore)",IF(A339&lt;&gt;"",IF(P339&lt;&gt;"",CONCATENATE(", zoneIds={",P339),"")&amp;IF(Y339&lt;&gt;"",CONCATENATE(",",Y339),"")&amp;IF(AD339&lt;&gt;"",CONCATENATE(",",AD339),"")&amp;IF(AI339&lt;&gt;"",CONCATENATE(",",AI339),"")&amp;IF(AN339&lt;&gt;"",CONCATENATE(",",AN339),"")&amp;IF(AS339&lt;&gt;"",CONCATENATE(",",AS339),"")&amp;IF(P339&lt;&gt;"",CONCATENATE("}",""),"")&amp;IF(OR(I339="true",I339="false",I339&lt;&gt;""), CONCATENATE(", veteran=", I339), ""),""),"")</f>
        <v>, zoneIds={1051}, veteran=false</v>
      </c>
      <c r="BA339" s="21" t="str">
        <f>IF(F339&lt;&gt;"Not in the game (anymore)",IF(A339&lt;&gt;"",", setType="&amp;G339,"")&amp;IF(J339="true",", multiTrialSet=true",""),"")</f>
        <v>, setType=LIBSETS_SETTYPE_TRIAL</v>
      </c>
      <c r="BB339" s="21" t="str">
        <f>IF(AX339&lt;&gt;"",", isProcSetAllowedInPvP="&amp; AX339,"") &amp; IF(F339&lt;&gt;"Not in the game (anymore)",IF(U339&lt;&gt;"",", dropMechanic={"&amp;U339&amp;IF(AA339&lt;&gt;"",","&amp;AA339,"")&amp;IF(AF339&lt;&gt;"",","&amp;AF339,"")&amp;IF(AK339&lt;&gt;"",","&amp;AK339,"")&amp;IF(AP339&lt;&gt;"",","&amp;AP339,"")&amp;IF(AU339&lt;&gt;"",","&amp;AU339,"")&amp;"}"&amp;IF(U339="LIBSETS_DROP_MECHANIC_MONSTER_NAME",", dropMechanicNames={" &amp; IF(V339&lt;&gt;"","['en']='"&amp;V339&amp;"'","") &amp; IF(W339&lt;&gt;"",", ['de']='" &amp; W339&amp;"'","") &amp; "}",""),"")&amp;"},","")</f>
        <v>, dropMechanic={LIBSETS_DROP_MECHANIC_MONSTER_NAME}, dropMechanicNames={}},</v>
      </c>
      <c r="BC339" s="21" t="str">
        <f>IF(F339&lt;&gt;"Not in the game (anymore)",IF(C339&lt;&gt;"",CONCATENATE(" --",C339," / ",B339,"   [",IF(Q339&lt;&gt;"",Q339,""),IF(Z339&lt;&gt;"",", "&amp;Z339,""),IF(AE339&lt;&gt;"",", "&amp;AE339,""),IF(AJ339&lt;&gt;"",", "&amp;AJ339,""),IF(AO339&lt;&gt;"",", "&amp;AO339,""),IF(AT339&lt;&gt;"",", "&amp;AT339,""),"]")),"")</f>
        <v xml:space="preserve"> --Vestment of Olorime / Gewandung von Olorime   [Cloudrest]</v>
      </c>
    </row>
    <row r="340" spans="1:55" x14ac:dyDescent="0.25">
      <c r="A340" s="12">
        <v>392</v>
      </c>
      <c r="B340" t="s">
        <v>1269</v>
      </c>
      <c r="C340" t="s">
        <v>1270</v>
      </c>
      <c r="D340" s="3">
        <f t="shared" si="7"/>
        <v>392</v>
      </c>
      <c r="G340" s="8" t="s">
        <v>1500</v>
      </c>
      <c r="I340" t="s">
        <v>98</v>
      </c>
      <c r="J340" t="s">
        <v>97</v>
      </c>
      <c r="K340">
        <v>364</v>
      </c>
      <c r="L340">
        <v>364</v>
      </c>
      <c r="M340">
        <v>364</v>
      </c>
      <c r="N340">
        <v>0</v>
      </c>
      <c r="O340" s="66" t="s">
        <v>706</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1565</v>
      </c>
      <c r="V340" s="39"/>
      <c r="W340" s="39"/>
      <c r="Y340" s="3" t="str">
        <f>IF(G340&lt;&gt;"LIBSETS_SETTYPE_BATTLEGROUND",IF(G340&lt;&gt;"LIBSETS_SETTYPE_SPECIAL",IF(X340&lt;&gt;"",X340,IF(Z340&lt;&gt;"",VLOOKUP(Z340,'ESO zone constants'!$D$3:$H$4953,5,FALSE),"")),""),"")</f>
        <v/>
      </c>
      <c r="Z340" t="str">
        <f>IF(AND(O340&lt;&gt;"",NOT(ISERROR(O340))),"",IF(AND(L340&lt;&gt;"",L340&gt;0,NOT(ISERROR(L340))),VLOOKUP(L340,'ESO dumped WayshrineInfo'!$K$3:$N$9999,4,FALSE),""))</f>
        <v/>
      </c>
      <c r="AA340" s="39"/>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WayshrineInfo'!$K$3:$N$9999,4,FALSE),""))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90" t="s">
        <v>2707</v>
      </c>
      <c r="AY340" s="21" t="str">
        <f>IF(A340="???","--","")&amp;IF(F340&lt;&gt;"Not in the game (anymore)",IF(A340&lt;&gt;"",CONCATENATE("[",A340,"] = {wayshrines={")&amp;IF(K340&lt;&gt;"",CONCATENATE(K340,","),"")&amp;IF(L340&lt;&gt;"",CONCATENATE(L340,","),"")&amp;IF(M340&lt;&gt;"",CONCATENATE(M340,","),"")&amp;CONCATENATE("}")&amp;IF(VALUE(N340)&gt;0,CONCATENATE(", traitsNeeded=",N340),"")&amp;CONCATENATE(", dlcId=",IF(S340&lt;&gt;"",S340,"DLC_BASE_GAME")),""),"")</f>
        <v>[392] = {wayshrines={364,364,364,}, dlcId=DLC_SUMMERSET</v>
      </c>
      <c r="AZ340" s="21" t="str">
        <f>IF(F340&lt;&gt;"Not in the game (anymore)",IF(A340&lt;&gt;"",IF(P340&lt;&gt;"",CONCATENATE(", zoneIds={",P340),"")&amp;IF(Y340&lt;&gt;"",CONCATENATE(",",Y340),"")&amp;IF(AD340&lt;&gt;"",CONCATENATE(",",AD340),"")&amp;IF(AI340&lt;&gt;"",CONCATENATE(",",AI340),"")&amp;IF(AN340&lt;&gt;"",CONCATENATE(",",AN340),"")&amp;IF(AS340&lt;&gt;"",CONCATENATE(",",AS340),"")&amp;IF(P340&lt;&gt;"",CONCATENATE("}",""),"")&amp;IF(OR(I340="true",I340="false",I340&lt;&gt;""), CONCATENATE(", veteran=", I340), ""),""),"")</f>
        <v>, zoneIds={1051}, veteran=true</v>
      </c>
      <c r="BA340" s="21" t="str">
        <f>IF(F340&lt;&gt;"Not in the game (anymore)",IF(A340&lt;&gt;"",", setType="&amp;G340,"")&amp;IF(J340="true",", multiTrialSet=true",""),"")</f>
        <v>, setType=LIBSETS_SETTYPE_TRIAL</v>
      </c>
      <c r="BB340" s="21" t="str">
        <f>IF(AX340&lt;&gt;"",", isProcSetAllowedInPvP="&amp; AX340,"") &amp; IF(F340&lt;&gt;"Not in the game (anymore)",IF(U340&lt;&gt;"",", dropMechanic={"&amp;U340&amp;IF(AA340&lt;&gt;"",","&amp;AA340,"")&amp;IF(AF340&lt;&gt;"",","&amp;AF340,"")&amp;IF(AK340&lt;&gt;"",","&amp;AK340,"")&amp;IF(AP340&lt;&gt;"",","&amp;AP340,"")&amp;IF(AU340&lt;&gt;"",","&amp;AU340,"")&amp;"}"&amp;IF(U340="LIBSETS_DROP_MECHANIC_MONSTER_NAME",", dropMechanicNames={" &amp; IF(V340&lt;&gt;"","['en']='"&amp;V340&amp;"'","") &amp; IF(W340&lt;&gt;"",", ['de']='" &amp; W340&amp;"'","") &amp; "}",""),"")&amp;"},","")</f>
        <v>, dropMechanic={LIBSETS_DROP_MECHANIC_MONSTER_NAME}, dropMechanicNames={}},</v>
      </c>
      <c r="BC340" s="21" t="str">
        <f>IF(F340&lt;&gt;"Not in the game (anymore)",IF(C340&lt;&gt;"",CONCATENATE(" --",C340," / ",B340,"   [",IF(Q340&lt;&gt;"",Q340,""),IF(Z340&lt;&gt;"",", "&amp;Z340,""),IF(AE340&lt;&gt;"",", "&amp;AE340,""),IF(AJ340&lt;&gt;"",", "&amp;AJ340,""),IF(AO340&lt;&gt;"",", "&amp;AO340,""),IF(AT340&lt;&gt;"",", "&amp;AT340,""),"]")),"")</f>
        <v xml:space="preserve"> --Perfect Aegis of Galenwe / Perfekte Ägis von Galenwe   [Cloudrest]</v>
      </c>
    </row>
    <row r="341" spans="1:55" x14ac:dyDescent="0.25">
      <c r="A341" s="46">
        <v>393</v>
      </c>
      <c r="B341" t="s">
        <v>1271</v>
      </c>
      <c r="C341" t="s">
        <v>1272</v>
      </c>
      <c r="D341" s="3">
        <f t="shared" si="7"/>
        <v>393</v>
      </c>
      <c r="G341" s="8" t="s">
        <v>1500</v>
      </c>
      <c r="I341" t="s">
        <v>98</v>
      </c>
      <c r="J341" t="s">
        <v>97</v>
      </c>
      <c r="K341">
        <v>364</v>
      </c>
      <c r="L341">
        <v>364</v>
      </c>
      <c r="M341">
        <v>364</v>
      </c>
      <c r="N341">
        <v>0</v>
      </c>
      <c r="O341" s="66" t="s">
        <v>706</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1565</v>
      </c>
      <c r="V341" s="39"/>
      <c r="W341" s="39"/>
      <c r="Y341" s="3" t="str">
        <f>IF(G341&lt;&gt;"LIBSETS_SETTYPE_BATTLEGROUND",IF(G341&lt;&gt;"LIBSETS_SETTYPE_SPECIAL",IF(X341&lt;&gt;"",X341,IF(Z341&lt;&gt;"",VLOOKUP(Z341,'ESO zone constants'!$D$3:$H$4953,5,FALSE),"")),""),"")</f>
        <v/>
      </c>
      <c r="Z341" t="str">
        <f>IF(AND(O341&lt;&gt;"",NOT(ISERROR(O341))),"",IF(AND(L341&lt;&gt;"",L341&gt;0,NOT(ISERROR(L341))),VLOOKUP(L341,'ESO dumped WayshrineInfo'!$K$3:$N$9999,4,FALSE),""))</f>
        <v/>
      </c>
      <c r="AA341" s="39"/>
      <c r="AB341" s="39"/>
      <c r="AC341" s="39"/>
      <c r="AD341" s="3" t="str">
        <f>IF(G341&lt;&gt;"LIBSETS_SETTYPE_BATTLEGROUND",IF(G341&lt;&gt;"LIBSETS_SETTYPE_SPECIAL",IF(AE341&lt;&gt;"",VLOOKUP(AE341,'ESO zone constants'!$D$3:$H$4953,5,FALSE),""),""),"")</f>
        <v/>
      </c>
      <c r="AE341" t="str">
        <f>IF(AND(O341&lt;&gt;"",NOT(ISERROR(O341))),"",IF(AND(M341&lt;&gt;"",M341&gt;0,NOT(ISERROR(M341))),VLOOKUP(M341,'ESO dumped WayshrineInfo'!$K$3:$N$9999,4,FALSE),""))</f>
        <v/>
      </c>
      <c r="AF341" s="39"/>
      <c r="AG341" s="39"/>
      <c r="AH341" s="39"/>
      <c r="AI341" s="3" t="str">
        <f>IF(G341&lt;&gt;"LIBSETS_SETTYPE_BATTLEGROUND",IF(G341&lt;&gt;"LIBSETS_SETTYPE_SPECIAL",IF(AJ341&lt;&gt;"",VLOOKUP(AJ341,'ESO zone constants'!$D$3:$H$4953,5,FALSE),""),""),"")</f>
        <v/>
      </c>
      <c r="AK341" s="39"/>
      <c r="AL341" s="39"/>
      <c r="AM341" s="39"/>
      <c r="AN341" s="3" t="str">
        <f>IF(G341&lt;&gt;"LIBSETS_SETTYPE_BATTLEGROUND",IF(G341&lt;&gt;"LIBSETS_SETTYPE_SPECIAL",IF(AO341&lt;&gt;"",VLOOKUP(AO341,'ESO zone constants'!$D$3:$H$4953,5,FALSE),""),""),"")</f>
        <v/>
      </c>
      <c r="AP341" s="39"/>
      <c r="AQ341" s="39"/>
      <c r="AR341" s="39"/>
      <c r="AS341" s="3" t="str">
        <f>IF(G341&lt;&gt;"LIBSETS_SETTYPE_BATTLEGROUND",IF(G341&lt;&gt;"LIBSETS_SETTYPE_SPECIAL",IF(AT341&lt;&gt;"",VLOOKUP(AT341,'ESO zone constants'!$D$3:$H$4953,5,FALSE),""),""),"")</f>
        <v/>
      </c>
      <c r="AU341" s="39"/>
      <c r="AV341" s="39"/>
      <c r="AW341" s="39"/>
      <c r="AX341" s="90" t="s">
        <v>2707</v>
      </c>
      <c r="AY341" s="21" t="str">
        <f>IF(A341="???","--","")&amp;IF(F341&lt;&gt;"Not in the game (anymore)",IF(A341&lt;&gt;"",CONCATENATE("[",A341,"] = {wayshrines={")&amp;IF(K341&lt;&gt;"",CONCATENATE(K341,","),"")&amp;IF(L341&lt;&gt;"",CONCATENATE(L341,","),"")&amp;IF(M341&lt;&gt;"",CONCATENATE(M341,","),"")&amp;CONCATENATE("}")&amp;IF(VALUE(N341)&gt;0,CONCATENATE(", traitsNeeded=",N341),"")&amp;CONCATENATE(", dlcId=",IF(S341&lt;&gt;"",S341,"DLC_BASE_GAME")),""),"")</f>
        <v>[393] = {wayshrines={364,364,364,}, dlcId=DLC_SUMMERSET</v>
      </c>
      <c r="AZ341" s="21" t="str">
        <f>IF(F341&lt;&gt;"Not in the game (anymore)",IF(A341&lt;&gt;"",IF(P341&lt;&gt;"",CONCATENATE(", zoneIds={",P341),"")&amp;IF(Y341&lt;&gt;"",CONCATENATE(",",Y341),"")&amp;IF(AD341&lt;&gt;"",CONCATENATE(",",AD341),"")&amp;IF(AI341&lt;&gt;"",CONCATENATE(",",AI341),"")&amp;IF(AN341&lt;&gt;"",CONCATENATE(",",AN341),"")&amp;IF(AS341&lt;&gt;"",CONCATENATE(",",AS341),"")&amp;IF(P341&lt;&gt;"",CONCATENATE("}",""),"")&amp;IF(OR(I341="true",I341="false",I341&lt;&gt;""), CONCATENATE(", veteran=", I341), ""),""),"")</f>
        <v>, zoneIds={1051}, veteran=true</v>
      </c>
      <c r="BA341" s="21" t="str">
        <f>IF(F341&lt;&gt;"Not in the game (anymore)",IF(A341&lt;&gt;"",", setType="&amp;G341,"")&amp;IF(J341="true",", multiTrialSet=true",""),"")</f>
        <v>, setType=LIBSETS_SETTYPE_TRIAL</v>
      </c>
      <c r="BB341" s="21" t="str">
        <f>IF(AX341&lt;&gt;"",", isProcSetAllowedInPvP="&amp; AX341,"") &amp; IF(F341&lt;&gt;"Not in the game (anymore)",IF(U341&lt;&gt;"",", dropMechanic={"&amp;U341&amp;IF(AA341&lt;&gt;"",","&amp;AA341,"")&amp;IF(AF341&lt;&gt;"",","&amp;AF341,"")&amp;IF(AK341&lt;&gt;"",","&amp;AK341,"")&amp;IF(AP341&lt;&gt;"",","&amp;AP341,"")&amp;IF(AU341&lt;&gt;"",","&amp;AU341,"")&amp;"}"&amp;IF(U341="LIBSETS_DROP_MECHANIC_MONSTER_NAME",", dropMechanicNames={" &amp; IF(V341&lt;&gt;"","['en']='"&amp;V341&amp;"'","") &amp; IF(W341&lt;&gt;"",", ['de']='" &amp; W341&amp;"'","") &amp; "}",""),"")&amp;"},","")</f>
        <v>, dropMechanic={LIBSETS_DROP_MECHANIC_MONSTER_NAME}, dropMechanicNames={}},</v>
      </c>
      <c r="BC341" s="21" t="str">
        <f>IF(F341&lt;&gt;"Not in the game (anymore)",IF(C341&lt;&gt;"",CONCATENATE(" --",C341," / ",B341,"   [",IF(Q341&lt;&gt;"",Q341,""),IF(Z341&lt;&gt;"",", "&amp;Z341,""),IF(AE341&lt;&gt;"",", "&amp;AE341,""),IF(AJ341&lt;&gt;"",", "&amp;AJ341,""),IF(AO341&lt;&gt;"",", "&amp;AO341,""),IF(AT341&lt;&gt;"",", "&amp;AT341,""),"]")),"")</f>
        <v xml:space="preserve"> --Perfect Arms of Relequen / Perfekte Waffen von Relequen   [Cloudrest]</v>
      </c>
    </row>
    <row r="342" spans="1:55" x14ac:dyDescent="0.25">
      <c r="A342" s="12">
        <v>394</v>
      </c>
      <c r="B342" t="s">
        <v>1273</v>
      </c>
      <c r="C342" t="s">
        <v>1274</v>
      </c>
      <c r="D342" s="3">
        <f t="shared" si="7"/>
        <v>394</v>
      </c>
      <c r="G342" s="8" t="s">
        <v>1500</v>
      </c>
      <c r="I342" t="s">
        <v>98</v>
      </c>
      <c r="J342" t="s">
        <v>97</v>
      </c>
      <c r="K342">
        <v>364</v>
      </c>
      <c r="L342">
        <v>364</v>
      </c>
      <c r="M342">
        <v>364</v>
      </c>
      <c r="N342">
        <v>0</v>
      </c>
      <c r="O342" s="66" t="s">
        <v>706</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1565</v>
      </c>
      <c r="V342" s="39"/>
      <c r="W342" s="39"/>
      <c r="Y342" s="3" t="str">
        <f>IF(G342&lt;&gt;"LIBSETS_SETTYPE_BATTLEGROUND",IF(G342&lt;&gt;"LIBSETS_SETTYPE_SPECIAL",IF(X342&lt;&gt;"",X342,IF(Z342&lt;&gt;"",VLOOKUP(Z342,'ESO zone constants'!$D$3:$H$4953,5,FALSE),"")),""),"")</f>
        <v/>
      </c>
      <c r="Z342" t="str">
        <f>IF(AND(O342&lt;&gt;"",NOT(ISERROR(O342))),"",IF(AND(L342&lt;&gt;"",L342&gt;0,NOT(ISERROR(L342))),VLOOKUP(L342,'ESO dumped WayshrineInfo'!$K$3:$N$9999,4,FALSE),""))</f>
        <v/>
      </c>
      <c r="AA342" s="39"/>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WayshrineInfo'!$K$3:$N$9999,4,FALSE),""))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90" t="s">
        <v>2707</v>
      </c>
      <c r="AY342" s="21" t="str">
        <f>IF(A342="???","--","")&amp;IF(F342&lt;&gt;"Not in the game (anymore)",IF(A342&lt;&gt;"",CONCATENATE("[",A342,"] = {wayshrines={")&amp;IF(K342&lt;&gt;"",CONCATENATE(K342,","),"")&amp;IF(L342&lt;&gt;"",CONCATENATE(L342,","),"")&amp;IF(M342&lt;&gt;"",CONCATENATE(M342,","),"")&amp;CONCATENATE("}")&amp;IF(VALUE(N342)&gt;0,CONCATENATE(", traitsNeeded=",N342),"")&amp;CONCATENATE(", dlcId=",IF(S342&lt;&gt;"",S342,"DLC_BASE_GAME")),""),"")</f>
        <v>[394] = {wayshrines={364,364,364,}, dlcId=DLC_SUMMERSET</v>
      </c>
      <c r="AZ342" s="21" t="str">
        <f>IF(F342&lt;&gt;"Not in the game (anymore)",IF(A342&lt;&gt;"",IF(P342&lt;&gt;"",CONCATENATE(", zoneIds={",P342),"")&amp;IF(Y342&lt;&gt;"",CONCATENATE(",",Y342),"")&amp;IF(AD342&lt;&gt;"",CONCATENATE(",",AD342),"")&amp;IF(AI342&lt;&gt;"",CONCATENATE(",",AI342),"")&amp;IF(AN342&lt;&gt;"",CONCATENATE(",",AN342),"")&amp;IF(AS342&lt;&gt;"",CONCATENATE(",",AS342),"")&amp;IF(P342&lt;&gt;"",CONCATENATE("}",""),"")&amp;IF(OR(I342="true",I342="false",I342&lt;&gt;""), CONCATENATE(", veteran=", I342), ""),""),"")</f>
        <v>, zoneIds={1051}, veteran=true</v>
      </c>
      <c r="BA342" s="21" t="str">
        <f>IF(F342&lt;&gt;"Not in the game (anymore)",IF(A342&lt;&gt;"",", setType="&amp;G342,"")&amp;IF(J342="true",", multiTrialSet=true",""),"")</f>
        <v>, setType=LIBSETS_SETTYPE_TRIAL</v>
      </c>
      <c r="BB342" s="21" t="str">
        <f>IF(AX342&lt;&gt;"",", isProcSetAllowedInPvP="&amp; AX342,"") &amp; IF(F342&lt;&gt;"Not in the game (anymore)",IF(U342&lt;&gt;"",", dropMechanic={"&amp;U342&amp;IF(AA342&lt;&gt;"",","&amp;AA342,"")&amp;IF(AF342&lt;&gt;"",","&amp;AF342,"")&amp;IF(AK342&lt;&gt;"",","&amp;AK342,"")&amp;IF(AP342&lt;&gt;"",","&amp;AP342,"")&amp;IF(AU342&lt;&gt;"",","&amp;AU342,"")&amp;"}"&amp;IF(U342="LIBSETS_DROP_MECHANIC_MONSTER_NAME",", dropMechanicNames={" &amp; IF(V342&lt;&gt;"","['en']='"&amp;V342&amp;"'","") &amp; IF(W342&lt;&gt;"",", ['de']='" &amp; W342&amp;"'","") &amp; "}",""),"")&amp;"},","")</f>
        <v>, dropMechanic={LIBSETS_DROP_MECHANIC_MONSTER_NAME}, dropMechanicNames={}},</v>
      </c>
      <c r="BC342" s="21" t="str">
        <f>IF(F342&lt;&gt;"Not in the game (anymore)",IF(C342&lt;&gt;"",CONCATENATE(" --",C342," / ",B342,"   [",IF(Q342&lt;&gt;"",Q342,""),IF(Z342&lt;&gt;"",", "&amp;Z342,""),IF(AE342&lt;&gt;"",", "&amp;AE342,""),IF(AJ342&lt;&gt;"",", "&amp;AJ342,""),IF(AO342&lt;&gt;"",", "&amp;AO342,""),IF(AT342&lt;&gt;"",", "&amp;AT342,""),"]")),"")</f>
        <v xml:space="preserve"> --Perfect Mantle of Siroria / Perfekter Mantel von Siroria   [Cloudrest]</v>
      </c>
    </row>
    <row r="343" spans="1:55" x14ac:dyDescent="0.25">
      <c r="A343" s="12">
        <v>395</v>
      </c>
      <c r="B343" t="s">
        <v>1275</v>
      </c>
      <c r="C343" t="s">
        <v>1276</v>
      </c>
      <c r="D343" s="3">
        <f t="shared" si="7"/>
        <v>395</v>
      </c>
      <c r="G343" s="8" t="s">
        <v>1500</v>
      </c>
      <c r="I343" t="s">
        <v>98</v>
      </c>
      <c r="J343" t="s">
        <v>97</v>
      </c>
      <c r="K343">
        <v>364</v>
      </c>
      <c r="L343">
        <v>364</v>
      </c>
      <c r="M343">
        <v>364</v>
      </c>
      <c r="N343">
        <v>0</v>
      </c>
      <c r="O343" s="66" t="s">
        <v>706</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1565</v>
      </c>
      <c r="V343" s="39"/>
      <c r="W343" s="39"/>
      <c r="Y343" s="3" t="str">
        <f>IF(G343&lt;&gt;"LIBSETS_SETTYPE_BATTLEGROUND",IF(G343&lt;&gt;"LIBSETS_SETTYPE_SPECIAL",IF(X343&lt;&gt;"",X343,IF(Z343&lt;&gt;"",VLOOKUP(Z343,'ESO zone constants'!$D$3:$H$4953,5,FALSE),"")),""),"")</f>
        <v/>
      </c>
      <c r="Z343" t="str">
        <f>IF(AND(O343&lt;&gt;"",NOT(ISERROR(O343))),"",IF(AND(L343&lt;&gt;"",L343&gt;0,NOT(ISERROR(L343))),VLOOKUP(L343,'ESO dumped WayshrineInfo'!$K$3:$N$9999,4,FALSE),""))</f>
        <v/>
      </c>
      <c r="AA343" s="39"/>
      <c r="AB343" s="39"/>
      <c r="AC343" s="39"/>
      <c r="AD343" s="3" t="str">
        <f>IF(G343&lt;&gt;"LIBSETS_SETTYPE_BATTLEGROUND",IF(G343&lt;&gt;"LIBSETS_SETTYPE_SPECIAL",IF(AE343&lt;&gt;"",VLOOKUP(AE343,'ESO zone constants'!$D$3:$H$4953,5,FALSE),""),""),"")</f>
        <v/>
      </c>
      <c r="AE343" t="str">
        <f>IF(AND(O343&lt;&gt;"",NOT(ISERROR(O343))),"",IF(AND(M343&lt;&gt;"",M343&gt;0,NOT(ISERROR(M343))),VLOOKUP(M343,'ESO dumped WayshrineInfo'!$K$3:$N$9999,4,FALSE),""))</f>
        <v/>
      </c>
      <c r="AF343" s="39"/>
      <c r="AG343" s="39"/>
      <c r="AH343" s="39"/>
      <c r="AI343" s="3" t="str">
        <f>IF(G343&lt;&gt;"LIBSETS_SETTYPE_BATTLEGROUND",IF(G343&lt;&gt;"LIBSETS_SETTYPE_SPECIAL",IF(AJ343&lt;&gt;"",VLOOKUP(AJ343,'ESO zone constants'!$D$3:$H$4953,5,FALSE),""),""),"")</f>
        <v/>
      </c>
      <c r="AK343" s="39"/>
      <c r="AL343" s="39"/>
      <c r="AM343" s="39"/>
      <c r="AN343" s="3" t="str">
        <f>IF(G343&lt;&gt;"LIBSETS_SETTYPE_BATTLEGROUND",IF(G343&lt;&gt;"LIBSETS_SETTYPE_SPECIAL",IF(AO343&lt;&gt;"",VLOOKUP(AO343,'ESO zone constants'!$D$3:$H$4953,5,FALSE),""),""),"")</f>
        <v/>
      </c>
      <c r="AP343" s="39"/>
      <c r="AQ343" s="39"/>
      <c r="AR343" s="39"/>
      <c r="AS343" s="3" t="str">
        <f>IF(G343&lt;&gt;"LIBSETS_SETTYPE_BATTLEGROUND",IF(G343&lt;&gt;"LIBSETS_SETTYPE_SPECIAL",IF(AT343&lt;&gt;"",VLOOKUP(AT343,'ESO zone constants'!$D$3:$H$4953,5,FALSE),""),""),"")</f>
        <v/>
      </c>
      <c r="AU343" s="39"/>
      <c r="AV343" s="39"/>
      <c r="AW343" s="39"/>
      <c r="AX343" s="90" t="s">
        <v>2707</v>
      </c>
      <c r="AY343" s="21" t="str">
        <f>IF(A343="???","--","")&amp;IF(F343&lt;&gt;"Not in the game (anymore)",IF(A343&lt;&gt;"",CONCATENATE("[",A343,"] = {wayshrines={")&amp;IF(K343&lt;&gt;"",CONCATENATE(K343,","),"")&amp;IF(L343&lt;&gt;"",CONCATENATE(L343,","),"")&amp;IF(M343&lt;&gt;"",CONCATENATE(M343,","),"")&amp;CONCATENATE("}")&amp;IF(VALUE(N343)&gt;0,CONCATENATE(", traitsNeeded=",N343),"")&amp;CONCATENATE(", dlcId=",IF(S343&lt;&gt;"",S343,"DLC_BASE_GAME")),""),"")</f>
        <v>[395] = {wayshrines={364,364,364,}, dlcId=DLC_SUMMERSET</v>
      </c>
      <c r="AZ343" s="21" t="str">
        <f>IF(F343&lt;&gt;"Not in the game (anymore)",IF(A343&lt;&gt;"",IF(P343&lt;&gt;"",CONCATENATE(", zoneIds={",P343),"")&amp;IF(Y343&lt;&gt;"",CONCATENATE(",",Y343),"")&amp;IF(AD343&lt;&gt;"",CONCATENATE(",",AD343),"")&amp;IF(AI343&lt;&gt;"",CONCATENATE(",",AI343),"")&amp;IF(AN343&lt;&gt;"",CONCATENATE(",",AN343),"")&amp;IF(AS343&lt;&gt;"",CONCATENATE(",",AS343),"")&amp;IF(P343&lt;&gt;"",CONCATENATE("}",""),"")&amp;IF(OR(I343="true",I343="false",I343&lt;&gt;""), CONCATENATE(", veteran=", I343), ""),""),"")</f>
        <v>, zoneIds={1051}, veteran=true</v>
      </c>
      <c r="BA343" s="21" t="str">
        <f>IF(F343&lt;&gt;"Not in the game (anymore)",IF(A343&lt;&gt;"",", setType="&amp;G343,"")&amp;IF(J343="true",", multiTrialSet=true",""),"")</f>
        <v>, setType=LIBSETS_SETTYPE_TRIAL</v>
      </c>
      <c r="BB343" s="21" t="str">
        <f>IF(AX343&lt;&gt;"",", isProcSetAllowedInPvP="&amp; AX343,"") &amp; IF(F343&lt;&gt;"Not in the game (anymore)",IF(U343&lt;&gt;"",", dropMechanic={"&amp;U343&amp;IF(AA343&lt;&gt;"",","&amp;AA343,"")&amp;IF(AF343&lt;&gt;"",","&amp;AF343,"")&amp;IF(AK343&lt;&gt;"",","&amp;AK343,"")&amp;IF(AP343&lt;&gt;"",","&amp;AP343,"")&amp;IF(AU343&lt;&gt;"",","&amp;AU343,"")&amp;"}"&amp;IF(U343="LIBSETS_DROP_MECHANIC_MONSTER_NAME",", dropMechanicNames={" &amp; IF(V343&lt;&gt;"","['en']='"&amp;V343&amp;"'","") &amp; IF(W343&lt;&gt;"",", ['de']='" &amp; W343&amp;"'","") &amp; "}",""),"")&amp;"},","")</f>
        <v>, dropMechanic={LIBSETS_DROP_MECHANIC_MONSTER_NAME}, dropMechanicNames={}},</v>
      </c>
      <c r="BC343" s="21" t="str">
        <f>IF(F343&lt;&gt;"Not in the game (anymore)",IF(C343&lt;&gt;"",CONCATENATE(" --",C343," / ",B343,"   [",IF(Q343&lt;&gt;"",Q343,""),IF(Z343&lt;&gt;"",", "&amp;Z343,""),IF(AE343&lt;&gt;"",", "&amp;AE343,""),IF(AJ343&lt;&gt;"",", "&amp;AJ343,""),IF(AO343&lt;&gt;"",", "&amp;AO343,""),IF(AT343&lt;&gt;"",", "&amp;AT343,""),"]")),"")</f>
        <v xml:space="preserve"> --Perfect Vestment of Olorime / Perfekte Gewandung von Olorime   [Cloudrest]</v>
      </c>
    </row>
    <row r="344" spans="1:55" x14ac:dyDescent="0.25">
      <c r="A344" s="5">
        <v>397</v>
      </c>
      <c r="B344" t="s">
        <v>0</v>
      </c>
      <c r="C344" t="s">
        <v>0</v>
      </c>
      <c r="D344" s="3">
        <f t="shared" si="7"/>
        <v>397</v>
      </c>
      <c r="G344" s="8" t="s">
        <v>1498</v>
      </c>
      <c r="H344">
        <v>3</v>
      </c>
      <c r="I344" t="s">
        <v>1485</v>
      </c>
      <c r="J344" t="s">
        <v>97</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1565</v>
      </c>
      <c r="V344" s="39" t="s">
        <v>0</v>
      </c>
      <c r="W344" s="39" t="s">
        <v>0</v>
      </c>
      <c r="Y344" s="3" t="str">
        <f>IF(G344&lt;&gt;"LIBSETS_SETTYPE_BATTLEGROUND",IF(G344&lt;&gt;"LIBSETS_SETTYPE_SPECIAL",IF(X344&lt;&gt;"",X344,IF(Z344&lt;&gt;"",VLOOKUP(Z344,'ESO zone constants'!$D$3:$H$4953,5,FALSE),"")),""),"")</f>
        <v/>
      </c>
      <c r="Z344" t="str">
        <f>IF(AND(O344&lt;&gt;"",NOT(ISERROR(O344))),"",IF(AND(L344&lt;&gt;"",L344&gt;0,NOT(ISERROR(L344))),VLOOKUP(L344,'ESO dumped WayshrineInfo'!$K$3:$N$9999,4,FALSE),""))</f>
        <v/>
      </c>
      <c r="AA344" s="39"/>
      <c r="AB344" s="39"/>
      <c r="AC344" s="39"/>
      <c r="AD344" s="3" t="str">
        <f>IF(G344&lt;&gt;"LIBSETS_SETTYPE_BATTLEGROUND",IF(G344&lt;&gt;"LIBSETS_SETTYPE_SPECIAL",IF(AE344&lt;&gt;"",VLOOKUP(AE344,'ESO zone constants'!$D$3:$H$4953,5,FALSE),""),""),"")</f>
        <v/>
      </c>
      <c r="AE344" t="str">
        <f>IF(AND(O344&lt;&gt;"",NOT(ISERROR(O344))),"",IF(AND(M344&lt;&gt;"",M344&gt;0,NOT(ISERROR(M344))),VLOOKUP(M344,'ESO dumped WayshrineInfo'!$K$3:$N$9999,4,FALSE),""))</f>
        <v/>
      </c>
      <c r="AF344" s="39"/>
      <c r="AG344" s="39"/>
      <c r="AH344" s="39"/>
      <c r="AI344" s="3" t="str">
        <f>IF(G344&lt;&gt;"LIBSETS_SETTYPE_BATTLEGROUND",IF(G344&lt;&gt;"LIBSETS_SETTYPE_SPECIAL",IF(AJ344&lt;&gt;"",VLOOKUP(AJ344,'ESO zone constants'!$D$3:$H$4953,5,FALSE),""),""),"")</f>
        <v/>
      </c>
      <c r="AK344" s="39"/>
      <c r="AL344" s="39"/>
      <c r="AM344" s="39"/>
      <c r="AN344" s="3" t="str">
        <f>IF(G344&lt;&gt;"LIBSETS_SETTYPE_BATTLEGROUND",IF(G344&lt;&gt;"LIBSETS_SETTYPE_SPECIAL",IF(AO344&lt;&gt;"",VLOOKUP(AO344,'ESO zone constants'!$D$3:$H$4953,5,FALSE),""),""),"")</f>
        <v/>
      </c>
      <c r="AP344" s="39"/>
      <c r="AQ344" s="39"/>
      <c r="AR344" s="39"/>
      <c r="AS344" s="3" t="str">
        <f>IF(G344&lt;&gt;"LIBSETS_SETTYPE_BATTLEGROUND",IF(G344&lt;&gt;"LIBSETS_SETTYPE_SPECIAL",IF(AT344&lt;&gt;"",VLOOKUP(AT344,'ESO zone constants'!$D$3:$H$4953,5,FALSE),""),""),"")</f>
        <v/>
      </c>
      <c r="AU344" s="39"/>
      <c r="AV344" s="39"/>
      <c r="AW344" s="39"/>
      <c r="AX344" s="90" t="s">
        <v>2707</v>
      </c>
      <c r="AY344" s="21" t="str">
        <f>IF(A344="???","--","")&amp;IF(F344&lt;&gt;"Not in the game (anymore)",IF(A344&lt;&gt;"",CONCATENATE("[",A344,"] = {wayshrines={")&amp;IF(K344&lt;&gt;"",CONCATENATE(K344,","),"")&amp;IF(L344&lt;&gt;"",CONCATENATE(L344,","),"")&amp;IF(M344&lt;&gt;"",CONCATENATE(M344,","),"")&amp;CONCATENATE("}")&amp;IF(VALUE(N344)&gt;0,CONCATENATE(", traitsNeeded=",N344),"")&amp;CONCATENATE(", dlcId=",IF(S344&lt;&gt;"",S344,"DLC_BASE_GAME")),""),"")</f>
        <v>[397] = {wayshrines={370,370,370,}, dlcId=DLC_WOLFHUNTER</v>
      </c>
      <c r="AZ344" s="21" t="str">
        <f>IF(F344&lt;&gt;"Not in the game (anymore)",IF(A344&lt;&gt;"",IF(P344&lt;&gt;"",CONCATENATE(", zoneIds={",P344),"")&amp;IF(Y344&lt;&gt;"",CONCATENATE(",",Y344),"")&amp;IF(AD344&lt;&gt;"",CONCATENATE(",",AD344),"")&amp;IF(AI344&lt;&gt;"",CONCATENATE(",",AI344),"")&amp;IF(AN344&lt;&gt;"",CONCATENATE(",",AN344),"")&amp;IF(AS344&lt;&gt;"",CONCATENATE(",",AS344),"")&amp;IF(P344&lt;&gt;"",CONCATENATE("}",""),"")&amp;IF(OR(I344="true",I344="false",I344&lt;&gt;""), CONCATENATE(", veteran=", I344), ""),""),"")</f>
        <v>, zoneIds={1055}, veteran={[EQUIP_TYPE_HEAD]=true, [EQUIP_TYPE_SHOULDERS]=false}</v>
      </c>
      <c r="BA344" s="21" t="str">
        <f>IF(F344&lt;&gt;"Not in the game (anymore)",IF(A344&lt;&gt;"",", setType="&amp;G344,"")&amp;IF(J344="true",", multiTrialSet=true",""),"")</f>
        <v>, setType=LIBSETS_SETTYPE_MONSTER</v>
      </c>
      <c r="BB344" s="21" t="str">
        <f>IF(AX344&lt;&gt;"",", isProcSetAllowedInPvP="&amp; AX344,"") &amp; IF(F344&lt;&gt;"Not in the game (anymore)",IF(U344&lt;&gt;"",", dropMechanic={"&amp;U344&amp;IF(AA344&lt;&gt;"",","&amp;AA344,"")&amp;IF(AF344&lt;&gt;"",","&amp;AF344,"")&amp;IF(AK344&lt;&gt;"",","&amp;AK344,"")&amp;IF(AP344&lt;&gt;"",","&amp;AP344,"")&amp;IF(AU344&lt;&gt;"",","&amp;AU344,"")&amp;"}"&amp;IF(U344="LIBSETS_DROP_MECHANIC_MONSTER_NAME",", dropMechanicNames={" &amp; IF(V344&lt;&gt;"","['en']='"&amp;V344&amp;"'","") &amp; IF(W344&lt;&gt;"",", ['de']='" &amp; W344&amp;"'","") &amp; "}",""),"")&amp;"},","")</f>
        <v>, dropMechanic={LIBSETS_DROP_MECHANIC_MONSTER_NAME}, dropMechanicNames={['en']='Balorgh', ['de']='Balorgh'}},</v>
      </c>
      <c r="BC344" s="21" t="str">
        <f>IF(F344&lt;&gt;"Not in the game (anymore)",IF(C344&lt;&gt;"",CONCATENATE(" --",C344," / ",B344,"   [",IF(Q344&lt;&gt;"",Q344,""),IF(Z344&lt;&gt;"",", "&amp;Z344,""),IF(AE344&lt;&gt;"",", "&amp;AE344,""),IF(AJ344&lt;&gt;"",", "&amp;AJ344,""),IF(AO344&lt;&gt;"",", "&amp;AO344,""),IF(AT344&lt;&gt;"",", "&amp;AT344,""),"]")),"")</f>
        <v xml:space="preserve"> --Balorgh / Balorgh   [March of Sacrifices]</v>
      </c>
    </row>
    <row r="345" spans="1:55" x14ac:dyDescent="0.25">
      <c r="A345" s="5">
        <v>398</v>
      </c>
      <c r="B345" t="s">
        <v>33</v>
      </c>
      <c r="C345" t="s">
        <v>33</v>
      </c>
      <c r="D345" s="3">
        <f t="shared" si="7"/>
        <v>398</v>
      </c>
      <c r="G345" s="8" t="s">
        <v>1498</v>
      </c>
      <c r="H345">
        <v>3</v>
      </c>
      <c r="I345" t="s">
        <v>1485</v>
      </c>
      <c r="J345" t="s">
        <v>97</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1565</v>
      </c>
      <c r="V345" s="39" t="s">
        <v>33</v>
      </c>
      <c r="W345" s="39" t="s">
        <v>33</v>
      </c>
      <c r="Y345" s="3" t="str">
        <f>IF(G345&lt;&gt;"LIBSETS_SETTYPE_BATTLEGROUND",IF(G345&lt;&gt;"LIBSETS_SETTYPE_SPECIAL",IF(X345&lt;&gt;"",X345,IF(Z345&lt;&gt;"",VLOOKUP(Z345,'ESO zone constants'!$D$3:$H$4953,5,FALSE),"")),""),"")</f>
        <v/>
      </c>
      <c r="Z345" t="str">
        <f>IF(AND(O345&lt;&gt;"",NOT(ISERROR(O345))),"",IF(AND(L345&lt;&gt;"",L345&gt;0,NOT(ISERROR(L345))),VLOOKUP(L345,'ESO dumped WayshrineInfo'!$K$3:$N$9999,4,FALSE),""))</f>
        <v/>
      </c>
      <c r="AA345" s="39"/>
      <c r="AB345" s="39"/>
      <c r="AC345" s="39"/>
      <c r="AD345" s="3" t="str">
        <f>IF(G345&lt;&gt;"LIBSETS_SETTYPE_BATTLEGROUND",IF(G345&lt;&gt;"LIBSETS_SETTYPE_SPECIAL",IF(AE345&lt;&gt;"",VLOOKUP(AE345,'ESO zone constants'!$D$3:$H$4953,5,FALSE),""),""),"")</f>
        <v/>
      </c>
      <c r="AE345" t="str">
        <f>IF(AND(O345&lt;&gt;"",NOT(ISERROR(O345))),"",IF(AND(M345&lt;&gt;"",M345&gt;0,NOT(ISERROR(M345))),VLOOKUP(M345,'ESO dumped WayshrineInfo'!$K$3:$N$9999,4,FALSE),""))</f>
        <v/>
      </c>
      <c r="AF345" s="39"/>
      <c r="AG345" s="39"/>
      <c r="AH345" s="39"/>
      <c r="AI345" s="3" t="str">
        <f>IF(G345&lt;&gt;"LIBSETS_SETTYPE_BATTLEGROUND",IF(G345&lt;&gt;"LIBSETS_SETTYPE_SPECIAL",IF(AJ345&lt;&gt;"",VLOOKUP(AJ345,'ESO zone constants'!$D$3:$H$4953,5,FALSE),""),""),"")</f>
        <v/>
      </c>
      <c r="AK345" s="39"/>
      <c r="AL345" s="39"/>
      <c r="AM345" s="39"/>
      <c r="AN345" s="3" t="str">
        <f>IF(G345&lt;&gt;"LIBSETS_SETTYPE_BATTLEGROUND",IF(G345&lt;&gt;"LIBSETS_SETTYPE_SPECIAL",IF(AO345&lt;&gt;"",VLOOKUP(AO345,'ESO zone constants'!$D$3:$H$4953,5,FALSE),""),""),"")</f>
        <v/>
      </c>
      <c r="AP345" s="39"/>
      <c r="AQ345" s="39"/>
      <c r="AR345" s="39"/>
      <c r="AS345" s="3" t="str">
        <f>IF(G345&lt;&gt;"LIBSETS_SETTYPE_BATTLEGROUND",IF(G345&lt;&gt;"LIBSETS_SETTYPE_SPECIAL",IF(AT345&lt;&gt;"",VLOOKUP(AT345,'ESO zone constants'!$D$3:$H$4953,5,FALSE),""),""),"")</f>
        <v/>
      </c>
      <c r="AU345" s="39"/>
      <c r="AV345" s="39"/>
      <c r="AW345" s="39"/>
      <c r="AX345" s="90" t="s">
        <v>2707</v>
      </c>
      <c r="AY345" s="21" t="str">
        <f>IF(A345="???","--","")&amp;IF(F345&lt;&gt;"Not in the game (anymore)",IF(A345&lt;&gt;"",CONCATENATE("[",A345,"] = {wayshrines={")&amp;IF(K345&lt;&gt;"",CONCATENATE(K345,","),"")&amp;IF(L345&lt;&gt;"",CONCATENATE(L345,","),"")&amp;IF(M345&lt;&gt;"",CONCATENATE(M345,","),"")&amp;CONCATENATE("}")&amp;IF(VALUE(N345)&gt;0,CONCATENATE(", traitsNeeded=",N345),"")&amp;CONCATENATE(", dlcId=",IF(S345&lt;&gt;"",S345,"DLC_BASE_GAME")),""),"")</f>
        <v>[398] = {wayshrines={371,371,371,}, dlcId=DLC_WOLFHUNTER</v>
      </c>
      <c r="AZ345" s="21" t="str">
        <f>IF(F345&lt;&gt;"Not in the game (anymore)",IF(A345&lt;&gt;"",IF(P345&lt;&gt;"",CONCATENATE(", zoneIds={",P345),"")&amp;IF(Y345&lt;&gt;"",CONCATENATE(",",Y345),"")&amp;IF(AD345&lt;&gt;"",CONCATENATE(",",AD345),"")&amp;IF(AI345&lt;&gt;"",CONCATENATE(",",AI345),"")&amp;IF(AN345&lt;&gt;"",CONCATENATE(",",AN345),"")&amp;IF(AS345&lt;&gt;"",CONCATENATE(",",AS345),"")&amp;IF(P345&lt;&gt;"",CONCATENATE("}",""),"")&amp;IF(OR(I345="true",I345="false",I345&lt;&gt;""), CONCATENATE(", veteran=", I345), ""),""),"")</f>
        <v>, zoneIds={1052}, veteran={[EQUIP_TYPE_HEAD]=true, [EQUIP_TYPE_SHOULDERS]=false}</v>
      </c>
      <c r="BA345" s="21" t="str">
        <f>IF(F345&lt;&gt;"Not in the game (anymore)",IF(A345&lt;&gt;"",", setType="&amp;G345,"")&amp;IF(J345="true",", multiTrialSet=true",""),"")</f>
        <v>, setType=LIBSETS_SETTYPE_MONSTER</v>
      </c>
      <c r="BB345" s="21" t="str">
        <f>IF(AX345&lt;&gt;"",", isProcSetAllowedInPvP="&amp; AX345,"") &amp; IF(F345&lt;&gt;"Not in the game (anymore)",IF(U345&lt;&gt;"",", dropMechanic={"&amp;U345&amp;IF(AA345&lt;&gt;"",","&amp;AA345,"")&amp;IF(AF345&lt;&gt;"",","&amp;AF345,"")&amp;IF(AK345&lt;&gt;"",","&amp;AK345,"")&amp;IF(AP345&lt;&gt;"",","&amp;AP345,"")&amp;IF(AU345&lt;&gt;"",","&amp;AU345,"")&amp;"}"&amp;IF(U345="LIBSETS_DROP_MECHANIC_MONSTER_NAME",", dropMechanicNames={" &amp; IF(V345&lt;&gt;"","['en']='"&amp;V345&amp;"'","") &amp; IF(W345&lt;&gt;"",", ['de']='" &amp; W345&amp;"'","") &amp; "}",""),"")&amp;"},","")</f>
        <v>, dropMechanic={LIBSETS_DROP_MECHANIC_MONSTER_NAME}, dropMechanicNames={['en']='Vykosa', ['de']='Vykosa'}},</v>
      </c>
      <c r="BC345" s="21" t="str">
        <f>IF(F345&lt;&gt;"Not in the game (anymore)",IF(C345&lt;&gt;"",CONCATENATE(" --",C345," / ",B345,"   [",IF(Q345&lt;&gt;"",Q345,""),IF(Z345&lt;&gt;"",", "&amp;Z345,""),IF(AE345&lt;&gt;"",", "&amp;AE345,""),IF(AJ345&lt;&gt;"",", "&amp;AJ345,""),IF(AO345&lt;&gt;"",", "&amp;AO345,""),IF(AT345&lt;&gt;"",", "&amp;AT345,""),"]")),"")</f>
        <v xml:space="preserve"> --Vykosa / Vykosa   [Moon Hunter Keep]</v>
      </c>
    </row>
    <row r="346" spans="1:55" x14ac:dyDescent="0.25">
      <c r="A346" s="12">
        <v>399</v>
      </c>
      <c r="B346" t="s">
        <v>1277</v>
      </c>
      <c r="C346" t="s">
        <v>2671</v>
      </c>
      <c r="D346" s="3">
        <f t="shared" si="7"/>
        <v>399</v>
      </c>
      <c r="G346" s="8" t="s">
        <v>1496</v>
      </c>
      <c r="I346" t="s">
        <v>97</v>
      </c>
      <c r="J346" t="s">
        <v>97</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43" t="str">
        <f>IF(U346&lt;&gt;"",IF(U346&lt;&gt;"LIBSETS_DROP_MECHANIC_MONSTER_NAME",VLOOKUP(U346,'LibSets constants'!$I$4:$L$1003,3,FALSE),""),"")</f>
        <v/>
      </c>
      <c r="W346" s="43" t="str">
        <f>IF(U346&lt;&gt;"",IF(U346&lt;&gt;"LIBSETS_DROP_MECHANIC_MONSTER_NAME",VLOOKUP(U346,'LibSets constants'!$I$4:$L$1003,4,FALSE),""),"")</f>
        <v/>
      </c>
      <c r="Y346" s="3" t="str">
        <f>IF(G346&lt;&gt;"LIBSETS_SETTYPE_BATTLEGROUND",IF(G346&lt;&gt;"LIBSETS_SETTYPE_SPECIAL",IF(X346&lt;&gt;"",X346,IF(Z346&lt;&gt;"",VLOOKUP(Z346,'ESO zone constants'!$D$3:$H$4953,5,FALSE),"")),""),"")</f>
        <v/>
      </c>
      <c r="Z346" t="str">
        <f>IF(AND(O346&lt;&gt;"",NOT(ISERROR(O346))),"",IF(AND(L346&lt;&gt;"",L346&gt;0,NOT(ISERROR(L346))),VLOOKUP(L346,'ESO dumped WayshrineInfo'!$K$3:$N$9999,4,FALSE),""))</f>
        <v/>
      </c>
      <c r="AA346" s="44"/>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WayshrineInfo'!$K$3:$N$9999,4,FALSE),""))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90" t="s">
        <v>2707</v>
      </c>
      <c r="AY346" s="21" t="str">
        <f>IF(A346="???","--","")&amp;IF(F346&lt;&gt;"Not in the game (anymore)",IF(A346&lt;&gt;"",CONCATENATE("[",A346,"] = {wayshrines={")&amp;IF(K346&lt;&gt;"",CONCATENATE(K346,","),"")&amp;IF(L346&lt;&gt;"",CONCATENATE(L346,","),"")&amp;IF(M346&lt;&gt;"",CONCATENATE(M346,","),"")&amp;CONCATENATE("}")&amp;IF(VALUE(N346)&gt;0,CONCATENATE(", traitsNeeded=",N346),"")&amp;CONCATENATE(", dlcId=",IF(S346&lt;&gt;"",S346,"DLC_BASE_GAME")),""),"")</f>
        <v>[399] = {wayshrines={370,370,370,}, dlcId=DLC_WOLFHUNTER</v>
      </c>
      <c r="AZ346" s="21" t="str">
        <f>IF(F346&lt;&gt;"Not in the game (anymore)",IF(A346&lt;&gt;"",IF(P346&lt;&gt;"",CONCATENATE(", zoneIds={",P346),"")&amp;IF(Y346&lt;&gt;"",CONCATENATE(",",Y346),"")&amp;IF(AD346&lt;&gt;"",CONCATENATE(",",AD346),"")&amp;IF(AI346&lt;&gt;"",CONCATENATE(",",AI346),"")&amp;IF(AN346&lt;&gt;"",CONCATENATE(",",AN346),"")&amp;IF(AS346&lt;&gt;"",CONCATENATE(",",AS346),"")&amp;IF(P346&lt;&gt;"",CONCATENATE("}",""),"")&amp;IF(OR(I346="true",I346="false",I346&lt;&gt;""), CONCATENATE(", veteran=", I346), ""),""),"")</f>
        <v>, zoneIds={1055}, veteran=false</v>
      </c>
      <c r="BA346" s="21" t="str">
        <f>IF(F346&lt;&gt;"Not in the game (anymore)",IF(A346&lt;&gt;"",", setType="&amp;G346,"")&amp;IF(J346="true",", multiTrialSet=true",""),"")</f>
        <v>, setType=LIBSETS_SETTYPE_DUNGEON</v>
      </c>
      <c r="BB346" s="21" t="str">
        <f>IF(AX346&lt;&gt;"",", isProcSetAllowedInPvP="&amp; AX346,"") &amp; IF(F346&lt;&gt;"Not in the game (anymore)",IF(U346&lt;&gt;"",", dropMechanic={"&amp;U346&amp;IF(AA346&lt;&gt;"",","&amp;AA346,"")&amp;IF(AF346&lt;&gt;"",","&amp;AF346,"")&amp;IF(AK346&lt;&gt;"",","&amp;AK346,"")&amp;IF(AP346&lt;&gt;"",","&amp;AP346,"")&amp;IF(AU346&lt;&gt;"",","&amp;AU346,"")&amp;"}"&amp;IF(U346="LIBSETS_DROP_MECHANIC_MONSTER_NAME",", dropMechanicNames={" &amp; IF(V346&lt;&gt;"","['en']='"&amp;V346&amp;"'","") &amp; IF(W346&lt;&gt;"",", ['de']='" &amp; W346&amp;"'","") &amp; "}",""),"")&amp;"},","")</f>
        <v>},</v>
      </c>
      <c r="BC346" s="21" t="str">
        <f>IF(F346&lt;&gt;"Not in the game (anymore)",IF(C346&lt;&gt;"",CONCATENATE(" --",C346," / ",B346,"   [",IF(Q346&lt;&gt;"",Q346,""),IF(Z346&lt;&gt;"",", "&amp;Z346,""),IF(AE346&lt;&gt;"",", "&amp;AE346,""),IF(AJ346&lt;&gt;"",", "&amp;AJ346,""),IF(AO346&lt;&gt;"",", "&amp;AO346,""),IF(AT346&lt;&gt;"",", "&amp;AT346,""),"]")),"")</f>
        <v xml:space="preserve"> --Hanu\'s Compassion / Hanus Mitgefühl   [March of Sacrifices]</v>
      </c>
    </row>
    <row r="347" spans="1:55" x14ac:dyDescent="0.25">
      <c r="A347" s="12">
        <v>400</v>
      </c>
      <c r="B347" t="s">
        <v>1278</v>
      </c>
      <c r="C347" t="s">
        <v>1279</v>
      </c>
      <c r="D347" s="3">
        <f t="shared" si="7"/>
        <v>400</v>
      </c>
      <c r="E347" s="42"/>
      <c r="G347" s="8" t="s">
        <v>1496</v>
      </c>
      <c r="I347" t="s">
        <v>97</v>
      </c>
      <c r="J347" t="s">
        <v>97</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Y347" s="3" t="str">
        <f>IF(G347&lt;&gt;"LIBSETS_SETTYPE_BATTLEGROUND",IF(G347&lt;&gt;"LIBSETS_SETTYPE_SPECIAL",IF(X347&lt;&gt;"",X347,IF(Z347&lt;&gt;"",VLOOKUP(Z347,'ESO zone constants'!$D$3:$H$4953,5,FALSE),"")),""),"")</f>
        <v/>
      </c>
      <c r="Z347" t="str">
        <f>IF(AND(O347&lt;&gt;"",NOT(ISERROR(O347))),"",IF(AND(L347&lt;&gt;"",L347&gt;0,NOT(ISERROR(L347))),VLOOKUP(L347,'ESO dumped WayshrineInfo'!$K$3:$N$9999,4,FALSE),""))</f>
        <v/>
      </c>
      <c r="AB347" s="3" t="str">
        <f>IF(AA347&lt;&gt;"",IF(AA347&lt;&gt;"LIBSETS_DROP_MECHANIC_MONSTER_NAME",VLOOKUP(AA347,'LibSets constants'!$I$4:$L$1003,3,FALSE),""),"")</f>
        <v/>
      </c>
      <c r="AC347" s="3" t="str">
        <f>IF(AA347&lt;&gt;"",IF(AA347&lt;&gt;"LIBSETS_DROP_MECHANIC_MONSTER_NAME",VLOOKUP(AA347,'LibSets constants'!$I$4:$L$1003,4,FALSE),""),"")</f>
        <v/>
      </c>
      <c r="AD347" s="3" t="str">
        <f>IF(G347&lt;&gt;"LIBSETS_SETTYPE_BATTLEGROUND",IF(G347&lt;&gt;"LIBSETS_SETTYPE_SPECIAL",IF(AE347&lt;&gt;"",VLOOKUP(AE347,'ESO zone constants'!$D$3:$H$4953,5,FALSE),""),""),"")</f>
        <v/>
      </c>
      <c r="AE347" t="str">
        <f>IF(AND(O347&lt;&gt;"",NOT(ISERROR(O347))),"",IF(AND(M347&lt;&gt;"",M347&gt;0,NOT(ISERROR(M347))),VLOOKUP(M347,'ESO dumped WayshrineInfo'!$K$3:$N$9999,4,FALSE),""))</f>
        <v/>
      </c>
      <c r="AG347" s="3" t="str">
        <f>IF(AF347&lt;&gt;"",IF(AF347&lt;&gt;"LIBSETS_DROP_MECHANIC_MONSTER_NAME",VLOOKUP(AF347,'LibSets constants'!$I$4:$L$1003,3,FALSE),""),"")</f>
        <v/>
      </c>
      <c r="AH347" s="3" t="str">
        <f>IF(AF347&lt;&gt;"",IF(AF347&lt;&gt;"LIBSETS_DROP_MECHANIC_MONSTER_NAME",VLOOKUP(AF347,'LibSets constants'!$I$4:$L$1003,4,FALSE),""),"")</f>
        <v/>
      </c>
      <c r="AI347" s="3" t="str">
        <f>IF(G347&lt;&gt;"LIBSETS_SETTYPE_BATTLEGROUND",IF(G347&lt;&gt;"LIBSETS_SETTYPE_SPECIAL",IF(AJ347&lt;&gt;"",VLOOKUP(AJ347,'ESO zone constants'!$D$3:$H$4953,5,FALSE),""),""),"")</f>
        <v/>
      </c>
      <c r="AL347" s="3" t="str">
        <f>IF(AK347&lt;&gt;"",IF(AK347&lt;&gt;"LIBSETS_DROP_MECHANIC_MONSTER_NAME",VLOOKUP(AK347,'LibSets constants'!$I$4:$L$1003,3,FALSE),""),"")</f>
        <v/>
      </c>
      <c r="AM347" s="3" t="str">
        <f>IF(AK347&lt;&gt;"",IF(AK347&lt;&gt;"LIBSETS_DROP_MECHANIC_MONSTER_NAME",VLOOKUP(AK347,'LibSets constants'!$I$4:$L$1003,4,FALSE),""),"")</f>
        <v/>
      </c>
      <c r="AN347" s="3" t="str">
        <f>IF(G347&lt;&gt;"LIBSETS_SETTYPE_BATTLEGROUND",IF(G347&lt;&gt;"LIBSETS_SETTYPE_SPECIAL",IF(AO347&lt;&gt;"",VLOOKUP(AO347,'ESO zone constants'!$D$3:$H$4953,5,FALSE),""),""),"")</f>
        <v/>
      </c>
      <c r="AQ347" s="3" t="str">
        <f>IF(AP347&lt;&gt;"",IF(AP347&lt;&gt;"LIBSETS_DROP_MECHANIC_MONSTER_NAME",VLOOKUP(AP347,'LibSets constants'!$I$4:$L$1003,3,FALSE),""),"")</f>
        <v/>
      </c>
      <c r="AR347" s="3" t="str">
        <f>IF(AP347&lt;&gt;"",IF(AP347&lt;&gt;"LIBSETS_DROP_MECHANIC_MONSTER_NAME",VLOOKUP(AP347,'LibSets constants'!$I$4:$L$1003,4,FALSE),""),"")</f>
        <v/>
      </c>
      <c r="AS347" s="3" t="str">
        <f>IF(G347&lt;&gt;"LIBSETS_SETTYPE_BATTLEGROUND",IF(G347&lt;&gt;"LIBSETS_SETTYPE_SPECIAL",IF(AT347&lt;&gt;"",VLOOKUP(AT347,'ESO zone constants'!$D$3:$H$4953,5,FALSE),""),""),"")</f>
        <v/>
      </c>
      <c r="AV347" s="3" t="str">
        <f>IF(AU347&lt;&gt;"",IF(AU347&lt;&gt;"LIBSETS_DROP_MECHANIC_MONSTER_NAME",VLOOKUP(AU347,'LibSets constants'!$I$4:$L$1003,3,FALSE),""),"")</f>
        <v/>
      </c>
      <c r="AW347" s="3" t="str">
        <f>IF(AU347&lt;&gt;"",IF(AU347&lt;&gt;"LIBSETS_DROP_MECHANIC_MONSTER_NAME",VLOOKUP(AU347,'LibSets constants'!$I$4:$L$1003,4,FALSE),""),"")</f>
        <v/>
      </c>
      <c r="AX347" s="90" t="s">
        <v>2707</v>
      </c>
      <c r="AY347" s="21" t="str">
        <f>IF(A347="???","--","")&amp;IF(F347&lt;&gt;"Not in the game (anymore)",IF(A347&lt;&gt;"",CONCATENATE("[",A347,"] = {wayshrines={")&amp;IF(K347&lt;&gt;"",CONCATENATE(K347,","),"")&amp;IF(L347&lt;&gt;"",CONCATENATE(L347,","),"")&amp;IF(M347&lt;&gt;"",CONCATENATE(M347,","),"")&amp;CONCATENATE("}")&amp;IF(VALUE(N347)&gt;0,CONCATENATE(", traitsNeeded=",N347),"")&amp;CONCATENATE(", dlcId=",IF(S347&lt;&gt;"",S347,"DLC_BASE_GAME")),""),"")</f>
        <v>[400] = {wayshrines={370,370,370,}, dlcId=DLC_WOLFHUNTER</v>
      </c>
      <c r="AZ347" s="21" t="str">
        <f>IF(F347&lt;&gt;"Not in the game (anymore)",IF(A347&lt;&gt;"",IF(P347&lt;&gt;"",CONCATENATE(", zoneIds={",P347),"")&amp;IF(Y347&lt;&gt;"",CONCATENATE(",",Y347),"")&amp;IF(AD347&lt;&gt;"",CONCATENATE(",",AD347),"")&amp;IF(AI347&lt;&gt;"",CONCATENATE(",",AI347),"")&amp;IF(AN347&lt;&gt;"",CONCATENATE(",",AN347),"")&amp;IF(AS347&lt;&gt;"",CONCATENATE(",",AS347),"")&amp;IF(P347&lt;&gt;"",CONCATENATE("}",""),"")&amp;IF(OR(I347="true",I347="false",I347&lt;&gt;""), CONCATENATE(", veteran=", I347), ""),""),"")</f>
        <v>, zoneIds={1055}, veteran=false</v>
      </c>
      <c r="BA347" s="21" t="str">
        <f>IF(F347&lt;&gt;"Not in the game (anymore)",IF(A347&lt;&gt;"",", setType="&amp;G347,"")&amp;IF(J347="true",", multiTrialSet=true",""),"")</f>
        <v>, setType=LIBSETS_SETTYPE_DUNGEON</v>
      </c>
      <c r="BB347" s="21" t="str">
        <f>IF(AX347&lt;&gt;"",", isProcSetAllowedInPvP="&amp; AX347,"") &amp; IF(F347&lt;&gt;"Not in the game (anymore)",IF(U347&lt;&gt;"",", dropMechanic={"&amp;U347&amp;IF(AA347&lt;&gt;"",","&amp;AA347,"")&amp;IF(AF347&lt;&gt;"",","&amp;AF347,"")&amp;IF(AK347&lt;&gt;"",","&amp;AK347,"")&amp;IF(AP347&lt;&gt;"",","&amp;AP347,"")&amp;IF(AU347&lt;&gt;"",","&amp;AU347,"")&amp;"}"&amp;IF(U347="LIBSETS_DROP_MECHANIC_MONSTER_NAME",", dropMechanicNames={" &amp; IF(V347&lt;&gt;"","['en']='"&amp;V347&amp;"'","") &amp; IF(W347&lt;&gt;"",", ['de']='" &amp; W347&amp;"'","") &amp; "}",""),"")&amp;"},","")</f>
        <v>},</v>
      </c>
      <c r="BC347" s="21" t="str">
        <f>IF(F347&lt;&gt;"Not in the game (anymore)",IF(C347&lt;&gt;"",CONCATENATE(" --",C347," / ",B347,"   [",IF(Q347&lt;&gt;"",Q347,""),IF(Z347&lt;&gt;"",", "&amp;Z347,""),IF(AE347&lt;&gt;"",", "&amp;AE347,""),IF(AJ347&lt;&gt;"",", "&amp;AJ347,""),IF(AO347&lt;&gt;"",", "&amp;AO347,""),IF(AT347&lt;&gt;"",", "&amp;AT347,""),"]")),"")</f>
        <v xml:space="preserve"> --Blood Moon / Blutmond   [March of Sacrifices]</v>
      </c>
    </row>
    <row r="348" spans="1:55" x14ac:dyDescent="0.25">
      <c r="A348" s="12">
        <v>401</v>
      </c>
      <c r="B348" t="s">
        <v>1280</v>
      </c>
      <c r="C348" t="s">
        <v>1281</v>
      </c>
      <c r="D348" s="3">
        <f t="shared" si="7"/>
        <v>401</v>
      </c>
      <c r="G348" s="8" t="s">
        <v>1496</v>
      </c>
      <c r="I348" t="s">
        <v>97</v>
      </c>
      <c r="J348" t="s">
        <v>97</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Y348" s="3" t="str">
        <f>IF(G348&lt;&gt;"LIBSETS_SETTYPE_BATTLEGROUND",IF(G348&lt;&gt;"LIBSETS_SETTYPE_SPECIAL",IF(X348&lt;&gt;"",X348,IF(Z348&lt;&gt;"",VLOOKUP(Z348,'ESO zone constants'!$D$3:$H$4953,5,FALSE),"")),""),"")</f>
        <v/>
      </c>
      <c r="Z348" t="str">
        <f>IF(AND(O348&lt;&gt;"",NOT(ISERROR(O348))),"",IF(AND(L348&lt;&gt;"",L348&gt;0,NOT(ISERROR(L348))),VLOOKUP(L348,'ESO dumped WayshrineInfo'!$K$3:$N$9999,4,FALSE),""))</f>
        <v/>
      </c>
      <c r="AB348" s="3" t="str">
        <f>IF(AA348&lt;&gt;"",IF(AA348&lt;&gt;"LIBSETS_DROP_MECHANIC_MONSTER_NAME",VLOOKUP(AA348,'LibSets constants'!$I$4:$L$1003,3,FALSE),""),"")</f>
        <v/>
      </c>
      <c r="AC348" s="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WayshrineInfo'!$K$3:$N$9999,4,FALSE),""))</f>
        <v/>
      </c>
      <c r="AG348" s="3" t="str">
        <f>IF(AF348&lt;&gt;"",IF(AF348&lt;&gt;"LIBSETS_DROP_MECHANIC_MONSTER_NAME",VLOOKUP(AF348,'LibSets constants'!$I$4:$L$1003,3,FALSE),""),"")</f>
        <v/>
      </c>
      <c r="AH348" s="3" t="str">
        <f>IF(AF348&lt;&gt;"",IF(AF348&lt;&gt;"LIBSETS_DROP_MECHANIC_MONSTER_NAME",VLOOKUP(AF348,'LibSets constants'!$I$4:$L$1003,4,FALSE),""),"")</f>
        <v/>
      </c>
      <c r="AI348" s="3" t="str">
        <f>IF(G348&lt;&gt;"LIBSETS_SETTYPE_BATTLEGROUND",IF(G348&lt;&gt;"LIBSETS_SETTYPE_SPECIAL",IF(AJ348&lt;&gt;"",VLOOKUP(AJ348,'ESO zone constants'!$D$3:$H$4953,5,FALSE),""),""),"")</f>
        <v/>
      </c>
      <c r="AL348" s="3" t="str">
        <f>IF(AK348&lt;&gt;"",IF(AK348&lt;&gt;"LIBSETS_DROP_MECHANIC_MONSTER_NAME",VLOOKUP(AK348,'LibSets constants'!$I$4:$L$1003,3,FALSE),""),"")</f>
        <v/>
      </c>
      <c r="AM348" s="3" t="str">
        <f>IF(AK348&lt;&gt;"",IF(AK348&lt;&gt;"LIBSETS_DROP_MECHANIC_MONSTER_NAME",VLOOKUP(AK348,'LibSets constants'!$I$4:$L$1003,4,FALSE),""),"")</f>
        <v/>
      </c>
      <c r="AN348" s="3" t="str">
        <f>IF(G348&lt;&gt;"LIBSETS_SETTYPE_BATTLEGROUND",IF(G348&lt;&gt;"LIBSETS_SETTYPE_SPECIAL",IF(AO348&lt;&gt;"",VLOOKUP(AO348,'ESO zone constants'!$D$3:$H$4953,5,FALSE),""),""),"")</f>
        <v/>
      </c>
      <c r="AQ348" s="3" t="str">
        <f>IF(AP348&lt;&gt;"",IF(AP348&lt;&gt;"LIBSETS_DROP_MECHANIC_MONSTER_NAME",VLOOKUP(AP348,'LibSets constants'!$I$4:$L$1003,3,FALSE),""),"")</f>
        <v/>
      </c>
      <c r="AR348" s="3" t="str">
        <f>IF(AP348&lt;&gt;"",IF(AP348&lt;&gt;"LIBSETS_DROP_MECHANIC_MONSTER_NAME",VLOOKUP(AP348,'LibSets constants'!$I$4:$L$1003,4,FALSE),""),"")</f>
        <v/>
      </c>
      <c r="AS348" s="3" t="str">
        <f>IF(G348&lt;&gt;"LIBSETS_SETTYPE_BATTLEGROUND",IF(G348&lt;&gt;"LIBSETS_SETTYPE_SPECIAL",IF(AT348&lt;&gt;"",VLOOKUP(AT348,'ESO zone constants'!$D$3:$H$4953,5,FALSE),""),""),"")</f>
        <v/>
      </c>
      <c r="AV348" s="3" t="str">
        <f>IF(AU348&lt;&gt;"",IF(AU348&lt;&gt;"LIBSETS_DROP_MECHANIC_MONSTER_NAME",VLOOKUP(AU348,'LibSets constants'!$I$4:$L$1003,3,FALSE),""),"")</f>
        <v/>
      </c>
      <c r="AW348" s="3" t="str">
        <f>IF(AU348&lt;&gt;"",IF(AU348&lt;&gt;"LIBSETS_DROP_MECHANIC_MONSTER_NAME",VLOOKUP(AU348,'LibSets constants'!$I$4:$L$1003,4,FALSE),""),"")</f>
        <v/>
      </c>
      <c r="AX348" s="90" t="s">
        <v>2707</v>
      </c>
      <c r="AY348" s="21" t="str">
        <f>IF(A348="???","--","")&amp;IF(F348&lt;&gt;"Not in the game (anymore)",IF(A348&lt;&gt;"",CONCATENATE("[",A348,"] = {wayshrines={")&amp;IF(K348&lt;&gt;"",CONCATENATE(K348,","),"")&amp;IF(L348&lt;&gt;"",CONCATENATE(L348,","),"")&amp;IF(M348&lt;&gt;"",CONCATENATE(M348,","),"")&amp;CONCATENATE("}")&amp;IF(VALUE(N348)&gt;0,CONCATENATE(", traitsNeeded=",N348),"")&amp;CONCATENATE(", dlcId=",IF(S348&lt;&gt;"",S348,"DLC_BASE_GAME")),""),"")</f>
        <v>[401] = {wayshrines={370,370,370,}, dlcId=DLC_WOLFHUNTER</v>
      </c>
      <c r="AZ348" s="21" t="str">
        <f>IF(F348&lt;&gt;"Not in the game (anymore)",IF(A348&lt;&gt;"",IF(P348&lt;&gt;"",CONCATENATE(", zoneIds={",P348),"")&amp;IF(Y348&lt;&gt;"",CONCATENATE(",",Y348),"")&amp;IF(AD348&lt;&gt;"",CONCATENATE(",",AD348),"")&amp;IF(AI348&lt;&gt;"",CONCATENATE(",",AI348),"")&amp;IF(AN348&lt;&gt;"",CONCATENATE(",",AN348),"")&amp;IF(AS348&lt;&gt;"",CONCATENATE(",",AS348),"")&amp;IF(P348&lt;&gt;"",CONCATENATE("}",""),"")&amp;IF(OR(I348="true",I348="false",I348&lt;&gt;""), CONCATENATE(", veteran=", I348), ""),""),"")</f>
        <v>, zoneIds={1055}, veteran=false</v>
      </c>
      <c r="BA348" s="21" t="str">
        <f>IF(F348&lt;&gt;"Not in the game (anymore)",IF(A348&lt;&gt;"",", setType="&amp;G348,"")&amp;IF(J348="true",", multiTrialSet=true",""),"")</f>
        <v>, setType=LIBSETS_SETTYPE_DUNGEON</v>
      </c>
      <c r="BB348" s="21" t="str">
        <f>IF(AX348&lt;&gt;"",", isProcSetAllowedInPvP="&amp; AX348,"") &amp; IF(F348&lt;&gt;"Not in the game (anymore)",IF(U348&lt;&gt;"",", dropMechanic={"&amp;U348&amp;IF(AA348&lt;&gt;"",","&amp;AA348,"")&amp;IF(AF348&lt;&gt;"",","&amp;AF348,"")&amp;IF(AK348&lt;&gt;"",","&amp;AK348,"")&amp;IF(AP348&lt;&gt;"",","&amp;AP348,"")&amp;IF(AU348&lt;&gt;"",","&amp;AU348,"")&amp;"}"&amp;IF(U348="LIBSETS_DROP_MECHANIC_MONSTER_NAME",", dropMechanicNames={" &amp; IF(V348&lt;&gt;"","['en']='"&amp;V348&amp;"'","") &amp; IF(W348&lt;&gt;"",", ['de']='" &amp; W348&amp;"'","") &amp; "}",""),"")&amp;"},","")</f>
        <v>},</v>
      </c>
      <c r="BC348" s="21" t="str">
        <f>IF(F348&lt;&gt;"Not in the game (anymore)",IF(C348&lt;&gt;"",CONCATENATE(" --",C348," / ",B348,"   [",IF(Q348&lt;&gt;"",Q348,""),IF(Z348&lt;&gt;"",", "&amp;Z348,""),IF(AE348&lt;&gt;"",", "&amp;AE348,""),IF(AJ348&lt;&gt;"",", "&amp;AJ348,""),IF(AO348&lt;&gt;"",", "&amp;AO348,""),IF(AT348&lt;&gt;"",", "&amp;AT348,""),"]")),"")</f>
        <v xml:space="preserve"> --Haven of Ursus / Zuflucht von Ursus   [March of Sacrifices]</v>
      </c>
    </row>
    <row r="349" spans="1:55" x14ac:dyDescent="0.25">
      <c r="A349" s="12">
        <v>402</v>
      </c>
      <c r="B349" t="s">
        <v>1282</v>
      </c>
      <c r="C349" t="s">
        <v>1283</v>
      </c>
      <c r="D349" s="3">
        <f t="shared" si="7"/>
        <v>402</v>
      </c>
      <c r="G349" s="8" t="s">
        <v>1496</v>
      </c>
      <c r="I349" t="s">
        <v>97</v>
      </c>
      <c r="J349" t="s">
        <v>97</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43" t="str">
        <f>IF(U349&lt;&gt;"",IF(U349&lt;&gt;"LIBSETS_DROP_MECHANIC_MONSTER_NAME",VLOOKUP(U349,'LibSets constants'!$I$4:$L$1003,3,FALSE),""),"")</f>
        <v/>
      </c>
      <c r="W349" s="3" t="str">
        <f>IF(U349&lt;&gt;"",IF(U349&lt;&gt;"LIBSETS_DROP_MECHANIC_MONSTER_NAME",VLOOKUP(U349,'LibSets constants'!$I$4:$L$1003,4,FALSE),""),"")</f>
        <v/>
      </c>
      <c r="Y349" s="3" t="str">
        <f>IF(G349&lt;&gt;"LIBSETS_SETTYPE_BATTLEGROUND",IF(G349&lt;&gt;"LIBSETS_SETTYPE_SPECIAL",IF(X349&lt;&gt;"",X349,IF(Z349&lt;&gt;"",VLOOKUP(Z349,'ESO zone constants'!$D$3:$H$4953,5,FALSE),"")),""),"")</f>
        <v/>
      </c>
      <c r="Z349" t="str">
        <f>IF(AND(O349&lt;&gt;"",NOT(ISERROR(O349))),"",IF(AND(L349&lt;&gt;"",L349&gt;0,NOT(ISERROR(L349))),VLOOKUP(L349,'ESO dumped WayshrineInfo'!$K$3:$N$9999,4,FALSE),""))</f>
        <v/>
      </c>
      <c r="AA349" s="44"/>
      <c r="AB349" s="43" t="str">
        <f>IF(AA349&lt;&gt;"",IF(AA349&lt;&gt;"LIBSETS_DROP_MECHANIC_MONSTER_NAME",VLOOKUP(AA349,'LibSets constants'!$I$4:$L$1003,3,FALSE),""),"")</f>
        <v/>
      </c>
      <c r="AC349" s="4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WayshrineInfo'!$K$3:$N$9999,4,FALSE),""))</f>
        <v/>
      </c>
      <c r="AF349" s="44"/>
      <c r="AG349" s="43" t="str">
        <f>IF(AF349&lt;&gt;"",IF(AF349&lt;&gt;"LIBSETS_DROP_MECHANIC_MONSTER_NAME",VLOOKUP(AF349,'LibSets constants'!$I$4:$L$1003,3,FALSE),""),"")</f>
        <v/>
      </c>
      <c r="AH349" s="43" t="str">
        <f>IF(AF349&lt;&gt;"",IF(AF349&lt;&gt;"LIBSETS_DROP_MECHANIC_MONSTER_NAME",VLOOKUP(AF349,'LibSets constants'!$I$4:$L$1003,4,FALSE),""),"")</f>
        <v/>
      </c>
      <c r="AI349" s="3" t="str">
        <f>IF(G349&lt;&gt;"LIBSETS_SETTYPE_BATTLEGROUND",IF(G349&lt;&gt;"LIBSETS_SETTYPE_SPECIAL",IF(AJ349&lt;&gt;"",VLOOKUP(AJ349,'ESO zone constants'!$D$3:$H$4953,5,FALSE),""),""),"")</f>
        <v/>
      </c>
      <c r="AK349" s="44"/>
      <c r="AL349" s="43" t="str">
        <f>IF(AK349&lt;&gt;"",IF(AK349&lt;&gt;"LIBSETS_DROP_MECHANIC_MONSTER_NAME",VLOOKUP(AK349,'LibSets constants'!$I$4:$L$1003,3,FALSE),""),"")</f>
        <v/>
      </c>
      <c r="AM349" s="43" t="str">
        <f>IF(AK349&lt;&gt;"",IF(AK349&lt;&gt;"LIBSETS_DROP_MECHANIC_MONSTER_NAME",VLOOKUP(AK349,'LibSets constants'!$I$4:$L$1003,4,FALSE),""),"")</f>
        <v/>
      </c>
      <c r="AN349" s="3" t="str">
        <f>IF(G349&lt;&gt;"LIBSETS_SETTYPE_BATTLEGROUND",IF(G349&lt;&gt;"LIBSETS_SETTYPE_SPECIAL",IF(AO349&lt;&gt;"",VLOOKUP(AO349,'ESO zone constants'!$D$3:$H$4953,5,FALSE),""),""),"")</f>
        <v/>
      </c>
      <c r="AP349" s="44"/>
      <c r="AQ349" s="43" t="str">
        <f>IF(AP349&lt;&gt;"",IF(AP349&lt;&gt;"LIBSETS_DROP_MECHANIC_MONSTER_NAME",VLOOKUP(AP349,'LibSets constants'!$I$4:$L$1003,3,FALSE),""),"")</f>
        <v/>
      </c>
      <c r="AR349" s="43" t="str">
        <f>IF(AP349&lt;&gt;"",IF(AP349&lt;&gt;"LIBSETS_DROP_MECHANIC_MONSTER_NAME",VLOOKUP(AP349,'LibSets constants'!$I$4:$L$1003,4,FALSE),""),"")</f>
        <v/>
      </c>
      <c r="AS349" s="3" t="str">
        <f>IF(G349&lt;&gt;"LIBSETS_SETTYPE_BATTLEGROUND",IF(G349&lt;&gt;"LIBSETS_SETTYPE_SPECIAL",IF(AT349&lt;&gt;"",VLOOKUP(AT349,'ESO zone constants'!$D$3:$H$4953,5,FALSE),""),""),"")</f>
        <v/>
      </c>
      <c r="AU349" s="44"/>
      <c r="AV349" s="43" t="str">
        <f>IF(AU349&lt;&gt;"",IF(AU349&lt;&gt;"LIBSETS_DROP_MECHANIC_MONSTER_NAME",VLOOKUP(AU349,'LibSets constants'!$I$4:$L$1003,3,FALSE),""),"")</f>
        <v/>
      </c>
      <c r="AW349" s="43" t="str">
        <f>IF(AU349&lt;&gt;"",IF(AU349&lt;&gt;"LIBSETS_DROP_MECHANIC_MONSTER_NAME",VLOOKUP(AU349,'LibSets constants'!$I$4:$L$1003,4,FALSE),""),"")</f>
        <v/>
      </c>
      <c r="AX349" s="90" t="s">
        <v>2707</v>
      </c>
      <c r="AY349" s="21" t="str">
        <f>IF(A349="???","--","")&amp;IF(F349&lt;&gt;"Not in the game (anymore)",IF(A349&lt;&gt;"",CONCATENATE("[",A349,"] = {wayshrines={")&amp;IF(K349&lt;&gt;"",CONCATENATE(K349,","),"")&amp;IF(L349&lt;&gt;"",CONCATENATE(L349,","),"")&amp;IF(M349&lt;&gt;"",CONCATENATE(M349,","),"")&amp;CONCATENATE("}")&amp;IF(VALUE(N349)&gt;0,CONCATENATE(", traitsNeeded=",N349),"")&amp;CONCATENATE(", dlcId=",IF(S349&lt;&gt;"",S349,"DLC_BASE_GAME")),""),"")</f>
        <v>[402] = {wayshrines={371,371,371,}, dlcId=DLC_WOLFHUNTER</v>
      </c>
      <c r="AZ349" s="21" t="str">
        <f>IF(F349&lt;&gt;"Not in the game (anymore)",IF(A349&lt;&gt;"",IF(P349&lt;&gt;"",CONCATENATE(", zoneIds={",P349),"")&amp;IF(Y349&lt;&gt;"",CONCATENATE(",",Y349),"")&amp;IF(AD349&lt;&gt;"",CONCATENATE(",",AD349),"")&amp;IF(AI349&lt;&gt;"",CONCATENATE(",",AI349),"")&amp;IF(AN349&lt;&gt;"",CONCATENATE(",",AN349),"")&amp;IF(AS349&lt;&gt;"",CONCATENATE(",",AS349),"")&amp;IF(P349&lt;&gt;"",CONCATENATE("}",""),"")&amp;IF(OR(I349="true",I349="false",I349&lt;&gt;""), CONCATENATE(", veteran=", I349), ""),""),"")</f>
        <v>, zoneIds={1052}, veteran=false</v>
      </c>
      <c r="BA349" s="21" t="str">
        <f>IF(F349&lt;&gt;"Not in the game (anymore)",IF(A349&lt;&gt;"",", setType="&amp;G349,"")&amp;IF(J349="true",", multiTrialSet=true",""),"")</f>
        <v>, setType=LIBSETS_SETTYPE_DUNGEON</v>
      </c>
      <c r="BB349" s="21" t="str">
        <f>IF(AX349&lt;&gt;"",", isProcSetAllowedInPvP="&amp; AX349,"") &amp; IF(F349&lt;&gt;"Not in the game (anymore)",IF(U349&lt;&gt;"",", dropMechanic={"&amp;U349&amp;IF(AA349&lt;&gt;"",","&amp;AA349,"")&amp;IF(AF349&lt;&gt;"",","&amp;AF349,"")&amp;IF(AK349&lt;&gt;"",","&amp;AK349,"")&amp;IF(AP349&lt;&gt;"",","&amp;AP349,"")&amp;IF(AU349&lt;&gt;"",","&amp;AU349,"")&amp;"}"&amp;IF(U349="LIBSETS_DROP_MECHANIC_MONSTER_NAME",", dropMechanicNames={" &amp; IF(V349&lt;&gt;"","['en']='"&amp;V349&amp;"'","") &amp; IF(W349&lt;&gt;"",", ['de']='" &amp; W349&amp;"'","") &amp; "}",""),"")&amp;"},","")</f>
        <v>},</v>
      </c>
      <c r="BC349" s="21" t="str">
        <f>IF(F349&lt;&gt;"Not in the game (anymore)",IF(C349&lt;&gt;"",CONCATENATE(" --",C349," / ",B349,"   [",IF(Q349&lt;&gt;"",Q349,""),IF(Z349&lt;&gt;"",", "&amp;Z349,""),IF(AE349&lt;&gt;"",", "&amp;AE349,""),IF(AJ349&lt;&gt;"",", "&amp;AJ349,""),IF(AO349&lt;&gt;"",", "&amp;AO349,""),IF(AT349&lt;&gt;"",", "&amp;AT349,""),"]")),"")</f>
        <v xml:space="preserve"> --Moon Hunter / Mondjäger   [Moon Hunter Keep]</v>
      </c>
    </row>
    <row r="350" spans="1:55" x14ac:dyDescent="0.25">
      <c r="A350" s="12">
        <v>403</v>
      </c>
      <c r="B350" t="s">
        <v>1284</v>
      </c>
      <c r="C350" t="s">
        <v>1285</v>
      </c>
      <c r="D350" s="3">
        <f t="shared" si="7"/>
        <v>403</v>
      </c>
      <c r="G350" s="8" t="s">
        <v>1496</v>
      </c>
      <c r="I350" t="s">
        <v>97</v>
      </c>
      <c r="J350" t="s">
        <v>97</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Y350" s="3" t="str">
        <f>IF(G350&lt;&gt;"LIBSETS_SETTYPE_BATTLEGROUND",IF(G350&lt;&gt;"LIBSETS_SETTYPE_SPECIAL",IF(X350&lt;&gt;"",X350,IF(Z350&lt;&gt;"",VLOOKUP(Z350,'ESO zone constants'!$D$3:$H$4953,5,FALSE),"")),""),"")</f>
        <v/>
      </c>
      <c r="Z350" t="str">
        <f>IF(AND(O350&lt;&gt;"",NOT(ISERROR(O350))),"",IF(AND(L350&lt;&gt;"",L350&gt;0,NOT(ISERROR(L350))),VLOOKUP(L350,'ESO dumped WayshrineInfo'!$K$3:$N$9999,4,FALSE),""))</f>
        <v/>
      </c>
      <c r="AB350" s="3" t="str">
        <f>IF(AA350&lt;&gt;"",IF(AA350&lt;&gt;"LIBSETS_DROP_MECHANIC_MONSTER_NAME",VLOOKUP(AA350,'LibSets constants'!$I$4:$L$1003,3,FALSE),""),"")</f>
        <v/>
      </c>
      <c r="AC350" s="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WayshrineInfo'!$K$3:$N$9999,4,FALSE),""))</f>
        <v/>
      </c>
      <c r="AG350" s="3" t="str">
        <f>IF(AF350&lt;&gt;"",IF(AF350&lt;&gt;"LIBSETS_DROP_MECHANIC_MONSTER_NAME",VLOOKUP(AF350,'LibSets constants'!$I$4:$L$1003,3,FALSE),""),"")</f>
        <v/>
      </c>
      <c r="AH350" s="3" t="str">
        <f>IF(AF350&lt;&gt;"",IF(AF350&lt;&gt;"LIBSETS_DROP_MECHANIC_MONSTER_NAME",VLOOKUP(AF350,'LibSets constants'!$I$4:$L$1003,4,FALSE),""),"")</f>
        <v/>
      </c>
      <c r="AI350" s="3" t="str">
        <f>IF(G350&lt;&gt;"LIBSETS_SETTYPE_BATTLEGROUND",IF(G350&lt;&gt;"LIBSETS_SETTYPE_SPECIAL",IF(AJ350&lt;&gt;"",VLOOKUP(AJ350,'ESO zone constants'!$D$3:$H$4953,5,FALSE),""),""),"")</f>
        <v/>
      </c>
      <c r="AL350" s="3" t="str">
        <f>IF(AK350&lt;&gt;"",IF(AK350&lt;&gt;"LIBSETS_DROP_MECHANIC_MONSTER_NAME",VLOOKUP(AK350,'LibSets constants'!$I$4:$L$1003,3,FALSE),""),"")</f>
        <v/>
      </c>
      <c r="AM350" s="3" t="str">
        <f>IF(AK350&lt;&gt;"",IF(AK350&lt;&gt;"LIBSETS_DROP_MECHANIC_MONSTER_NAME",VLOOKUP(AK350,'LibSets constants'!$I$4:$L$1003,4,FALSE),""),"")</f>
        <v/>
      </c>
      <c r="AN350" s="3" t="str">
        <f>IF(G350&lt;&gt;"LIBSETS_SETTYPE_BATTLEGROUND",IF(G350&lt;&gt;"LIBSETS_SETTYPE_SPECIAL",IF(AO350&lt;&gt;"",VLOOKUP(AO350,'ESO zone constants'!$D$3:$H$4953,5,FALSE),""),""),"")</f>
        <v/>
      </c>
      <c r="AQ350" s="3" t="str">
        <f>IF(AP350&lt;&gt;"",IF(AP350&lt;&gt;"LIBSETS_DROP_MECHANIC_MONSTER_NAME",VLOOKUP(AP350,'LibSets constants'!$I$4:$L$1003,3,FALSE),""),"")</f>
        <v/>
      </c>
      <c r="AR350" s="3" t="str">
        <f>IF(AP350&lt;&gt;"",IF(AP350&lt;&gt;"LIBSETS_DROP_MECHANIC_MONSTER_NAME",VLOOKUP(AP350,'LibSets constants'!$I$4:$L$1003,4,FALSE),""),"")</f>
        <v/>
      </c>
      <c r="AS350" s="3" t="str">
        <f>IF(G350&lt;&gt;"LIBSETS_SETTYPE_BATTLEGROUND",IF(G350&lt;&gt;"LIBSETS_SETTYPE_SPECIAL",IF(AT350&lt;&gt;"",VLOOKUP(AT350,'ESO zone constants'!$D$3:$H$4953,5,FALSE),""),""),"")</f>
        <v/>
      </c>
      <c r="AV350" s="3" t="str">
        <f>IF(AU350&lt;&gt;"",IF(AU350&lt;&gt;"LIBSETS_DROP_MECHANIC_MONSTER_NAME",VLOOKUP(AU350,'LibSets constants'!$I$4:$L$1003,3,FALSE),""),"")</f>
        <v/>
      </c>
      <c r="AW350" s="3" t="str">
        <f>IF(AU350&lt;&gt;"",IF(AU350&lt;&gt;"LIBSETS_DROP_MECHANIC_MONSTER_NAME",VLOOKUP(AU350,'LibSets constants'!$I$4:$L$1003,4,FALSE),""),"")</f>
        <v/>
      </c>
      <c r="AX350" s="90" t="s">
        <v>2707</v>
      </c>
      <c r="AY350" s="21" t="str">
        <f>IF(A350="???","--","")&amp;IF(F350&lt;&gt;"Not in the game (anymore)",IF(A350&lt;&gt;"",CONCATENATE("[",A350,"] = {wayshrines={")&amp;IF(K350&lt;&gt;"",CONCATENATE(K350,","),"")&amp;IF(L350&lt;&gt;"",CONCATENATE(L350,","),"")&amp;IF(M350&lt;&gt;"",CONCATENATE(M350,","),"")&amp;CONCATENATE("}")&amp;IF(VALUE(N350)&gt;0,CONCATENATE(", traitsNeeded=",N350),"")&amp;CONCATENATE(", dlcId=",IF(S350&lt;&gt;"",S350,"DLC_BASE_GAME")),""),"")</f>
        <v>[403] = {wayshrines={371,371,371,}, dlcId=DLC_WOLFHUNTER</v>
      </c>
      <c r="AZ350" s="21" t="str">
        <f>IF(F350&lt;&gt;"Not in the game (anymore)",IF(A350&lt;&gt;"",IF(P350&lt;&gt;"",CONCATENATE(", zoneIds={",P350),"")&amp;IF(Y350&lt;&gt;"",CONCATENATE(",",Y350),"")&amp;IF(AD350&lt;&gt;"",CONCATENATE(",",AD350),"")&amp;IF(AI350&lt;&gt;"",CONCATENATE(",",AI350),"")&amp;IF(AN350&lt;&gt;"",CONCATENATE(",",AN350),"")&amp;IF(AS350&lt;&gt;"",CONCATENATE(",",AS350),"")&amp;IF(P350&lt;&gt;"",CONCATENATE("}",""),"")&amp;IF(OR(I350="true",I350="false",I350&lt;&gt;""), CONCATENATE(", veteran=", I350), ""),""),"")</f>
        <v>, zoneIds={1052}, veteran=false</v>
      </c>
      <c r="BA350" s="21" t="str">
        <f>IF(F350&lt;&gt;"Not in the game (anymore)",IF(A350&lt;&gt;"",", setType="&amp;G350,"")&amp;IF(J350="true",", multiTrialSet=true",""),"")</f>
        <v>, setType=LIBSETS_SETTYPE_DUNGEON</v>
      </c>
      <c r="BB350" s="21" t="str">
        <f>IF(AX350&lt;&gt;"",", isProcSetAllowedInPvP="&amp; AX350,"") &amp; IF(F350&lt;&gt;"Not in the game (anymore)",IF(U350&lt;&gt;"",", dropMechanic={"&amp;U350&amp;IF(AA350&lt;&gt;"",","&amp;AA350,"")&amp;IF(AF350&lt;&gt;"",","&amp;AF350,"")&amp;IF(AK350&lt;&gt;"",","&amp;AK350,"")&amp;IF(AP350&lt;&gt;"",","&amp;AP350,"")&amp;IF(AU350&lt;&gt;"",","&amp;AU350,"")&amp;"}"&amp;IF(U350="LIBSETS_DROP_MECHANIC_MONSTER_NAME",", dropMechanicNames={" &amp; IF(V350&lt;&gt;"","['en']='"&amp;V350&amp;"'","") &amp; IF(W350&lt;&gt;"",", ['de']='" &amp; W350&amp;"'","") &amp; "}",""),"")&amp;"},","")</f>
        <v>},</v>
      </c>
      <c r="BC350" s="21" t="str">
        <f>IF(F350&lt;&gt;"Not in the game (anymore)",IF(C350&lt;&gt;"",CONCATENATE(" --",C350," / ",B350,"   [",IF(Q350&lt;&gt;"",Q350,""),IF(Z350&lt;&gt;"",", "&amp;Z350,""),IF(AE350&lt;&gt;"",", "&amp;AE350,""),IF(AJ350&lt;&gt;"",", "&amp;AJ350,""),IF(AO350&lt;&gt;"",", "&amp;AO350,""),IF(AT350&lt;&gt;"",", "&amp;AT350,""),"]")),"")</f>
        <v xml:space="preserve"> --Savage Werewolf / Wilder Werwolf   [Moon Hunter Keep]</v>
      </c>
    </row>
    <row r="351" spans="1:55" x14ac:dyDescent="0.25">
      <c r="A351" s="12">
        <v>404</v>
      </c>
      <c r="B351" t="s">
        <v>1286</v>
      </c>
      <c r="C351" t="s">
        <v>2672</v>
      </c>
      <c r="D351" s="3">
        <f t="shared" si="7"/>
        <v>404</v>
      </c>
      <c r="G351" s="8" t="s">
        <v>1496</v>
      </c>
      <c r="I351" t="s">
        <v>97</v>
      </c>
      <c r="J351" t="s">
        <v>97</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Y351" s="3" t="str">
        <f>IF(G351&lt;&gt;"LIBSETS_SETTYPE_BATTLEGROUND",IF(G351&lt;&gt;"LIBSETS_SETTYPE_SPECIAL",IF(X351&lt;&gt;"",X351,IF(Z351&lt;&gt;"",VLOOKUP(Z351,'ESO zone constants'!$D$3:$H$4953,5,FALSE),"")),""),"")</f>
        <v/>
      </c>
      <c r="Z351" t="str">
        <f>IF(AND(O351&lt;&gt;"",NOT(ISERROR(O351))),"",IF(AND(L351&lt;&gt;"",L351&gt;0,NOT(ISERROR(L351))),VLOOKUP(L351,'ESO dumped WayshrineInfo'!$K$3:$N$9999,4,FALSE),""))</f>
        <v/>
      </c>
      <c r="AB351" s="3" t="str">
        <f>IF(AA351&lt;&gt;"",IF(AA351&lt;&gt;"LIBSETS_DROP_MECHANIC_MONSTER_NAME",VLOOKUP(AA351,'LibSets constants'!$I$4:$L$1003,3,FALSE),""),"")</f>
        <v/>
      </c>
      <c r="AC351" s="3" t="str">
        <f>IF(AA351&lt;&gt;"",IF(AA351&lt;&gt;"LIBSETS_DROP_MECHANIC_MONSTER_NAME",VLOOKUP(AA351,'LibSets constants'!$I$4:$L$1003,4,FALSE),""),"")</f>
        <v/>
      </c>
      <c r="AD351" s="3" t="str">
        <f>IF(G351&lt;&gt;"LIBSETS_SETTYPE_BATTLEGROUND",IF(G351&lt;&gt;"LIBSETS_SETTYPE_SPECIAL",IF(AE351&lt;&gt;"",VLOOKUP(AE351,'ESO zone constants'!$D$3:$H$4953,5,FALSE),""),""),"")</f>
        <v/>
      </c>
      <c r="AE351" t="str">
        <f>IF(AND(O351&lt;&gt;"",NOT(ISERROR(O351))),"",IF(AND(M351&lt;&gt;"",M351&gt;0,NOT(ISERROR(M351))),VLOOKUP(M351,'ESO dumped WayshrineInfo'!$K$3:$N$9999,4,FALSE),""))</f>
        <v/>
      </c>
      <c r="AG351" s="3" t="str">
        <f>IF(AF351&lt;&gt;"",IF(AF351&lt;&gt;"LIBSETS_DROP_MECHANIC_MONSTER_NAME",VLOOKUP(AF351,'LibSets constants'!$I$4:$L$1003,3,FALSE),""),"")</f>
        <v/>
      </c>
      <c r="AH351" s="3" t="str">
        <f>IF(AF351&lt;&gt;"",IF(AF351&lt;&gt;"LIBSETS_DROP_MECHANIC_MONSTER_NAME",VLOOKUP(AF351,'LibSets constants'!$I$4:$L$1003,4,FALSE),""),"")</f>
        <v/>
      </c>
      <c r="AI351" s="3" t="str">
        <f>IF(G351&lt;&gt;"LIBSETS_SETTYPE_BATTLEGROUND",IF(G351&lt;&gt;"LIBSETS_SETTYPE_SPECIAL",IF(AJ351&lt;&gt;"",VLOOKUP(AJ351,'ESO zone constants'!$D$3:$H$4953,5,FALSE),""),""),"")</f>
        <v/>
      </c>
      <c r="AL351" s="3" t="str">
        <f>IF(AK351&lt;&gt;"",IF(AK351&lt;&gt;"LIBSETS_DROP_MECHANIC_MONSTER_NAME",VLOOKUP(AK351,'LibSets constants'!$I$4:$L$1003,3,FALSE),""),"")</f>
        <v/>
      </c>
      <c r="AM351" s="3" t="str">
        <f>IF(AK351&lt;&gt;"",IF(AK351&lt;&gt;"LIBSETS_DROP_MECHANIC_MONSTER_NAME",VLOOKUP(AK351,'LibSets constants'!$I$4:$L$1003,4,FALSE),""),"")</f>
        <v/>
      </c>
      <c r="AN351" s="3" t="str">
        <f>IF(G351&lt;&gt;"LIBSETS_SETTYPE_BATTLEGROUND",IF(G351&lt;&gt;"LIBSETS_SETTYPE_SPECIAL",IF(AO351&lt;&gt;"",VLOOKUP(AO351,'ESO zone constants'!$D$3:$H$4953,5,FALSE),""),""),"")</f>
        <v/>
      </c>
      <c r="AQ351" s="3" t="str">
        <f>IF(AP351&lt;&gt;"",IF(AP351&lt;&gt;"LIBSETS_DROP_MECHANIC_MONSTER_NAME",VLOOKUP(AP351,'LibSets constants'!$I$4:$L$1003,3,FALSE),""),"")</f>
        <v/>
      </c>
      <c r="AR351" s="3" t="str">
        <f>IF(AP351&lt;&gt;"",IF(AP351&lt;&gt;"LIBSETS_DROP_MECHANIC_MONSTER_NAME",VLOOKUP(AP351,'LibSets constants'!$I$4:$L$1003,4,FALSE),""),"")</f>
        <v/>
      </c>
      <c r="AS351" s="3" t="str">
        <f>IF(G351&lt;&gt;"LIBSETS_SETTYPE_BATTLEGROUND",IF(G351&lt;&gt;"LIBSETS_SETTYPE_SPECIAL",IF(AT351&lt;&gt;"",VLOOKUP(AT351,'ESO zone constants'!$D$3:$H$4953,5,FALSE),""),""),"")</f>
        <v/>
      </c>
      <c r="AV351" s="3" t="str">
        <f>IF(AU351&lt;&gt;"",IF(AU351&lt;&gt;"LIBSETS_DROP_MECHANIC_MONSTER_NAME",VLOOKUP(AU351,'LibSets constants'!$I$4:$L$1003,3,FALSE),""),"")</f>
        <v/>
      </c>
      <c r="AW351" s="3" t="str">
        <f>IF(AU351&lt;&gt;"",IF(AU351&lt;&gt;"LIBSETS_DROP_MECHANIC_MONSTER_NAME",VLOOKUP(AU351,'LibSets constants'!$I$4:$L$1003,4,FALSE),""),"")</f>
        <v/>
      </c>
      <c r="AX351" s="90" t="s">
        <v>2707</v>
      </c>
      <c r="AY351" s="21" t="str">
        <f>IF(A351="???","--","")&amp;IF(F351&lt;&gt;"Not in the game (anymore)",IF(A351&lt;&gt;"",CONCATENATE("[",A351,"] = {wayshrines={")&amp;IF(K351&lt;&gt;"",CONCATENATE(K351,","),"")&amp;IF(L351&lt;&gt;"",CONCATENATE(L351,","),"")&amp;IF(M351&lt;&gt;"",CONCATENATE(M351,","),"")&amp;CONCATENATE("}")&amp;IF(VALUE(N351)&gt;0,CONCATENATE(", traitsNeeded=",N351),"")&amp;CONCATENATE(", dlcId=",IF(S351&lt;&gt;"",S351,"DLC_BASE_GAME")),""),"")</f>
        <v>[404] = {wayshrines={371,371,371,}, dlcId=DLC_WOLFHUNTER</v>
      </c>
      <c r="AZ351" s="21" t="str">
        <f>IF(F351&lt;&gt;"Not in the game (anymore)",IF(A351&lt;&gt;"",IF(P351&lt;&gt;"",CONCATENATE(", zoneIds={",P351),"")&amp;IF(Y351&lt;&gt;"",CONCATENATE(",",Y351),"")&amp;IF(AD351&lt;&gt;"",CONCATENATE(",",AD351),"")&amp;IF(AI351&lt;&gt;"",CONCATENATE(",",AI351),"")&amp;IF(AN351&lt;&gt;"",CONCATENATE(",",AN351),"")&amp;IF(AS351&lt;&gt;"",CONCATENATE(",",AS351),"")&amp;IF(P351&lt;&gt;"",CONCATENATE("}",""),"")&amp;IF(OR(I351="true",I351="false",I351&lt;&gt;""), CONCATENATE(", veteran=", I351), ""),""),"")</f>
        <v>, zoneIds={1052}, veteran=false</v>
      </c>
      <c r="BA351" s="21" t="str">
        <f>IF(F351&lt;&gt;"Not in the game (anymore)",IF(A351&lt;&gt;"",", setType="&amp;G351,"")&amp;IF(J351="true",", multiTrialSet=true",""),"")</f>
        <v>, setType=LIBSETS_SETTYPE_DUNGEON</v>
      </c>
      <c r="BB351" s="21" t="str">
        <f>IF(AX351&lt;&gt;"",", isProcSetAllowedInPvP="&amp; AX351,"") &amp; IF(F351&lt;&gt;"Not in the game (anymore)",IF(U351&lt;&gt;"",", dropMechanic={"&amp;U351&amp;IF(AA351&lt;&gt;"",","&amp;AA351,"")&amp;IF(AF351&lt;&gt;"",","&amp;AF351,"")&amp;IF(AK351&lt;&gt;"",","&amp;AK351,"")&amp;IF(AP351&lt;&gt;"",","&amp;AP351,"")&amp;IF(AU351&lt;&gt;"",","&amp;AU351,"")&amp;"}"&amp;IF(U351="LIBSETS_DROP_MECHANIC_MONSTER_NAME",", dropMechanicNames={" &amp; IF(V351&lt;&gt;"","['en']='"&amp;V351&amp;"'","") &amp; IF(W351&lt;&gt;"",", ['de']='" &amp; W351&amp;"'","") &amp; "}",""),"")&amp;"},","")</f>
        <v>},</v>
      </c>
      <c r="BC351" s="21" t="str">
        <f>IF(F351&lt;&gt;"Not in the game (anymore)",IF(C351&lt;&gt;"",CONCATENATE(" --",C351," / ",B351,"   [",IF(Q351&lt;&gt;"",Q351,""),IF(Z351&lt;&gt;"",", "&amp;Z351,""),IF(AE351&lt;&gt;"",", "&amp;AE351,""),IF(AJ351&lt;&gt;"",", "&amp;AJ351,""),IF(AO351&lt;&gt;"",", "&amp;AO351,""),IF(AT351&lt;&gt;"",", "&amp;AT351,""),"]")),"")</f>
        <v xml:space="preserve"> --Jailer\'s Tenacity / Tenazität des Kerkermeisters   [Moon Hunter Keep]</v>
      </c>
    </row>
    <row r="352" spans="1:55" x14ac:dyDescent="0.25">
      <c r="A352" s="12">
        <v>405</v>
      </c>
      <c r="B352" t="s">
        <v>1287</v>
      </c>
      <c r="C352" t="s">
        <v>2673</v>
      </c>
      <c r="D352" s="3">
        <f t="shared" si="7"/>
        <v>405</v>
      </c>
      <c r="E352" s="42"/>
      <c r="G352" s="8" t="s">
        <v>1499</v>
      </c>
      <c r="I352" t="s">
        <v>97</v>
      </c>
      <c r="J352" t="s">
        <v>97</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1581</v>
      </c>
      <c r="V352" s="43" t="str">
        <f>IF(U352&lt;&gt;"",IF(U352&lt;&gt;"LIBSETS_DROP_MECHANIC_MONSTER_NAME",VLOOKUP(U352,'LibSets constants'!$I$4:$L$1003,3,FALSE),""),"")</f>
        <v>Delve bosses have a chance to drop a waist or feet.</v>
      </c>
      <c r="W352" s="43" t="str">
        <f>IF(U352&lt;&gt;"",IF(U352&lt;&gt;"LIBSETS_DROP_MECHANIC_MONSTER_NAME",VLOOKUP(U352,'LibSets constants'!$I$4:$L$1003,4,FALSE),""),"")</f>
        <v>Bosse in Gewölben haben die Chance, eine Taille oder Füße fallen zu lassen.</v>
      </c>
      <c r="Y352" s="3" t="str">
        <f>IF(G352&lt;&gt;"LIBSETS_SETTYPE_BATTLEGROUND",IF(G352&lt;&gt;"LIBSETS_SETTYPE_SPECIAL",IF(X352&lt;&gt;"",X352,IF(Z352&lt;&gt;"",VLOOKUP(Z352,'ESO zone constants'!$D$3:$H$4953,5,FALSE),"")),""),"")</f>
        <v/>
      </c>
      <c r="Z352" t="str">
        <f>IF(AND(O352&lt;&gt;"",NOT(ISERROR(O352))),"",IF(AND(L352&lt;&gt;"",L352&gt;0,NOT(ISERROR(L352))),VLOOKUP(L352,'ESO dumped WayshrineInfo'!$K$3:$N$9999,4,FALSE),""))</f>
        <v/>
      </c>
      <c r="AA352" s="44" t="s">
        <v>1582</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WayshrineInfo'!$K$3:$N$9999,4,FALSE),""))</f>
        <v/>
      </c>
      <c r="AF352" s="44" t="s">
        <v>1583</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1584</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90" t="s">
        <v>2707</v>
      </c>
      <c r="AY352" s="21" t="str">
        <f>IF(A352="???","--","")&amp;IF(F352&lt;&gt;"Not in the game (anymore)",IF(A352&lt;&gt;"",CONCATENATE("[",A352,"] = {wayshrines={")&amp;IF(K352&lt;&gt;"",CONCATENATE(K352,","),"")&amp;IF(L352&lt;&gt;"",CONCATENATE(L352,","),"")&amp;IF(M352&lt;&gt;"",CONCATENATE(M352,","),"")&amp;CONCATENATE("}")&amp;IF(VALUE(N352)&gt;0,CONCATENATE(", traitsNeeded=",N352),"")&amp;CONCATENATE(", dlcId=",IF(S352&lt;&gt;"",S352,"DLC_BASE_GAME")),""),"")</f>
        <v>[405] = {wayshrines={-1,-1,-1,}, dlcId=DLC_MURKMIRE</v>
      </c>
      <c r="AZ352" s="21" t="str">
        <f>IF(F352&lt;&gt;"Not in the game (anymore)",IF(A352&lt;&gt;"",IF(P352&lt;&gt;"",CONCATENATE(", zoneIds={",P352),"")&amp;IF(Y352&lt;&gt;"",CONCATENATE(",",Y352),"")&amp;IF(AD352&lt;&gt;"",CONCATENATE(",",AD352),"")&amp;IF(AI352&lt;&gt;"",CONCATENATE(",",AI352),"")&amp;IF(AN352&lt;&gt;"",CONCATENATE(",",AN352),"")&amp;IF(AS352&lt;&gt;"",CONCATENATE(",",AS352),"")&amp;IF(P352&lt;&gt;"",CONCATENATE("}",""),"")&amp;IF(OR(I352="true",I352="false",I352&lt;&gt;""), CONCATENATE(", veteran=", I352), ""),""),"")</f>
        <v>, zoneIds={726}, veteran=false</v>
      </c>
      <c r="BA352" s="21" t="str">
        <f>IF(F352&lt;&gt;"Not in the game (anymore)",IF(A352&lt;&gt;"",", setType="&amp;G352,"")&amp;IF(J352="true",", multiTrialSet=true",""),"")</f>
        <v>, setType=LIBSETS_SETTYPE_OVERLAND</v>
      </c>
      <c r="BB352" s="21" t="str">
        <f>IF(AX352&lt;&gt;"",", isProcSetAllowedInPvP="&amp; AX352,"") &amp; IF(F352&lt;&gt;"Not in the game (anymore)",IF(U352&lt;&gt;"",", dropMechanic={"&amp;U352&amp;IF(AA352&lt;&gt;"",","&amp;AA352,"")&amp;IF(AF352&lt;&gt;"",","&amp;AF352,"")&amp;IF(AK352&lt;&gt;"",","&amp;AK352,"")&amp;IF(AP352&lt;&gt;"",","&amp;AP352,"")&amp;IF(AU352&lt;&gt;"",","&amp;AU352,"")&amp;"}"&amp;IF(U352="LIBSETS_DROP_MECHANIC_MONSTER_NAME",", dropMechanicNames={" &amp; IF(V352&lt;&gt;"","['en']='"&amp;V352&amp;"'","") &amp; IF(W352&lt;&gt;"",", ['de']='" &amp; W352&amp;"'","") &amp; "}",""),"")&amp;"},","")</f>
        <v>, dropMechanic={LIBSETS_DROP_MECHANIC_OVERLAND_BOSS_DELVE,LIBSETS_DROP_MECHANIC_OVERLAND_WORLDBOSS,LIBSETS_DROP_MECHANIC_OVERLAND_BOSS_PUBLIC_DUNGEON,LIBSETS_DROP_MECHANIC_OVERLAND_CHEST}},</v>
      </c>
      <c r="BC352" s="21" t="str">
        <f>IF(F352&lt;&gt;"Not in the game (anymore)",IF(C352&lt;&gt;"",CONCATENATE(" --",C352," / ",B352,"   [",IF(Q352&lt;&gt;"",Q352,""),IF(Z352&lt;&gt;"",", "&amp;Z352,""),IF(AE352&lt;&gt;"",", "&amp;AE352,""),IF(AJ352&lt;&gt;"",", "&amp;AJ352,""),IF(AO352&lt;&gt;"",", "&amp;AO352,""),IF(AT352&lt;&gt;"",", "&amp;AT352,""),"]")),"")</f>
        <v xml:space="preserve"> --Bright-Throat\'s Boast / Hellhalsstolz   [Murkmire]</v>
      </c>
    </row>
    <row r="353" spans="1:55" x14ac:dyDescent="0.25">
      <c r="A353" s="12">
        <v>406</v>
      </c>
      <c r="B353" t="s">
        <v>1288</v>
      </c>
      <c r="C353" t="s">
        <v>2674</v>
      </c>
      <c r="D353" s="3">
        <f t="shared" si="7"/>
        <v>406</v>
      </c>
      <c r="G353" s="8" t="s">
        <v>1499</v>
      </c>
      <c r="I353" t="s">
        <v>97</v>
      </c>
      <c r="J353" t="s">
        <v>97</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1581</v>
      </c>
      <c r="V353" s="43" t="str">
        <f>IF(U353&lt;&gt;"",IF(U353&lt;&gt;"LIBSETS_DROP_MECHANIC_MONSTER_NAME",VLOOKUP(U353,'LibSets constants'!$I$4:$L$1003,3,FALSE),""),"")</f>
        <v>Delve bosses have a chance to drop a waist or feet.</v>
      </c>
      <c r="W353" s="43" t="str">
        <f>IF(U353&lt;&gt;"",IF(U353&lt;&gt;"LIBSETS_DROP_MECHANIC_MONSTER_NAME",VLOOKUP(U353,'LibSets constants'!$I$4:$L$1003,4,FALSE),""),"")</f>
        <v>Bosse in Gewölben haben die Chance, eine Taille oder Füße fallen zu lassen.</v>
      </c>
      <c r="Y353" s="3" t="str">
        <f>IF(G353&lt;&gt;"LIBSETS_SETTYPE_BATTLEGROUND",IF(G353&lt;&gt;"LIBSETS_SETTYPE_SPECIAL",IF(X353&lt;&gt;"",X353,IF(Z353&lt;&gt;"",VLOOKUP(Z353,'ESO zone constants'!$D$3:$H$4953,5,FALSE),"")),""),"")</f>
        <v/>
      </c>
      <c r="Z353" t="str">
        <f>IF(AND(O353&lt;&gt;"",NOT(ISERROR(O353))),"",IF(AND(L353&lt;&gt;"",L353&gt;0,NOT(ISERROR(L353))),VLOOKUP(L353,'ESO dumped WayshrineInfo'!$K$3:$N$9999,4,FALSE),""))</f>
        <v/>
      </c>
      <c r="AA353" s="44" t="s">
        <v>1582</v>
      </c>
      <c r="AB353" s="43" t="str">
        <f>IF(AA353&lt;&gt;"",IF(AA353&lt;&gt;"LIBSETS_DROP_MECHANIC_MONSTER_NAME",VLOOKUP(AA353,'LibSets constants'!$I$4:$L$1003,3,FALSE),""),"")</f>
        <v>Overland group bosses have a 100% chance to drop head, chest, legs, or weapon.</v>
      </c>
      <c r="AC353" s="43" t="str">
        <f>IF(AA353&lt;&gt;"",IF(AA353&lt;&gt;"LIBSETS_DROP_MECHANIC_MONSTER_NAME",VLOOKUP(AA353,'LibSets constants'!$I$4:$L$1003,4,FALSE),""),"")</f>
        <v>Überland Gruppenbosse haben eine Chance von 100%, Kopf, Brust, Beine oder Waffen fallen zu lassen.</v>
      </c>
      <c r="AD353" s="3" t="str">
        <f>IF(G353&lt;&gt;"LIBSETS_SETTYPE_BATTLEGROUND",IF(G353&lt;&gt;"LIBSETS_SETTYPE_SPECIAL",IF(AE353&lt;&gt;"",VLOOKUP(AE353,'ESO zone constants'!$D$3:$H$4953,5,FALSE),""),""),"")</f>
        <v/>
      </c>
      <c r="AE353" t="str">
        <f>IF(AND(O353&lt;&gt;"",NOT(ISERROR(O353))),"",IF(AND(M353&lt;&gt;"",M353&gt;0,NOT(ISERROR(M353))),VLOOKUP(M353,'ESO dumped WayshrineInfo'!$K$3:$N$9999,4,FALSE),""))</f>
        <v/>
      </c>
      <c r="AF353" s="44" t="s">
        <v>1583</v>
      </c>
      <c r="AG353" s="43" t="str">
        <f>IF(AF353&lt;&gt;"",IF(AF353&lt;&gt;"LIBSETS_DROP_MECHANIC_MONSTER_NAME",VLOOKUP(AF353,'LibSets constants'!$I$4:$L$1003,3,FALSE),""),"")</f>
        <v>Public dungeon bosses have a chance to drop a shoulder, hand, or weapon.</v>
      </c>
      <c r="AH353" s="43" t="str">
        <f>IF(AF353&lt;&gt;"",IF(AF353&lt;&gt;"LIBSETS_DROP_MECHANIC_MONSTER_NAME",VLOOKUP(AF353,'LibSets constants'!$I$4:$L$1003,4,FALSE),""),"")</f>
        <v>Öffentliche Dungeon-Bosse haben die Möglichkeit, eine Schulter, Handschuhe oder eine Waffe fallen zu lassen.</v>
      </c>
      <c r="AI353" s="3" t="str">
        <f>IF(G353&lt;&gt;"LIBSETS_SETTYPE_BATTLEGROUND",IF(G353&lt;&gt;"LIBSETS_SETTYPE_SPECIAL",IF(AJ353&lt;&gt;"",VLOOKUP(AJ353,'ESO zone constants'!$D$3:$H$4953,5,FALSE),""),""),"")</f>
        <v/>
      </c>
      <c r="AK353" s="44" t="s">
        <v>1584</v>
      </c>
      <c r="AL353" s="43" t="str">
        <f>IF(AK353&lt;&gt;"",IF(AK353&lt;&gt;"LIBSETS_DROP_MECHANIC_MONSTER_NAME",VLOOKUP(AK353,'LibSets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43" t="str">
        <f>IF(AK353&lt;&gt;"",IF(AK353&lt;&gt;"LIBSETS_DROP_MECHANIC_MONSTER_NAME",VLOOKUP(AK353,'LibSets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90" t="s">
        <v>2707</v>
      </c>
      <c r="AY353" s="21" t="str">
        <f>IF(A353="???","--","")&amp;IF(F353&lt;&gt;"Not in the game (anymore)",IF(A353&lt;&gt;"",CONCATENATE("[",A353,"] = {wayshrines={")&amp;IF(K353&lt;&gt;"",CONCATENATE(K353,","),"")&amp;IF(L353&lt;&gt;"",CONCATENATE(L353,","),"")&amp;IF(M353&lt;&gt;"",CONCATENATE(M353,","),"")&amp;CONCATENATE("}")&amp;IF(VALUE(N353)&gt;0,CONCATENATE(", traitsNeeded=",N353),"")&amp;CONCATENATE(", dlcId=",IF(S353&lt;&gt;"",S353,"DLC_BASE_GAME")),""),"")</f>
        <v>[406] = {wayshrines={-1,-1,-1,}, dlcId=DLC_MURKMIRE</v>
      </c>
      <c r="AZ353" s="21" t="str">
        <f>IF(F353&lt;&gt;"Not in the game (anymore)",IF(A353&lt;&gt;"",IF(P353&lt;&gt;"",CONCATENATE(", zoneIds={",P353),"")&amp;IF(Y353&lt;&gt;"",CONCATENATE(",",Y353),"")&amp;IF(AD353&lt;&gt;"",CONCATENATE(",",AD353),"")&amp;IF(AI353&lt;&gt;"",CONCATENATE(",",AI353),"")&amp;IF(AN353&lt;&gt;"",CONCATENATE(",",AN353),"")&amp;IF(AS353&lt;&gt;"",CONCATENATE(",",AS353),"")&amp;IF(P353&lt;&gt;"",CONCATENATE("}",""),"")&amp;IF(OR(I353="true",I353="false",I353&lt;&gt;""), CONCATENATE(", veteran=", I353), ""),""),"")</f>
        <v>, zoneIds={726}, veteran=false</v>
      </c>
      <c r="BA353" s="21" t="str">
        <f>IF(F353&lt;&gt;"Not in the game (anymore)",IF(A353&lt;&gt;"",", setType="&amp;G353,"")&amp;IF(J353="true",", multiTrialSet=true",""),"")</f>
        <v>, setType=LIBSETS_SETTYPE_OVERLAND</v>
      </c>
      <c r="BB353" s="21" t="str">
        <f>IF(AX353&lt;&gt;"",", isProcSetAllowedInPvP="&amp; AX353,"") &amp; IF(F353&lt;&gt;"Not in the game (anymore)",IF(U353&lt;&gt;"",", dropMechanic={"&amp;U353&amp;IF(AA353&lt;&gt;"",","&amp;AA353,"")&amp;IF(AF353&lt;&gt;"",","&amp;AF353,"")&amp;IF(AK353&lt;&gt;"",","&amp;AK353,"")&amp;IF(AP353&lt;&gt;"",","&amp;AP353,"")&amp;IF(AU353&lt;&gt;"",","&amp;AU353,"")&amp;"}"&amp;IF(U353="LIBSETS_DROP_MECHANIC_MONSTER_NAME",", dropMechanicNames={" &amp; IF(V353&lt;&gt;"","['en']='"&amp;V353&amp;"'","") &amp; IF(W353&lt;&gt;"",", ['de']='" &amp; W353&amp;"'","") &amp; "}",""),"")&amp;"},","")</f>
        <v>, dropMechanic={LIBSETS_DROP_MECHANIC_OVERLAND_BOSS_DELVE,LIBSETS_DROP_MECHANIC_OVERLAND_WORLDBOSS,LIBSETS_DROP_MECHANIC_OVERLAND_BOSS_PUBLIC_DUNGEON,LIBSETS_DROP_MECHANIC_OVERLAND_CHEST}},</v>
      </c>
      <c r="BC353" s="21" t="str">
        <f>IF(F353&lt;&gt;"Not in the game (anymore)",IF(C353&lt;&gt;"",CONCATENATE(" --",C353," / ",B353,"   [",IF(Q353&lt;&gt;"",Q353,""),IF(Z353&lt;&gt;"",", "&amp;Z353,""),IF(AE353&lt;&gt;"",", "&amp;AE353,""),IF(AJ353&lt;&gt;"",", "&amp;AJ353,""),IF(AO353&lt;&gt;"",", "&amp;AO353,""),IF(AT353&lt;&gt;"",", "&amp;AT353,""),"]")),"")</f>
        <v xml:space="preserve"> --Dead-Water\'s Guile / Totwassertücke   [Murkmire]</v>
      </c>
    </row>
    <row r="354" spans="1:55" x14ac:dyDescent="0.25">
      <c r="A354" s="12">
        <v>407</v>
      </c>
      <c r="B354" t="s">
        <v>1289</v>
      </c>
      <c r="C354" t="s">
        <v>1290</v>
      </c>
      <c r="D354" s="3">
        <f t="shared" si="7"/>
        <v>407</v>
      </c>
      <c r="E354" s="42"/>
      <c r="G354" s="8" t="s">
        <v>1499</v>
      </c>
      <c r="I354" t="s">
        <v>97</v>
      </c>
      <c r="J354" t="s">
        <v>97</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1581</v>
      </c>
      <c r="V354" s="43" t="str">
        <f>IF(U354&lt;&gt;"",IF(U354&lt;&gt;"LIBSETS_DROP_MECHANIC_MONSTER_NAME",VLOOKUP(U354,'LibSets constants'!$I$4:$L$1003,3,FALSE),""),"")</f>
        <v>Delve bosses have a chance to drop a waist or feet.</v>
      </c>
      <c r="W354" s="43" t="str">
        <f>IF(U354&lt;&gt;"",IF(U354&lt;&gt;"LIBSETS_DROP_MECHANIC_MONSTER_NAME",VLOOKUP(U354,'LibSets constants'!$I$4:$L$1003,4,FALSE),""),"")</f>
        <v>Bosse in Gewölben haben die Chance, eine Taille oder Füße fallen zu lassen.</v>
      </c>
      <c r="Y354" s="3" t="str">
        <f>IF(G354&lt;&gt;"LIBSETS_SETTYPE_BATTLEGROUND",IF(G354&lt;&gt;"LIBSETS_SETTYPE_SPECIAL",IF(X354&lt;&gt;"",X354,IF(Z354&lt;&gt;"",VLOOKUP(Z354,'ESO zone constants'!$D$3:$H$4953,5,FALSE),"")),""),"")</f>
        <v/>
      </c>
      <c r="Z354" t="str">
        <f>IF(AND(O354&lt;&gt;"",NOT(ISERROR(O354))),"",IF(AND(L354&lt;&gt;"",L354&gt;0,NOT(ISERROR(L354))),VLOOKUP(L354,'ESO dumped WayshrineInfo'!$K$3:$N$9999,4,FALSE),""))</f>
        <v/>
      </c>
      <c r="AA354" s="44" t="s">
        <v>1582</v>
      </c>
      <c r="AB354" s="43" t="str">
        <f>IF(AA354&lt;&gt;"",IF(AA354&lt;&gt;"LIBSETS_DROP_MECHANIC_MONSTER_NAME",VLOOKUP(AA354,'LibSets constants'!$I$4:$L$1003,3,FALSE),""),"")</f>
        <v>Overland group bosses have a 100% chance to drop head, chest, legs, or weapon.</v>
      </c>
      <c r="AC354" s="43" t="str">
        <f>IF(AA354&lt;&gt;"",IF(AA354&lt;&gt;"LIBSETS_DROP_MECHANIC_MONSTER_NAME",VLOOKUP(AA354,'LibSets constants'!$I$4:$L$1003,4,FALSE),""),"")</f>
        <v>Überland Gruppenbosse haben eine Chance von 100%, Kopf, Brust, Beine oder Waffen fallen zu lassen.</v>
      </c>
      <c r="AD354" s="3" t="str">
        <f>IF(G354&lt;&gt;"LIBSETS_SETTYPE_BATTLEGROUND",IF(G354&lt;&gt;"LIBSETS_SETTYPE_SPECIAL",IF(AE354&lt;&gt;"",VLOOKUP(AE354,'ESO zone constants'!$D$3:$H$4953,5,FALSE),""),""),"")</f>
        <v/>
      </c>
      <c r="AE354" t="str">
        <f>IF(AND(O354&lt;&gt;"",NOT(ISERROR(O354))),"",IF(AND(M354&lt;&gt;"",M354&gt;0,NOT(ISERROR(M354))),VLOOKUP(M354,'ESO dumped WayshrineInfo'!$K$3:$N$9999,4,FALSE),""))</f>
        <v/>
      </c>
      <c r="AF354" s="44" t="s">
        <v>1583</v>
      </c>
      <c r="AG354" s="43" t="str">
        <f>IF(AF354&lt;&gt;"",IF(AF354&lt;&gt;"LIBSETS_DROP_MECHANIC_MONSTER_NAME",VLOOKUP(AF354,'LibSets constants'!$I$4:$L$1003,3,FALSE),""),"")</f>
        <v>Public dungeon bosses have a chance to drop a shoulder, hand, or weapon.</v>
      </c>
      <c r="AH354" s="43" t="str">
        <f>IF(AF354&lt;&gt;"",IF(AF354&lt;&gt;"LIBSETS_DROP_MECHANIC_MONSTER_NAME",VLOOKUP(AF354,'LibSets constants'!$I$4:$L$1003,4,FALSE),""),"")</f>
        <v>Öffentliche Dungeon-Bosse haben die Möglichkeit, eine Schulter, Handschuhe oder eine Waffe fallen zu lassen.</v>
      </c>
      <c r="AI354" s="3" t="str">
        <f>IF(G354&lt;&gt;"LIBSETS_SETTYPE_BATTLEGROUND",IF(G354&lt;&gt;"LIBSETS_SETTYPE_SPECIAL",IF(AJ354&lt;&gt;"",VLOOKUP(AJ354,'ESO zone constants'!$D$3:$H$4953,5,FALSE),""),""),"")</f>
        <v/>
      </c>
      <c r="AK354" s="44" t="s">
        <v>1584</v>
      </c>
      <c r="AL354" s="43" t="str">
        <f>IF(AK354&lt;&gt;"",IF(AK354&lt;&gt;"LIBSETS_DROP_MECHANIC_MONSTER_NAME",VLOOKUP(AK354,'LibSets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43" t="str">
        <f>IF(AK354&lt;&gt;"",IF(AK354&lt;&gt;"LIBSETS_DROP_MECHANIC_MONSTER_NAME",VLOOKUP(AK354,'LibSets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IF(G354&lt;&gt;"LIBSETS_SETTYPE_BATTLEGROUND",IF(G354&lt;&gt;"LIBSETS_SETTYPE_SPECIAL",IF(AO354&lt;&gt;"",VLOOKUP(AO354,'ESO zone constants'!$D$3:$H$4953,5,FALSE),""),""),"")</f>
        <v/>
      </c>
      <c r="AP354" s="44"/>
      <c r="AQ354" s="43" t="str">
        <f>IF(AP354&lt;&gt;"",IF(AP354&lt;&gt;"LIBSETS_DROP_MECHANIC_MONSTER_NAME",VLOOKUP(AP354,'LibSets constants'!$I$4:$L$1003,3,FALSE),""),"")</f>
        <v/>
      </c>
      <c r="AR354" s="43" t="str">
        <f>IF(AP354&lt;&gt;"",IF(AP354&lt;&gt;"LIBSETS_DROP_MECHANIC_MONSTER_NAME",VLOOKUP(AP354,'LibSets constants'!$I$4:$L$1003,4,FALSE),""),"")</f>
        <v/>
      </c>
      <c r="AS354" s="3" t="str">
        <f>IF(G354&lt;&gt;"LIBSETS_SETTYPE_BATTLEGROUND",IF(G354&lt;&gt;"LIBSETS_SETTYPE_SPECIAL",IF(AT354&lt;&gt;"",VLOOKUP(AT354,'ESO zone constants'!$D$3:$H$4953,5,FALSE),""),""),"")</f>
        <v/>
      </c>
      <c r="AU354" s="44"/>
      <c r="AV354" s="43" t="str">
        <f>IF(AU354&lt;&gt;"",IF(AU354&lt;&gt;"LIBSETS_DROP_MECHANIC_MONSTER_NAME",VLOOKUP(AU354,'LibSets constants'!$I$4:$L$1003,3,FALSE),""),"")</f>
        <v/>
      </c>
      <c r="AW354" s="43" t="str">
        <f>IF(AU354&lt;&gt;"",IF(AU354&lt;&gt;"LIBSETS_DROP_MECHANIC_MONSTER_NAME",VLOOKUP(AU354,'LibSets constants'!$I$4:$L$1003,4,FALSE),""),"")</f>
        <v/>
      </c>
      <c r="AX354" s="90" t="s">
        <v>2707</v>
      </c>
      <c r="AY354" s="21" t="str">
        <f>IF(A354="???","--","")&amp;IF(F354&lt;&gt;"Not in the game (anymore)",IF(A354&lt;&gt;"",CONCATENATE("[",A354,"] = {wayshrines={")&amp;IF(K354&lt;&gt;"",CONCATENATE(K354,","),"")&amp;IF(L354&lt;&gt;"",CONCATENATE(L354,","),"")&amp;IF(M354&lt;&gt;"",CONCATENATE(M354,","),"")&amp;CONCATENATE("}")&amp;IF(VALUE(N354)&gt;0,CONCATENATE(", traitsNeeded=",N354),"")&amp;CONCATENATE(", dlcId=",IF(S354&lt;&gt;"",S354,"DLC_BASE_GAME")),""),"")</f>
        <v>[407] = {wayshrines={-1,-1,-1,}, dlcId=DLC_MURKMIRE</v>
      </c>
      <c r="AZ354" s="21" t="str">
        <f>IF(F354&lt;&gt;"Not in the game (anymore)",IF(A354&lt;&gt;"",IF(P354&lt;&gt;"",CONCATENATE(", zoneIds={",P354),"")&amp;IF(Y354&lt;&gt;"",CONCATENATE(",",Y354),"")&amp;IF(AD354&lt;&gt;"",CONCATENATE(",",AD354),"")&amp;IF(AI354&lt;&gt;"",CONCATENATE(",",AI354),"")&amp;IF(AN354&lt;&gt;"",CONCATENATE(",",AN354),"")&amp;IF(AS354&lt;&gt;"",CONCATENATE(",",AS354),"")&amp;IF(P354&lt;&gt;"",CONCATENATE("}",""),"")&amp;IF(OR(I354="true",I354="false",I354&lt;&gt;""), CONCATENATE(", veteran=", I354), ""),""),"")</f>
        <v>, zoneIds={726}, veteran=false</v>
      </c>
      <c r="BA354" s="21" t="str">
        <f>IF(F354&lt;&gt;"Not in the game (anymore)",IF(A354&lt;&gt;"",", setType="&amp;G354,"")&amp;IF(J354="true",", multiTrialSet=true",""),"")</f>
        <v>, setType=LIBSETS_SETTYPE_OVERLAND</v>
      </c>
      <c r="BB354" s="21" t="str">
        <f>IF(AX354&lt;&gt;"",", isProcSetAllowedInPvP="&amp; AX354,"") &amp; IF(F354&lt;&gt;"Not in the game (anymore)",IF(U354&lt;&gt;"",", dropMechanic={"&amp;U354&amp;IF(AA354&lt;&gt;"",","&amp;AA354,"")&amp;IF(AF354&lt;&gt;"",","&amp;AF354,"")&amp;IF(AK354&lt;&gt;"",","&amp;AK354,"")&amp;IF(AP354&lt;&gt;"",","&amp;AP354,"")&amp;IF(AU354&lt;&gt;"",","&amp;AU354,"")&amp;"}"&amp;IF(U354="LIBSETS_DROP_MECHANIC_MONSTER_NAME",", dropMechanicNames={" &amp; IF(V354&lt;&gt;"","['en']='"&amp;V354&amp;"'","") &amp; IF(W354&lt;&gt;"",", ['de']='" &amp; W354&amp;"'","") &amp; "}",""),"")&amp;"},","")</f>
        <v>, dropMechanic={LIBSETS_DROP_MECHANIC_OVERLAND_BOSS_DELVE,LIBSETS_DROP_MECHANIC_OVERLAND_WORLDBOSS,LIBSETS_DROP_MECHANIC_OVERLAND_BOSS_PUBLIC_DUNGEON,LIBSETS_DROP_MECHANIC_OVERLAND_CHEST}},</v>
      </c>
      <c r="BC354" s="21" t="str">
        <f>IF(F354&lt;&gt;"Not in the game (anymore)",IF(C354&lt;&gt;"",CONCATENATE(" --",C354," / ",B354,"   [",IF(Q354&lt;&gt;"",Q354,""),IF(Z354&lt;&gt;"",", "&amp;Z354,""),IF(AE354&lt;&gt;"",", "&amp;AE354,""),IF(AJ354&lt;&gt;"",", "&amp;AJ354,""),IF(AO354&lt;&gt;"",", "&amp;AO354,""),IF(AT354&lt;&gt;"",", "&amp;AT354,""),"]")),"")</f>
        <v xml:space="preserve"> --Champion of the Hist / Histchampion   [Murkmire]</v>
      </c>
    </row>
    <row r="355" spans="1:55" x14ac:dyDescent="0.25">
      <c r="A355" s="5">
        <v>408</v>
      </c>
      <c r="B355" t="s">
        <v>1291</v>
      </c>
      <c r="C355" t="s">
        <v>1292</v>
      </c>
      <c r="D355" s="3">
        <f t="shared" si="7"/>
        <v>408</v>
      </c>
      <c r="G355" s="8" t="s">
        <v>1493</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Y355" s="3">
        <f>IF(G355&lt;&gt;"LIBSETS_SETTYPE_BATTLEGROUND",IF(G355&lt;&gt;"LIBSETS_SETTYPE_SPECIAL",IF(X355&lt;&gt;"",X355,IF(Z355&lt;&gt;"",VLOOKUP(Z355,'ESO zone constants'!$D$3:$H$4953,5,FALSE),"")),""),"")</f>
        <v>726</v>
      </c>
      <c r="Z355" t="str">
        <f>IF(AND(O355&lt;&gt;"",NOT(ISERROR(O355))),"",IF(AND(L355&lt;&gt;"",L355&gt;0,NOT(ISERROR(L355))),VLOOKUP(L355,'ESO dumped WayshrineInfo'!$K$3:$N$9999,4,FALSE),""))</f>
        <v>Murkmire</v>
      </c>
      <c r="AB355" s="3" t="str">
        <f>IF(AA355&lt;&gt;"",IF(AA355&lt;&gt;"LIBSETS_DROP_MECHANIC_MONSTER_NAME",VLOOKUP(AA355,'LibSets constants'!$I$4:$L$1003,3,FALSE),""),"")</f>
        <v/>
      </c>
      <c r="AC355" s="3" t="str">
        <f>IF(AA355&lt;&gt;"",IF(AA355&lt;&gt;"LIBSETS_DROP_MECHANIC_MONSTER_NAME",VLOOKUP(AA355,'LibSets constants'!$I$4:$L$1003,4,FALSE),""),"")</f>
        <v/>
      </c>
      <c r="AD355" s="3">
        <f>IF(G355&lt;&gt;"LIBSETS_SETTYPE_BATTLEGROUND",IF(G355&lt;&gt;"LIBSETS_SETTYPE_SPECIAL",IF(AE355&lt;&gt;"",VLOOKUP(AE355,'ESO zone constants'!$D$3:$H$4953,5,FALSE),""),""),"")</f>
        <v>726</v>
      </c>
      <c r="AE355" t="str">
        <f>IF(AND(O355&lt;&gt;"",NOT(ISERROR(O355))),"",IF(AND(M355&lt;&gt;"",M355&gt;0,NOT(ISERROR(M355))),VLOOKUP(M355,'ESO dumped WayshrineInfo'!$K$3:$N$9999,4,FALSE),""))</f>
        <v>Murkmire</v>
      </c>
      <c r="AG355" s="3" t="str">
        <f>IF(AF355&lt;&gt;"",IF(AF355&lt;&gt;"LIBSETS_DROP_MECHANIC_MONSTER_NAME",VLOOKUP(AF355,'LibSets constants'!$I$4:$L$1003,3,FALSE),""),"")</f>
        <v/>
      </c>
      <c r="AH355" s="3" t="str">
        <f>IF(AF355&lt;&gt;"",IF(AF355&lt;&gt;"LIBSETS_DROP_MECHANIC_MONSTER_NAME",VLOOKUP(AF355,'LibSets constants'!$I$4:$L$1003,4,FALSE),""),"")</f>
        <v/>
      </c>
      <c r="AI355" s="3" t="str">
        <f>IF(G355&lt;&gt;"LIBSETS_SETTYPE_BATTLEGROUND",IF(G355&lt;&gt;"LIBSETS_SETTYPE_SPECIAL",IF(AJ355&lt;&gt;"",VLOOKUP(AJ355,'ESO zone constants'!$D$3:$H$4953,5,FALSE),""),""),"")</f>
        <v/>
      </c>
      <c r="AL355" s="3" t="str">
        <f>IF(AK355&lt;&gt;"",IF(AK355&lt;&gt;"LIBSETS_DROP_MECHANIC_MONSTER_NAME",VLOOKUP(AK355,'LibSets constants'!$I$4:$L$1003,3,FALSE),""),"")</f>
        <v/>
      </c>
      <c r="AM355" s="3" t="str">
        <f>IF(AK355&lt;&gt;"",IF(AK355&lt;&gt;"LIBSETS_DROP_MECHANIC_MONSTER_NAME",VLOOKUP(AK355,'LibSets constants'!$I$4:$L$1003,4,FALSE),""),"")</f>
        <v/>
      </c>
      <c r="AN355" s="3" t="str">
        <f>IF(G355&lt;&gt;"LIBSETS_SETTYPE_BATTLEGROUND",IF(G355&lt;&gt;"LIBSETS_SETTYPE_SPECIAL",IF(AO355&lt;&gt;"",VLOOKUP(AO355,'ESO zone constants'!$D$3:$H$4953,5,FALSE),""),""),"")</f>
        <v/>
      </c>
      <c r="AQ355" s="3" t="str">
        <f>IF(AP355&lt;&gt;"",IF(AP355&lt;&gt;"LIBSETS_DROP_MECHANIC_MONSTER_NAME",VLOOKUP(AP355,'LibSets constants'!$I$4:$L$1003,3,FALSE),""),"")</f>
        <v/>
      </c>
      <c r="AR355" s="3" t="str">
        <f>IF(AP355&lt;&gt;"",IF(AP355&lt;&gt;"LIBSETS_DROP_MECHANIC_MONSTER_NAME",VLOOKUP(AP355,'LibSets constants'!$I$4:$L$1003,4,FALSE),""),"")</f>
        <v/>
      </c>
      <c r="AS355" s="3" t="str">
        <f>IF(G355&lt;&gt;"LIBSETS_SETTYPE_BATTLEGROUND",IF(G355&lt;&gt;"LIBSETS_SETTYPE_SPECIAL",IF(AT355&lt;&gt;"",VLOOKUP(AT355,'ESO zone constants'!$D$3:$H$4953,5,FALSE),""),""),"")</f>
        <v/>
      </c>
      <c r="AV355" s="3" t="str">
        <f>IF(AU355&lt;&gt;"",IF(AU355&lt;&gt;"LIBSETS_DROP_MECHANIC_MONSTER_NAME",VLOOKUP(AU355,'LibSets constants'!$I$4:$L$1003,3,FALSE),""),"")</f>
        <v/>
      </c>
      <c r="AW355" s="3" t="str">
        <f>IF(AU355&lt;&gt;"",IF(AU355&lt;&gt;"LIBSETS_DROP_MECHANIC_MONSTER_NAME",VLOOKUP(AU355,'LibSets constants'!$I$4:$L$1003,4,FALSE),""),"")</f>
        <v/>
      </c>
      <c r="AX355" s="90" t="s">
        <v>2707</v>
      </c>
      <c r="AY355" s="21" t="str">
        <f>IF(A355="???","--","")&amp;IF(F355&lt;&gt;"Not in the game (anymore)",IF(A355&lt;&gt;"",CONCATENATE("[",A355,"] = {wayshrines={")&amp;IF(K355&lt;&gt;"",CONCATENATE(K355,","),"")&amp;IF(L355&lt;&gt;"",CONCATENATE(L355,","),"")&amp;IF(M355&lt;&gt;"",CONCATENATE(M355,","),"")&amp;CONCATENATE("}")&amp;IF(VALUE(N355)&gt;0,CONCATENATE(", traitsNeeded=",N355),"")&amp;CONCATENATE(", dlcId=",IF(S355&lt;&gt;"",S355,"DLC_BASE_GAME")),""),"")</f>
        <v>[408] = {wayshrines={375,375,375,}, traitsNeeded=7, dlcId=DLC_MURKMIRE</v>
      </c>
      <c r="AZ355" s="21" t="str">
        <f>IF(F355&lt;&gt;"Not in the game (anymore)",IF(A355&lt;&gt;"",IF(P355&lt;&gt;"",CONCATENATE(", zoneIds={",P355),"")&amp;IF(Y355&lt;&gt;"",CONCATENATE(",",Y355),"")&amp;IF(AD355&lt;&gt;"",CONCATENATE(",",AD355),"")&amp;IF(AI355&lt;&gt;"",CONCATENATE(",",AI355),"")&amp;IF(AN355&lt;&gt;"",CONCATENATE(",",AN355),"")&amp;IF(AS355&lt;&gt;"",CONCATENATE(",",AS355),"")&amp;IF(P355&lt;&gt;"",CONCATENATE("}",""),"")&amp;IF(OR(I355="true",I355="false",I355&lt;&gt;""), CONCATENATE(", veteran=", I355), ""),""),"")</f>
        <v>, zoneIds={726,726,726}, veteran=false</v>
      </c>
      <c r="BA355" s="21" t="str">
        <f>IF(F355&lt;&gt;"Not in the game (anymore)",IF(A355&lt;&gt;"",", setType="&amp;G355,"")&amp;IF(J355="true",", multiTrialSet=true",""),"")</f>
        <v>, setType=LIBSETS_SETTYPE_CRAFTED</v>
      </c>
      <c r="BB355" s="21" t="str">
        <f>IF(AX355&lt;&gt;"",", isProcSetAllowedInPvP="&amp; AX355,"") &amp; IF(F355&lt;&gt;"Not in the game (anymore)",IF(U355&lt;&gt;"",", dropMechanic={"&amp;U355&amp;IF(AA355&lt;&gt;"",","&amp;AA355,"")&amp;IF(AF355&lt;&gt;"",","&amp;AF355,"")&amp;IF(AK355&lt;&gt;"",","&amp;AK355,"")&amp;IF(AP355&lt;&gt;"",","&amp;AP355,"")&amp;IF(AU355&lt;&gt;"",","&amp;AU355,"")&amp;"}"&amp;IF(U355="LIBSETS_DROP_MECHANIC_MONSTER_NAME",", dropMechanicNames={" &amp; IF(V355&lt;&gt;"","['en']='"&amp;V355&amp;"'","") &amp; IF(W355&lt;&gt;"",", ['de']='" &amp; W355&amp;"'","") &amp; "}",""),"")&amp;"},","")</f>
        <v>},</v>
      </c>
      <c r="BC355" s="21" t="str">
        <f>IF(F355&lt;&gt;"Not in the game (anymore)",IF(C355&lt;&gt;"",CONCATENATE(" --",C355," / ",B355,"   [",IF(Q355&lt;&gt;"",Q355,""),IF(Z355&lt;&gt;"",", "&amp;Z355,""),IF(AE355&lt;&gt;"",", "&amp;AE355,""),IF(AJ355&lt;&gt;"",", "&amp;AJ355,""),IF(AO355&lt;&gt;"",", "&amp;AO355,""),IF(AT355&lt;&gt;"",", "&amp;AT355,""),"]")),"")</f>
        <v xml:space="preserve"> --Grave-Stake Collector / Grabpflocksammler   [Murkmire, Murkmire, Murkmire]</v>
      </c>
    </row>
    <row r="356" spans="1:55" x14ac:dyDescent="0.25">
      <c r="A356" s="5">
        <v>409</v>
      </c>
      <c r="B356" t="s">
        <v>1293</v>
      </c>
      <c r="C356" t="s">
        <v>1294</v>
      </c>
      <c r="D356" s="3">
        <f t="shared" si="7"/>
        <v>409</v>
      </c>
      <c r="G356" s="8" t="s">
        <v>1493</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43" t="str">
        <f>IF(U356&lt;&gt;"",IF(U356&lt;&gt;"LIBSETS_DROP_MECHANIC_MONSTER_NAME",VLOOKUP(U356,'LibSets constants'!$I$4:$L$1003,3,FALSE),""),"")</f>
        <v/>
      </c>
      <c r="W356" s="3" t="str">
        <f>IF(U356&lt;&gt;"",IF(U356&lt;&gt;"LIBSETS_DROP_MECHANIC_MONSTER_NAME",VLOOKUP(U356,'LibSets constants'!$I$4:$L$1003,4,FALSE),""),"")</f>
        <v/>
      </c>
      <c r="Y356" s="3">
        <f>IF(G356&lt;&gt;"LIBSETS_SETTYPE_BATTLEGROUND",IF(G356&lt;&gt;"LIBSETS_SETTYPE_SPECIAL",IF(X356&lt;&gt;"",X356,IF(Z356&lt;&gt;"",VLOOKUP(Z356,'ESO zone constants'!$D$3:$H$4953,5,FALSE),"")),""),"")</f>
        <v>726</v>
      </c>
      <c r="Z356" t="str">
        <f>IF(AND(O356&lt;&gt;"",NOT(ISERROR(O356))),"",IF(AND(L356&lt;&gt;"",L356&gt;0,NOT(ISERROR(L356))),VLOOKUP(L356,'ESO dumped WayshrineInfo'!$K$3:$N$9999,4,FALSE),""))</f>
        <v>Murkmire</v>
      </c>
      <c r="AA356" s="44"/>
      <c r="AB356" s="43" t="str">
        <f>IF(AA356&lt;&gt;"",IF(AA356&lt;&gt;"LIBSETS_DROP_MECHANIC_MONSTER_NAME",VLOOKUP(AA356,'LibSets constants'!$I$4:$L$1003,3,FALSE),""),"")</f>
        <v/>
      </c>
      <c r="AC356" s="43" t="str">
        <f>IF(AA356&lt;&gt;"",IF(AA356&lt;&gt;"LIBSETS_DROP_MECHANIC_MONSTER_NAME",VLOOKUP(AA356,'LibSets constants'!$I$4:$L$1003,4,FALSE),""),"")</f>
        <v/>
      </c>
      <c r="AD356" s="3">
        <f>IF(G356&lt;&gt;"LIBSETS_SETTYPE_BATTLEGROUND",IF(G356&lt;&gt;"LIBSETS_SETTYPE_SPECIAL",IF(AE356&lt;&gt;"",VLOOKUP(AE356,'ESO zone constants'!$D$3:$H$4953,5,FALSE),""),""),"")</f>
        <v>726</v>
      </c>
      <c r="AE356" t="str">
        <f>IF(AND(O356&lt;&gt;"",NOT(ISERROR(O356))),"",IF(AND(M356&lt;&gt;"",M356&gt;0,NOT(ISERROR(M356))),VLOOKUP(M356,'ESO dumped WayshrineInfo'!$K$3:$N$9999,4,FALSE),""))</f>
        <v>Murkmire</v>
      </c>
      <c r="AF356" s="44"/>
      <c r="AG356" s="43" t="str">
        <f>IF(AF356&lt;&gt;"",IF(AF356&lt;&gt;"LIBSETS_DROP_MECHANIC_MONSTER_NAME",VLOOKUP(AF356,'LibSets constants'!$I$4:$L$1003,3,FALSE),""),"")</f>
        <v/>
      </c>
      <c r="AH356" s="43" t="str">
        <f>IF(AF356&lt;&gt;"",IF(AF356&lt;&gt;"LIBSETS_DROP_MECHANIC_MONSTER_NAME",VLOOKUP(AF356,'LibSets constants'!$I$4:$L$1003,4,FALSE),""),"")</f>
        <v/>
      </c>
      <c r="AI356" s="3" t="str">
        <f>IF(G356&lt;&gt;"LIBSETS_SETTYPE_BATTLEGROUND",IF(G356&lt;&gt;"LIBSETS_SETTYPE_SPECIAL",IF(AJ356&lt;&gt;"",VLOOKUP(AJ356,'ESO zone constants'!$D$3:$H$4953,5,FALSE),""),""),"")</f>
        <v/>
      </c>
      <c r="AK356" s="44"/>
      <c r="AL356" s="43" t="str">
        <f>IF(AK356&lt;&gt;"",IF(AK356&lt;&gt;"LIBSETS_DROP_MECHANIC_MONSTER_NAME",VLOOKUP(AK356,'LibSets constants'!$I$4:$L$1003,3,FALSE),""),"")</f>
        <v/>
      </c>
      <c r="AM356" s="43" t="str">
        <f>IF(AK356&lt;&gt;"",IF(AK356&lt;&gt;"LIBSETS_DROP_MECHANIC_MONSTER_NAME",VLOOKUP(AK356,'LibSets constants'!$I$4:$L$1003,4,FALSE),""),"")</f>
        <v/>
      </c>
      <c r="AN356" s="3" t="str">
        <f>IF(G356&lt;&gt;"LIBSETS_SETTYPE_BATTLEGROUND",IF(G356&lt;&gt;"LIBSETS_SETTYPE_SPECIAL",IF(AO356&lt;&gt;"",VLOOKUP(AO356,'ESO zone constants'!$D$3:$H$4953,5,FALSE),""),""),"")</f>
        <v/>
      </c>
      <c r="AP356" s="44"/>
      <c r="AQ356" s="43" t="str">
        <f>IF(AP356&lt;&gt;"",IF(AP356&lt;&gt;"LIBSETS_DROP_MECHANIC_MONSTER_NAME",VLOOKUP(AP356,'LibSets constants'!$I$4:$L$1003,3,FALSE),""),"")</f>
        <v/>
      </c>
      <c r="AR356" s="43" t="str">
        <f>IF(AP356&lt;&gt;"",IF(AP356&lt;&gt;"LIBSETS_DROP_MECHANIC_MONSTER_NAME",VLOOKUP(AP356,'LibSets constants'!$I$4:$L$1003,4,FALSE),""),"")</f>
        <v/>
      </c>
      <c r="AS356" s="3" t="str">
        <f>IF(G356&lt;&gt;"LIBSETS_SETTYPE_BATTLEGROUND",IF(G356&lt;&gt;"LIBSETS_SETTYPE_SPECIAL",IF(AT356&lt;&gt;"",VLOOKUP(AT356,'ESO zone constants'!$D$3:$H$4953,5,FALSE),""),""),"")</f>
        <v/>
      </c>
      <c r="AU356" s="44"/>
      <c r="AV356" s="43" t="str">
        <f>IF(AU356&lt;&gt;"",IF(AU356&lt;&gt;"LIBSETS_DROP_MECHANIC_MONSTER_NAME",VLOOKUP(AU356,'LibSets constants'!$I$4:$L$1003,3,FALSE),""),"")</f>
        <v/>
      </c>
      <c r="AW356" s="43" t="str">
        <f>IF(AU356&lt;&gt;"",IF(AU356&lt;&gt;"LIBSETS_DROP_MECHANIC_MONSTER_NAME",VLOOKUP(AU356,'LibSets constants'!$I$4:$L$1003,4,FALSE),""),"")</f>
        <v/>
      </c>
      <c r="AX356" s="90" t="s">
        <v>2707</v>
      </c>
      <c r="AY356" s="21" t="str">
        <f>IF(A356="???","--","")&amp;IF(F356&lt;&gt;"Not in the game (anymore)",IF(A356&lt;&gt;"",CONCATENATE("[",A356,"] = {wayshrines={")&amp;IF(K356&lt;&gt;"",CONCATENATE(K356,","),"")&amp;IF(L356&lt;&gt;"",CONCATENATE(L356,","),"")&amp;IF(M356&lt;&gt;"",CONCATENATE(M356,","),"")&amp;CONCATENATE("}")&amp;IF(VALUE(N356)&gt;0,CONCATENATE(", traitsNeeded=",N356),"")&amp;CONCATENATE(", dlcId=",IF(S356&lt;&gt;"",S356,"DLC_BASE_GAME")),""),"")</f>
        <v>[409] = {wayshrines={379,379,379,}, traitsNeeded=2, dlcId=DLC_MURKMIRE</v>
      </c>
      <c r="AZ356" s="21" t="str">
        <f>IF(F356&lt;&gt;"Not in the game (anymore)",IF(A356&lt;&gt;"",IF(P356&lt;&gt;"",CONCATENATE(", zoneIds={",P356),"")&amp;IF(Y356&lt;&gt;"",CONCATENATE(",",Y356),"")&amp;IF(AD356&lt;&gt;"",CONCATENATE(",",AD356),"")&amp;IF(AI356&lt;&gt;"",CONCATENATE(",",AI356),"")&amp;IF(AN356&lt;&gt;"",CONCATENATE(",",AN356),"")&amp;IF(AS356&lt;&gt;"",CONCATENATE(",",AS356),"")&amp;IF(P356&lt;&gt;"",CONCATENATE("}",""),"")&amp;IF(OR(I356="true",I356="false",I356&lt;&gt;""), CONCATENATE(", veteran=", I356), ""),""),"")</f>
        <v>, zoneIds={726,726,726}, veteran=false</v>
      </c>
      <c r="BA356" s="21" t="str">
        <f>IF(F356&lt;&gt;"Not in the game (anymore)",IF(A356&lt;&gt;"",", setType="&amp;G356,"")&amp;IF(J356="true",", multiTrialSet=true",""),"")</f>
        <v>, setType=LIBSETS_SETTYPE_CRAFTED</v>
      </c>
      <c r="BB356" s="21" t="str">
        <f>IF(AX356&lt;&gt;"",", isProcSetAllowedInPvP="&amp; AX356,"") &amp; IF(F356&lt;&gt;"Not in the game (anymore)",IF(U356&lt;&gt;"",", dropMechanic={"&amp;U356&amp;IF(AA356&lt;&gt;"",","&amp;AA356,"")&amp;IF(AF356&lt;&gt;"",","&amp;AF356,"")&amp;IF(AK356&lt;&gt;"",","&amp;AK356,"")&amp;IF(AP356&lt;&gt;"",","&amp;AP356,"")&amp;IF(AU356&lt;&gt;"",","&amp;AU356,"")&amp;"}"&amp;IF(U356="LIBSETS_DROP_MECHANIC_MONSTER_NAME",", dropMechanicNames={" &amp; IF(V356&lt;&gt;"","['en']='"&amp;V356&amp;"'","") &amp; IF(W356&lt;&gt;"",", ['de']='" &amp; W356&amp;"'","") &amp; "}",""),"")&amp;"},","")</f>
        <v>},</v>
      </c>
      <c r="BC356" s="21" t="str">
        <f>IF(F356&lt;&gt;"Not in the game (anymore)",IF(C356&lt;&gt;"",CONCATENATE(" --",C356," / ",B356,"   [",IF(Q356&lt;&gt;"",Q356,""),IF(Z356&lt;&gt;"",", "&amp;Z356,""),IF(AE356&lt;&gt;"",", "&amp;AE356,""),IF(AJ356&lt;&gt;"",", "&amp;AJ356,""),IF(AO356&lt;&gt;"",", "&amp;AO356,""),IF(AT356&lt;&gt;"",", "&amp;AT356,""),"]")),"")</f>
        <v xml:space="preserve"> --Naga Shaman / Nagaschamane   [Murkmire, Murkmire, Murkmire]</v>
      </c>
    </row>
    <row r="357" spans="1:55" x14ac:dyDescent="0.25">
      <c r="A357" s="5">
        <v>410</v>
      </c>
      <c r="B357" t="s">
        <v>1295</v>
      </c>
      <c r="C357" t="s">
        <v>1296</v>
      </c>
      <c r="D357" s="3">
        <f t="shared" si="7"/>
        <v>410</v>
      </c>
      <c r="G357" s="8" t="s">
        <v>1493</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43" t="str">
        <f>IF(U357&lt;&gt;"",IF(U357&lt;&gt;"LIBSETS_DROP_MECHANIC_MONSTER_NAME",VLOOKUP(U357,'LibSets constants'!$I$4:$L$1003,3,FALSE),""),"")</f>
        <v/>
      </c>
      <c r="W357" s="3" t="str">
        <f>IF(U357&lt;&gt;"",IF(U357&lt;&gt;"LIBSETS_DROP_MECHANIC_MONSTER_NAME",VLOOKUP(U357,'LibSets constants'!$I$4:$L$1003,4,FALSE),""),"")</f>
        <v/>
      </c>
      <c r="Y357" s="3">
        <f>IF(G357&lt;&gt;"LIBSETS_SETTYPE_BATTLEGROUND",IF(G357&lt;&gt;"LIBSETS_SETTYPE_SPECIAL",IF(X357&lt;&gt;"",X357,IF(Z357&lt;&gt;"",VLOOKUP(Z357,'ESO zone constants'!$D$3:$H$4953,5,FALSE),"")),""),"")</f>
        <v>726</v>
      </c>
      <c r="Z357" t="str">
        <f>IF(AND(O357&lt;&gt;"",NOT(ISERROR(O357))),"",IF(AND(L357&lt;&gt;"",L357&gt;0,NOT(ISERROR(L357))),VLOOKUP(L357,'ESO dumped WayshrineInfo'!$K$3:$N$9999,4,FALSE),""))</f>
        <v>Murkmire</v>
      </c>
      <c r="AA357" s="44"/>
      <c r="AB357" s="43" t="str">
        <f>IF(AA357&lt;&gt;"",IF(AA357&lt;&gt;"LIBSETS_DROP_MECHANIC_MONSTER_NAME",VLOOKUP(AA357,'LibSets constants'!$I$4:$L$1003,3,FALSE),""),"")</f>
        <v/>
      </c>
      <c r="AC357" s="43" t="str">
        <f>IF(AA357&lt;&gt;"",IF(AA357&lt;&gt;"LIBSETS_DROP_MECHANIC_MONSTER_NAME",VLOOKUP(AA357,'LibSets constants'!$I$4:$L$1003,4,FALSE),""),"")</f>
        <v/>
      </c>
      <c r="AD357" s="3">
        <f>IF(G357&lt;&gt;"LIBSETS_SETTYPE_BATTLEGROUND",IF(G357&lt;&gt;"LIBSETS_SETTYPE_SPECIAL",IF(AE357&lt;&gt;"",VLOOKUP(AE357,'ESO zone constants'!$D$3:$H$4953,5,FALSE),""),""),"")</f>
        <v>726</v>
      </c>
      <c r="AE357" t="str">
        <f>IF(AND(O357&lt;&gt;"",NOT(ISERROR(O357))),"",IF(AND(M357&lt;&gt;"",M357&gt;0,NOT(ISERROR(M357))),VLOOKUP(M357,'ESO dumped WayshrineInfo'!$K$3:$N$9999,4,FALSE),""))</f>
        <v>Murkmire</v>
      </c>
      <c r="AF357" s="44"/>
      <c r="AG357" s="43" t="str">
        <f>IF(AF357&lt;&gt;"",IF(AF357&lt;&gt;"LIBSETS_DROP_MECHANIC_MONSTER_NAME",VLOOKUP(AF357,'LibSets constants'!$I$4:$L$1003,3,FALSE),""),"")</f>
        <v/>
      </c>
      <c r="AH357" s="43" t="str">
        <f>IF(AF357&lt;&gt;"",IF(AF357&lt;&gt;"LIBSETS_DROP_MECHANIC_MONSTER_NAME",VLOOKUP(AF357,'LibSets constants'!$I$4:$L$1003,4,FALSE),""),"")</f>
        <v/>
      </c>
      <c r="AI357" s="3" t="str">
        <f>IF(G357&lt;&gt;"LIBSETS_SETTYPE_BATTLEGROUND",IF(G357&lt;&gt;"LIBSETS_SETTYPE_SPECIAL",IF(AJ357&lt;&gt;"",VLOOKUP(AJ357,'ESO zone constants'!$D$3:$H$4953,5,FALSE),""),""),"")</f>
        <v/>
      </c>
      <c r="AK357" s="44"/>
      <c r="AL357" s="43" t="str">
        <f>IF(AK357&lt;&gt;"",IF(AK357&lt;&gt;"LIBSETS_DROP_MECHANIC_MONSTER_NAME",VLOOKUP(AK357,'LibSets constants'!$I$4:$L$1003,3,FALSE),""),"")</f>
        <v/>
      </c>
      <c r="AM357" s="43" t="str">
        <f>IF(AK357&lt;&gt;"",IF(AK357&lt;&gt;"LIBSETS_DROP_MECHANIC_MONSTER_NAME",VLOOKUP(AK357,'LibSets constants'!$I$4:$L$1003,4,FALSE),""),"")</f>
        <v/>
      </c>
      <c r="AN357" s="3" t="str">
        <f>IF(G357&lt;&gt;"LIBSETS_SETTYPE_BATTLEGROUND",IF(G357&lt;&gt;"LIBSETS_SETTYPE_SPECIAL",IF(AO357&lt;&gt;"",VLOOKUP(AO357,'ESO zone constants'!$D$3:$H$4953,5,FALSE),""),""),"")</f>
        <v/>
      </c>
      <c r="AP357" s="44"/>
      <c r="AQ357" s="43" t="str">
        <f>IF(AP357&lt;&gt;"",IF(AP357&lt;&gt;"LIBSETS_DROP_MECHANIC_MONSTER_NAME",VLOOKUP(AP357,'LibSets constants'!$I$4:$L$1003,3,FALSE),""),"")</f>
        <v/>
      </c>
      <c r="AR357" s="43" t="str">
        <f>IF(AP357&lt;&gt;"",IF(AP357&lt;&gt;"LIBSETS_DROP_MECHANIC_MONSTER_NAME",VLOOKUP(AP357,'LibSets constants'!$I$4:$L$1003,4,FALSE),""),"")</f>
        <v/>
      </c>
      <c r="AS357" s="3" t="str">
        <f>IF(G357&lt;&gt;"LIBSETS_SETTYPE_BATTLEGROUND",IF(G357&lt;&gt;"LIBSETS_SETTYPE_SPECIAL",IF(AT357&lt;&gt;"",VLOOKUP(AT357,'ESO zone constants'!$D$3:$H$4953,5,FALSE),""),""),"")</f>
        <v/>
      </c>
      <c r="AU357" s="44"/>
      <c r="AV357" s="43" t="str">
        <f>IF(AU357&lt;&gt;"",IF(AU357&lt;&gt;"LIBSETS_DROP_MECHANIC_MONSTER_NAME",VLOOKUP(AU357,'LibSets constants'!$I$4:$L$1003,3,FALSE),""),"")</f>
        <v/>
      </c>
      <c r="AW357" s="43" t="str">
        <f>IF(AU357&lt;&gt;"",IF(AU357&lt;&gt;"LIBSETS_DROP_MECHANIC_MONSTER_NAME",VLOOKUP(AU357,'LibSets constants'!$I$4:$L$1003,4,FALSE),""),"")</f>
        <v/>
      </c>
      <c r="AX357" s="90" t="s">
        <v>2707</v>
      </c>
      <c r="AY357" s="21" t="str">
        <f>IF(A357="???","--","")&amp;IF(F357&lt;&gt;"Not in the game (anymore)",IF(A357&lt;&gt;"",CONCATENATE("[",A357,"] = {wayshrines={")&amp;IF(K357&lt;&gt;"",CONCATENATE(K357,","),"")&amp;IF(L357&lt;&gt;"",CONCATENATE(L357,","),"")&amp;IF(M357&lt;&gt;"",CONCATENATE(M357,","),"")&amp;CONCATENATE("}")&amp;IF(VALUE(N357)&gt;0,CONCATENATE(", traitsNeeded=",N357),"")&amp;CONCATENATE(", dlcId=",IF(S357&lt;&gt;"",S357,"DLC_BASE_GAME")),""),"")</f>
        <v>[410] = {wayshrines={379,379,379,}, traitsNeeded=4, dlcId=DLC_MURKMIRE</v>
      </c>
      <c r="AZ357" s="21" t="str">
        <f>IF(F357&lt;&gt;"Not in the game (anymore)",IF(A357&lt;&gt;"",IF(P357&lt;&gt;"",CONCATENATE(", zoneIds={",P357),"")&amp;IF(Y357&lt;&gt;"",CONCATENATE(",",Y357),"")&amp;IF(AD357&lt;&gt;"",CONCATENATE(",",AD357),"")&amp;IF(AI357&lt;&gt;"",CONCATENATE(",",AI357),"")&amp;IF(AN357&lt;&gt;"",CONCATENATE(",",AN357),"")&amp;IF(AS357&lt;&gt;"",CONCATENATE(",",AS357),"")&amp;IF(P357&lt;&gt;"",CONCATENATE("}",""),"")&amp;IF(OR(I357="true",I357="false",I357&lt;&gt;""), CONCATENATE(", veteran=", I357), ""),""),"")</f>
        <v>, zoneIds={726,726,726}, veteran=false</v>
      </c>
      <c r="BA357" s="21" t="str">
        <f>IF(F357&lt;&gt;"Not in the game (anymore)",IF(A357&lt;&gt;"",", setType="&amp;G357,"")&amp;IF(J357="true",", multiTrialSet=true",""),"")</f>
        <v>, setType=LIBSETS_SETTYPE_CRAFTED</v>
      </c>
      <c r="BB357" s="21" t="str">
        <f>IF(AX357&lt;&gt;"",", isProcSetAllowedInPvP="&amp; AX357,"") &amp; IF(F357&lt;&gt;"Not in the game (anymore)",IF(U357&lt;&gt;"",", dropMechanic={"&amp;U357&amp;IF(AA357&lt;&gt;"",","&amp;AA357,"")&amp;IF(AF357&lt;&gt;"",","&amp;AF357,"")&amp;IF(AK357&lt;&gt;"",","&amp;AK357,"")&amp;IF(AP357&lt;&gt;"",","&amp;AP357,"")&amp;IF(AU357&lt;&gt;"",","&amp;AU357,"")&amp;"}"&amp;IF(U357="LIBSETS_DROP_MECHANIC_MONSTER_NAME",", dropMechanicNames={" &amp; IF(V357&lt;&gt;"","['en']='"&amp;V357&amp;"'","") &amp; IF(W357&lt;&gt;"",", ['de']='" &amp; W357&amp;"'","") &amp; "}",""),"")&amp;"},","")</f>
        <v>},</v>
      </c>
      <c r="BC357" s="21" t="str">
        <f>IF(F357&lt;&gt;"Not in the game (anymore)",IF(C357&lt;&gt;"",CONCATENATE(" --",C357," / ",B357,"   [",IF(Q357&lt;&gt;"",Q357,""),IF(Z357&lt;&gt;"",", "&amp;Z357,""),IF(AE357&lt;&gt;"",", "&amp;AE357,""),IF(AJ357&lt;&gt;"",", "&amp;AJ357,""),IF(AO357&lt;&gt;"",", "&amp;AO357,""),IF(AT357&lt;&gt;"",", "&amp;AT357,""),"]")),"")</f>
        <v xml:space="preserve"> --Might of the Lost Legion / Macht der Verlorenen Legion   [Murkmire, Murkmire, Murkmire]</v>
      </c>
    </row>
    <row r="358" spans="1:55" x14ac:dyDescent="0.25">
      <c r="A358" s="12">
        <v>411</v>
      </c>
      <c r="B358" t="s">
        <v>1297</v>
      </c>
      <c r="C358" t="s">
        <v>1298</v>
      </c>
      <c r="D358" s="3">
        <f t="shared" si="7"/>
        <v>411</v>
      </c>
      <c r="G358" s="8" t="s">
        <v>1491</v>
      </c>
      <c r="I358" t="s">
        <v>97</v>
      </c>
      <c r="J358" t="s">
        <v>97</v>
      </c>
      <c r="K358">
        <v>378</v>
      </c>
      <c r="L358">
        <v>378</v>
      </c>
      <c r="M358">
        <v>378</v>
      </c>
      <c r="N358">
        <v>0</v>
      </c>
      <c r="O358" s="66" t="s">
        <v>727</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1577</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Y358" s="3" t="str">
        <f>IF(G358&lt;&gt;"LIBSETS_SETTYPE_BATTLEGROUND",IF(G358&lt;&gt;"LIBSETS_SETTYPE_SPECIAL",IF(X358&lt;&gt;"",X358,IF(Z358&lt;&gt;"",VLOOKUP(Z358,'ESO zone constants'!$D$3:$H$4953,5,FALSE),"")),""),"")</f>
        <v/>
      </c>
      <c r="Z358" t="str">
        <f>IF(AND(O358&lt;&gt;"",NOT(ISERROR(O358))),"",IF(AND(L358&lt;&gt;"",L358&gt;0,NOT(ISERROR(L358))),VLOOKUP(L358,'ESO dumped WayshrineInfo'!$K$3:$N$9999,4,FALSE),""))</f>
        <v/>
      </c>
      <c r="AB358" s="3" t="str">
        <f>IF(AA358&lt;&gt;"",IF(AA358&lt;&gt;"LIBSETS_DROP_MECHANIC_MONSTER_NAME",VLOOKUP(AA358,'LibSets constants'!$I$4:$L$1003,3,FALSE),""),"")</f>
        <v/>
      </c>
      <c r="AC358" s="3" t="str">
        <f>IF(AA358&lt;&gt;"",IF(AA358&lt;&gt;"LIBSETS_DROP_MECHANIC_MONSTER_NAME",VLOOKUP(AA358,'LibSets constants'!$I$4:$L$1003,4,FALSE),""),"")</f>
        <v/>
      </c>
      <c r="AD358" s="3" t="str">
        <f>IF(G358&lt;&gt;"LIBSETS_SETTYPE_BATTLEGROUND",IF(G358&lt;&gt;"LIBSETS_SETTYPE_SPECIAL",IF(AE358&lt;&gt;"",VLOOKUP(AE358,'ESO zone constants'!$D$3:$H$4953,5,FALSE),""),""),"")</f>
        <v/>
      </c>
      <c r="AE358" t="str">
        <f>IF(AND(O358&lt;&gt;"",NOT(ISERROR(O358))),"",IF(AND(M358&lt;&gt;"",M358&gt;0,NOT(ISERROR(M358))),VLOOKUP(M358,'ESO dumped WayshrineInfo'!$K$3:$N$9999,4,FALSE),""))</f>
        <v/>
      </c>
      <c r="AG358" s="3" t="str">
        <f>IF(AF358&lt;&gt;"",IF(AF358&lt;&gt;"LIBSETS_DROP_MECHANIC_MONSTER_NAME",VLOOKUP(AF358,'LibSets constants'!$I$4:$L$1003,3,FALSE),""),"")</f>
        <v/>
      </c>
      <c r="AH358" s="3" t="str">
        <f>IF(AF358&lt;&gt;"",IF(AF358&lt;&gt;"LIBSETS_DROP_MECHANIC_MONSTER_NAME",VLOOKUP(AF358,'LibSets constants'!$I$4:$L$1003,4,FALSE),""),"")</f>
        <v/>
      </c>
      <c r="AI358" s="3" t="str">
        <f>IF(G358&lt;&gt;"LIBSETS_SETTYPE_BATTLEGROUND",IF(G358&lt;&gt;"LIBSETS_SETTYPE_SPECIAL",IF(AJ358&lt;&gt;"",VLOOKUP(AJ358,'ESO zone constants'!$D$3:$H$4953,5,FALSE),""),""),"")</f>
        <v/>
      </c>
      <c r="AL358" s="3" t="str">
        <f>IF(AK358&lt;&gt;"",IF(AK358&lt;&gt;"LIBSETS_DROP_MECHANIC_MONSTER_NAME",VLOOKUP(AK358,'LibSets constants'!$I$4:$L$1003,3,FALSE),""),"")</f>
        <v/>
      </c>
      <c r="AM358" s="3" t="str">
        <f>IF(AK358&lt;&gt;"",IF(AK358&lt;&gt;"LIBSETS_DROP_MECHANIC_MONSTER_NAME",VLOOKUP(AK358,'LibSets constants'!$I$4:$L$1003,4,FALSE),""),"")</f>
        <v/>
      </c>
      <c r="AN358" s="3" t="str">
        <f>IF(G358&lt;&gt;"LIBSETS_SETTYPE_BATTLEGROUND",IF(G358&lt;&gt;"LIBSETS_SETTYPE_SPECIAL",IF(AO358&lt;&gt;"",VLOOKUP(AO358,'ESO zone constants'!$D$3:$H$4953,5,FALSE),""),""),"")</f>
        <v/>
      </c>
      <c r="AQ358" s="3" t="str">
        <f>IF(AP358&lt;&gt;"",IF(AP358&lt;&gt;"LIBSETS_DROP_MECHANIC_MONSTER_NAME",VLOOKUP(AP358,'LibSets constants'!$I$4:$L$1003,3,FALSE),""),"")</f>
        <v/>
      </c>
      <c r="AR358" s="3" t="str">
        <f>IF(AP358&lt;&gt;"",IF(AP358&lt;&gt;"LIBSETS_DROP_MECHANIC_MONSTER_NAME",VLOOKUP(AP358,'LibSets constants'!$I$4:$L$1003,4,FALSE),""),"")</f>
        <v/>
      </c>
      <c r="AS358" s="3" t="str">
        <f>IF(G358&lt;&gt;"LIBSETS_SETTYPE_BATTLEGROUND",IF(G358&lt;&gt;"LIBSETS_SETTYPE_SPECIAL",IF(AT358&lt;&gt;"",VLOOKUP(AT358,'ESO zone constants'!$D$3:$H$4953,5,FALSE),""),""),"")</f>
        <v/>
      </c>
      <c r="AV358" s="3" t="str">
        <f>IF(AU358&lt;&gt;"",IF(AU358&lt;&gt;"LIBSETS_DROP_MECHANIC_MONSTER_NAME",VLOOKUP(AU358,'LibSets constants'!$I$4:$L$1003,3,FALSE),""),"")</f>
        <v/>
      </c>
      <c r="AW358" s="3" t="str">
        <f>IF(AU358&lt;&gt;"",IF(AU358&lt;&gt;"LIBSETS_DROP_MECHANIC_MONSTER_NAME",VLOOKUP(AU358,'LibSets constants'!$I$4:$L$1003,4,FALSE),""),"")</f>
        <v/>
      </c>
      <c r="AX358" s="90" t="s">
        <v>2707</v>
      </c>
      <c r="AY358" s="21" t="str">
        <f>IF(A358="???","--","")&amp;IF(F358&lt;&gt;"Not in the game (anymore)",IF(A358&lt;&gt;"",CONCATENATE("[",A358,"] = {wayshrines={")&amp;IF(K358&lt;&gt;"",CONCATENATE(K358,","),"")&amp;IF(L358&lt;&gt;"",CONCATENATE(L358,","),"")&amp;IF(M358&lt;&gt;"",CONCATENATE(M358,","),"")&amp;CONCATENATE("}")&amp;IF(VALUE(N358)&gt;0,CONCATENATE(", traitsNeeded=",N358),"")&amp;CONCATENATE(", dlcId=",IF(S358&lt;&gt;"",S358,"DLC_BASE_GAME")),""),"")</f>
        <v>[411] = {wayshrines={378,378,378,}, dlcId=DLC_BASE_GAME</v>
      </c>
      <c r="AZ358" s="21" t="str">
        <f>IF(F358&lt;&gt;"Not in the game (anymore)",IF(A358&lt;&gt;"",IF(P358&lt;&gt;"",CONCATENATE(", zoneIds={",P358),"")&amp;IF(Y358&lt;&gt;"",CONCATENATE(",",Y358),"")&amp;IF(AD358&lt;&gt;"",CONCATENATE(",",AD358),"")&amp;IF(AI358&lt;&gt;"",CONCATENATE(",",AI358),"")&amp;IF(AN358&lt;&gt;"",CONCATENATE(",",AN358),"")&amp;IF(AS358&lt;&gt;"",CONCATENATE(",",AS358),"")&amp;IF(P358&lt;&gt;"",CONCATENATE("}",""),"")&amp;IF(OR(I358="true",I358="false",I358&lt;&gt;""), CONCATENATE(", veteran=", I358), ""),""),"")</f>
        <v>, zoneIds={1082}, veteran=false</v>
      </c>
      <c r="BA358" s="21" t="str">
        <f>IF(F358&lt;&gt;"Not in the game (anymore)",IF(A358&lt;&gt;"",", setType="&amp;G358,"")&amp;IF(J358="true",", multiTrialSet=true",""),"")</f>
        <v>, setType=LIBSETS_SETTYPE_ARENA</v>
      </c>
      <c r="BB358" s="21" t="str">
        <f>IF(AX358&lt;&gt;"",", isProcSetAllowedInPvP="&amp; AX358,"") &amp; IF(F358&lt;&gt;"Not in the game (anymore)",IF(U358&lt;&gt;"",", dropMechanic={"&amp;U358&amp;IF(AA358&lt;&gt;"",","&amp;AA358,"")&amp;IF(AF358&lt;&gt;"",","&amp;AF358,"")&amp;IF(AK358&lt;&gt;"",","&amp;AK358,"")&amp;IF(AP358&lt;&gt;"",","&amp;AP358,"")&amp;IF(AU358&lt;&gt;"",","&amp;AU358,"")&amp;"}"&amp;IF(U358="LIBSETS_DROP_MECHANIC_MONSTER_NAME",", dropMechanicNames={" &amp; IF(V358&lt;&gt;"","['en']='"&amp;V358&amp;"'","") &amp; IF(W358&lt;&gt;"",", ['de']='" &amp; W358&amp;"'","") &amp; "}",""),"")&amp;"},","")</f>
        <v>, dropMechanic={LIBSETS_DROP_MECHANIC_ARENA_STAGE_CHEST}},</v>
      </c>
      <c r="BC358" s="21" t="str">
        <f>IF(F358&lt;&gt;"Not in the game (anymore)",IF(C358&lt;&gt;"",CONCATENATE(" --",C358," / ",B358,"   [",IF(Q358&lt;&gt;"",Q358,""),IF(Z358&lt;&gt;"",", "&amp;Z358,""),IF(AE358&lt;&gt;"",", "&amp;AE358,""),IF(AJ358&lt;&gt;"",", "&amp;AJ358,""),IF(AO358&lt;&gt;"",", "&amp;AO358,""),IF(AT358&lt;&gt;"",", "&amp;AT358,""),"]")),"")</f>
        <v xml:space="preserve"> --Gallant Charge / Galanter Ansturm   [Blackrose Prison]</v>
      </c>
    </row>
    <row r="359" spans="1:55" x14ac:dyDescent="0.25">
      <c r="A359" s="12">
        <v>412</v>
      </c>
      <c r="B359" t="s">
        <v>1299</v>
      </c>
      <c r="C359" t="s">
        <v>1300</v>
      </c>
      <c r="D359" s="3">
        <f t="shared" si="7"/>
        <v>412</v>
      </c>
      <c r="G359" s="8" t="s">
        <v>1491</v>
      </c>
      <c r="I359" t="s">
        <v>97</v>
      </c>
      <c r="J359" t="s">
        <v>97</v>
      </c>
      <c r="K359">
        <v>378</v>
      </c>
      <c r="L359">
        <v>378</v>
      </c>
      <c r="M359">
        <v>378</v>
      </c>
      <c r="N359">
        <v>0</v>
      </c>
      <c r="O359" s="66" t="s">
        <v>727</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1577</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Y359" s="3" t="str">
        <f>IF(G359&lt;&gt;"LIBSETS_SETTYPE_BATTLEGROUND",IF(G359&lt;&gt;"LIBSETS_SETTYPE_SPECIAL",IF(X359&lt;&gt;"",X359,IF(Z359&lt;&gt;"",VLOOKUP(Z359,'ESO zone constants'!$D$3:$H$4953,5,FALSE),"")),""),"")</f>
        <v/>
      </c>
      <c r="Z359" t="str">
        <f>IF(AND(O359&lt;&gt;"",NOT(ISERROR(O359))),"",IF(AND(L359&lt;&gt;"",L359&gt;0,NOT(ISERROR(L359))),VLOOKUP(L359,'ESO dumped WayshrineInfo'!$K$3:$N$9999,4,FALSE),""))</f>
        <v/>
      </c>
      <c r="AB359" s="3" t="str">
        <f>IF(AA359&lt;&gt;"",IF(AA359&lt;&gt;"LIBSETS_DROP_MECHANIC_MONSTER_NAME",VLOOKUP(AA359,'LibSets constants'!$I$4:$L$1003,3,FALSE),""),"")</f>
        <v/>
      </c>
      <c r="AC359" s="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WayshrineInfo'!$K$3:$N$9999,4,FALSE),""))</f>
        <v/>
      </c>
      <c r="AG359" s="3" t="str">
        <f>IF(AF359&lt;&gt;"",IF(AF359&lt;&gt;"LIBSETS_DROP_MECHANIC_MONSTER_NAME",VLOOKUP(AF359,'LibSets constants'!$I$4:$L$1003,3,FALSE),""),"")</f>
        <v/>
      </c>
      <c r="AH359" s="3" t="str">
        <f>IF(AF359&lt;&gt;"",IF(AF359&lt;&gt;"LIBSETS_DROP_MECHANIC_MONSTER_NAME",VLOOKUP(AF359,'LibSets constants'!$I$4:$L$1003,4,FALSE),""),"")</f>
        <v/>
      </c>
      <c r="AI359" s="3" t="str">
        <f>IF(G359&lt;&gt;"LIBSETS_SETTYPE_BATTLEGROUND",IF(G359&lt;&gt;"LIBSETS_SETTYPE_SPECIAL",IF(AJ359&lt;&gt;"",VLOOKUP(AJ359,'ESO zone constants'!$D$3:$H$4953,5,FALSE),""),""),"")</f>
        <v/>
      </c>
      <c r="AL359" s="3" t="str">
        <f>IF(AK359&lt;&gt;"",IF(AK359&lt;&gt;"LIBSETS_DROP_MECHANIC_MONSTER_NAME",VLOOKUP(AK359,'LibSets constants'!$I$4:$L$1003,3,FALSE),""),"")</f>
        <v/>
      </c>
      <c r="AM359" s="3" t="str">
        <f>IF(AK359&lt;&gt;"",IF(AK359&lt;&gt;"LIBSETS_DROP_MECHANIC_MONSTER_NAME",VLOOKUP(AK359,'LibSets constants'!$I$4:$L$1003,4,FALSE),""),"")</f>
        <v/>
      </c>
      <c r="AN359" s="3" t="str">
        <f>IF(G359&lt;&gt;"LIBSETS_SETTYPE_BATTLEGROUND",IF(G359&lt;&gt;"LIBSETS_SETTYPE_SPECIAL",IF(AO359&lt;&gt;"",VLOOKUP(AO359,'ESO zone constants'!$D$3:$H$4953,5,FALSE),""),""),"")</f>
        <v/>
      </c>
      <c r="AQ359" s="3" t="str">
        <f>IF(AP359&lt;&gt;"",IF(AP359&lt;&gt;"LIBSETS_DROP_MECHANIC_MONSTER_NAME",VLOOKUP(AP359,'LibSets constants'!$I$4:$L$1003,3,FALSE),""),"")</f>
        <v/>
      </c>
      <c r="AR359" s="3" t="str">
        <f>IF(AP359&lt;&gt;"",IF(AP359&lt;&gt;"LIBSETS_DROP_MECHANIC_MONSTER_NAME",VLOOKUP(AP359,'LibSets constants'!$I$4:$L$1003,4,FALSE),""),"")</f>
        <v/>
      </c>
      <c r="AS359" s="3" t="str">
        <f>IF(G359&lt;&gt;"LIBSETS_SETTYPE_BATTLEGROUND",IF(G359&lt;&gt;"LIBSETS_SETTYPE_SPECIAL",IF(AT359&lt;&gt;"",VLOOKUP(AT359,'ESO zone constants'!$D$3:$H$4953,5,FALSE),""),""),"")</f>
        <v/>
      </c>
      <c r="AV359" s="3" t="str">
        <f>IF(AU359&lt;&gt;"",IF(AU359&lt;&gt;"LIBSETS_DROP_MECHANIC_MONSTER_NAME",VLOOKUP(AU359,'LibSets constants'!$I$4:$L$1003,3,FALSE),""),"")</f>
        <v/>
      </c>
      <c r="AW359" s="3" t="str">
        <f>IF(AU359&lt;&gt;"",IF(AU359&lt;&gt;"LIBSETS_DROP_MECHANIC_MONSTER_NAME",VLOOKUP(AU359,'LibSets constants'!$I$4:$L$1003,4,FALSE),""),"")</f>
        <v/>
      </c>
      <c r="AX359" s="90" t="s">
        <v>2707</v>
      </c>
      <c r="AY359" s="21" t="str">
        <f>IF(A359="???","--","")&amp;IF(F359&lt;&gt;"Not in the game (anymore)",IF(A359&lt;&gt;"",CONCATENATE("[",A359,"] = {wayshrines={")&amp;IF(K359&lt;&gt;"",CONCATENATE(K359,","),"")&amp;IF(L359&lt;&gt;"",CONCATENATE(L359,","),"")&amp;IF(M359&lt;&gt;"",CONCATENATE(M359,","),"")&amp;CONCATENATE("}")&amp;IF(VALUE(N359)&gt;0,CONCATENATE(", traitsNeeded=",N359),"")&amp;CONCATENATE(", dlcId=",IF(S359&lt;&gt;"",S359,"DLC_BASE_GAME")),""),"")</f>
        <v>[412] = {wayshrines={378,378,378,}, dlcId=DLC_BASE_GAME</v>
      </c>
      <c r="AZ359" s="21" t="str">
        <f>IF(F359&lt;&gt;"Not in the game (anymore)",IF(A359&lt;&gt;"",IF(P359&lt;&gt;"",CONCATENATE(", zoneIds={",P359),"")&amp;IF(Y359&lt;&gt;"",CONCATENATE(",",Y359),"")&amp;IF(AD359&lt;&gt;"",CONCATENATE(",",AD359),"")&amp;IF(AI359&lt;&gt;"",CONCATENATE(",",AI359),"")&amp;IF(AN359&lt;&gt;"",CONCATENATE(",",AN359),"")&amp;IF(AS359&lt;&gt;"",CONCATENATE(",",AS359),"")&amp;IF(P359&lt;&gt;"",CONCATENATE("}",""),"")&amp;IF(OR(I359="true",I359="false",I359&lt;&gt;""), CONCATENATE(", veteran=", I359), ""),""),"")</f>
        <v>, zoneIds={1082}, veteran=false</v>
      </c>
      <c r="BA359" s="21" t="str">
        <f>IF(F359&lt;&gt;"Not in the game (anymore)",IF(A359&lt;&gt;"",", setType="&amp;G359,"")&amp;IF(J359="true",", multiTrialSet=true",""),"")</f>
        <v>, setType=LIBSETS_SETTYPE_ARENA</v>
      </c>
      <c r="BB359" s="21" t="str">
        <f>IF(AX359&lt;&gt;"",", isProcSetAllowedInPvP="&amp; AX359,"") &amp; IF(F359&lt;&gt;"Not in the game (anymore)",IF(U359&lt;&gt;"",", dropMechanic={"&amp;U359&amp;IF(AA359&lt;&gt;"",","&amp;AA359,"")&amp;IF(AF359&lt;&gt;"",","&amp;AF359,"")&amp;IF(AK359&lt;&gt;"",","&amp;AK359,"")&amp;IF(AP359&lt;&gt;"",","&amp;AP359,"")&amp;IF(AU359&lt;&gt;"",","&amp;AU359,"")&amp;"}"&amp;IF(U359="LIBSETS_DROP_MECHANIC_MONSTER_NAME",", dropMechanicNames={" &amp; IF(V359&lt;&gt;"","['en']='"&amp;V359&amp;"'","") &amp; IF(W359&lt;&gt;"",", ['de']='" &amp; W359&amp;"'","") &amp; "}",""),"")&amp;"},","")</f>
        <v>, dropMechanic={LIBSETS_DROP_MECHANIC_ARENA_STAGE_CHEST}},</v>
      </c>
      <c r="BC359" s="21" t="str">
        <f>IF(F359&lt;&gt;"Not in the game (anymore)",IF(C359&lt;&gt;"",CONCATENATE(" --",C359," / ",B359,"   [",IF(Q359&lt;&gt;"",Q359,""),IF(Z359&lt;&gt;"",", "&amp;Z359,""),IF(AE359&lt;&gt;"",", "&amp;AE359,""),IF(AJ359&lt;&gt;"",", "&amp;AJ359,""),IF(AO359&lt;&gt;"",", "&amp;AO359,""),IF(AT359&lt;&gt;"",", "&amp;AT359,""),"]")),"")</f>
        <v xml:space="preserve"> --Radial Uppercut / Rundum-Aufwärtsschnitt   [Blackrose Prison]</v>
      </c>
    </row>
    <row r="360" spans="1:55" x14ac:dyDescent="0.25">
      <c r="A360" s="12">
        <v>413</v>
      </c>
      <c r="B360" t="s">
        <v>1301</v>
      </c>
      <c r="C360" t="s">
        <v>1302</v>
      </c>
      <c r="D360" s="3">
        <f t="shared" si="7"/>
        <v>413</v>
      </c>
      <c r="G360" s="8" t="s">
        <v>1491</v>
      </c>
      <c r="I360" t="s">
        <v>97</v>
      </c>
      <c r="J360" t="s">
        <v>97</v>
      </c>
      <c r="K360">
        <v>378</v>
      </c>
      <c r="L360">
        <v>378</v>
      </c>
      <c r="M360">
        <v>378</v>
      </c>
      <c r="N360">
        <v>0</v>
      </c>
      <c r="O360" s="66" t="s">
        <v>727</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1577</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Y360" s="3" t="str">
        <f>IF(G360&lt;&gt;"LIBSETS_SETTYPE_BATTLEGROUND",IF(G360&lt;&gt;"LIBSETS_SETTYPE_SPECIAL",IF(X360&lt;&gt;"",X360,IF(Z360&lt;&gt;"",VLOOKUP(Z360,'ESO zone constants'!$D$3:$H$4953,5,FALSE),"")),""),"")</f>
        <v/>
      </c>
      <c r="Z360" t="str">
        <f>IF(AND(O360&lt;&gt;"",NOT(ISERROR(O360))),"",IF(AND(L360&lt;&gt;"",L360&gt;0,NOT(ISERROR(L360))),VLOOKUP(L360,'ESO dumped WayshrineInfo'!$K$3:$N$9999,4,FALSE),""))</f>
        <v/>
      </c>
      <c r="AB360" s="3" t="str">
        <f>IF(AA360&lt;&gt;"",IF(AA360&lt;&gt;"LIBSETS_DROP_MECHANIC_MONSTER_NAME",VLOOKUP(AA360,'LibSets constants'!$I$4:$L$1003,3,FALSE),""),"")</f>
        <v/>
      </c>
      <c r="AC360" s="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WayshrineInfo'!$K$3:$N$9999,4,FALSE),""))</f>
        <v/>
      </c>
      <c r="AG360" s="3" t="str">
        <f>IF(AF360&lt;&gt;"",IF(AF360&lt;&gt;"LIBSETS_DROP_MECHANIC_MONSTER_NAME",VLOOKUP(AF360,'LibSets constants'!$I$4:$L$1003,3,FALSE),""),"")</f>
        <v/>
      </c>
      <c r="AH360" s="3" t="str">
        <f>IF(AF360&lt;&gt;"",IF(AF360&lt;&gt;"LIBSETS_DROP_MECHANIC_MONSTER_NAME",VLOOKUP(AF360,'LibSets constants'!$I$4:$L$1003,4,FALSE),""),"")</f>
        <v/>
      </c>
      <c r="AI360" s="3" t="str">
        <f>IF(G360&lt;&gt;"LIBSETS_SETTYPE_BATTLEGROUND",IF(G360&lt;&gt;"LIBSETS_SETTYPE_SPECIAL",IF(AJ360&lt;&gt;"",VLOOKUP(AJ360,'ESO zone constants'!$D$3:$H$4953,5,FALSE),""),""),"")</f>
        <v/>
      </c>
      <c r="AL360" s="3" t="str">
        <f>IF(AK360&lt;&gt;"",IF(AK360&lt;&gt;"LIBSETS_DROP_MECHANIC_MONSTER_NAME",VLOOKUP(AK360,'LibSets constants'!$I$4:$L$1003,3,FALSE),""),"")</f>
        <v/>
      </c>
      <c r="AM360" s="3" t="str">
        <f>IF(AK360&lt;&gt;"",IF(AK360&lt;&gt;"LIBSETS_DROP_MECHANIC_MONSTER_NAME",VLOOKUP(AK360,'LibSets constants'!$I$4:$L$1003,4,FALSE),""),"")</f>
        <v/>
      </c>
      <c r="AN360" s="3" t="str">
        <f>IF(G360&lt;&gt;"LIBSETS_SETTYPE_BATTLEGROUND",IF(G360&lt;&gt;"LIBSETS_SETTYPE_SPECIAL",IF(AO360&lt;&gt;"",VLOOKUP(AO360,'ESO zone constants'!$D$3:$H$4953,5,FALSE),""),""),"")</f>
        <v/>
      </c>
      <c r="AQ360" s="3" t="str">
        <f>IF(AP360&lt;&gt;"",IF(AP360&lt;&gt;"LIBSETS_DROP_MECHANIC_MONSTER_NAME",VLOOKUP(AP360,'LibSets constants'!$I$4:$L$1003,3,FALSE),""),"")</f>
        <v/>
      </c>
      <c r="AR360" s="3" t="str">
        <f>IF(AP360&lt;&gt;"",IF(AP360&lt;&gt;"LIBSETS_DROP_MECHANIC_MONSTER_NAME",VLOOKUP(AP360,'LibSets constants'!$I$4:$L$1003,4,FALSE),""),"")</f>
        <v/>
      </c>
      <c r="AS360" s="3" t="str">
        <f>IF(G360&lt;&gt;"LIBSETS_SETTYPE_BATTLEGROUND",IF(G360&lt;&gt;"LIBSETS_SETTYPE_SPECIAL",IF(AT360&lt;&gt;"",VLOOKUP(AT360,'ESO zone constants'!$D$3:$H$4953,5,FALSE),""),""),"")</f>
        <v/>
      </c>
      <c r="AV360" s="3" t="str">
        <f>IF(AU360&lt;&gt;"",IF(AU360&lt;&gt;"LIBSETS_DROP_MECHANIC_MONSTER_NAME",VLOOKUP(AU360,'LibSets constants'!$I$4:$L$1003,3,FALSE),""),"")</f>
        <v/>
      </c>
      <c r="AW360" s="3" t="str">
        <f>IF(AU360&lt;&gt;"",IF(AU360&lt;&gt;"LIBSETS_DROP_MECHANIC_MONSTER_NAME",VLOOKUP(AU360,'LibSets constants'!$I$4:$L$1003,4,FALSE),""),"")</f>
        <v/>
      </c>
      <c r="AX360" s="90" t="s">
        <v>2707</v>
      </c>
      <c r="AY360" s="21" t="str">
        <f>IF(A360="???","--","")&amp;IF(F360&lt;&gt;"Not in the game (anymore)",IF(A360&lt;&gt;"",CONCATENATE("[",A360,"] = {wayshrines={")&amp;IF(K360&lt;&gt;"",CONCATENATE(K360,","),"")&amp;IF(L360&lt;&gt;"",CONCATENATE(L360,","),"")&amp;IF(M360&lt;&gt;"",CONCATENATE(M360,","),"")&amp;CONCATENATE("}")&amp;IF(VALUE(N360)&gt;0,CONCATENATE(", traitsNeeded=",N360),"")&amp;CONCATENATE(", dlcId=",IF(S360&lt;&gt;"",S360,"DLC_BASE_GAME")),""),"")</f>
        <v>[413] = {wayshrines={378,378,378,}, dlcId=DLC_BASE_GAME</v>
      </c>
      <c r="AZ360" s="21" t="str">
        <f>IF(F360&lt;&gt;"Not in the game (anymore)",IF(A360&lt;&gt;"",IF(P360&lt;&gt;"",CONCATENATE(", zoneIds={",P360),"")&amp;IF(Y360&lt;&gt;"",CONCATENATE(",",Y360),"")&amp;IF(AD360&lt;&gt;"",CONCATENATE(",",AD360),"")&amp;IF(AI360&lt;&gt;"",CONCATENATE(",",AI360),"")&amp;IF(AN360&lt;&gt;"",CONCATENATE(",",AN360),"")&amp;IF(AS360&lt;&gt;"",CONCATENATE(",",AS360),"")&amp;IF(P360&lt;&gt;"",CONCATENATE("}",""),"")&amp;IF(OR(I360="true",I360="false",I360&lt;&gt;""), CONCATENATE(", veteran=", I360), ""),""),"")</f>
        <v>, zoneIds={1082}, veteran=false</v>
      </c>
      <c r="BA360" s="21" t="str">
        <f>IF(F360&lt;&gt;"Not in the game (anymore)",IF(A360&lt;&gt;"",", setType="&amp;G360,"")&amp;IF(J360="true",", multiTrialSet=true",""),"")</f>
        <v>, setType=LIBSETS_SETTYPE_ARENA</v>
      </c>
      <c r="BB360" s="21" t="str">
        <f>IF(AX360&lt;&gt;"",", isProcSetAllowedInPvP="&amp; AX360,"") &amp; IF(F360&lt;&gt;"Not in the game (anymore)",IF(U360&lt;&gt;"",", dropMechanic={"&amp;U360&amp;IF(AA360&lt;&gt;"",","&amp;AA360,"")&amp;IF(AF360&lt;&gt;"",","&amp;AF360,"")&amp;IF(AK360&lt;&gt;"",","&amp;AK360,"")&amp;IF(AP360&lt;&gt;"",","&amp;AP360,"")&amp;IF(AU360&lt;&gt;"",","&amp;AU360,"")&amp;"}"&amp;IF(U360="LIBSETS_DROP_MECHANIC_MONSTER_NAME",", dropMechanicNames={" &amp; IF(V360&lt;&gt;"","['en']='"&amp;V360&amp;"'","") &amp; IF(W360&lt;&gt;"",", ['de']='" &amp; W360&amp;"'","") &amp; "}",""),"")&amp;"},","")</f>
        <v>, dropMechanic={LIBSETS_DROP_MECHANIC_ARENA_STAGE_CHEST}},</v>
      </c>
      <c r="BC360" s="21" t="str">
        <f>IF(F360&lt;&gt;"Not in the game (anymore)",IF(C360&lt;&gt;"",CONCATENATE(" --",C360," / ",B360,"   [",IF(Q360&lt;&gt;"",Q360,""),IF(Z360&lt;&gt;"",", "&amp;Z360,""),IF(AE360&lt;&gt;"",", "&amp;AE360,""),IF(AJ360&lt;&gt;"",", "&amp;AJ360,""),IF(AO360&lt;&gt;"",", "&amp;AO360,""),IF(AT360&lt;&gt;"",", "&amp;AT360,""),"]")),"")</f>
        <v xml:space="preserve"> --Spectral Cloak / Spektraler Mantel   [Blackrose Prison]</v>
      </c>
    </row>
    <row r="361" spans="1:55" x14ac:dyDescent="0.25">
      <c r="A361" s="12">
        <v>414</v>
      </c>
      <c r="B361" t="s">
        <v>1303</v>
      </c>
      <c r="C361" t="s">
        <v>1304</v>
      </c>
      <c r="D361" s="3">
        <f t="shared" si="7"/>
        <v>414</v>
      </c>
      <c r="G361" s="8" t="s">
        <v>1491</v>
      </c>
      <c r="I361" t="s">
        <v>97</v>
      </c>
      <c r="J361" t="s">
        <v>97</v>
      </c>
      <c r="K361">
        <v>378</v>
      </c>
      <c r="L361">
        <v>378</v>
      </c>
      <c r="M361">
        <v>378</v>
      </c>
      <c r="N361">
        <v>0</v>
      </c>
      <c r="O361" s="66" t="s">
        <v>727</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1577</v>
      </c>
      <c r="V361" s="43" t="str">
        <f>IF(U361&lt;&gt;"",IF(U361&lt;&gt;"LIBSETS_DROP_MECHANIC_MONSTER_NAME",VLOOKUP(U361,'LibSets constants'!$I$4:$L$1003,3,FALSE),""),"")</f>
        <v>Arena stage chest</v>
      </c>
      <c r="W361" s="43" t="str">
        <f>IF(U361&lt;&gt;"",IF(U361&lt;&gt;"LIBSETS_DROP_MECHANIC_MONSTER_NAME",VLOOKUP(U361,'LibSets constants'!$I$4:$L$1003,4,FALSE),""),"")</f>
        <v>Arena-Phasen Schatztruhe</v>
      </c>
      <c r="Y361" s="3" t="str">
        <f>IF(G361&lt;&gt;"LIBSETS_SETTYPE_BATTLEGROUND",IF(G361&lt;&gt;"LIBSETS_SETTYPE_SPECIAL",IF(X361&lt;&gt;"",X361,IF(Z361&lt;&gt;"",VLOOKUP(Z361,'ESO zone constants'!$D$3:$H$4953,5,FALSE),"")),""),"")</f>
        <v/>
      </c>
      <c r="Z361" t="str">
        <f>IF(AND(O361&lt;&gt;"",NOT(ISERROR(O361))),"",IF(AND(L361&lt;&gt;"",L361&gt;0,NOT(ISERROR(L361))),VLOOKUP(L361,'ESO dumped WayshrineInfo'!$K$3:$N$9999,4,FALSE),""))</f>
        <v/>
      </c>
      <c r="AA361" s="44"/>
      <c r="AB361" s="43" t="str">
        <f>IF(AA361&lt;&gt;"",IF(AA361&lt;&gt;"LIBSETS_DROP_MECHANIC_MONSTER_NAME",VLOOKUP(AA361,'LibSets constants'!$I$4:$L$1003,3,FALSE),""),"")</f>
        <v/>
      </c>
      <c r="AC361" s="43" t="str">
        <f>IF(AA361&lt;&gt;"",IF(AA361&lt;&gt;"LIBSETS_DROP_MECHANIC_MONSTER_NAME",VLOOKUP(AA361,'LibSets constants'!$I$4:$L$1003,4,FALSE),""),"")</f>
        <v/>
      </c>
      <c r="AD361" s="3" t="str">
        <f>IF(G361&lt;&gt;"LIBSETS_SETTYPE_BATTLEGROUND",IF(G361&lt;&gt;"LIBSETS_SETTYPE_SPECIAL",IF(AE361&lt;&gt;"",VLOOKUP(AE361,'ESO zone constants'!$D$3:$H$4953,5,FALSE),""),""),"")</f>
        <v/>
      </c>
      <c r="AE361" t="str">
        <f>IF(AND(O361&lt;&gt;"",NOT(ISERROR(O361))),"",IF(AND(M361&lt;&gt;"",M361&gt;0,NOT(ISERROR(M361))),VLOOKUP(M361,'ESO dumped WayshrineInfo'!$K$3:$N$9999,4,FALSE),""))</f>
        <v/>
      </c>
      <c r="AF361" s="44"/>
      <c r="AG361" s="43" t="str">
        <f>IF(AF361&lt;&gt;"",IF(AF361&lt;&gt;"LIBSETS_DROP_MECHANIC_MONSTER_NAME",VLOOKUP(AF361,'LibSets constants'!$I$4:$L$1003,3,FALSE),""),"")</f>
        <v/>
      </c>
      <c r="AH361" s="43" t="str">
        <f>IF(AF361&lt;&gt;"",IF(AF361&lt;&gt;"LIBSETS_DROP_MECHANIC_MONSTER_NAME",VLOOKUP(AF361,'LibSets constants'!$I$4:$L$1003,4,FALSE),""),"")</f>
        <v/>
      </c>
      <c r="AI361" s="3" t="str">
        <f>IF(G361&lt;&gt;"LIBSETS_SETTYPE_BATTLEGROUND",IF(G361&lt;&gt;"LIBSETS_SETTYPE_SPECIAL",IF(AJ361&lt;&gt;"",VLOOKUP(AJ361,'ESO zone constants'!$D$3:$H$4953,5,FALSE),""),""),"")</f>
        <v/>
      </c>
      <c r="AK361" s="44"/>
      <c r="AL361" s="43" t="str">
        <f>IF(AK361&lt;&gt;"",IF(AK361&lt;&gt;"LIBSETS_DROP_MECHANIC_MONSTER_NAME",VLOOKUP(AK361,'LibSets constants'!$I$4:$L$1003,3,FALSE),""),"")</f>
        <v/>
      </c>
      <c r="AM361" s="43" t="str">
        <f>IF(AK361&lt;&gt;"",IF(AK361&lt;&gt;"LIBSETS_DROP_MECHANIC_MONSTER_NAME",VLOOKUP(AK361,'LibSets constants'!$I$4:$L$1003,4,FALSE),""),"")</f>
        <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90" t="s">
        <v>2707</v>
      </c>
      <c r="AY361" s="21" t="str">
        <f>IF(A361="???","--","")&amp;IF(F361&lt;&gt;"Not in the game (anymore)",IF(A361&lt;&gt;"",CONCATENATE("[",A361,"] = {wayshrines={")&amp;IF(K361&lt;&gt;"",CONCATENATE(K361,","),"")&amp;IF(L361&lt;&gt;"",CONCATENATE(L361,","),"")&amp;IF(M361&lt;&gt;"",CONCATENATE(M361,","),"")&amp;CONCATENATE("}")&amp;IF(VALUE(N361)&gt;0,CONCATENATE(", traitsNeeded=",N361),"")&amp;CONCATENATE(", dlcId=",IF(S361&lt;&gt;"",S361,"DLC_BASE_GAME")),""),"")</f>
        <v>[414] = {wayshrines={378,378,378,}, dlcId=DLC_BASE_GAME</v>
      </c>
      <c r="AZ361" s="21" t="str">
        <f>IF(F361&lt;&gt;"Not in the game (anymore)",IF(A361&lt;&gt;"",IF(P361&lt;&gt;"",CONCATENATE(", zoneIds={",P361),"")&amp;IF(Y361&lt;&gt;"",CONCATENATE(",",Y361),"")&amp;IF(AD361&lt;&gt;"",CONCATENATE(",",AD361),"")&amp;IF(AI361&lt;&gt;"",CONCATENATE(",",AI361),"")&amp;IF(AN361&lt;&gt;"",CONCATENATE(",",AN361),"")&amp;IF(AS361&lt;&gt;"",CONCATENATE(",",AS361),"")&amp;IF(P361&lt;&gt;"",CONCATENATE("}",""),"")&amp;IF(OR(I361="true",I361="false",I361&lt;&gt;""), CONCATENATE(", veteran=", I361), ""),""),"")</f>
        <v>, zoneIds={1082}, veteran=false</v>
      </c>
      <c r="BA361" s="21" t="str">
        <f>IF(F361&lt;&gt;"Not in the game (anymore)",IF(A361&lt;&gt;"",", setType="&amp;G361,"")&amp;IF(J361="true",", multiTrialSet=true",""),"")</f>
        <v>, setType=LIBSETS_SETTYPE_ARENA</v>
      </c>
      <c r="BB361" s="21" t="str">
        <f>IF(AX361&lt;&gt;"",", isProcSetAllowedInPvP="&amp; AX361,"") &amp; IF(F361&lt;&gt;"Not in the game (anymore)",IF(U361&lt;&gt;"",", dropMechanic={"&amp;U361&amp;IF(AA361&lt;&gt;"",","&amp;AA361,"")&amp;IF(AF361&lt;&gt;"",","&amp;AF361,"")&amp;IF(AK361&lt;&gt;"",","&amp;AK361,"")&amp;IF(AP361&lt;&gt;"",","&amp;AP361,"")&amp;IF(AU361&lt;&gt;"",","&amp;AU361,"")&amp;"}"&amp;IF(U361="LIBSETS_DROP_MECHANIC_MONSTER_NAME",", dropMechanicNames={" &amp; IF(V361&lt;&gt;"","['en']='"&amp;V361&amp;"'","") &amp; IF(W361&lt;&gt;"",", ['de']='" &amp; W361&amp;"'","") &amp; "}",""),"")&amp;"},","")</f>
        <v>, dropMechanic={LIBSETS_DROP_MECHANIC_ARENA_STAGE_CHEST}},</v>
      </c>
      <c r="BC361" s="21" t="str">
        <f>IF(F361&lt;&gt;"Not in the game (anymore)",IF(C361&lt;&gt;"",CONCATENATE(" --",C361," / ",B361,"   [",IF(Q361&lt;&gt;"",Q361,""),IF(Z361&lt;&gt;"",", "&amp;Z361,""),IF(AE361&lt;&gt;"",", "&amp;AE361,""),IF(AJ361&lt;&gt;"",", "&amp;AJ361,""),IF(AO361&lt;&gt;"",", "&amp;AO361,""),IF(AT361&lt;&gt;"",", "&amp;AT361,""),"]")),"")</f>
        <v xml:space="preserve"> --Virulent Shot / Virulenter Schuss   [Blackrose Prison]</v>
      </c>
    </row>
    <row r="362" spans="1:55" x14ac:dyDescent="0.25">
      <c r="A362" s="12">
        <v>415</v>
      </c>
      <c r="B362" t="s">
        <v>1305</v>
      </c>
      <c r="C362" t="s">
        <v>1306</v>
      </c>
      <c r="D362" s="3">
        <f t="shared" si="7"/>
        <v>415</v>
      </c>
      <c r="G362" s="8" t="s">
        <v>1491</v>
      </c>
      <c r="I362" t="s">
        <v>97</v>
      </c>
      <c r="J362" t="s">
        <v>97</v>
      </c>
      <c r="K362">
        <v>378</v>
      </c>
      <c r="L362">
        <v>378</v>
      </c>
      <c r="M362">
        <v>378</v>
      </c>
      <c r="N362">
        <v>0</v>
      </c>
      <c r="O362" s="66" t="s">
        <v>727</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1577</v>
      </c>
      <c r="V362" s="43" t="str">
        <f>IF(U362&lt;&gt;"",IF(U362&lt;&gt;"LIBSETS_DROP_MECHANIC_MONSTER_NAME",VLOOKUP(U362,'LibSets constants'!$I$4:$L$1003,3,FALSE),""),"")</f>
        <v>Arena stage chest</v>
      </c>
      <c r="W362" s="3" t="str">
        <f>IF(U362&lt;&gt;"",IF(U362&lt;&gt;"LIBSETS_DROP_MECHANIC_MONSTER_NAME",VLOOKUP(U362,'LibSets constants'!$I$4:$L$1003,4,FALSE),""),"")</f>
        <v>Arena-Phasen Schatztruhe</v>
      </c>
      <c r="Y362" s="3" t="str">
        <f>IF(G362&lt;&gt;"LIBSETS_SETTYPE_BATTLEGROUND",IF(G362&lt;&gt;"LIBSETS_SETTYPE_SPECIAL",IF(X362&lt;&gt;"",X362,IF(Z362&lt;&gt;"",VLOOKUP(Z362,'ESO zone constants'!$D$3:$H$4953,5,FALSE),"")),""),"")</f>
        <v/>
      </c>
      <c r="Z362" t="str">
        <f>IF(AND(O362&lt;&gt;"",NOT(ISERROR(O362))),"",IF(AND(L362&lt;&gt;"",L362&gt;0,NOT(ISERROR(L362))),VLOOKUP(L362,'ESO dumped WayshrineInfo'!$K$3:$N$9999,4,FALSE),""))</f>
        <v/>
      </c>
      <c r="AB362" s="3" t="str">
        <f>IF(AA362&lt;&gt;"",IF(AA362&lt;&gt;"LIBSETS_DROP_MECHANIC_MONSTER_NAME",VLOOKUP(AA362,'LibSets constants'!$I$4:$L$1003,3,FALSE),""),"")</f>
        <v/>
      </c>
      <c r="AC362" s="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WayshrineInfo'!$K$3:$N$9999,4,FALSE),""))</f>
        <v/>
      </c>
      <c r="AG362" s="3" t="str">
        <f>IF(AF362&lt;&gt;"",IF(AF362&lt;&gt;"LIBSETS_DROP_MECHANIC_MONSTER_NAME",VLOOKUP(AF362,'LibSets constants'!$I$4:$L$1003,3,FALSE),""),"")</f>
        <v/>
      </c>
      <c r="AH362" s="3" t="str">
        <f>IF(AF362&lt;&gt;"",IF(AF362&lt;&gt;"LIBSETS_DROP_MECHANIC_MONSTER_NAME",VLOOKUP(AF362,'LibSets constants'!$I$4:$L$1003,4,FALSE),""),"")</f>
        <v/>
      </c>
      <c r="AI362" s="3" t="str">
        <f>IF(G362&lt;&gt;"LIBSETS_SETTYPE_BATTLEGROUND",IF(G362&lt;&gt;"LIBSETS_SETTYPE_SPECIAL",IF(AJ362&lt;&gt;"",VLOOKUP(AJ362,'ESO zone constants'!$D$3:$H$4953,5,FALSE),""),""),"")</f>
        <v/>
      </c>
      <c r="AL362" s="3" t="str">
        <f>IF(AK362&lt;&gt;"",IF(AK362&lt;&gt;"LIBSETS_DROP_MECHANIC_MONSTER_NAME",VLOOKUP(AK362,'LibSets constants'!$I$4:$L$1003,3,FALSE),""),"")</f>
        <v/>
      </c>
      <c r="AM362" s="3" t="str">
        <f>IF(AK362&lt;&gt;"",IF(AK362&lt;&gt;"LIBSETS_DROP_MECHANIC_MONSTER_NAME",VLOOKUP(AK362,'LibSets constants'!$I$4:$L$1003,4,FALSE),""),"")</f>
        <v/>
      </c>
      <c r="AN362" s="3" t="str">
        <f>IF(G362&lt;&gt;"LIBSETS_SETTYPE_BATTLEGROUND",IF(G362&lt;&gt;"LIBSETS_SETTYPE_SPECIAL",IF(AO362&lt;&gt;"",VLOOKUP(AO362,'ESO zone constants'!$D$3:$H$4953,5,FALSE),""),""),"")</f>
        <v/>
      </c>
      <c r="AQ362" s="3" t="str">
        <f>IF(AP362&lt;&gt;"",IF(AP362&lt;&gt;"LIBSETS_DROP_MECHANIC_MONSTER_NAME",VLOOKUP(AP362,'LibSets constants'!$I$4:$L$1003,3,FALSE),""),"")</f>
        <v/>
      </c>
      <c r="AR362" s="3" t="str">
        <f>IF(AP362&lt;&gt;"",IF(AP362&lt;&gt;"LIBSETS_DROP_MECHANIC_MONSTER_NAME",VLOOKUP(AP362,'LibSets constants'!$I$4:$L$1003,4,FALSE),""),"")</f>
        <v/>
      </c>
      <c r="AS362" s="3" t="str">
        <f>IF(G362&lt;&gt;"LIBSETS_SETTYPE_BATTLEGROUND",IF(G362&lt;&gt;"LIBSETS_SETTYPE_SPECIAL",IF(AT362&lt;&gt;"",VLOOKUP(AT362,'ESO zone constants'!$D$3:$H$4953,5,FALSE),""),""),"")</f>
        <v/>
      </c>
      <c r="AV362" s="3" t="str">
        <f>IF(AU362&lt;&gt;"",IF(AU362&lt;&gt;"LIBSETS_DROP_MECHANIC_MONSTER_NAME",VLOOKUP(AU362,'LibSets constants'!$I$4:$L$1003,3,FALSE),""),"")</f>
        <v/>
      </c>
      <c r="AW362" s="3" t="str">
        <f>IF(AU362&lt;&gt;"",IF(AU362&lt;&gt;"LIBSETS_DROP_MECHANIC_MONSTER_NAME",VLOOKUP(AU362,'LibSets constants'!$I$4:$L$1003,4,FALSE),""),"")</f>
        <v/>
      </c>
      <c r="AX362" s="90" t="s">
        <v>2707</v>
      </c>
      <c r="AY362" s="21" t="str">
        <f>IF(A362="???","--","")&amp;IF(F362&lt;&gt;"Not in the game (anymore)",IF(A362&lt;&gt;"",CONCATENATE("[",A362,"] = {wayshrines={")&amp;IF(K362&lt;&gt;"",CONCATENATE(K362,","),"")&amp;IF(L362&lt;&gt;"",CONCATENATE(L362,","),"")&amp;IF(M362&lt;&gt;"",CONCATENATE(M362,","),"")&amp;CONCATENATE("}")&amp;IF(VALUE(N362)&gt;0,CONCATENATE(", traitsNeeded=",N362),"")&amp;CONCATENATE(", dlcId=",IF(S362&lt;&gt;"",S362,"DLC_BASE_GAME")),""),"")</f>
        <v>[415] = {wayshrines={378,378,378,}, dlcId=DLC_BASE_GAME</v>
      </c>
      <c r="AZ362" s="21" t="str">
        <f>IF(F362&lt;&gt;"Not in the game (anymore)",IF(A362&lt;&gt;"",IF(P362&lt;&gt;"",CONCATENATE(", zoneIds={",P362),"")&amp;IF(Y362&lt;&gt;"",CONCATENATE(",",Y362),"")&amp;IF(AD362&lt;&gt;"",CONCATENATE(",",AD362),"")&amp;IF(AI362&lt;&gt;"",CONCATENATE(",",AI362),"")&amp;IF(AN362&lt;&gt;"",CONCATENATE(",",AN362),"")&amp;IF(AS362&lt;&gt;"",CONCATENATE(",",AS362),"")&amp;IF(P362&lt;&gt;"",CONCATENATE("}",""),"")&amp;IF(OR(I362="true",I362="false",I362&lt;&gt;""), CONCATENATE(", veteran=", I362), ""),""),"")</f>
        <v>, zoneIds={1082}, veteran=false</v>
      </c>
      <c r="BA362" s="21" t="str">
        <f>IF(F362&lt;&gt;"Not in the game (anymore)",IF(A362&lt;&gt;"",", setType="&amp;G362,"")&amp;IF(J362="true",", multiTrialSet=true",""),"")</f>
        <v>, setType=LIBSETS_SETTYPE_ARENA</v>
      </c>
      <c r="BB362" s="21" t="str">
        <f>IF(AX362&lt;&gt;"",", isProcSetAllowedInPvP="&amp; AX362,"") &amp; IF(F362&lt;&gt;"Not in the game (anymore)",IF(U362&lt;&gt;"",", dropMechanic={"&amp;U362&amp;IF(AA362&lt;&gt;"",","&amp;AA362,"")&amp;IF(AF362&lt;&gt;"",","&amp;AF362,"")&amp;IF(AK362&lt;&gt;"",","&amp;AK362,"")&amp;IF(AP362&lt;&gt;"",","&amp;AP362,"")&amp;IF(AU362&lt;&gt;"",","&amp;AU362,"")&amp;"}"&amp;IF(U362="LIBSETS_DROP_MECHANIC_MONSTER_NAME",", dropMechanicNames={" &amp; IF(V362&lt;&gt;"","['en']='"&amp;V362&amp;"'","") &amp; IF(W362&lt;&gt;"",", ['de']='" &amp; W362&amp;"'","") &amp; "}",""),"")&amp;"},","")</f>
        <v>, dropMechanic={LIBSETS_DROP_MECHANIC_ARENA_STAGE_CHEST}},</v>
      </c>
      <c r="BC362" s="21" t="str">
        <f>IF(F362&lt;&gt;"Not in the game (anymore)",IF(C362&lt;&gt;"",CONCATENATE(" --",C362," / ",B362,"   [",IF(Q362&lt;&gt;"",Q362,""),IF(Z362&lt;&gt;"",", "&amp;Z362,""),IF(AE362&lt;&gt;"",", "&amp;AE362,""),IF(AJ362&lt;&gt;"",", "&amp;AJ362,""),IF(AO362&lt;&gt;"",", "&amp;AO362,""),IF(AT362&lt;&gt;"",", "&amp;AT362,""),"]")),"")</f>
        <v xml:space="preserve"> --Wild Impulse / Wilder Impuls   [Blackrose Prison]</v>
      </c>
    </row>
    <row r="363" spans="1:55" x14ac:dyDescent="0.25">
      <c r="A363" s="12">
        <v>416</v>
      </c>
      <c r="B363" t="s">
        <v>1307</v>
      </c>
      <c r="C363" t="s">
        <v>2675</v>
      </c>
      <c r="D363" s="3">
        <f t="shared" si="7"/>
        <v>416</v>
      </c>
      <c r="G363" s="8" t="s">
        <v>1491</v>
      </c>
      <c r="I363" t="s">
        <v>97</v>
      </c>
      <c r="J363" t="s">
        <v>97</v>
      </c>
      <c r="K363">
        <v>378</v>
      </c>
      <c r="L363">
        <v>378</v>
      </c>
      <c r="M363">
        <v>378</v>
      </c>
      <c r="N363">
        <v>0</v>
      </c>
      <c r="O363" s="66" t="s">
        <v>727</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1577</v>
      </c>
      <c r="V363" s="43" t="str">
        <f>IF(U363&lt;&gt;"",IF(U363&lt;&gt;"LIBSETS_DROP_MECHANIC_MONSTER_NAME",VLOOKUP(U363,'LibSets constants'!$I$4:$L$1003,3,FALSE),""),"")</f>
        <v>Arena stage chest</v>
      </c>
      <c r="W363" s="3" t="str">
        <f>IF(U363&lt;&gt;"",IF(U363&lt;&gt;"LIBSETS_DROP_MECHANIC_MONSTER_NAME",VLOOKUP(U363,'LibSets constants'!$I$4:$L$1003,4,FALSE),""),"")</f>
        <v>Arena-Phasen Schatztruhe</v>
      </c>
      <c r="Y363" s="3" t="str">
        <f>IF(G363&lt;&gt;"LIBSETS_SETTYPE_BATTLEGROUND",IF(G363&lt;&gt;"LIBSETS_SETTYPE_SPECIAL",IF(X363&lt;&gt;"",X363,IF(Z363&lt;&gt;"",VLOOKUP(Z363,'ESO zone constants'!$D$3:$H$4953,5,FALSE),"")),""),"")</f>
        <v/>
      </c>
      <c r="Z363" t="str">
        <f>IF(AND(O363&lt;&gt;"",NOT(ISERROR(O363))),"",IF(AND(L363&lt;&gt;"",L363&gt;0,NOT(ISERROR(L363))),VLOOKUP(L363,'ESO dumped WayshrineInfo'!$K$3:$N$9999,4,FALSE),""))</f>
        <v/>
      </c>
      <c r="AA363" s="44"/>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WayshrineInfo'!$K$3:$N$9999,4,FALSE),""))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90" t="s">
        <v>2707</v>
      </c>
      <c r="AY363" s="21" t="str">
        <f>IF(A363="???","--","")&amp;IF(F363&lt;&gt;"Not in the game (anymore)",IF(A363&lt;&gt;"",CONCATENATE("[",A363,"] = {wayshrines={")&amp;IF(K363&lt;&gt;"",CONCATENATE(K363,","),"")&amp;IF(L363&lt;&gt;"",CONCATENATE(L363,","),"")&amp;IF(M363&lt;&gt;"",CONCATENATE(M363,","),"")&amp;CONCATENATE("}")&amp;IF(VALUE(N363)&gt;0,CONCATENATE(", traitsNeeded=",N363),"")&amp;CONCATENATE(", dlcId=",IF(S363&lt;&gt;"",S363,"DLC_BASE_GAME")),""),"")</f>
        <v>[416] = {wayshrines={378,378,378,}, dlcId=DLC_BASE_GAME</v>
      </c>
      <c r="AZ363" s="21" t="str">
        <f>IF(F363&lt;&gt;"Not in the game (anymore)",IF(A363&lt;&gt;"",IF(P363&lt;&gt;"",CONCATENATE(", zoneIds={",P363),"")&amp;IF(Y363&lt;&gt;"",CONCATENATE(",",Y363),"")&amp;IF(AD363&lt;&gt;"",CONCATENATE(",",AD363),"")&amp;IF(AI363&lt;&gt;"",CONCATENATE(",",AI363),"")&amp;IF(AN363&lt;&gt;"",CONCATENATE(",",AN363),"")&amp;IF(AS363&lt;&gt;"",CONCATENATE(",",AS363),"")&amp;IF(P363&lt;&gt;"",CONCATENATE("}",""),"")&amp;IF(OR(I363="true",I363="false",I363&lt;&gt;""), CONCATENATE(", veteran=", I363), ""),""),"")</f>
        <v>, zoneIds={1082}, veteran=false</v>
      </c>
      <c r="BA363" s="21" t="str">
        <f>IF(F363&lt;&gt;"Not in the game (anymore)",IF(A363&lt;&gt;"",", setType="&amp;G363,"")&amp;IF(J363="true",", multiTrialSet=true",""),"")</f>
        <v>, setType=LIBSETS_SETTYPE_ARENA</v>
      </c>
      <c r="BB363" s="21" t="str">
        <f>IF(AX363&lt;&gt;"",", isProcSetAllowedInPvP="&amp; AX363,"") &amp; IF(F363&lt;&gt;"Not in the game (anymore)",IF(U363&lt;&gt;"",", dropMechanic={"&amp;U363&amp;IF(AA363&lt;&gt;"",","&amp;AA363,"")&amp;IF(AF363&lt;&gt;"",","&amp;AF363,"")&amp;IF(AK363&lt;&gt;"",","&amp;AK363,"")&amp;IF(AP363&lt;&gt;"",","&amp;AP363,"")&amp;IF(AU363&lt;&gt;"",","&amp;AU363,"")&amp;"}"&amp;IF(U363="LIBSETS_DROP_MECHANIC_MONSTER_NAME",", dropMechanicNames={" &amp; IF(V363&lt;&gt;"","['en']='"&amp;V363&amp;"'","") &amp; IF(W363&lt;&gt;"",", ['de']='" &amp; W363&amp;"'","") &amp; "}",""),"")&amp;"},","")</f>
        <v>, dropMechanic={LIBSETS_DROP_MECHANIC_ARENA_STAGE_CHEST}},</v>
      </c>
      <c r="BC363" s="21" t="str">
        <f>IF(F363&lt;&gt;"Not in the game (anymore)",IF(C363&lt;&gt;"",CONCATENATE(" --",C363," / ",B363,"   [",IF(Q363&lt;&gt;"",Q363,""),IF(Z363&lt;&gt;"",", "&amp;Z363,""),IF(AE363&lt;&gt;"",", "&amp;AE363,""),IF(AJ363&lt;&gt;"",", "&amp;AJ363,""),IF(AO363&lt;&gt;"",", "&amp;AO363,""),IF(AT363&lt;&gt;"",", "&amp;AT363,""),"]")),"")</f>
        <v xml:space="preserve"> --Mender\'s Ward / Schutz des Pflegers   [Blackrose Prison]</v>
      </c>
    </row>
    <row r="364" spans="1:55" x14ac:dyDescent="0.25">
      <c r="A364" s="12">
        <v>417</v>
      </c>
      <c r="B364" t="s">
        <v>1308</v>
      </c>
      <c r="C364" t="s">
        <v>1309</v>
      </c>
      <c r="D364" s="3">
        <f t="shared" si="7"/>
        <v>417</v>
      </c>
      <c r="G364" s="8" t="s">
        <v>1494</v>
      </c>
      <c r="I364" t="s">
        <v>97</v>
      </c>
      <c r="J364" t="s">
        <v>97</v>
      </c>
      <c r="K364">
        <v>-1</v>
      </c>
      <c r="L364">
        <v>-1</v>
      </c>
      <c r="M364">
        <v>-1</v>
      </c>
      <c r="N364">
        <v>0</v>
      </c>
      <c r="O364" s="66"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1562</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Y364" s="3" t="str">
        <f>IF(G364&lt;&gt;"LIBSETS_SETTYPE_BATTLEGROUND",IF(G364&lt;&gt;"LIBSETS_SETTYPE_SPECIAL",IF(X364&lt;&gt;"",X364,IF(Z364&lt;&gt;"",VLOOKUP(Z364,'ESO zone constants'!$D$3:$H$4953,5,FALSE),"")),""),"")</f>
        <v/>
      </c>
      <c r="Z364" t="str">
        <f>IF(AND(O364&lt;&gt;"",NOT(ISERROR(O364))),"",IF(AND(L364&lt;&gt;"",L364&gt;0,NOT(ISERROR(L364))),VLOOKUP(L364,'ESO dumped WayshrineInfo'!$K$3:$N$9999,4,FALSE),""))</f>
        <v/>
      </c>
      <c r="AB364" s="3" t="str">
        <f>IF(AA364&lt;&gt;"",IF(AA364&lt;&gt;"LIBSETS_DROP_MECHANIC_MONSTER_NAME",VLOOKUP(AA364,'LibSets constants'!$I$4:$L$1003,3,FALSE),""),"")</f>
        <v/>
      </c>
      <c r="AC364" s="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WayshrineInfo'!$K$3:$N$9999,4,FALSE),""))</f>
        <v/>
      </c>
      <c r="AG364" s="3" t="str">
        <f>IF(AF364&lt;&gt;"",IF(AF364&lt;&gt;"LIBSETS_DROP_MECHANIC_MONSTER_NAME",VLOOKUP(AF364,'LibSets constants'!$I$4:$L$1003,3,FALSE),""),"")</f>
        <v/>
      </c>
      <c r="AH364" s="3" t="str">
        <f>IF(AF364&lt;&gt;"",IF(AF364&lt;&gt;"LIBSETS_DROP_MECHANIC_MONSTER_NAME",VLOOKUP(AF364,'LibSets constants'!$I$4:$L$1003,4,FALSE),""),"")</f>
        <v/>
      </c>
      <c r="AI364" s="3" t="str">
        <f>IF(G364&lt;&gt;"LIBSETS_SETTYPE_BATTLEGROUND",IF(G364&lt;&gt;"LIBSETS_SETTYPE_SPECIAL",IF(AJ364&lt;&gt;"",VLOOKUP(AJ364,'ESO zone constants'!$D$3:$H$4953,5,FALSE),""),""),"")</f>
        <v/>
      </c>
      <c r="AL364" s="3" t="str">
        <f>IF(AK364&lt;&gt;"",IF(AK364&lt;&gt;"LIBSETS_DROP_MECHANIC_MONSTER_NAME",VLOOKUP(AK364,'LibSets constants'!$I$4:$L$1003,3,FALSE),""),"")</f>
        <v/>
      </c>
      <c r="AM364" s="3" t="str">
        <f>IF(AK364&lt;&gt;"",IF(AK364&lt;&gt;"LIBSETS_DROP_MECHANIC_MONSTER_NAME",VLOOKUP(AK364,'LibSets constants'!$I$4:$L$1003,4,FALSE),""),"")</f>
        <v/>
      </c>
      <c r="AN364" s="3" t="str">
        <f>IF(G364&lt;&gt;"LIBSETS_SETTYPE_BATTLEGROUND",IF(G364&lt;&gt;"LIBSETS_SETTYPE_SPECIAL",IF(AO364&lt;&gt;"",VLOOKUP(AO364,'ESO zone constants'!$D$3:$H$4953,5,FALSE),""),""),"")</f>
        <v/>
      </c>
      <c r="AQ364" s="3" t="str">
        <f>IF(AP364&lt;&gt;"",IF(AP364&lt;&gt;"LIBSETS_DROP_MECHANIC_MONSTER_NAME",VLOOKUP(AP364,'LibSets constants'!$I$4:$L$1003,3,FALSE),""),"")</f>
        <v/>
      </c>
      <c r="AR364" s="3" t="str">
        <f>IF(AP364&lt;&gt;"",IF(AP364&lt;&gt;"LIBSETS_DROP_MECHANIC_MONSTER_NAME",VLOOKUP(AP364,'LibSets constants'!$I$4:$L$1003,4,FALSE),""),"")</f>
        <v/>
      </c>
      <c r="AS364" s="3" t="str">
        <f>IF(G364&lt;&gt;"LIBSETS_SETTYPE_BATTLEGROUND",IF(G364&lt;&gt;"LIBSETS_SETTYPE_SPECIAL",IF(AT364&lt;&gt;"",VLOOKUP(AT364,'ESO zone constants'!$D$3:$H$4953,5,FALSE),""),""),"")</f>
        <v/>
      </c>
      <c r="AV364" s="3" t="str">
        <f>IF(AU364&lt;&gt;"",IF(AU364&lt;&gt;"LIBSETS_DROP_MECHANIC_MONSTER_NAME",VLOOKUP(AU364,'LibSets constants'!$I$4:$L$1003,3,FALSE),""),"")</f>
        <v/>
      </c>
      <c r="AW364" s="3" t="str">
        <f>IF(AU364&lt;&gt;"",IF(AU364&lt;&gt;"LIBSETS_DROP_MECHANIC_MONSTER_NAME",VLOOKUP(AU364,'LibSets constants'!$I$4:$L$1003,4,FALSE),""),"")</f>
        <v/>
      </c>
      <c r="AX364" s="90" t="s">
        <v>2707</v>
      </c>
      <c r="AY364" s="21" t="str">
        <f>IF(A364="???","--","")&amp;IF(F364&lt;&gt;"Not in the game (anymore)",IF(A364&lt;&gt;"",CONCATENATE("[",A364,"] = {wayshrines={")&amp;IF(K364&lt;&gt;"",CONCATENATE(K364,","),"")&amp;IF(L364&lt;&gt;"",CONCATENATE(L364,","),"")&amp;IF(M364&lt;&gt;"",CONCATENATE(M364,","),"")&amp;CONCATENATE("}")&amp;IF(VALUE(N364)&gt;0,CONCATENATE(", traitsNeeded=",N364),"")&amp;CONCATENATE(", dlcId=",IF(S364&lt;&gt;"",S364,"DLC_BASE_GAME")),""),"")</f>
        <v>[417] = {wayshrines={-1,-1,-1,}, dlcId=DLC_BASE_GAME</v>
      </c>
      <c r="AZ364" s="21" t="str">
        <f>IF(F364&lt;&gt;"Not in the game (anymore)",IF(A364&lt;&gt;"",IF(P364&lt;&gt;"",CONCATENATE(", zoneIds={",P364),"")&amp;IF(Y364&lt;&gt;"",CONCATENATE(",",Y364),"")&amp;IF(AD364&lt;&gt;"",CONCATENATE(",",AD364),"")&amp;IF(AI364&lt;&gt;"",CONCATENATE(",",AI364),"")&amp;IF(AN364&lt;&gt;"",CONCATENATE(",",AN364),"")&amp;IF(AS364&lt;&gt;"",CONCATENATE(",",AS364),"")&amp;IF(P364&lt;&gt;"",CONCATENATE("}",""),"")&amp;IF(OR(I364="true",I364="false",I364&lt;&gt;""), CONCATENATE(", veteran=", I364), ""),""),"")</f>
        <v>, zoneIds={181}, veteran=false</v>
      </c>
      <c r="BA364" s="21" t="str">
        <f>IF(F364&lt;&gt;"Not in the game (anymore)",IF(A364&lt;&gt;"",", setType="&amp;G364,"")&amp;IF(J364="true",", multiTrialSet=true",""),"")</f>
        <v>, setType=LIBSETS_SETTYPE_CYRODIIL</v>
      </c>
      <c r="BB364" s="21" t="str">
        <f>IF(AX364&lt;&gt;"",", isProcSetAllowedInPvP="&amp; AX364,"") &amp; IF(F364&lt;&gt;"Not in the game (anymore)",IF(U364&lt;&gt;"",", dropMechanic={"&amp;U364&amp;IF(AA364&lt;&gt;"",","&amp;AA364,"")&amp;IF(AF364&lt;&gt;"",","&amp;AF364,"")&amp;IF(AK364&lt;&gt;"",","&amp;AK364,"")&amp;IF(AP364&lt;&gt;"",","&amp;AP364,"")&amp;IF(AU364&lt;&gt;"",","&amp;AU364,"")&amp;"}"&amp;IF(U364="LIBSETS_DROP_MECHANIC_MONSTER_NAME",", dropMechanicNames={" &amp; IF(V364&lt;&gt;"","['en']='"&amp;V364&amp;"'","") &amp; IF(W364&lt;&gt;"",", ['de']='" &amp; W364&amp;"'","") &amp; "}",""),"")&amp;"},","")</f>
        <v>, dropMechanic={LIBSETS_DROP_MECHANIC_MAIL_PVP_REWARDS_FOR_THE_WORTHY}},</v>
      </c>
      <c r="BC364" s="21" t="str">
        <f>IF(F364&lt;&gt;"Not in the game (anymore)",IF(C364&lt;&gt;"",CONCATENATE(" --",C364," / ",B364,"   [",IF(Q364&lt;&gt;"",Q364,""),IF(Z364&lt;&gt;"",", "&amp;Z364,""),IF(AE364&lt;&gt;"",", "&amp;AE364,""),IF(AJ364&lt;&gt;"",", "&amp;AJ364,""),IF(AO364&lt;&gt;"",", "&amp;AO364,""),IF(AT364&lt;&gt;"",", "&amp;AT364,""),"]")),"")</f>
        <v xml:space="preserve"> --Indomitable Fury / Unbeugsamer Zorn   [Cyrodiil]</v>
      </c>
    </row>
    <row r="365" spans="1:55" x14ac:dyDescent="0.25">
      <c r="A365" s="12">
        <v>418</v>
      </c>
      <c r="B365" t="s">
        <v>1310</v>
      </c>
      <c r="C365" t="s">
        <v>1311</v>
      </c>
      <c r="D365" s="3">
        <f t="shared" si="7"/>
        <v>418</v>
      </c>
      <c r="G365" s="8" t="s">
        <v>1494</v>
      </c>
      <c r="I365" t="s">
        <v>97</v>
      </c>
      <c r="J365" t="s">
        <v>97</v>
      </c>
      <c r="K365">
        <v>-1</v>
      </c>
      <c r="L365">
        <v>-1</v>
      </c>
      <c r="M365">
        <v>-1</v>
      </c>
      <c r="N365">
        <v>0</v>
      </c>
      <c r="O365" s="66"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1562</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Y365" s="3" t="str">
        <f>IF(G365&lt;&gt;"LIBSETS_SETTYPE_BATTLEGROUND",IF(G365&lt;&gt;"LIBSETS_SETTYPE_SPECIAL",IF(X365&lt;&gt;"",X365,IF(Z365&lt;&gt;"",VLOOKUP(Z365,'ESO zone constants'!$D$3:$H$4953,5,FALSE),"")),""),"")</f>
        <v/>
      </c>
      <c r="Z365" t="str">
        <f>IF(AND(O365&lt;&gt;"",NOT(ISERROR(O365))),"",IF(AND(L365&lt;&gt;"",L365&gt;0,NOT(ISERROR(L365))),VLOOKUP(L365,'ESO dumped WayshrineInfo'!$K$3:$N$9999,4,FALSE),""))</f>
        <v/>
      </c>
      <c r="AB365" s="3" t="str">
        <f>IF(AA365&lt;&gt;"",IF(AA365&lt;&gt;"LIBSETS_DROP_MECHANIC_MONSTER_NAME",VLOOKUP(AA365,'LibSets constants'!$I$4:$L$1003,3,FALSE),""),"")</f>
        <v/>
      </c>
      <c r="AC365" s="3" t="str">
        <f>IF(AA365&lt;&gt;"",IF(AA365&lt;&gt;"LIBSETS_DROP_MECHANIC_MONSTER_NAME",VLOOKUP(AA365,'LibSets constants'!$I$4:$L$1003,4,FALSE),""),"")</f>
        <v/>
      </c>
      <c r="AD365" s="3" t="str">
        <f>IF(G365&lt;&gt;"LIBSETS_SETTYPE_BATTLEGROUND",IF(G365&lt;&gt;"LIBSETS_SETTYPE_SPECIAL",IF(AE365&lt;&gt;"",VLOOKUP(AE365,'ESO zone constants'!$D$3:$H$4953,5,FALSE),""),""),"")</f>
        <v/>
      </c>
      <c r="AE365" t="str">
        <f>IF(AND(O365&lt;&gt;"",NOT(ISERROR(O365))),"",IF(AND(M365&lt;&gt;"",M365&gt;0,NOT(ISERROR(M365))),VLOOKUP(M365,'ESO dumped WayshrineInfo'!$K$3:$N$9999,4,FALSE),""))</f>
        <v/>
      </c>
      <c r="AG365" s="3" t="str">
        <f>IF(AF365&lt;&gt;"",IF(AF365&lt;&gt;"LIBSETS_DROP_MECHANIC_MONSTER_NAME",VLOOKUP(AF365,'LibSets constants'!$I$4:$L$1003,3,FALSE),""),"")</f>
        <v/>
      </c>
      <c r="AH365" s="3" t="str">
        <f>IF(AF365&lt;&gt;"",IF(AF365&lt;&gt;"LIBSETS_DROP_MECHANIC_MONSTER_NAME",VLOOKUP(AF365,'LibSets constants'!$I$4:$L$1003,4,FALSE),""),"")</f>
        <v/>
      </c>
      <c r="AI365" s="3" t="str">
        <f>IF(G365&lt;&gt;"LIBSETS_SETTYPE_BATTLEGROUND",IF(G365&lt;&gt;"LIBSETS_SETTYPE_SPECIAL",IF(AJ365&lt;&gt;"",VLOOKUP(AJ365,'ESO zone constants'!$D$3:$H$4953,5,FALSE),""),""),"")</f>
        <v/>
      </c>
      <c r="AL365" s="3" t="str">
        <f>IF(AK365&lt;&gt;"",IF(AK365&lt;&gt;"LIBSETS_DROP_MECHANIC_MONSTER_NAME",VLOOKUP(AK365,'LibSets constants'!$I$4:$L$1003,3,FALSE),""),"")</f>
        <v/>
      </c>
      <c r="AM365" s="3" t="str">
        <f>IF(AK365&lt;&gt;"",IF(AK365&lt;&gt;"LIBSETS_DROP_MECHANIC_MONSTER_NAME",VLOOKUP(AK365,'LibSets constants'!$I$4:$L$1003,4,FALSE),""),"")</f>
        <v/>
      </c>
      <c r="AN365" s="3" t="str">
        <f>IF(G365&lt;&gt;"LIBSETS_SETTYPE_BATTLEGROUND",IF(G365&lt;&gt;"LIBSETS_SETTYPE_SPECIAL",IF(AO365&lt;&gt;"",VLOOKUP(AO365,'ESO zone constants'!$D$3:$H$4953,5,FALSE),""),""),"")</f>
        <v/>
      </c>
      <c r="AQ365" s="3" t="str">
        <f>IF(AP365&lt;&gt;"",IF(AP365&lt;&gt;"LIBSETS_DROP_MECHANIC_MONSTER_NAME",VLOOKUP(AP365,'LibSets constants'!$I$4:$L$1003,3,FALSE),""),"")</f>
        <v/>
      </c>
      <c r="AR365" s="3" t="str">
        <f>IF(AP365&lt;&gt;"",IF(AP365&lt;&gt;"LIBSETS_DROP_MECHANIC_MONSTER_NAME",VLOOKUP(AP365,'LibSets constants'!$I$4:$L$1003,4,FALSE),""),"")</f>
        <v/>
      </c>
      <c r="AS365" s="3" t="str">
        <f>IF(G365&lt;&gt;"LIBSETS_SETTYPE_BATTLEGROUND",IF(G365&lt;&gt;"LIBSETS_SETTYPE_SPECIAL",IF(AT365&lt;&gt;"",VLOOKUP(AT365,'ESO zone constants'!$D$3:$H$4953,5,FALSE),""),""),"")</f>
        <v/>
      </c>
      <c r="AV365" s="3" t="str">
        <f>IF(AU365&lt;&gt;"",IF(AU365&lt;&gt;"LIBSETS_DROP_MECHANIC_MONSTER_NAME",VLOOKUP(AU365,'LibSets constants'!$I$4:$L$1003,3,FALSE),""),"")</f>
        <v/>
      </c>
      <c r="AW365" s="3" t="str">
        <f>IF(AU365&lt;&gt;"",IF(AU365&lt;&gt;"LIBSETS_DROP_MECHANIC_MONSTER_NAME",VLOOKUP(AU365,'LibSets constants'!$I$4:$L$1003,4,FALSE),""),"")</f>
        <v/>
      </c>
      <c r="AX365" s="90" t="s">
        <v>2707</v>
      </c>
      <c r="AY365" s="21" t="str">
        <f>IF(A365="???","--","")&amp;IF(F365&lt;&gt;"Not in the game (anymore)",IF(A365&lt;&gt;"",CONCATENATE("[",A365,"] = {wayshrines={")&amp;IF(K365&lt;&gt;"",CONCATENATE(K365,","),"")&amp;IF(L365&lt;&gt;"",CONCATENATE(L365,","),"")&amp;IF(M365&lt;&gt;"",CONCATENATE(M365,","),"")&amp;CONCATENATE("}")&amp;IF(VALUE(N365)&gt;0,CONCATENATE(", traitsNeeded=",N365),"")&amp;CONCATENATE(", dlcId=",IF(S365&lt;&gt;"",S365,"DLC_BASE_GAME")),""),"")</f>
        <v>[418] = {wayshrines={-1,-1,-1,}, dlcId=DLC_BASE_GAME</v>
      </c>
      <c r="AZ365" s="21" t="str">
        <f>IF(F365&lt;&gt;"Not in the game (anymore)",IF(A365&lt;&gt;"",IF(P365&lt;&gt;"",CONCATENATE(", zoneIds={",P365),"")&amp;IF(Y365&lt;&gt;"",CONCATENATE(",",Y365),"")&amp;IF(AD365&lt;&gt;"",CONCATENATE(",",AD365),"")&amp;IF(AI365&lt;&gt;"",CONCATENATE(",",AI365),"")&amp;IF(AN365&lt;&gt;"",CONCATENATE(",",AN365),"")&amp;IF(AS365&lt;&gt;"",CONCATENATE(",",AS365),"")&amp;IF(P365&lt;&gt;"",CONCATENATE("}",""),"")&amp;IF(OR(I365="true",I365="false",I365&lt;&gt;""), CONCATENATE(", veteran=", I365), ""),""),"")</f>
        <v>, zoneIds={181}, veteran=false</v>
      </c>
      <c r="BA365" s="21" t="str">
        <f>IF(F365&lt;&gt;"Not in the game (anymore)",IF(A365&lt;&gt;"",", setType="&amp;G365,"")&amp;IF(J365="true",", multiTrialSet=true",""),"")</f>
        <v>, setType=LIBSETS_SETTYPE_CYRODIIL</v>
      </c>
      <c r="BB365" s="21" t="str">
        <f>IF(AX365&lt;&gt;"",", isProcSetAllowedInPvP="&amp; AX365,"") &amp; IF(F365&lt;&gt;"Not in the game (anymore)",IF(U365&lt;&gt;"",", dropMechanic={"&amp;U365&amp;IF(AA365&lt;&gt;"",","&amp;AA365,"")&amp;IF(AF365&lt;&gt;"",","&amp;AF365,"")&amp;IF(AK365&lt;&gt;"",","&amp;AK365,"")&amp;IF(AP365&lt;&gt;"",","&amp;AP365,"")&amp;IF(AU365&lt;&gt;"",","&amp;AU365,"")&amp;"}"&amp;IF(U365="LIBSETS_DROP_MECHANIC_MONSTER_NAME",", dropMechanicNames={" &amp; IF(V365&lt;&gt;"","['en']='"&amp;V365&amp;"'","") &amp; IF(W365&lt;&gt;"",", ['de']='" &amp; W365&amp;"'","") &amp; "}",""),"")&amp;"},","")</f>
        <v>, dropMechanic={LIBSETS_DROP_MECHANIC_MAIL_PVP_REWARDS_FOR_THE_WORTHY}},</v>
      </c>
      <c r="BC365" s="21" t="str">
        <f>IF(F365&lt;&gt;"Not in the game (anymore)",IF(C365&lt;&gt;"",CONCATENATE(" --",C365," / ",B365,"   [",IF(Q365&lt;&gt;"",Q365,""),IF(Z365&lt;&gt;"",", "&amp;Z365,""),IF(AE365&lt;&gt;"",", "&amp;AE365,""),IF(AJ365&lt;&gt;"",", "&amp;AJ365,""),IF(AO365&lt;&gt;"",", "&amp;AO365,""),IF(AT365&lt;&gt;"",", "&amp;AT365,""),"]")),"")</f>
        <v xml:space="preserve"> --Spell Strategist / Zauberstratege   [Cyrodiil]</v>
      </c>
    </row>
    <row r="366" spans="1:55" x14ac:dyDescent="0.25">
      <c r="A366" s="12">
        <v>419</v>
      </c>
      <c r="B366" t="s">
        <v>1312</v>
      </c>
      <c r="C366" t="s">
        <v>1313</v>
      </c>
      <c r="D366" s="3">
        <f t="shared" ref="D366:D397" si="8">A366</f>
        <v>419</v>
      </c>
      <c r="E366" s="42"/>
      <c r="G366" s="8" t="s">
        <v>1494</v>
      </c>
      <c r="I366" t="s">
        <v>97</v>
      </c>
      <c r="J366" t="s">
        <v>97</v>
      </c>
      <c r="K366">
        <v>-1</v>
      </c>
      <c r="L366">
        <v>-1</v>
      </c>
      <c r="M366">
        <v>-1</v>
      </c>
      <c r="N366">
        <v>0</v>
      </c>
      <c r="O366" s="66"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1562</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Y366" s="3" t="str">
        <f>IF(G366&lt;&gt;"LIBSETS_SETTYPE_BATTLEGROUND",IF(G366&lt;&gt;"LIBSETS_SETTYPE_SPECIAL",IF(X366&lt;&gt;"",X366,IF(Z366&lt;&gt;"",VLOOKUP(Z366,'ESO zone constants'!$D$3:$H$4953,5,FALSE),"")),""),"")</f>
        <v/>
      </c>
      <c r="Z366" t="str">
        <f>IF(AND(O366&lt;&gt;"",NOT(ISERROR(O366))),"",IF(AND(L366&lt;&gt;"",L366&gt;0,NOT(ISERROR(L366))),VLOOKUP(L366,'ESO dumped WayshrineInfo'!$K$3:$N$9999,4,FALSE),""))</f>
        <v/>
      </c>
      <c r="AB366" s="3" t="str">
        <f>IF(AA366&lt;&gt;"",IF(AA366&lt;&gt;"LIBSETS_DROP_MECHANIC_MONSTER_NAME",VLOOKUP(AA366,'LibSets constants'!$I$4:$L$1003,3,FALSE),""),"")</f>
        <v/>
      </c>
      <c r="AC366" s="3" t="str">
        <f>IF(AA366&lt;&gt;"",IF(AA366&lt;&gt;"LIBSETS_DROP_MECHANIC_MONSTER_NAME",VLOOKUP(AA366,'LibSets constants'!$I$4:$L$1003,4,FALSE),""),"")</f>
        <v/>
      </c>
      <c r="AD366" s="3" t="str">
        <f>IF(G366&lt;&gt;"LIBSETS_SETTYPE_BATTLEGROUND",IF(G366&lt;&gt;"LIBSETS_SETTYPE_SPECIAL",IF(AE366&lt;&gt;"",VLOOKUP(AE366,'ESO zone constants'!$D$3:$H$4953,5,FALSE),""),""),"")</f>
        <v/>
      </c>
      <c r="AE366" t="str">
        <f>IF(AND(O366&lt;&gt;"",NOT(ISERROR(O366))),"",IF(AND(M366&lt;&gt;"",M366&gt;0,NOT(ISERROR(M366))),VLOOKUP(M366,'ESO dumped WayshrineInfo'!$K$3:$N$9999,4,FALSE),""))</f>
        <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3" t="str">
        <f>IF(AU366&lt;&gt;"",IF(AU366&lt;&gt;"LIBSETS_DROP_MECHANIC_MONSTER_NAME",VLOOKUP(AU366,'LibSets constants'!$I$4:$L$1003,4,FALSE),""),"")</f>
        <v/>
      </c>
      <c r="AX366" s="90" t="s">
        <v>2708</v>
      </c>
      <c r="AY366" s="21" t="str">
        <f>IF(A366="???","--","")&amp;IF(F366&lt;&gt;"Not in the game (anymore)",IF(A366&lt;&gt;"",CONCATENATE("[",A366,"] = {wayshrines={")&amp;IF(K366&lt;&gt;"",CONCATENATE(K366,","),"")&amp;IF(L366&lt;&gt;"",CONCATENATE(L366,","),"")&amp;IF(M366&lt;&gt;"",CONCATENATE(M366,","),"")&amp;CONCATENATE("}")&amp;IF(VALUE(N366)&gt;0,CONCATENATE(", traitsNeeded=",N366),"")&amp;CONCATENATE(", dlcId=",IF(S366&lt;&gt;"",S366,"DLC_BASE_GAME")),""),"")</f>
        <v>[419] = {wayshrines={-1,-1,-1,}, dlcId=DLC_BASE_GAME</v>
      </c>
      <c r="AZ366" s="21" t="str">
        <f>IF(F366&lt;&gt;"Not in the game (anymore)",IF(A366&lt;&gt;"",IF(P366&lt;&gt;"",CONCATENATE(", zoneIds={",P366),"")&amp;IF(Y366&lt;&gt;"",CONCATENATE(",",Y366),"")&amp;IF(AD366&lt;&gt;"",CONCATENATE(",",AD366),"")&amp;IF(AI366&lt;&gt;"",CONCATENATE(",",AI366),"")&amp;IF(AN366&lt;&gt;"",CONCATENATE(",",AN366),"")&amp;IF(AS366&lt;&gt;"",CONCATENATE(",",AS366),"")&amp;IF(P366&lt;&gt;"",CONCATENATE("}",""),"")&amp;IF(OR(I366="true",I366="false",I366&lt;&gt;""), CONCATENATE(", veteran=", I366), ""),""),"")</f>
        <v>, zoneIds={181}, veteran=false</v>
      </c>
      <c r="BA366" s="21" t="str">
        <f>IF(F366&lt;&gt;"Not in the game (anymore)",IF(A366&lt;&gt;"",", setType="&amp;G366,"")&amp;IF(J366="true",", multiTrialSet=true",""),"")</f>
        <v>, setType=LIBSETS_SETTYPE_CYRODIIL</v>
      </c>
      <c r="BB366" s="21" t="str">
        <f>IF(AX366&lt;&gt;"",", isProcSetAllowedInPvP="&amp; AX366,"") &amp; IF(F366&lt;&gt;"Not in the game (anymore)",IF(U366&lt;&gt;"",", dropMechanic={"&amp;U366&amp;IF(AA366&lt;&gt;"",","&amp;AA366,"")&amp;IF(AF366&lt;&gt;"",","&amp;AF366,"")&amp;IF(AK366&lt;&gt;"",","&amp;AK366,"")&amp;IF(AP366&lt;&gt;"",","&amp;AP366,"")&amp;IF(AU366&lt;&gt;"",","&amp;AU366,"")&amp;"}"&amp;IF(U366="LIBSETS_DROP_MECHANIC_MONSTER_NAME",", dropMechanicNames={" &amp; IF(V366&lt;&gt;"","['en']='"&amp;V366&amp;"'","") &amp; IF(W366&lt;&gt;"",", ['de']='" &amp; W366&amp;"'","") &amp; "}",""),"")&amp;"},","")</f>
        <v>, isProcSetAllowedInPvP=1, dropMechanic={LIBSETS_DROP_MECHANIC_MAIL_PVP_REWARDS_FOR_THE_WORTHY}},</v>
      </c>
      <c r="BC366" s="21" t="str">
        <f>IF(F366&lt;&gt;"Not in the game (anymore)",IF(C366&lt;&gt;"",CONCATENATE(" --",C366," / ",B366,"   [",IF(Q366&lt;&gt;"",Q366,""),IF(Z366&lt;&gt;"",", "&amp;Z366,""),IF(AE366&lt;&gt;"",", "&amp;AE366,""),IF(AJ366&lt;&gt;"",", "&amp;AJ366,""),IF(AO366&lt;&gt;"",", "&amp;AO366,""),IF(AT366&lt;&gt;"",", "&amp;AT366,""),"]")),"")</f>
        <v xml:space="preserve"> --Battlefield Acrobat / Schlachtfeldakrobat   [Cyrodiil]</v>
      </c>
    </row>
    <row r="367" spans="1:55" x14ac:dyDescent="0.25">
      <c r="A367" s="12">
        <v>420</v>
      </c>
      <c r="B367" t="s">
        <v>1314</v>
      </c>
      <c r="C367" t="s">
        <v>1315</v>
      </c>
      <c r="D367" s="3">
        <f t="shared" si="8"/>
        <v>420</v>
      </c>
      <c r="G367" s="8" t="s">
        <v>1494</v>
      </c>
      <c r="I367" t="s">
        <v>97</v>
      </c>
      <c r="J367" t="s">
        <v>97</v>
      </c>
      <c r="K367">
        <v>-1</v>
      </c>
      <c r="L367">
        <v>-1</v>
      </c>
      <c r="M367">
        <v>-1</v>
      </c>
      <c r="N367">
        <v>0</v>
      </c>
      <c r="O367" s="66"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1562</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Y367" s="3" t="str">
        <f>IF(G367&lt;&gt;"LIBSETS_SETTYPE_BATTLEGROUND",IF(G367&lt;&gt;"LIBSETS_SETTYPE_SPECIAL",IF(X367&lt;&gt;"",X367,IF(Z367&lt;&gt;"",VLOOKUP(Z367,'ESO zone constants'!$D$3:$H$4953,5,FALSE),"")),""),"")</f>
        <v/>
      </c>
      <c r="Z367" t="str">
        <f>IF(AND(O367&lt;&gt;"",NOT(ISERROR(O367))),"",IF(AND(L367&lt;&gt;"",L367&gt;0,NOT(ISERROR(L367))),VLOOKUP(L367,'ESO dumped WayshrineInfo'!$K$3:$N$9999,4,FALSE),""))</f>
        <v/>
      </c>
      <c r="AB367" s="3" t="str">
        <f>IF(AA367&lt;&gt;"",IF(AA367&lt;&gt;"LIBSETS_DROP_MECHANIC_MONSTER_NAME",VLOOKUP(AA367,'LibSets constants'!$I$4:$L$1003,3,FALSE),""),"")</f>
        <v/>
      </c>
      <c r="AC367" s="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WayshrineInfo'!$K$3:$N$9999,4,FALSE),""))</f>
        <v/>
      </c>
      <c r="AG367" s="3" t="str">
        <f>IF(AF367&lt;&gt;"",IF(AF367&lt;&gt;"LIBSETS_DROP_MECHANIC_MONSTER_NAME",VLOOKUP(AF367,'LibSets constants'!$I$4:$L$1003,3,FALSE),""),"")</f>
        <v/>
      </c>
      <c r="AH367" s="3" t="str">
        <f>IF(AF367&lt;&gt;"",IF(AF367&lt;&gt;"LIBSETS_DROP_MECHANIC_MONSTER_NAME",VLOOKUP(AF367,'LibSets constants'!$I$4:$L$1003,4,FALSE),""),"")</f>
        <v/>
      </c>
      <c r="AI367" s="3" t="str">
        <f>IF(G367&lt;&gt;"LIBSETS_SETTYPE_BATTLEGROUND",IF(G367&lt;&gt;"LIBSETS_SETTYPE_SPECIAL",IF(AJ367&lt;&gt;"",VLOOKUP(AJ367,'ESO zone constants'!$D$3:$H$4953,5,FALSE),""),""),"")</f>
        <v/>
      </c>
      <c r="AL367" s="3" t="str">
        <f>IF(AK367&lt;&gt;"",IF(AK367&lt;&gt;"LIBSETS_DROP_MECHANIC_MONSTER_NAME",VLOOKUP(AK367,'LibSets constants'!$I$4:$L$1003,3,FALSE),""),"")</f>
        <v/>
      </c>
      <c r="AM367" s="3" t="str">
        <f>IF(AK367&lt;&gt;"",IF(AK367&lt;&gt;"LIBSETS_DROP_MECHANIC_MONSTER_NAME",VLOOKUP(AK367,'LibSets constants'!$I$4:$L$1003,4,FALSE),""),"")</f>
        <v/>
      </c>
      <c r="AN367" s="3" t="str">
        <f>IF(G367&lt;&gt;"LIBSETS_SETTYPE_BATTLEGROUND",IF(G367&lt;&gt;"LIBSETS_SETTYPE_SPECIAL",IF(AO367&lt;&gt;"",VLOOKUP(AO367,'ESO zone constants'!$D$3:$H$4953,5,FALSE),""),""),"")</f>
        <v/>
      </c>
      <c r="AQ367" s="3" t="str">
        <f>IF(AP367&lt;&gt;"",IF(AP367&lt;&gt;"LIBSETS_DROP_MECHANIC_MONSTER_NAME",VLOOKUP(AP367,'LibSets constants'!$I$4:$L$1003,3,FALSE),""),"")</f>
        <v/>
      </c>
      <c r="AR367" s="3" t="str">
        <f>IF(AP367&lt;&gt;"",IF(AP367&lt;&gt;"LIBSETS_DROP_MECHANIC_MONSTER_NAME",VLOOKUP(AP367,'LibSets constants'!$I$4:$L$1003,4,FALSE),""),"")</f>
        <v/>
      </c>
      <c r="AS367" s="3" t="str">
        <f>IF(G367&lt;&gt;"LIBSETS_SETTYPE_BATTLEGROUND",IF(G367&lt;&gt;"LIBSETS_SETTYPE_SPECIAL",IF(AT367&lt;&gt;"",VLOOKUP(AT367,'ESO zone constants'!$D$3:$H$4953,5,FALSE),""),""),"")</f>
        <v/>
      </c>
      <c r="AV367" s="3" t="str">
        <f>IF(AU367&lt;&gt;"",IF(AU367&lt;&gt;"LIBSETS_DROP_MECHANIC_MONSTER_NAME",VLOOKUP(AU367,'LibSets constants'!$I$4:$L$1003,3,FALSE),""),"")</f>
        <v/>
      </c>
      <c r="AW367" s="3" t="str">
        <f>IF(AU367&lt;&gt;"",IF(AU367&lt;&gt;"LIBSETS_DROP_MECHANIC_MONSTER_NAME",VLOOKUP(AU367,'LibSets constants'!$I$4:$L$1003,4,FALSE),""),"")</f>
        <v/>
      </c>
      <c r="AX367" s="90" t="s">
        <v>2707</v>
      </c>
      <c r="AY367" s="21" t="str">
        <f>IF(A367="???","--","")&amp;IF(F367&lt;&gt;"Not in the game (anymore)",IF(A367&lt;&gt;"",CONCATENATE("[",A367,"] = {wayshrines={")&amp;IF(K367&lt;&gt;"",CONCATENATE(K367,","),"")&amp;IF(L367&lt;&gt;"",CONCATENATE(L367,","),"")&amp;IF(M367&lt;&gt;"",CONCATENATE(M367,","),"")&amp;CONCATENATE("}")&amp;IF(VALUE(N367)&gt;0,CONCATENATE(", traitsNeeded=",N367),"")&amp;CONCATENATE(", dlcId=",IF(S367&lt;&gt;"",S367,"DLC_BASE_GAME")),""),"")</f>
        <v>[420] = {wayshrines={-1,-1,-1,}, dlcId=DLC_BASE_GAME</v>
      </c>
      <c r="AZ367" s="21" t="str">
        <f>IF(F367&lt;&gt;"Not in the game (anymore)",IF(A367&lt;&gt;"",IF(P367&lt;&gt;"",CONCATENATE(", zoneIds={",P367),"")&amp;IF(Y367&lt;&gt;"",CONCATENATE(",",Y367),"")&amp;IF(AD367&lt;&gt;"",CONCATENATE(",",AD367),"")&amp;IF(AI367&lt;&gt;"",CONCATENATE(",",AI367),"")&amp;IF(AN367&lt;&gt;"",CONCATENATE(",",AN367),"")&amp;IF(AS367&lt;&gt;"",CONCATENATE(",",AS367),"")&amp;IF(P367&lt;&gt;"",CONCATENATE("}",""),"")&amp;IF(OR(I367="true",I367="false",I367&lt;&gt;""), CONCATENATE(", veteran=", I367), ""),""),"")</f>
        <v>, zoneIds={181}, veteran=false</v>
      </c>
      <c r="BA367" s="21" t="str">
        <f>IF(F367&lt;&gt;"Not in the game (anymore)",IF(A367&lt;&gt;"",", setType="&amp;G367,"")&amp;IF(J367="true",", multiTrialSet=true",""),"")</f>
        <v>, setType=LIBSETS_SETTYPE_CYRODIIL</v>
      </c>
      <c r="BB367" s="21" t="str">
        <f>IF(AX367&lt;&gt;"",", isProcSetAllowedInPvP="&amp; AX367,"") &amp; IF(F367&lt;&gt;"Not in the game (anymore)",IF(U367&lt;&gt;"",", dropMechanic={"&amp;U367&amp;IF(AA367&lt;&gt;"",","&amp;AA367,"")&amp;IF(AF367&lt;&gt;"",","&amp;AF367,"")&amp;IF(AK367&lt;&gt;"",","&amp;AK367,"")&amp;IF(AP367&lt;&gt;"",","&amp;AP367,"")&amp;IF(AU367&lt;&gt;"",","&amp;AU367,"")&amp;"}"&amp;IF(U367="LIBSETS_DROP_MECHANIC_MONSTER_NAME",", dropMechanicNames={" &amp; IF(V367&lt;&gt;"","['en']='"&amp;V367&amp;"'","") &amp; IF(W367&lt;&gt;"",", ['de']='" &amp; W367&amp;"'","") &amp; "}",""),"")&amp;"},","")</f>
        <v>, dropMechanic={LIBSETS_DROP_MECHANIC_MAIL_PVP_REWARDS_FOR_THE_WORTHY}},</v>
      </c>
      <c r="BC367" s="21" t="str">
        <f>IF(F367&lt;&gt;"Not in the game (anymore)",IF(C367&lt;&gt;"",CONCATENATE(" --",C367," / ",B367,"   [",IF(Q367&lt;&gt;"",Q367,""),IF(Z367&lt;&gt;"",", "&amp;Z367,""),IF(AE367&lt;&gt;"",", "&amp;AE367,""),IF(AJ367&lt;&gt;"",", "&amp;AJ367,""),IF(AO367&lt;&gt;"",", "&amp;AO367,""),IF(AT367&lt;&gt;"",", "&amp;AT367,""),"]")),"")</f>
        <v xml:space="preserve"> --Soldier of Anguish / Soldat der Pein   [Cyrodiil]</v>
      </c>
    </row>
    <row r="368" spans="1:55" x14ac:dyDescent="0.25">
      <c r="A368" s="12">
        <v>421</v>
      </c>
      <c r="B368" t="s">
        <v>1316</v>
      </c>
      <c r="C368" t="s">
        <v>1317</v>
      </c>
      <c r="D368" s="3">
        <f t="shared" si="8"/>
        <v>421</v>
      </c>
      <c r="G368" s="8" t="s">
        <v>1494</v>
      </c>
      <c r="I368" t="s">
        <v>97</v>
      </c>
      <c r="J368" t="s">
        <v>97</v>
      </c>
      <c r="K368">
        <v>-1</v>
      </c>
      <c r="L368">
        <v>-1</v>
      </c>
      <c r="M368">
        <v>-1</v>
      </c>
      <c r="N368">
        <v>0</v>
      </c>
      <c r="O368" s="66"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1562</v>
      </c>
      <c r="V368" s="43" t="str">
        <f>IF(U368&lt;&gt;"",IF(U368&lt;&gt;"LIBSETS_DROP_MECHANIC_MONSTER_NAME",VLOOKUP(U368,'LibSets constants'!$I$4:$L$1003,3,FALSE),""),"")</f>
        <v>Rewards for the worthy (Cyrodiil/Battleground mail)</v>
      </c>
      <c r="W368" s="43" t="str">
        <f>IF(U368&lt;&gt;"",IF(U368&lt;&gt;"LIBSETS_DROP_MECHANIC_MONSTER_NAME",VLOOKUP(U368,'LibSets constants'!$I$4:$L$1003,4,FALSE),""),"")</f>
        <v>Gerechter Lohn (Cyrodiil/Schlachtfeld Mail)</v>
      </c>
      <c r="Y368" s="3" t="str">
        <f>IF(G368&lt;&gt;"LIBSETS_SETTYPE_BATTLEGROUND",IF(G368&lt;&gt;"LIBSETS_SETTYPE_SPECIAL",IF(X368&lt;&gt;"",X368,IF(Z368&lt;&gt;"",VLOOKUP(Z368,'ESO zone constants'!$D$3:$H$4953,5,FALSE),"")),""),"")</f>
        <v/>
      </c>
      <c r="Z368" t="str">
        <f>IF(AND(O368&lt;&gt;"",NOT(ISERROR(O368))),"",IF(AND(L368&lt;&gt;"",L368&gt;0,NOT(ISERROR(L368))),VLOOKUP(L368,'ESO dumped WayshrineInfo'!$K$3:$N$9999,4,FALSE),""))</f>
        <v/>
      </c>
      <c r="AA368" s="44"/>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WayshrineInfo'!$K$3:$N$9999,4,FALSE),""))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t="str">
        <f>IF(G368&lt;&gt;"LIBSETS_SETTYPE_BATTLEGROUND",IF(G368&lt;&gt;"LIBSETS_SETTYPE_SPECIAL",IF(AJ368&lt;&gt;"",VLOOKUP(AJ368,'ESO zone constants'!$D$3:$H$4953,5,FALSE),""),""),"")</f>
        <v/>
      </c>
      <c r="AK368" s="44"/>
      <c r="AL368" s="43" t="str">
        <f>IF(AK368&lt;&gt;"",IF(AK368&lt;&gt;"LIBSETS_DROP_MECHANIC_MONSTER_NAME",VLOOKUP(AK368,'LibSets constants'!$I$4:$L$1003,3,FALSE),""),"")</f>
        <v/>
      </c>
      <c r="AM368" s="43" t="str">
        <f>IF(AK368&lt;&gt;"",IF(AK368&lt;&gt;"LIBSETS_DROP_MECHANIC_MONSTER_NAME",VLOOKUP(AK368,'LibSets constants'!$I$4:$L$1003,4,FALSE),""),"")</f>
        <v/>
      </c>
      <c r="AN368" s="3" t="str">
        <f>IF(G368&lt;&gt;"LIBSETS_SETTYPE_BATTLEGROUND",IF(G368&lt;&gt;"LIBSETS_SETTYPE_SPECIAL",IF(AO368&lt;&gt;"",VLOOKUP(AO368,'ESO zone constants'!$D$3:$H$4953,5,FALSE),""),""),"")</f>
        <v/>
      </c>
      <c r="AP368" s="44"/>
      <c r="AQ368" s="43" t="str">
        <f>IF(AP368&lt;&gt;"",IF(AP368&lt;&gt;"LIBSETS_DROP_MECHANIC_MONSTER_NAME",VLOOKUP(AP368,'LibSets constants'!$I$4:$L$1003,3,FALSE),""),"")</f>
        <v/>
      </c>
      <c r="AR368" s="43" t="str">
        <f>IF(AP368&lt;&gt;"",IF(AP368&lt;&gt;"LIBSETS_DROP_MECHANIC_MONSTER_NAME",VLOOKUP(AP368,'LibSets constants'!$I$4:$L$1003,4,FALSE),""),"")</f>
        <v/>
      </c>
      <c r="AS368" s="3" t="str">
        <f>IF(G368&lt;&gt;"LIBSETS_SETTYPE_BATTLEGROUND",IF(G368&lt;&gt;"LIBSETS_SETTYPE_SPECIAL",IF(AT368&lt;&gt;"",VLOOKUP(AT368,'ESO zone constants'!$D$3:$H$4953,5,FALSE),""),""),"")</f>
        <v/>
      </c>
      <c r="AU368" s="44"/>
      <c r="AV368" s="43" t="str">
        <f>IF(AU368&lt;&gt;"",IF(AU368&lt;&gt;"LIBSETS_DROP_MECHANIC_MONSTER_NAME",VLOOKUP(AU368,'LibSets constants'!$I$4:$L$1003,3,FALSE),""),"")</f>
        <v/>
      </c>
      <c r="AW368" s="43" t="str">
        <f>IF(AU368&lt;&gt;"",IF(AU368&lt;&gt;"LIBSETS_DROP_MECHANIC_MONSTER_NAME",VLOOKUP(AU368,'LibSets constants'!$I$4:$L$1003,4,FALSE),""),"")</f>
        <v/>
      </c>
      <c r="AX368" s="90" t="s">
        <v>2707</v>
      </c>
      <c r="AY368" s="21" t="str">
        <f>IF(A368="???","--","")&amp;IF(F368&lt;&gt;"Not in the game (anymore)",IF(A368&lt;&gt;"",CONCATENATE("[",A368,"] = {wayshrines={")&amp;IF(K368&lt;&gt;"",CONCATENATE(K368,","),"")&amp;IF(L368&lt;&gt;"",CONCATENATE(L368,","),"")&amp;IF(M368&lt;&gt;"",CONCATENATE(M368,","),"")&amp;CONCATENATE("}")&amp;IF(VALUE(N368)&gt;0,CONCATENATE(", traitsNeeded=",N368),"")&amp;CONCATENATE(", dlcId=",IF(S368&lt;&gt;"",S368,"DLC_BASE_GAME")),""),"")</f>
        <v>[421] = {wayshrines={-1,-1,-1,}, dlcId=DLC_BASE_GAME</v>
      </c>
      <c r="AZ368" s="21" t="str">
        <f>IF(F368&lt;&gt;"Not in the game (anymore)",IF(A368&lt;&gt;"",IF(P368&lt;&gt;"",CONCATENATE(", zoneIds={",P368),"")&amp;IF(Y368&lt;&gt;"",CONCATENATE(",",Y368),"")&amp;IF(AD368&lt;&gt;"",CONCATENATE(",",AD368),"")&amp;IF(AI368&lt;&gt;"",CONCATENATE(",",AI368),"")&amp;IF(AN368&lt;&gt;"",CONCATENATE(",",AN368),"")&amp;IF(AS368&lt;&gt;"",CONCATENATE(",",AS368),"")&amp;IF(P368&lt;&gt;"",CONCATENATE("}",""),"")&amp;IF(OR(I368="true",I368="false",I368&lt;&gt;""), CONCATENATE(", veteran=", I368), ""),""),"")</f>
        <v>, zoneIds={181}, veteran=false</v>
      </c>
      <c r="BA368" s="21" t="str">
        <f>IF(F368&lt;&gt;"Not in the game (anymore)",IF(A368&lt;&gt;"",", setType="&amp;G368,"")&amp;IF(J368="true",", multiTrialSet=true",""),"")</f>
        <v>, setType=LIBSETS_SETTYPE_CYRODIIL</v>
      </c>
      <c r="BB368" s="21" t="str">
        <f>IF(AX368&lt;&gt;"",", isProcSetAllowedInPvP="&amp; AX368,"") &amp; IF(F368&lt;&gt;"Not in the game (anymore)",IF(U368&lt;&gt;"",", dropMechanic={"&amp;U368&amp;IF(AA368&lt;&gt;"",","&amp;AA368,"")&amp;IF(AF368&lt;&gt;"",","&amp;AF368,"")&amp;IF(AK368&lt;&gt;"",","&amp;AK368,"")&amp;IF(AP368&lt;&gt;"",","&amp;AP368,"")&amp;IF(AU368&lt;&gt;"",","&amp;AU368,"")&amp;"}"&amp;IF(U368="LIBSETS_DROP_MECHANIC_MONSTER_NAME",", dropMechanicNames={" &amp; IF(V368&lt;&gt;"","['en']='"&amp;V368&amp;"'","") &amp; IF(W368&lt;&gt;"",", ['de']='" &amp; W368&amp;"'","") &amp; "}",""),"")&amp;"},","")</f>
        <v>, dropMechanic={LIBSETS_DROP_MECHANIC_MAIL_PVP_REWARDS_FOR_THE_WORTHY}},</v>
      </c>
      <c r="BC368" s="21" t="str">
        <f>IF(F368&lt;&gt;"Not in the game (anymore)",IF(C368&lt;&gt;"",CONCATENATE(" --",C368," / ",B368,"   [",IF(Q368&lt;&gt;"",Q368,""),IF(Z368&lt;&gt;"",", "&amp;Z368,""),IF(AE368&lt;&gt;"",", "&amp;AE368,""),IF(AJ368&lt;&gt;"",", "&amp;AJ368,""),IF(AO368&lt;&gt;"",", "&amp;AO368,""),IF(AT368&lt;&gt;"",", "&amp;AT368,""),"]")),"")</f>
        <v xml:space="preserve"> --Steadfast Hero / Standhafter Held   [Cyrodiil]</v>
      </c>
    </row>
    <row r="369" spans="1:55" x14ac:dyDescent="0.25">
      <c r="A369" s="12">
        <v>422</v>
      </c>
      <c r="B369" t="s">
        <v>1318</v>
      </c>
      <c r="C369" t="s">
        <v>1319</v>
      </c>
      <c r="D369" s="3">
        <f t="shared" si="8"/>
        <v>422</v>
      </c>
      <c r="E369" s="42"/>
      <c r="G369" s="8" t="s">
        <v>1494</v>
      </c>
      <c r="I369" t="s">
        <v>97</v>
      </c>
      <c r="J369" t="s">
        <v>97</v>
      </c>
      <c r="K369">
        <v>-1</v>
      </c>
      <c r="L369">
        <v>-1</v>
      </c>
      <c r="M369">
        <v>-1</v>
      </c>
      <c r="N369">
        <v>0</v>
      </c>
      <c r="O369" s="66"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1562</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Y369" s="3" t="str">
        <f>IF(G369&lt;&gt;"LIBSETS_SETTYPE_BATTLEGROUND",IF(G369&lt;&gt;"LIBSETS_SETTYPE_SPECIAL",IF(X369&lt;&gt;"",X369,IF(Z369&lt;&gt;"",VLOOKUP(Z369,'ESO zone constants'!$D$3:$H$4953,5,FALSE),"")),""),"")</f>
        <v/>
      </c>
      <c r="Z369" t="str">
        <f>IF(AND(O369&lt;&gt;"",NOT(ISERROR(O369))),"",IF(AND(L369&lt;&gt;"",L369&gt;0,NOT(ISERROR(L369))),VLOOKUP(L369,'ESO dumped WayshrineInfo'!$K$3:$N$9999,4,FALSE),""))</f>
        <v/>
      </c>
      <c r="AB369" s="3" t="str">
        <f>IF(AA369&lt;&gt;"",IF(AA369&lt;&gt;"LIBSETS_DROP_MECHANIC_MONSTER_NAME",VLOOKUP(AA369,'LibSets constants'!$I$4:$L$1003,3,FALSE),""),"")</f>
        <v/>
      </c>
      <c r="AC369" s="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WayshrineInfo'!$K$3:$N$9999,4,FALSE),""))</f>
        <v/>
      </c>
      <c r="AG369" s="3" t="str">
        <f>IF(AF369&lt;&gt;"",IF(AF369&lt;&gt;"LIBSETS_DROP_MECHANIC_MONSTER_NAME",VLOOKUP(AF369,'LibSets constants'!$I$4:$L$1003,3,FALSE),""),"")</f>
        <v/>
      </c>
      <c r="AH369" s="3" t="str">
        <f>IF(AF369&lt;&gt;"",IF(AF369&lt;&gt;"LIBSETS_DROP_MECHANIC_MONSTER_NAME",VLOOKUP(AF369,'LibSets constants'!$I$4:$L$1003,4,FALSE),""),"")</f>
        <v/>
      </c>
      <c r="AI369" s="3" t="str">
        <f>IF(G369&lt;&gt;"LIBSETS_SETTYPE_BATTLEGROUND",IF(G369&lt;&gt;"LIBSETS_SETTYPE_SPECIAL",IF(AJ369&lt;&gt;"",VLOOKUP(AJ369,'ESO zone constants'!$D$3:$H$4953,5,FALSE),""),""),"")</f>
        <v/>
      </c>
      <c r="AL369" s="3" t="str">
        <f>IF(AK369&lt;&gt;"",IF(AK369&lt;&gt;"LIBSETS_DROP_MECHANIC_MONSTER_NAME",VLOOKUP(AK369,'LibSets constants'!$I$4:$L$1003,3,FALSE),""),"")</f>
        <v/>
      </c>
      <c r="AM369" s="3" t="str">
        <f>IF(AK369&lt;&gt;"",IF(AK369&lt;&gt;"LIBSETS_DROP_MECHANIC_MONSTER_NAME",VLOOKUP(AK369,'LibSets constants'!$I$4:$L$1003,4,FALSE),""),"")</f>
        <v/>
      </c>
      <c r="AN369" s="3" t="str">
        <f>IF(G369&lt;&gt;"LIBSETS_SETTYPE_BATTLEGROUND",IF(G369&lt;&gt;"LIBSETS_SETTYPE_SPECIAL",IF(AO369&lt;&gt;"",VLOOKUP(AO369,'ESO zone constants'!$D$3:$H$4953,5,FALSE),""),""),"")</f>
        <v/>
      </c>
      <c r="AQ369" s="3" t="str">
        <f>IF(AP369&lt;&gt;"",IF(AP369&lt;&gt;"LIBSETS_DROP_MECHANIC_MONSTER_NAME",VLOOKUP(AP369,'LibSets constants'!$I$4:$L$1003,3,FALSE),""),"")</f>
        <v/>
      </c>
      <c r="AR369" s="3" t="str">
        <f>IF(AP369&lt;&gt;"",IF(AP369&lt;&gt;"LIBSETS_DROP_MECHANIC_MONSTER_NAME",VLOOKUP(AP369,'LibSets constants'!$I$4:$L$1003,4,FALSE),""),"")</f>
        <v/>
      </c>
      <c r="AS369" s="3" t="str">
        <f>IF(G369&lt;&gt;"LIBSETS_SETTYPE_BATTLEGROUND",IF(G369&lt;&gt;"LIBSETS_SETTYPE_SPECIAL",IF(AT369&lt;&gt;"",VLOOKUP(AT369,'ESO zone constants'!$D$3:$H$4953,5,FALSE),""),""),"")</f>
        <v/>
      </c>
      <c r="AV369" s="3" t="str">
        <f>IF(AU369&lt;&gt;"",IF(AU369&lt;&gt;"LIBSETS_DROP_MECHANIC_MONSTER_NAME",VLOOKUP(AU369,'LibSets constants'!$I$4:$L$1003,3,FALSE),""),"")</f>
        <v/>
      </c>
      <c r="AW369" s="3" t="str">
        <f>IF(AU369&lt;&gt;"",IF(AU369&lt;&gt;"LIBSETS_DROP_MECHANIC_MONSTER_NAME",VLOOKUP(AU369,'LibSets constants'!$I$4:$L$1003,4,FALSE),""),"")</f>
        <v/>
      </c>
      <c r="AX369" s="90" t="s">
        <v>2707</v>
      </c>
      <c r="AY369" s="21" t="str">
        <f>IF(A369="???","--","")&amp;IF(F369&lt;&gt;"Not in the game (anymore)",IF(A369&lt;&gt;"",CONCATENATE("[",A369,"] = {wayshrines={")&amp;IF(K369&lt;&gt;"",CONCATENATE(K369,","),"")&amp;IF(L369&lt;&gt;"",CONCATENATE(L369,","),"")&amp;IF(M369&lt;&gt;"",CONCATENATE(M369,","),"")&amp;CONCATENATE("}")&amp;IF(VALUE(N369)&gt;0,CONCATENATE(", traitsNeeded=",N369),"")&amp;CONCATENATE(", dlcId=",IF(S369&lt;&gt;"",S369,"DLC_BASE_GAME")),""),"")</f>
        <v>[422] = {wayshrines={-1,-1,-1,}, dlcId=DLC_BASE_GAME</v>
      </c>
      <c r="AZ369" s="21" t="str">
        <f>IF(F369&lt;&gt;"Not in the game (anymore)",IF(A369&lt;&gt;"",IF(P369&lt;&gt;"",CONCATENATE(", zoneIds={",P369),"")&amp;IF(Y369&lt;&gt;"",CONCATENATE(",",Y369),"")&amp;IF(AD369&lt;&gt;"",CONCATENATE(",",AD369),"")&amp;IF(AI369&lt;&gt;"",CONCATENATE(",",AI369),"")&amp;IF(AN369&lt;&gt;"",CONCATENATE(",",AN369),"")&amp;IF(AS369&lt;&gt;"",CONCATENATE(",",AS369),"")&amp;IF(P369&lt;&gt;"",CONCATENATE("}",""),"")&amp;IF(OR(I369="true",I369="false",I369&lt;&gt;""), CONCATENATE(", veteran=", I369), ""),""),"")</f>
        <v>, zoneIds={181}, veteran=false</v>
      </c>
      <c r="BA369" s="21" t="str">
        <f>IF(F369&lt;&gt;"Not in the game (anymore)",IF(A369&lt;&gt;"",", setType="&amp;G369,"")&amp;IF(J369="true",", multiTrialSet=true",""),"")</f>
        <v>, setType=LIBSETS_SETTYPE_CYRODIIL</v>
      </c>
      <c r="BB369" s="21" t="str">
        <f>IF(AX369&lt;&gt;"",", isProcSetAllowedInPvP="&amp; AX369,"") &amp; IF(F369&lt;&gt;"Not in the game (anymore)",IF(U369&lt;&gt;"",", dropMechanic={"&amp;U369&amp;IF(AA369&lt;&gt;"",","&amp;AA369,"")&amp;IF(AF369&lt;&gt;"",","&amp;AF369,"")&amp;IF(AK369&lt;&gt;"",","&amp;AK369,"")&amp;IF(AP369&lt;&gt;"",","&amp;AP369,"")&amp;IF(AU369&lt;&gt;"",","&amp;AU369,"")&amp;"}"&amp;IF(U369="LIBSETS_DROP_MECHANIC_MONSTER_NAME",", dropMechanicNames={" &amp; IF(V369&lt;&gt;"","['en']='"&amp;V369&amp;"'","") &amp; IF(W369&lt;&gt;"",", ['de']='" &amp; W369&amp;"'","") &amp; "}",""),"")&amp;"},","")</f>
        <v>, dropMechanic={LIBSETS_DROP_MECHANIC_MAIL_PVP_REWARDS_FOR_THE_WORTHY}},</v>
      </c>
      <c r="BC369" s="21" t="str">
        <f>IF(F369&lt;&gt;"Not in the game (anymore)",IF(C369&lt;&gt;"",CONCATENATE(" --",C369," / ",B369,"   [",IF(Q369&lt;&gt;"",Q369,""),IF(Z369&lt;&gt;"",", "&amp;Z369,""),IF(AE369&lt;&gt;"",", "&amp;AE369,""),IF(AJ369&lt;&gt;"",", "&amp;AJ369,""),IF(AO369&lt;&gt;"",", "&amp;AO369,""),IF(AT369&lt;&gt;"",", "&amp;AT369,""),"]")),"")</f>
        <v xml:space="preserve"> --Battalion Defender / Bataillonsverteidiger   [Cyrodiil]</v>
      </c>
    </row>
    <row r="370" spans="1:55" x14ac:dyDescent="0.25">
      <c r="A370" s="12">
        <v>423</v>
      </c>
      <c r="B370" t="s">
        <v>1320</v>
      </c>
      <c r="C370" t="s">
        <v>1321</v>
      </c>
      <c r="D370" s="3">
        <f t="shared" si="8"/>
        <v>423</v>
      </c>
      <c r="G370" s="8" t="s">
        <v>1491</v>
      </c>
      <c r="I370" t="s">
        <v>98</v>
      </c>
      <c r="J370" t="s">
        <v>97</v>
      </c>
      <c r="K370">
        <v>378</v>
      </c>
      <c r="L370">
        <v>378</v>
      </c>
      <c r="M370">
        <v>378</v>
      </c>
      <c r="N370">
        <v>0</v>
      </c>
      <c r="O370" s="66" t="s">
        <v>727</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1577</v>
      </c>
      <c r="V370" s="43" t="str">
        <f>IF(U370&lt;&gt;"",IF(U370&lt;&gt;"LIBSETS_DROP_MECHANIC_MONSTER_NAME",VLOOKUP(U370,'LibSets constants'!$I$4:$L$1003,3,FALSE),""),"")</f>
        <v>Arena stage chest</v>
      </c>
      <c r="W370" s="3" t="str">
        <f>IF(U370&lt;&gt;"",IF(U370&lt;&gt;"LIBSETS_DROP_MECHANIC_MONSTER_NAME",VLOOKUP(U370,'LibSets constants'!$I$4:$L$1003,4,FALSE),""),"")</f>
        <v>Arena-Phasen Schatztruhe</v>
      </c>
      <c r="Y370" s="3" t="str">
        <f>IF(G370&lt;&gt;"LIBSETS_SETTYPE_BATTLEGROUND",IF(G370&lt;&gt;"LIBSETS_SETTYPE_SPECIAL",IF(X370&lt;&gt;"",X370,IF(Z370&lt;&gt;"",VLOOKUP(Z370,'ESO zone constants'!$D$3:$H$4953,5,FALSE),"")),""),"")</f>
        <v/>
      </c>
      <c r="Z370" t="str">
        <f>IF(AND(O370&lt;&gt;"",NOT(ISERROR(O370))),"",IF(AND(L370&lt;&gt;"",L370&gt;0,NOT(ISERROR(L370))),VLOOKUP(L370,'ESO dumped WayshrineInfo'!$K$3:$N$9999,4,FALSE),""))</f>
        <v/>
      </c>
      <c r="AA370" s="44"/>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WayshrineInfo'!$K$3:$N$9999,4,FALSE),""))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90" t="s">
        <v>2707</v>
      </c>
      <c r="AY370" s="21" t="str">
        <f>IF(A370="???","--","")&amp;IF(F370&lt;&gt;"Not in the game (anymore)",IF(A370&lt;&gt;"",CONCATENATE("[",A370,"] = {wayshrines={")&amp;IF(K370&lt;&gt;"",CONCATENATE(K370,","),"")&amp;IF(L370&lt;&gt;"",CONCATENATE(L370,","),"")&amp;IF(M370&lt;&gt;"",CONCATENATE(M370,","),"")&amp;CONCATENATE("}")&amp;IF(VALUE(N370)&gt;0,CONCATENATE(", traitsNeeded=",N370),"")&amp;CONCATENATE(", dlcId=",IF(S370&lt;&gt;"",S370,"DLC_BASE_GAME")),""),"")</f>
        <v>[423] = {wayshrines={378,378,378,}, dlcId=DLC_BASE_GAME</v>
      </c>
      <c r="AZ370" s="21" t="str">
        <f>IF(F370&lt;&gt;"Not in the game (anymore)",IF(A370&lt;&gt;"",IF(P370&lt;&gt;"",CONCATENATE(", zoneIds={",P370),"")&amp;IF(Y370&lt;&gt;"",CONCATENATE(",",Y370),"")&amp;IF(AD370&lt;&gt;"",CONCATENATE(",",AD370),"")&amp;IF(AI370&lt;&gt;"",CONCATENATE(",",AI370),"")&amp;IF(AN370&lt;&gt;"",CONCATENATE(",",AN370),"")&amp;IF(AS370&lt;&gt;"",CONCATENATE(",",AS370),"")&amp;IF(P370&lt;&gt;"",CONCATENATE("}",""),"")&amp;IF(OR(I370="true",I370="false",I370&lt;&gt;""), CONCATENATE(", veteran=", I370), ""),""),"")</f>
        <v>, zoneIds={1082}, veteran=true</v>
      </c>
      <c r="BA370" s="21" t="str">
        <f>IF(F370&lt;&gt;"Not in the game (anymore)",IF(A370&lt;&gt;"",", setType="&amp;G370,"")&amp;IF(J370="true",", multiTrialSet=true",""),"")</f>
        <v>, setType=LIBSETS_SETTYPE_ARENA</v>
      </c>
      <c r="BB370" s="21" t="str">
        <f>IF(AX370&lt;&gt;"",", isProcSetAllowedInPvP="&amp; AX370,"") &amp; IF(F370&lt;&gt;"Not in the game (anymore)",IF(U370&lt;&gt;"",", dropMechanic={"&amp;U370&amp;IF(AA370&lt;&gt;"",","&amp;AA370,"")&amp;IF(AF370&lt;&gt;"",","&amp;AF370,"")&amp;IF(AK370&lt;&gt;"",","&amp;AK370,"")&amp;IF(AP370&lt;&gt;"",","&amp;AP370,"")&amp;IF(AU370&lt;&gt;"",","&amp;AU370,"")&amp;"}"&amp;IF(U370="LIBSETS_DROP_MECHANIC_MONSTER_NAME",", dropMechanicNames={" &amp; IF(V370&lt;&gt;"","['en']='"&amp;V370&amp;"'","") &amp; IF(W370&lt;&gt;"",", ['de']='" &amp; W370&amp;"'","") &amp; "}",""),"")&amp;"},","")</f>
        <v>, dropMechanic={LIBSETS_DROP_MECHANIC_ARENA_STAGE_CHEST}},</v>
      </c>
      <c r="BC370" s="21" t="str">
        <f>IF(F370&lt;&gt;"Not in the game (anymore)",IF(C370&lt;&gt;"",CONCATENATE(" --",C370," / ",B370,"   [",IF(Q370&lt;&gt;"",Q370,""),IF(Z370&lt;&gt;"",", "&amp;Z370,""),IF(AE370&lt;&gt;"",", "&amp;AE370,""),IF(AJ370&lt;&gt;"",", "&amp;AJ370,""),IF(AO370&lt;&gt;"",", "&amp;AO370,""),IF(AT370&lt;&gt;"",", "&amp;AT370,""),"]")),"")</f>
        <v xml:space="preserve"> --Perfect Gallant Charge / Perfekter galanter Ansturm   [Blackrose Prison]</v>
      </c>
    </row>
    <row r="371" spans="1:55" x14ac:dyDescent="0.25">
      <c r="A371" s="12">
        <v>424</v>
      </c>
      <c r="B371" t="s">
        <v>1322</v>
      </c>
      <c r="C371" t="s">
        <v>1323</v>
      </c>
      <c r="D371" s="3">
        <f t="shared" si="8"/>
        <v>424</v>
      </c>
      <c r="G371" s="8" t="s">
        <v>1491</v>
      </c>
      <c r="I371" t="s">
        <v>98</v>
      </c>
      <c r="J371" t="s">
        <v>97</v>
      </c>
      <c r="K371">
        <v>378</v>
      </c>
      <c r="L371">
        <v>378</v>
      </c>
      <c r="M371">
        <v>378</v>
      </c>
      <c r="N371">
        <v>0</v>
      </c>
      <c r="O371" s="66" t="s">
        <v>727</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1577</v>
      </c>
      <c r="V371" s="43" t="str">
        <f>IF(U371&lt;&gt;"",IF(U371&lt;&gt;"LIBSETS_DROP_MECHANIC_MONSTER_NAME",VLOOKUP(U371,'LibSets constants'!$I$4:$L$1003,3,FALSE),""),"")</f>
        <v>Arena stage chest</v>
      </c>
      <c r="W371" s="3" t="str">
        <f>IF(U371&lt;&gt;"",IF(U371&lt;&gt;"LIBSETS_DROP_MECHANIC_MONSTER_NAME",VLOOKUP(U371,'LibSets constants'!$I$4:$L$1003,4,FALSE),""),"")</f>
        <v>Arena-Phasen Schatztruhe</v>
      </c>
      <c r="Y371" s="3" t="str">
        <f>IF(G371&lt;&gt;"LIBSETS_SETTYPE_BATTLEGROUND",IF(G371&lt;&gt;"LIBSETS_SETTYPE_SPECIAL",IF(X371&lt;&gt;"",X371,IF(Z371&lt;&gt;"",VLOOKUP(Z371,'ESO zone constants'!$D$3:$H$4953,5,FALSE),"")),""),"")</f>
        <v/>
      </c>
      <c r="Z371" t="str">
        <f>IF(AND(O371&lt;&gt;"",NOT(ISERROR(O371))),"",IF(AND(L371&lt;&gt;"",L371&gt;0,NOT(ISERROR(L371))),VLOOKUP(L371,'ESO dumped WayshrineInfo'!$K$3:$N$9999,4,FALSE),""))</f>
        <v/>
      </c>
      <c r="AA371" s="44"/>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WayshrineInfo'!$K$3:$N$9999,4,FALSE),""))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90" t="s">
        <v>2707</v>
      </c>
      <c r="AY371" s="21" t="str">
        <f>IF(A371="???","--","")&amp;IF(F371&lt;&gt;"Not in the game (anymore)",IF(A371&lt;&gt;"",CONCATENATE("[",A371,"] = {wayshrines={")&amp;IF(K371&lt;&gt;"",CONCATENATE(K371,","),"")&amp;IF(L371&lt;&gt;"",CONCATENATE(L371,","),"")&amp;IF(M371&lt;&gt;"",CONCATENATE(M371,","),"")&amp;CONCATENATE("}")&amp;IF(VALUE(N371)&gt;0,CONCATENATE(", traitsNeeded=",N371),"")&amp;CONCATENATE(", dlcId=",IF(S371&lt;&gt;"",S371,"DLC_BASE_GAME")),""),"")</f>
        <v>[424] = {wayshrines={378,378,378,}, dlcId=DLC_BASE_GAME</v>
      </c>
      <c r="AZ371" s="21" t="str">
        <f>IF(F371&lt;&gt;"Not in the game (anymore)",IF(A371&lt;&gt;"",IF(P371&lt;&gt;"",CONCATENATE(", zoneIds={",P371),"")&amp;IF(Y371&lt;&gt;"",CONCATENATE(",",Y371),"")&amp;IF(AD371&lt;&gt;"",CONCATENATE(",",AD371),"")&amp;IF(AI371&lt;&gt;"",CONCATENATE(",",AI371),"")&amp;IF(AN371&lt;&gt;"",CONCATENATE(",",AN371),"")&amp;IF(AS371&lt;&gt;"",CONCATENATE(",",AS371),"")&amp;IF(P371&lt;&gt;"",CONCATENATE("}",""),"")&amp;IF(OR(I371="true",I371="false",I371&lt;&gt;""), CONCATENATE(", veteran=", I371), ""),""),"")</f>
        <v>, zoneIds={1082}, veteran=true</v>
      </c>
      <c r="BA371" s="21" t="str">
        <f>IF(F371&lt;&gt;"Not in the game (anymore)",IF(A371&lt;&gt;"",", setType="&amp;G371,"")&amp;IF(J371="true",", multiTrialSet=true",""),"")</f>
        <v>, setType=LIBSETS_SETTYPE_ARENA</v>
      </c>
      <c r="BB371" s="21" t="str">
        <f>IF(AX371&lt;&gt;"",", isProcSetAllowedInPvP="&amp; AX371,"") &amp; IF(F371&lt;&gt;"Not in the game (anymore)",IF(U371&lt;&gt;"",", dropMechanic={"&amp;U371&amp;IF(AA371&lt;&gt;"",","&amp;AA371,"")&amp;IF(AF371&lt;&gt;"",","&amp;AF371,"")&amp;IF(AK371&lt;&gt;"",","&amp;AK371,"")&amp;IF(AP371&lt;&gt;"",","&amp;AP371,"")&amp;IF(AU371&lt;&gt;"",","&amp;AU371,"")&amp;"}"&amp;IF(U371="LIBSETS_DROP_MECHANIC_MONSTER_NAME",", dropMechanicNames={" &amp; IF(V371&lt;&gt;"","['en']='"&amp;V371&amp;"'","") &amp; IF(W371&lt;&gt;"",", ['de']='" &amp; W371&amp;"'","") &amp; "}",""),"")&amp;"},","")</f>
        <v>, dropMechanic={LIBSETS_DROP_MECHANIC_ARENA_STAGE_CHEST}},</v>
      </c>
      <c r="BC371" s="21" t="str">
        <f>IF(F371&lt;&gt;"Not in the game (anymore)",IF(C371&lt;&gt;"",CONCATENATE(" --",C371," / ",B371,"   [",IF(Q371&lt;&gt;"",Q371,""),IF(Z371&lt;&gt;"",", "&amp;Z371,""),IF(AE371&lt;&gt;"",", "&amp;AE371,""),IF(AJ371&lt;&gt;"",", "&amp;AJ371,""),IF(AO371&lt;&gt;"",", "&amp;AO371,""),IF(AT371&lt;&gt;"",", "&amp;AT371,""),"]")),"")</f>
        <v xml:space="preserve"> --Perfect Radial Uppercut / Perfekter Rundum-Aufwärtsschnitt   [Blackrose Prison]</v>
      </c>
    </row>
    <row r="372" spans="1:55" x14ac:dyDescent="0.25">
      <c r="A372" s="12">
        <v>425</v>
      </c>
      <c r="B372" t="s">
        <v>1324</v>
      </c>
      <c r="C372" t="s">
        <v>1325</v>
      </c>
      <c r="D372" s="3">
        <f t="shared" si="8"/>
        <v>425</v>
      </c>
      <c r="G372" s="8" t="s">
        <v>1491</v>
      </c>
      <c r="I372" t="s">
        <v>98</v>
      </c>
      <c r="J372" t="s">
        <v>97</v>
      </c>
      <c r="K372">
        <v>378</v>
      </c>
      <c r="L372">
        <v>378</v>
      </c>
      <c r="M372">
        <v>378</v>
      </c>
      <c r="N372">
        <v>0</v>
      </c>
      <c r="O372" s="66" t="s">
        <v>727</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1577</v>
      </c>
      <c r="V372" s="43" t="str">
        <f>IF(U372&lt;&gt;"",IF(U372&lt;&gt;"LIBSETS_DROP_MECHANIC_MONSTER_NAME",VLOOKUP(U372,'LibSets constants'!$I$4:$L$1003,3,FALSE),""),"")</f>
        <v>Arena stage chest</v>
      </c>
      <c r="W372" s="3" t="str">
        <f>IF(U372&lt;&gt;"",IF(U372&lt;&gt;"LIBSETS_DROP_MECHANIC_MONSTER_NAME",VLOOKUP(U372,'LibSets constants'!$I$4:$L$1003,4,FALSE),""),"")</f>
        <v>Arena-Phasen Schatztruhe</v>
      </c>
      <c r="Y372" s="3" t="str">
        <f>IF(G372&lt;&gt;"LIBSETS_SETTYPE_BATTLEGROUND",IF(G372&lt;&gt;"LIBSETS_SETTYPE_SPECIAL",IF(X372&lt;&gt;"",X372,IF(Z372&lt;&gt;"",VLOOKUP(Z372,'ESO zone constants'!$D$3:$H$4953,5,FALSE),"")),""),"")</f>
        <v/>
      </c>
      <c r="Z372" t="str">
        <f>IF(AND(O372&lt;&gt;"",NOT(ISERROR(O372))),"",IF(AND(L372&lt;&gt;"",L372&gt;0,NOT(ISERROR(L372))),VLOOKUP(L372,'ESO dumped WayshrineInfo'!$K$3:$N$9999,4,FALSE),""))</f>
        <v/>
      </c>
      <c r="AA372" s="44"/>
      <c r="AB372" s="43" t="str">
        <f>IF(AA372&lt;&gt;"",IF(AA372&lt;&gt;"LIBSETS_DROP_MECHANIC_MONSTER_NAME",VLOOKUP(AA372,'LibSets constants'!$I$4:$L$1003,3,FALSE),""),"")</f>
        <v/>
      </c>
      <c r="AC372" s="43" t="str">
        <f>IF(AA372&lt;&gt;"",IF(AA372&lt;&gt;"LIBSETS_DROP_MECHANIC_MONSTER_NAME",VLOOKUP(AA372,'LibSets constants'!$I$4:$L$1003,4,FALSE),""),"")</f>
        <v/>
      </c>
      <c r="AD372" s="3" t="str">
        <f>IF(G372&lt;&gt;"LIBSETS_SETTYPE_BATTLEGROUND",IF(G372&lt;&gt;"LIBSETS_SETTYPE_SPECIAL",IF(AE372&lt;&gt;"",VLOOKUP(AE372,'ESO zone constants'!$D$3:$H$4953,5,FALSE),""),""),"")</f>
        <v/>
      </c>
      <c r="AE372" t="str">
        <f>IF(AND(O372&lt;&gt;"",NOT(ISERROR(O372))),"",IF(AND(M372&lt;&gt;"",M372&gt;0,NOT(ISERROR(M372))),VLOOKUP(M372,'ESO dumped WayshrineInfo'!$K$3:$N$9999,4,FALSE),""))</f>
        <v/>
      </c>
      <c r="AF372" s="44"/>
      <c r="AG372" s="43" t="str">
        <f>IF(AF372&lt;&gt;"",IF(AF372&lt;&gt;"LIBSETS_DROP_MECHANIC_MONSTER_NAME",VLOOKUP(AF372,'LibSets constants'!$I$4:$L$1003,3,FALSE),""),"")</f>
        <v/>
      </c>
      <c r="AH372" s="43" t="str">
        <f>IF(AF372&lt;&gt;"",IF(AF372&lt;&gt;"LIBSETS_DROP_MECHANIC_MONSTER_NAME",VLOOKUP(AF372,'LibSets constants'!$I$4:$L$1003,4,FALSE),""),"")</f>
        <v/>
      </c>
      <c r="AI372" s="3" t="str">
        <f>IF(G372&lt;&gt;"LIBSETS_SETTYPE_BATTLEGROUND",IF(G372&lt;&gt;"LIBSETS_SETTYPE_SPECIAL",IF(AJ372&lt;&gt;"",VLOOKUP(AJ372,'ESO zone constants'!$D$3:$H$4953,5,FALSE),""),""),"")</f>
        <v/>
      </c>
      <c r="AK372" s="44"/>
      <c r="AL372" s="43" t="str">
        <f>IF(AK372&lt;&gt;"",IF(AK372&lt;&gt;"LIBSETS_DROP_MECHANIC_MONSTER_NAME",VLOOKUP(AK372,'LibSets constants'!$I$4:$L$1003,3,FALSE),""),"")</f>
        <v/>
      </c>
      <c r="AM372" s="43" t="str">
        <f>IF(AK372&lt;&gt;"",IF(AK372&lt;&gt;"LIBSETS_DROP_MECHANIC_MONSTER_NAME",VLOOKUP(AK372,'LibSets constants'!$I$4:$L$1003,4,FALSE),""),"")</f>
        <v/>
      </c>
      <c r="AN372" s="3" t="str">
        <f>IF(G372&lt;&gt;"LIBSETS_SETTYPE_BATTLEGROUND",IF(G372&lt;&gt;"LIBSETS_SETTYPE_SPECIAL",IF(AO372&lt;&gt;"",VLOOKUP(AO372,'ESO zone constants'!$D$3:$H$4953,5,FALSE),""),""),"")</f>
        <v/>
      </c>
      <c r="AP372" s="44"/>
      <c r="AQ372" s="43" t="str">
        <f>IF(AP372&lt;&gt;"",IF(AP372&lt;&gt;"LIBSETS_DROP_MECHANIC_MONSTER_NAME",VLOOKUP(AP372,'LibSets constants'!$I$4:$L$1003,3,FALSE),""),"")</f>
        <v/>
      </c>
      <c r="AR372" s="43" t="str">
        <f>IF(AP372&lt;&gt;"",IF(AP372&lt;&gt;"LIBSETS_DROP_MECHANIC_MONSTER_NAME",VLOOKUP(AP372,'LibSets constants'!$I$4:$L$1003,4,FALSE),""),"")</f>
        <v/>
      </c>
      <c r="AS372" s="3" t="str">
        <f>IF(G372&lt;&gt;"LIBSETS_SETTYPE_BATTLEGROUND",IF(G372&lt;&gt;"LIBSETS_SETTYPE_SPECIAL",IF(AT372&lt;&gt;"",VLOOKUP(AT372,'ESO zone constants'!$D$3:$H$4953,5,FALSE),""),""),"")</f>
        <v/>
      </c>
      <c r="AU372" s="44"/>
      <c r="AV372" s="43" t="str">
        <f>IF(AU372&lt;&gt;"",IF(AU372&lt;&gt;"LIBSETS_DROP_MECHANIC_MONSTER_NAME",VLOOKUP(AU372,'LibSets constants'!$I$4:$L$1003,3,FALSE),""),"")</f>
        <v/>
      </c>
      <c r="AW372" s="43" t="str">
        <f>IF(AU372&lt;&gt;"",IF(AU372&lt;&gt;"LIBSETS_DROP_MECHANIC_MONSTER_NAME",VLOOKUP(AU372,'LibSets constants'!$I$4:$L$1003,4,FALSE),""),"")</f>
        <v/>
      </c>
      <c r="AX372" s="90" t="s">
        <v>2707</v>
      </c>
      <c r="AY372" s="21" t="str">
        <f>IF(A372="???","--","")&amp;IF(F372&lt;&gt;"Not in the game (anymore)",IF(A372&lt;&gt;"",CONCATENATE("[",A372,"] = {wayshrines={")&amp;IF(K372&lt;&gt;"",CONCATENATE(K372,","),"")&amp;IF(L372&lt;&gt;"",CONCATENATE(L372,","),"")&amp;IF(M372&lt;&gt;"",CONCATENATE(M372,","),"")&amp;CONCATENATE("}")&amp;IF(VALUE(N372)&gt;0,CONCATENATE(", traitsNeeded=",N372),"")&amp;CONCATENATE(", dlcId=",IF(S372&lt;&gt;"",S372,"DLC_BASE_GAME")),""),"")</f>
        <v>[425] = {wayshrines={378,378,378,}, dlcId=DLC_BASE_GAME</v>
      </c>
      <c r="AZ372" s="21" t="str">
        <f>IF(F372&lt;&gt;"Not in the game (anymore)",IF(A372&lt;&gt;"",IF(P372&lt;&gt;"",CONCATENATE(", zoneIds={",P372),"")&amp;IF(Y372&lt;&gt;"",CONCATENATE(",",Y372),"")&amp;IF(AD372&lt;&gt;"",CONCATENATE(",",AD372),"")&amp;IF(AI372&lt;&gt;"",CONCATENATE(",",AI372),"")&amp;IF(AN372&lt;&gt;"",CONCATENATE(",",AN372),"")&amp;IF(AS372&lt;&gt;"",CONCATENATE(",",AS372),"")&amp;IF(P372&lt;&gt;"",CONCATENATE("}",""),"")&amp;IF(OR(I372="true",I372="false",I372&lt;&gt;""), CONCATENATE(", veteran=", I372), ""),""),"")</f>
        <v>, zoneIds={1082}, veteran=true</v>
      </c>
      <c r="BA372" s="21" t="str">
        <f>IF(F372&lt;&gt;"Not in the game (anymore)",IF(A372&lt;&gt;"",", setType="&amp;G372,"")&amp;IF(J372="true",", multiTrialSet=true",""),"")</f>
        <v>, setType=LIBSETS_SETTYPE_ARENA</v>
      </c>
      <c r="BB372" s="21" t="str">
        <f>IF(AX372&lt;&gt;"",", isProcSetAllowedInPvP="&amp; AX372,"") &amp; IF(F372&lt;&gt;"Not in the game (anymore)",IF(U372&lt;&gt;"",", dropMechanic={"&amp;U372&amp;IF(AA372&lt;&gt;"",","&amp;AA372,"")&amp;IF(AF372&lt;&gt;"",","&amp;AF372,"")&amp;IF(AK372&lt;&gt;"",","&amp;AK372,"")&amp;IF(AP372&lt;&gt;"",","&amp;AP372,"")&amp;IF(AU372&lt;&gt;"",","&amp;AU372,"")&amp;"}"&amp;IF(U372="LIBSETS_DROP_MECHANIC_MONSTER_NAME",", dropMechanicNames={" &amp; IF(V372&lt;&gt;"","['en']='"&amp;V372&amp;"'","") &amp; IF(W372&lt;&gt;"",", ['de']='" &amp; W372&amp;"'","") &amp; "}",""),"")&amp;"},","")</f>
        <v>, dropMechanic={LIBSETS_DROP_MECHANIC_ARENA_STAGE_CHEST}},</v>
      </c>
      <c r="BC372" s="21" t="str">
        <f>IF(F372&lt;&gt;"Not in the game (anymore)",IF(C372&lt;&gt;"",CONCATENATE(" --",C372," / ",B372,"   [",IF(Q372&lt;&gt;"",Q372,""),IF(Z372&lt;&gt;"",", "&amp;Z372,""),IF(AE372&lt;&gt;"",", "&amp;AE372,""),IF(AJ372&lt;&gt;"",", "&amp;AJ372,""),IF(AO372&lt;&gt;"",", "&amp;AO372,""),IF(AT372&lt;&gt;"",", "&amp;AT372,""),"]")),"")</f>
        <v xml:space="preserve"> --Perfect Spectral Cloak / Perfekter spektraler Mantel   [Blackrose Prison]</v>
      </c>
    </row>
    <row r="373" spans="1:55" x14ac:dyDescent="0.25">
      <c r="A373" s="12">
        <v>426</v>
      </c>
      <c r="B373" t="s">
        <v>1326</v>
      </c>
      <c r="C373" t="s">
        <v>1327</v>
      </c>
      <c r="D373" s="3">
        <f t="shared" si="8"/>
        <v>426</v>
      </c>
      <c r="G373" s="8" t="s">
        <v>1491</v>
      </c>
      <c r="I373" t="s">
        <v>98</v>
      </c>
      <c r="J373" t="s">
        <v>97</v>
      </c>
      <c r="K373">
        <v>378</v>
      </c>
      <c r="L373">
        <v>378</v>
      </c>
      <c r="M373">
        <v>378</v>
      </c>
      <c r="N373">
        <v>0</v>
      </c>
      <c r="O373" s="66" t="s">
        <v>727</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1577</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Y373" s="3" t="str">
        <f>IF(G373&lt;&gt;"LIBSETS_SETTYPE_BATTLEGROUND",IF(G373&lt;&gt;"LIBSETS_SETTYPE_SPECIAL",IF(X373&lt;&gt;"",X373,IF(Z373&lt;&gt;"",VLOOKUP(Z373,'ESO zone constants'!$D$3:$H$4953,5,FALSE),"")),""),"")</f>
        <v/>
      </c>
      <c r="Z373" t="str">
        <f>IF(AND(O373&lt;&gt;"",NOT(ISERROR(O373))),"",IF(AND(L373&lt;&gt;"",L373&gt;0,NOT(ISERROR(L373))),VLOOKUP(L373,'ESO dumped WayshrineInfo'!$K$3:$N$9999,4,FALSE),""))</f>
        <v/>
      </c>
      <c r="AA373" s="44"/>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WayshrineInfo'!$K$3:$N$9999,4,FALSE),""))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90" t="s">
        <v>2707</v>
      </c>
      <c r="AY373" s="21" t="str">
        <f>IF(A373="???","--","")&amp;IF(F373&lt;&gt;"Not in the game (anymore)",IF(A373&lt;&gt;"",CONCATENATE("[",A373,"] = {wayshrines={")&amp;IF(K373&lt;&gt;"",CONCATENATE(K373,","),"")&amp;IF(L373&lt;&gt;"",CONCATENATE(L373,","),"")&amp;IF(M373&lt;&gt;"",CONCATENATE(M373,","),"")&amp;CONCATENATE("}")&amp;IF(VALUE(N373)&gt;0,CONCATENATE(", traitsNeeded=",N373),"")&amp;CONCATENATE(", dlcId=",IF(S373&lt;&gt;"",S373,"DLC_BASE_GAME")),""),"")</f>
        <v>[426] = {wayshrines={378,378,378,}, dlcId=DLC_BASE_GAME</v>
      </c>
      <c r="AZ373" s="21" t="str">
        <f>IF(F373&lt;&gt;"Not in the game (anymore)",IF(A373&lt;&gt;"",IF(P373&lt;&gt;"",CONCATENATE(", zoneIds={",P373),"")&amp;IF(Y373&lt;&gt;"",CONCATENATE(",",Y373),"")&amp;IF(AD373&lt;&gt;"",CONCATENATE(",",AD373),"")&amp;IF(AI373&lt;&gt;"",CONCATENATE(",",AI373),"")&amp;IF(AN373&lt;&gt;"",CONCATENATE(",",AN373),"")&amp;IF(AS373&lt;&gt;"",CONCATENATE(",",AS373),"")&amp;IF(P373&lt;&gt;"",CONCATENATE("}",""),"")&amp;IF(OR(I373="true",I373="false",I373&lt;&gt;""), CONCATENATE(", veteran=", I373), ""),""),"")</f>
        <v>, zoneIds={1082}, veteran=true</v>
      </c>
      <c r="BA373" s="21" t="str">
        <f>IF(F373&lt;&gt;"Not in the game (anymore)",IF(A373&lt;&gt;"",", setType="&amp;G373,"")&amp;IF(J373="true",", multiTrialSet=true",""),"")</f>
        <v>, setType=LIBSETS_SETTYPE_ARENA</v>
      </c>
      <c r="BB373" s="21" t="str">
        <f>IF(AX373&lt;&gt;"",", isProcSetAllowedInPvP="&amp; AX373,"") &amp; IF(F373&lt;&gt;"Not in the game (anymore)",IF(U373&lt;&gt;"",", dropMechanic={"&amp;U373&amp;IF(AA373&lt;&gt;"",","&amp;AA373,"")&amp;IF(AF373&lt;&gt;"",","&amp;AF373,"")&amp;IF(AK373&lt;&gt;"",","&amp;AK373,"")&amp;IF(AP373&lt;&gt;"",","&amp;AP373,"")&amp;IF(AU373&lt;&gt;"",","&amp;AU373,"")&amp;"}"&amp;IF(U373="LIBSETS_DROP_MECHANIC_MONSTER_NAME",", dropMechanicNames={" &amp; IF(V373&lt;&gt;"","['en']='"&amp;V373&amp;"'","") &amp; IF(W373&lt;&gt;"",", ['de']='" &amp; W373&amp;"'","") &amp; "}",""),"")&amp;"},","")</f>
        <v>, dropMechanic={LIBSETS_DROP_MECHANIC_ARENA_STAGE_CHEST}},</v>
      </c>
      <c r="BC373" s="21" t="str">
        <f>IF(F373&lt;&gt;"Not in the game (anymore)",IF(C373&lt;&gt;"",CONCATENATE(" --",C373," / ",B373,"   [",IF(Q373&lt;&gt;"",Q373,""),IF(Z373&lt;&gt;"",", "&amp;Z373,""),IF(AE373&lt;&gt;"",", "&amp;AE373,""),IF(AJ373&lt;&gt;"",", "&amp;AJ373,""),IF(AO373&lt;&gt;"",", "&amp;AO373,""),IF(AT373&lt;&gt;"",", "&amp;AT373,""),"]")),"")</f>
        <v xml:space="preserve"> --Perfect Virulent Shot / Perfekter virulenter Schuss   [Blackrose Prison]</v>
      </c>
    </row>
    <row r="374" spans="1:55" x14ac:dyDescent="0.25">
      <c r="A374" s="12">
        <v>427</v>
      </c>
      <c r="B374" t="s">
        <v>1328</v>
      </c>
      <c r="C374" t="s">
        <v>1329</v>
      </c>
      <c r="D374" s="3">
        <f t="shared" si="8"/>
        <v>427</v>
      </c>
      <c r="G374" s="8" t="s">
        <v>1491</v>
      </c>
      <c r="I374" t="s">
        <v>98</v>
      </c>
      <c r="J374" t="s">
        <v>97</v>
      </c>
      <c r="K374">
        <v>378</v>
      </c>
      <c r="L374">
        <v>378</v>
      </c>
      <c r="M374">
        <v>378</v>
      </c>
      <c r="N374">
        <v>0</v>
      </c>
      <c r="O374" s="66" t="s">
        <v>727</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1577</v>
      </c>
      <c r="V374" s="43" t="str">
        <f>IF(U374&lt;&gt;"",IF(U374&lt;&gt;"LIBSETS_DROP_MECHANIC_MONSTER_NAME",VLOOKUP(U374,'LibSets constants'!$I$4:$L$1003,3,FALSE),""),"")</f>
        <v>Arena stage chest</v>
      </c>
      <c r="W374" s="43" t="str">
        <f>IF(U374&lt;&gt;"",IF(U374&lt;&gt;"LIBSETS_DROP_MECHANIC_MONSTER_NAME",VLOOKUP(U374,'LibSets constants'!$I$4:$L$1003,4,FALSE),""),"")</f>
        <v>Arena-Phasen Schatztruhe</v>
      </c>
      <c r="Y374" s="3" t="str">
        <f>IF(G374&lt;&gt;"LIBSETS_SETTYPE_BATTLEGROUND",IF(G374&lt;&gt;"LIBSETS_SETTYPE_SPECIAL",IF(X374&lt;&gt;"",X374,IF(Z374&lt;&gt;"",VLOOKUP(Z374,'ESO zone constants'!$D$3:$H$4953,5,FALSE),"")),""),"")</f>
        <v/>
      </c>
      <c r="Z374" t="str">
        <f>IF(AND(O374&lt;&gt;"",NOT(ISERROR(O374))),"",IF(AND(L374&lt;&gt;"",L374&gt;0,NOT(ISERROR(L374))),VLOOKUP(L374,'ESO dumped WayshrineInfo'!$K$3:$N$9999,4,FALSE),""))</f>
        <v/>
      </c>
      <c r="AA374" s="44"/>
      <c r="AB374" s="43" t="str">
        <f>IF(AA374&lt;&gt;"",IF(AA374&lt;&gt;"LIBSETS_DROP_MECHANIC_MONSTER_NAME",VLOOKUP(AA374,'LibSets constants'!$I$4:$L$1003,3,FALSE),""),"")</f>
        <v/>
      </c>
      <c r="AC374" s="4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WayshrineInfo'!$K$3:$N$9999,4,FALSE),""))</f>
        <v/>
      </c>
      <c r="AF374" s="44"/>
      <c r="AG374" s="43" t="str">
        <f>IF(AF374&lt;&gt;"",IF(AF374&lt;&gt;"LIBSETS_DROP_MECHANIC_MONSTER_NAME",VLOOKUP(AF374,'LibSets constants'!$I$4:$L$1003,3,FALSE),""),"")</f>
        <v/>
      </c>
      <c r="AH374" s="43" t="str">
        <f>IF(AF374&lt;&gt;"",IF(AF374&lt;&gt;"LIBSETS_DROP_MECHANIC_MONSTER_NAME",VLOOKUP(AF374,'LibSets constants'!$I$4:$L$1003,4,FALSE),""),"")</f>
        <v/>
      </c>
      <c r="AI374" s="3" t="str">
        <f>IF(G374&lt;&gt;"LIBSETS_SETTYPE_BATTLEGROUND",IF(G374&lt;&gt;"LIBSETS_SETTYPE_SPECIAL",IF(AJ374&lt;&gt;"",VLOOKUP(AJ374,'ESO zone constants'!$D$3:$H$4953,5,FALSE),""),""),"")</f>
        <v/>
      </c>
      <c r="AK374" s="44"/>
      <c r="AL374" s="43" t="str">
        <f>IF(AK374&lt;&gt;"",IF(AK374&lt;&gt;"LIBSETS_DROP_MECHANIC_MONSTER_NAME",VLOOKUP(AK374,'LibSets constants'!$I$4:$L$1003,3,FALSE),""),"")</f>
        <v/>
      </c>
      <c r="AM374" s="43" t="str">
        <f>IF(AK374&lt;&gt;"",IF(AK374&lt;&gt;"LIBSETS_DROP_MECHANIC_MONSTER_NAME",VLOOKUP(AK374,'LibSets constants'!$I$4:$L$1003,4,FALSE),""),"")</f>
        <v/>
      </c>
      <c r="AN374" s="3" t="str">
        <f>IF(G374&lt;&gt;"LIBSETS_SETTYPE_BATTLEGROUND",IF(G374&lt;&gt;"LIBSETS_SETTYPE_SPECIAL",IF(AO374&lt;&gt;"",VLOOKUP(AO374,'ESO zone constants'!$D$3:$H$4953,5,FALSE),""),""),"")</f>
        <v/>
      </c>
      <c r="AP374" s="44"/>
      <c r="AQ374" s="43" t="str">
        <f>IF(AP374&lt;&gt;"",IF(AP374&lt;&gt;"LIBSETS_DROP_MECHANIC_MONSTER_NAME",VLOOKUP(AP374,'LibSets constants'!$I$4:$L$1003,3,FALSE),""),"")</f>
        <v/>
      </c>
      <c r="AR374" s="43" t="str">
        <f>IF(AP374&lt;&gt;"",IF(AP374&lt;&gt;"LIBSETS_DROP_MECHANIC_MONSTER_NAME",VLOOKUP(AP374,'LibSets constants'!$I$4:$L$1003,4,FALSE),""),"")</f>
        <v/>
      </c>
      <c r="AS374" s="3" t="str">
        <f>IF(G374&lt;&gt;"LIBSETS_SETTYPE_BATTLEGROUND",IF(G374&lt;&gt;"LIBSETS_SETTYPE_SPECIAL",IF(AT374&lt;&gt;"",VLOOKUP(AT374,'ESO zone constants'!$D$3:$H$4953,5,FALSE),""),""),"")</f>
        <v/>
      </c>
      <c r="AU374" s="44"/>
      <c r="AV374" s="43" t="str">
        <f>IF(AU374&lt;&gt;"",IF(AU374&lt;&gt;"LIBSETS_DROP_MECHANIC_MONSTER_NAME",VLOOKUP(AU374,'LibSets constants'!$I$4:$L$1003,3,FALSE),""),"")</f>
        <v/>
      </c>
      <c r="AW374" s="43" t="str">
        <f>IF(AU374&lt;&gt;"",IF(AU374&lt;&gt;"LIBSETS_DROP_MECHANIC_MONSTER_NAME",VLOOKUP(AU374,'LibSets constants'!$I$4:$L$1003,4,FALSE),""),"")</f>
        <v/>
      </c>
      <c r="AX374" s="90" t="s">
        <v>2707</v>
      </c>
      <c r="AY374" s="21" t="str">
        <f>IF(A374="???","--","")&amp;IF(F374&lt;&gt;"Not in the game (anymore)",IF(A374&lt;&gt;"",CONCATENATE("[",A374,"] = {wayshrines={")&amp;IF(K374&lt;&gt;"",CONCATENATE(K374,","),"")&amp;IF(L374&lt;&gt;"",CONCATENATE(L374,","),"")&amp;IF(M374&lt;&gt;"",CONCATENATE(M374,","),"")&amp;CONCATENATE("}")&amp;IF(VALUE(N374)&gt;0,CONCATENATE(", traitsNeeded=",N374),"")&amp;CONCATENATE(", dlcId=",IF(S374&lt;&gt;"",S374,"DLC_BASE_GAME")),""),"")</f>
        <v>[427] = {wayshrines={378,378,378,}, dlcId=DLC_BASE_GAME</v>
      </c>
      <c r="AZ374" s="21" t="str">
        <f>IF(F374&lt;&gt;"Not in the game (anymore)",IF(A374&lt;&gt;"",IF(P374&lt;&gt;"",CONCATENATE(", zoneIds={",P374),"")&amp;IF(Y374&lt;&gt;"",CONCATENATE(",",Y374),"")&amp;IF(AD374&lt;&gt;"",CONCATENATE(",",AD374),"")&amp;IF(AI374&lt;&gt;"",CONCATENATE(",",AI374),"")&amp;IF(AN374&lt;&gt;"",CONCATENATE(",",AN374),"")&amp;IF(AS374&lt;&gt;"",CONCATENATE(",",AS374),"")&amp;IF(P374&lt;&gt;"",CONCATENATE("}",""),"")&amp;IF(OR(I374="true",I374="false",I374&lt;&gt;""), CONCATENATE(", veteran=", I374), ""),""),"")</f>
        <v>, zoneIds={1082}, veteran=true</v>
      </c>
      <c r="BA374" s="21" t="str">
        <f>IF(F374&lt;&gt;"Not in the game (anymore)",IF(A374&lt;&gt;"",", setType="&amp;G374,"")&amp;IF(J374="true",", multiTrialSet=true",""),"")</f>
        <v>, setType=LIBSETS_SETTYPE_ARENA</v>
      </c>
      <c r="BB374" s="21" t="str">
        <f>IF(AX374&lt;&gt;"",", isProcSetAllowedInPvP="&amp; AX374,"") &amp; IF(F374&lt;&gt;"Not in the game (anymore)",IF(U374&lt;&gt;"",", dropMechanic={"&amp;U374&amp;IF(AA374&lt;&gt;"",","&amp;AA374,"")&amp;IF(AF374&lt;&gt;"",","&amp;AF374,"")&amp;IF(AK374&lt;&gt;"",","&amp;AK374,"")&amp;IF(AP374&lt;&gt;"",","&amp;AP374,"")&amp;IF(AU374&lt;&gt;"",","&amp;AU374,"")&amp;"}"&amp;IF(U374="LIBSETS_DROP_MECHANIC_MONSTER_NAME",", dropMechanicNames={" &amp; IF(V374&lt;&gt;"","['en']='"&amp;V374&amp;"'","") &amp; IF(W374&lt;&gt;"",", ['de']='" &amp; W374&amp;"'","") &amp; "}",""),"")&amp;"},","")</f>
        <v>, dropMechanic={LIBSETS_DROP_MECHANIC_ARENA_STAGE_CHEST}},</v>
      </c>
      <c r="BC374" s="21" t="str">
        <f>IF(F374&lt;&gt;"Not in the game (anymore)",IF(C374&lt;&gt;"",CONCATENATE(" --",C374," / ",B374,"   [",IF(Q374&lt;&gt;"",Q374,""),IF(Z374&lt;&gt;"",", "&amp;Z374,""),IF(AE374&lt;&gt;"",", "&amp;AE374,""),IF(AJ374&lt;&gt;"",", "&amp;AJ374,""),IF(AO374&lt;&gt;"",", "&amp;AO374,""),IF(AT374&lt;&gt;"",", "&amp;AT374,""),"]")),"")</f>
        <v xml:space="preserve"> --Perfect Wild Impulse / Perfekter wilder Impuls   [Blackrose Prison]</v>
      </c>
    </row>
    <row r="375" spans="1:55" x14ac:dyDescent="0.25">
      <c r="A375" s="12">
        <v>428</v>
      </c>
      <c r="B375" t="s">
        <v>1330</v>
      </c>
      <c r="C375" t="s">
        <v>2676</v>
      </c>
      <c r="D375" s="3">
        <f t="shared" si="8"/>
        <v>428</v>
      </c>
      <c r="G375" s="8" t="s">
        <v>1491</v>
      </c>
      <c r="I375" t="s">
        <v>98</v>
      </c>
      <c r="J375" t="s">
        <v>97</v>
      </c>
      <c r="K375">
        <v>378</v>
      </c>
      <c r="L375">
        <v>378</v>
      </c>
      <c r="M375">
        <v>378</v>
      </c>
      <c r="N375">
        <v>0</v>
      </c>
      <c r="O375" s="66" t="s">
        <v>727</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1577</v>
      </c>
      <c r="V375" s="43" t="str">
        <f>IF(U375&lt;&gt;"",IF(U375&lt;&gt;"LIBSETS_DROP_MECHANIC_MONSTER_NAME",VLOOKUP(U375,'LibSets constants'!$I$4:$L$1003,3,FALSE),""),"")</f>
        <v>Arena stage chest</v>
      </c>
      <c r="W375" s="3" t="str">
        <f>IF(U375&lt;&gt;"",IF(U375&lt;&gt;"LIBSETS_DROP_MECHANIC_MONSTER_NAME",VLOOKUP(U375,'LibSets constants'!$I$4:$L$1003,4,FALSE),""),"")</f>
        <v>Arena-Phasen Schatztruhe</v>
      </c>
      <c r="Y375" s="3" t="str">
        <f>IF(G375&lt;&gt;"LIBSETS_SETTYPE_BATTLEGROUND",IF(G375&lt;&gt;"LIBSETS_SETTYPE_SPECIAL",IF(X375&lt;&gt;"",X375,IF(Z375&lt;&gt;"",VLOOKUP(Z375,'ESO zone constants'!$D$3:$H$4953,5,FALSE),"")),""),"")</f>
        <v/>
      </c>
      <c r="Z375" t="str">
        <f>IF(AND(O375&lt;&gt;"",NOT(ISERROR(O375))),"",IF(AND(L375&lt;&gt;"",L375&gt;0,NOT(ISERROR(L375))),VLOOKUP(L375,'ESO dumped WayshrineInfo'!$K$3:$N$9999,4,FALSE),""))</f>
        <v/>
      </c>
      <c r="AA375" s="44"/>
      <c r="AB375" s="43" t="str">
        <f>IF(AA375&lt;&gt;"",IF(AA375&lt;&gt;"LIBSETS_DROP_MECHANIC_MONSTER_NAME",VLOOKUP(AA375,'LibSets constants'!$I$4:$L$1003,3,FALSE),""),"")</f>
        <v/>
      </c>
      <c r="AC375" s="4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WayshrineInfo'!$K$3:$N$9999,4,FALSE),""))</f>
        <v/>
      </c>
      <c r="AF375" s="44"/>
      <c r="AG375" s="43" t="str">
        <f>IF(AF375&lt;&gt;"",IF(AF375&lt;&gt;"LIBSETS_DROP_MECHANIC_MONSTER_NAME",VLOOKUP(AF375,'LibSets constants'!$I$4:$L$1003,3,FALSE),""),"")</f>
        <v/>
      </c>
      <c r="AH375" s="43" t="str">
        <f>IF(AF375&lt;&gt;"",IF(AF375&lt;&gt;"LIBSETS_DROP_MECHANIC_MONSTER_NAME",VLOOKUP(AF375,'LibSets constants'!$I$4:$L$1003,4,FALSE),""),"")</f>
        <v/>
      </c>
      <c r="AI375" s="3" t="str">
        <f>IF(G375&lt;&gt;"LIBSETS_SETTYPE_BATTLEGROUND",IF(G375&lt;&gt;"LIBSETS_SETTYPE_SPECIAL",IF(AJ375&lt;&gt;"",VLOOKUP(AJ375,'ESO zone constants'!$D$3:$H$4953,5,FALSE),""),""),"")</f>
        <v/>
      </c>
      <c r="AK375" s="44"/>
      <c r="AL375" s="43" t="str">
        <f>IF(AK375&lt;&gt;"",IF(AK375&lt;&gt;"LIBSETS_DROP_MECHANIC_MONSTER_NAME",VLOOKUP(AK375,'LibSets constants'!$I$4:$L$1003,3,FALSE),""),"")</f>
        <v/>
      </c>
      <c r="AM375" s="43" t="str">
        <f>IF(AK375&lt;&gt;"",IF(AK375&lt;&gt;"LIBSETS_DROP_MECHANIC_MONSTER_NAME",VLOOKUP(AK375,'LibSets constants'!$I$4:$L$1003,4,FALSE),""),"")</f>
        <v/>
      </c>
      <c r="AN375" s="3" t="str">
        <f>IF(G375&lt;&gt;"LIBSETS_SETTYPE_BATTLEGROUND",IF(G375&lt;&gt;"LIBSETS_SETTYPE_SPECIAL",IF(AO375&lt;&gt;"",VLOOKUP(AO375,'ESO zone constants'!$D$3:$H$4953,5,FALSE),""),""),"")</f>
        <v/>
      </c>
      <c r="AP375" s="44"/>
      <c r="AQ375" s="43" t="str">
        <f>IF(AP375&lt;&gt;"",IF(AP375&lt;&gt;"LIBSETS_DROP_MECHANIC_MONSTER_NAME",VLOOKUP(AP375,'LibSets constants'!$I$4:$L$1003,3,FALSE),""),"")</f>
        <v/>
      </c>
      <c r="AR375" s="43" t="str">
        <f>IF(AP375&lt;&gt;"",IF(AP375&lt;&gt;"LIBSETS_DROP_MECHANIC_MONSTER_NAME",VLOOKUP(AP375,'LibSets constants'!$I$4:$L$1003,4,FALSE),""),"")</f>
        <v/>
      </c>
      <c r="AS375" s="3" t="str">
        <f>IF(G375&lt;&gt;"LIBSETS_SETTYPE_BATTLEGROUND",IF(G375&lt;&gt;"LIBSETS_SETTYPE_SPECIAL",IF(AT375&lt;&gt;"",VLOOKUP(AT375,'ESO zone constants'!$D$3:$H$4953,5,FALSE),""),""),"")</f>
        <v/>
      </c>
      <c r="AU375" s="44"/>
      <c r="AV375" s="43" t="str">
        <f>IF(AU375&lt;&gt;"",IF(AU375&lt;&gt;"LIBSETS_DROP_MECHANIC_MONSTER_NAME",VLOOKUP(AU375,'LibSets constants'!$I$4:$L$1003,3,FALSE),""),"")</f>
        <v/>
      </c>
      <c r="AW375" s="43" t="str">
        <f>IF(AU375&lt;&gt;"",IF(AU375&lt;&gt;"LIBSETS_DROP_MECHANIC_MONSTER_NAME",VLOOKUP(AU375,'LibSets constants'!$I$4:$L$1003,4,FALSE),""),"")</f>
        <v/>
      </c>
      <c r="AX375" s="90" t="s">
        <v>2707</v>
      </c>
      <c r="AY375" s="21" t="str">
        <f>IF(A375="???","--","")&amp;IF(F375&lt;&gt;"Not in the game (anymore)",IF(A375&lt;&gt;"",CONCATENATE("[",A375,"] = {wayshrines={")&amp;IF(K375&lt;&gt;"",CONCATENATE(K375,","),"")&amp;IF(L375&lt;&gt;"",CONCATENATE(L375,","),"")&amp;IF(M375&lt;&gt;"",CONCATENATE(M375,","),"")&amp;CONCATENATE("}")&amp;IF(VALUE(N375)&gt;0,CONCATENATE(", traitsNeeded=",N375),"")&amp;CONCATENATE(", dlcId=",IF(S375&lt;&gt;"",S375,"DLC_BASE_GAME")),""),"")</f>
        <v>[428] = {wayshrines={378,378,378,}, dlcId=DLC_BASE_GAME</v>
      </c>
      <c r="AZ375" s="21" t="str">
        <f>IF(F375&lt;&gt;"Not in the game (anymore)",IF(A375&lt;&gt;"",IF(P375&lt;&gt;"",CONCATENATE(", zoneIds={",P375),"")&amp;IF(Y375&lt;&gt;"",CONCATENATE(",",Y375),"")&amp;IF(AD375&lt;&gt;"",CONCATENATE(",",AD375),"")&amp;IF(AI375&lt;&gt;"",CONCATENATE(",",AI375),"")&amp;IF(AN375&lt;&gt;"",CONCATENATE(",",AN375),"")&amp;IF(AS375&lt;&gt;"",CONCATENATE(",",AS375),"")&amp;IF(P375&lt;&gt;"",CONCATENATE("}",""),"")&amp;IF(OR(I375="true",I375="false",I375&lt;&gt;""), CONCATENATE(", veteran=", I375), ""),""),"")</f>
        <v>, zoneIds={1082}, veteran=true</v>
      </c>
      <c r="BA375" s="21" t="str">
        <f>IF(F375&lt;&gt;"Not in the game (anymore)",IF(A375&lt;&gt;"",", setType="&amp;G375,"")&amp;IF(J375="true",", multiTrialSet=true",""),"")</f>
        <v>, setType=LIBSETS_SETTYPE_ARENA</v>
      </c>
      <c r="BB375" s="21" t="str">
        <f>IF(AX375&lt;&gt;"",", isProcSetAllowedInPvP="&amp; AX375,"") &amp; IF(F375&lt;&gt;"Not in the game (anymore)",IF(U375&lt;&gt;"",", dropMechanic={"&amp;U375&amp;IF(AA375&lt;&gt;"",","&amp;AA375,"")&amp;IF(AF375&lt;&gt;"",","&amp;AF375,"")&amp;IF(AK375&lt;&gt;"",","&amp;AK375,"")&amp;IF(AP375&lt;&gt;"",","&amp;AP375,"")&amp;IF(AU375&lt;&gt;"",","&amp;AU375,"")&amp;"}"&amp;IF(U375="LIBSETS_DROP_MECHANIC_MONSTER_NAME",", dropMechanicNames={" &amp; IF(V375&lt;&gt;"","['en']='"&amp;V375&amp;"'","") &amp; IF(W375&lt;&gt;"",", ['de']='" &amp; W375&amp;"'","") &amp; "}",""),"")&amp;"},","")</f>
        <v>, dropMechanic={LIBSETS_DROP_MECHANIC_ARENA_STAGE_CHEST}},</v>
      </c>
      <c r="BC375" s="21" t="str">
        <f>IF(F375&lt;&gt;"Not in the game (anymore)",IF(C375&lt;&gt;"",CONCATENATE(" --",C375," / ",B375,"   [",IF(Q375&lt;&gt;"",Q375,""),IF(Z375&lt;&gt;"",", "&amp;Z375,""),IF(AE375&lt;&gt;"",", "&amp;AE375,""),IF(AJ375&lt;&gt;"",", "&amp;AJ375,""),IF(AO375&lt;&gt;"",", "&amp;AO375,""),IF(AT375&lt;&gt;"",", "&amp;AT375,""),"]")),"")</f>
        <v xml:space="preserve"> --Perfect Mender\'s Ward / Perfekter Schutz des Pflegers   [Blackrose Prison]</v>
      </c>
    </row>
    <row r="376" spans="1:55" x14ac:dyDescent="0.25">
      <c r="A376" s="12">
        <v>429</v>
      </c>
      <c r="B376" t="s">
        <v>1331</v>
      </c>
      <c r="C376" t="s">
        <v>1332</v>
      </c>
      <c r="D376" s="3">
        <f t="shared" si="8"/>
        <v>429</v>
      </c>
      <c r="G376" s="8" t="s">
        <v>1496</v>
      </c>
      <c r="I376" t="s">
        <v>97</v>
      </c>
      <c r="J376" t="s">
        <v>97</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40" t="str">
        <f>IF(U376&lt;&gt;"",IF(U376&lt;&gt;"LIBSETS_DROP_MECHANIC_MONSTER_NAME",VLOOKUP(U376,'LibSets constants'!$I$4:$L$1003,3,FALSE),""),"")</f>
        <v/>
      </c>
      <c r="W376" s="40" t="str">
        <f>IF(U376&lt;&gt;"",IF(U376&lt;&gt;"LIBSETS_DROP_MECHANIC_MONSTER_NAME",VLOOKUP(U376,'LibSets constants'!$I$4:$L$1003,4,FALSE),""),"")</f>
        <v/>
      </c>
      <c r="Y376" s="3" t="str">
        <f>IF(G376&lt;&gt;"LIBSETS_SETTYPE_BATTLEGROUND",IF(G376&lt;&gt;"LIBSETS_SETTYPE_SPECIAL",IF(X376&lt;&gt;"",X376,IF(Z376&lt;&gt;"",VLOOKUP(Z376,'ESO zone constants'!$D$3:$H$4953,5,FALSE),"")),""),"")</f>
        <v/>
      </c>
      <c r="Z376" t="str">
        <f>IF(AND(O376&lt;&gt;"",NOT(ISERROR(O376))),"",IF(AND(L376&lt;&gt;"",L376&gt;0,NOT(ISERROR(L376))),VLOOKUP(L376,'ESO dumped WayshrineInfo'!$K$3:$N$9999,4,FALSE),""))</f>
        <v/>
      </c>
      <c r="AA376" s="41"/>
      <c r="AB376" s="40" t="str">
        <f>IF(AA376&lt;&gt;"",IF(AA376&lt;&gt;"LIBSETS_DROP_MECHANIC_MONSTER_NAME",VLOOKUP(AA376,'LibSets constants'!$I$4:$L$1003,3,FALSE),""),"")</f>
        <v/>
      </c>
      <c r="AC376" s="40" t="str">
        <f>IF(AA376&lt;&gt;"",IF(AA376&lt;&gt;"LIBSETS_DROP_MECHANIC_MONSTER_NAME",VLOOKUP(AA376,'LibSets constants'!$I$4:$L$1003,4,FALSE),""),"")</f>
        <v/>
      </c>
      <c r="AD376" s="3" t="str">
        <f>IF(G376&lt;&gt;"LIBSETS_SETTYPE_BATTLEGROUND",IF(G376&lt;&gt;"LIBSETS_SETTYPE_SPECIAL",IF(AE376&lt;&gt;"",VLOOKUP(AE376,'ESO zone constants'!$D$3:$H$4953,5,FALSE),""),""),"")</f>
        <v/>
      </c>
      <c r="AE376" t="str">
        <f>IF(AND(O376&lt;&gt;"",NOT(ISERROR(O376))),"",IF(AND(M376&lt;&gt;"",M376&gt;0,NOT(ISERROR(M376))),VLOOKUP(M376,'ESO dumped WayshrineInfo'!$K$3:$N$9999,4,FALSE),""))</f>
        <v/>
      </c>
      <c r="AF376" s="41"/>
      <c r="AG376" s="40" t="str">
        <f>IF(AF376&lt;&gt;"",IF(AF376&lt;&gt;"LIBSETS_DROP_MECHANIC_MONSTER_NAME",VLOOKUP(AF376,'LibSets constants'!$I$4:$L$1003,3,FALSE),""),"")</f>
        <v/>
      </c>
      <c r="AH376" s="40" t="str">
        <f>IF(AF376&lt;&gt;"",IF(AF376&lt;&gt;"LIBSETS_DROP_MECHANIC_MONSTER_NAME",VLOOKUP(AF376,'LibSets constants'!$I$4:$L$1003,4,FALSE),""),"")</f>
        <v/>
      </c>
      <c r="AI376" s="3" t="str">
        <f>IF(G376&lt;&gt;"LIBSETS_SETTYPE_BATTLEGROUND",IF(G376&lt;&gt;"LIBSETS_SETTYPE_SPECIAL",IF(AJ376&lt;&gt;"",VLOOKUP(AJ376,'ESO zone constants'!$D$3:$H$4953,5,FALSE),""),""),"")</f>
        <v/>
      </c>
      <c r="AK376" s="41"/>
      <c r="AL376" s="40" t="str">
        <f>IF(AK376&lt;&gt;"",IF(AK376&lt;&gt;"LIBSETS_DROP_MECHANIC_MONSTER_NAME",VLOOKUP(AK376,'LibSets constants'!$I$4:$L$1003,3,FALSE),""),"")</f>
        <v/>
      </c>
      <c r="AM376" s="40" t="str">
        <f>IF(AK376&lt;&gt;"",IF(AK376&lt;&gt;"LIBSETS_DROP_MECHANIC_MONSTER_NAME",VLOOKUP(AK376,'LibSets constants'!$I$4:$L$1003,4,FALSE),""),"")</f>
        <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0" t="str">
        <f>IF(AU376&lt;&gt;"",IF(AU376&lt;&gt;"LIBSETS_DROP_MECHANIC_MONSTER_NAME",VLOOKUP(AU376,'LibSets constants'!$I$4:$L$1003,4,FALSE),""),"")</f>
        <v/>
      </c>
      <c r="AX376" s="90" t="s">
        <v>2707</v>
      </c>
      <c r="AY376" s="21" t="str">
        <f>IF(A376="???","--","")&amp;IF(F376&lt;&gt;"Not in the game (anymore)",IF(A376&lt;&gt;"",CONCATENATE("[",A376,"] = {wayshrines={")&amp;IF(K376&lt;&gt;"",CONCATENATE(K376,","),"")&amp;IF(L376&lt;&gt;"",CONCATENATE(L376,","),"")&amp;IF(M376&lt;&gt;"",CONCATENATE(M376,","),"")&amp;CONCATENATE("}")&amp;IF(VALUE(N376)&gt;0,CONCATENATE(", traitsNeeded=",N376),"")&amp;CONCATENATE(", dlcId=",IF(S376&lt;&gt;"",S376,"DLC_BASE_GAME")),""),"")</f>
        <v>[429] = {wayshrines={389,389,389,}, dlcId=DLC_WRATHSTONE</v>
      </c>
      <c r="AZ376" s="21" t="str">
        <f>IF(F376&lt;&gt;"Not in the game (anymore)",IF(A376&lt;&gt;"",IF(P376&lt;&gt;"",CONCATENATE(", zoneIds={",P376),"")&amp;IF(Y376&lt;&gt;"",CONCATENATE(",",Y376),"")&amp;IF(AD376&lt;&gt;"",CONCATENATE(",",AD376),"")&amp;IF(AI376&lt;&gt;"",CONCATENATE(",",AI376),"")&amp;IF(AN376&lt;&gt;"",CONCATENATE(",",AN376),"")&amp;IF(AS376&lt;&gt;"",CONCATENATE(",",AS376),"")&amp;IF(P376&lt;&gt;"",CONCATENATE("}",""),"")&amp;IF(OR(I376="true",I376="false",I376&lt;&gt;""), CONCATENATE(", veteran=", I376), ""),""),"")</f>
        <v>, zoneIds={1080}, veteran=false</v>
      </c>
      <c r="BA376" s="21" t="str">
        <f>IF(F376&lt;&gt;"Not in the game (anymore)",IF(A376&lt;&gt;"",", setType="&amp;G376,"")&amp;IF(J376="true",", multiTrialSet=true",""),"")</f>
        <v>, setType=LIBSETS_SETTYPE_DUNGEON</v>
      </c>
      <c r="BB376" s="21" t="str">
        <f>IF(AX376&lt;&gt;"",", isProcSetAllowedInPvP="&amp; AX376,"") &amp; IF(F376&lt;&gt;"Not in the game (anymore)",IF(U376&lt;&gt;"",", dropMechanic={"&amp;U376&amp;IF(AA376&lt;&gt;"",","&amp;AA376,"")&amp;IF(AF376&lt;&gt;"",","&amp;AF376,"")&amp;IF(AK376&lt;&gt;"",","&amp;AK376,"")&amp;IF(AP376&lt;&gt;"",","&amp;AP376,"")&amp;IF(AU376&lt;&gt;"",","&amp;AU376,"")&amp;"}"&amp;IF(U376="LIBSETS_DROP_MECHANIC_MONSTER_NAME",", dropMechanicNames={" &amp; IF(V376&lt;&gt;"","['en']='"&amp;V376&amp;"'","") &amp; IF(W376&lt;&gt;"",", ['de']='" &amp; W376&amp;"'","") &amp; "}",""),"")&amp;"},","")</f>
        <v>},</v>
      </c>
      <c r="BC376" s="21" t="str">
        <f>IF(F376&lt;&gt;"Not in the game (anymore)",IF(C376&lt;&gt;"",CONCATENATE(" --",C376," / ",B376,"   [",IF(Q376&lt;&gt;"",Q376,""),IF(Z376&lt;&gt;"",", "&amp;Z376,""),IF(AE376&lt;&gt;"",", "&amp;AE376,""),IF(AJ376&lt;&gt;"",", "&amp;AJ376,""),IF(AO376&lt;&gt;"",", "&amp;AO376,""),IF(AT376&lt;&gt;"",", "&amp;AT376,""),"]")),"")</f>
        <v xml:space="preserve"> --Mighty Glacier / Mächtiger Gletscher   [Frostvault]</v>
      </c>
    </row>
    <row r="377" spans="1:55" x14ac:dyDescent="0.25">
      <c r="A377" s="12">
        <v>430</v>
      </c>
      <c r="B377" t="s">
        <v>1333</v>
      </c>
      <c r="C377" t="s">
        <v>2677</v>
      </c>
      <c r="D377" s="3">
        <f t="shared" si="8"/>
        <v>430</v>
      </c>
      <c r="G377" s="8" t="s">
        <v>1496</v>
      </c>
      <c r="I377" t="s">
        <v>97</v>
      </c>
      <c r="J377" t="s">
        <v>97</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40" t="str">
        <f>IF(U377&lt;&gt;"",IF(U377&lt;&gt;"LIBSETS_DROP_MECHANIC_MONSTER_NAME",VLOOKUP(U377,'LibSets constants'!$I$4:$L$1003,3,FALSE),""),"")</f>
        <v/>
      </c>
      <c r="W377" s="40" t="str">
        <f>IF(U377&lt;&gt;"",IF(U377&lt;&gt;"LIBSETS_DROP_MECHANIC_MONSTER_NAME",VLOOKUP(U377,'LibSets constants'!$I$4:$L$1003,4,FALSE),""),"")</f>
        <v/>
      </c>
      <c r="Y377" s="3" t="str">
        <f>IF(G377&lt;&gt;"LIBSETS_SETTYPE_BATTLEGROUND",IF(G377&lt;&gt;"LIBSETS_SETTYPE_SPECIAL",IF(X377&lt;&gt;"",X377,IF(Z377&lt;&gt;"",VLOOKUP(Z377,'ESO zone constants'!$D$3:$H$4953,5,FALSE),"")),""),"")</f>
        <v/>
      </c>
      <c r="Z377" t="str">
        <f>IF(AND(O377&lt;&gt;"",NOT(ISERROR(O377))),"",IF(AND(L377&lt;&gt;"",L377&gt;0,NOT(ISERROR(L377))),VLOOKUP(L377,'ESO dumped WayshrineInfo'!$K$3:$N$9999,4,FALSE),""))</f>
        <v/>
      </c>
      <c r="AA377" s="41"/>
      <c r="AB377" s="40" t="str">
        <f>IF(AA377&lt;&gt;"",IF(AA377&lt;&gt;"LIBSETS_DROP_MECHANIC_MONSTER_NAME",VLOOKUP(AA377,'LibSets constants'!$I$4:$L$1003,3,FALSE),""),"")</f>
        <v/>
      </c>
      <c r="AC377" s="40" t="str">
        <f>IF(AA377&lt;&gt;"",IF(AA377&lt;&gt;"LIBSETS_DROP_MECHANIC_MONSTER_NAME",VLOOKUP(AA377,'LibSets constants'!$I$4:$L$1003,4,FALSE),""),"")</f>
        <v/>
      </c>
      <c r="AD377" s="3" t="str">
        <f>IF(G377&lt;&gt;"LIBSETS_SETTYPE_BATTLEGROUND",IF(G377&lt;&gt;"LIBSETS_SETTYPE_SPECIAL",IF(AE377&lt;&gt;"",VLOOKUP(AE377,'ESO zone constants'!$D$3:$H$4953,5,FALSE),""),""),"")</f>
        <v/>
      </c>
      <c r="AE377" t="str">
        <f>IF(AND(O377&lt;&gt;"",NOT(ISERROR(O377))),"",IF(AND(M377&lt;&gt;"",M377&gt;0,NOT(ISERROR(M377))),VLOOKUP(M377,'ESO dumped WayshrineInfo'!$K$3:$N$9999,4,FALSE),""))</f>
        <v/>
      </c>
      <c r="AF377" s="41"/>
      <c r="AG377" s="40" t="str">
        <f>IF(AF377&lt;&gt;"",IF(AF377&lt;&gt;"LIBSETS_DROP_MECHANIC_MONSTER_NAME",VLOOKUP(AF377,'LibSets constants'!$I$4:$L$1003,3,FALSE),""),"")</f>
        <v/>
      </c>
      <c r="AH377" s="40" t="str">
        <f>IF(AF377&lt;&gt;"",IF(AF377&lt;&gt;"LIBSETS_DROP_MECHANIC_MONSTER_NAME",VLOOKUP(AF377,'LibSets constants'!$I$4:$L$1003,4,FALSE),""),"")</f>
        <v/>
      </c>
      <c r="AI377" s="3" t="str">
        <f>IF(G377&lt;&gt;"LIBSETS_SETTYPE_BATTLEGROUND",IF(G377&lt;&gt;"LIBSETS_SETTYPE_SPECIAL",IF(AJ377&lt;&gt;"",VLOOKUP(AJ377,'ESO zone constants'!$D$3:$H$4953,5,FALSE),""),""),"")</f>
        <v/>
      </c>
      <c r="AK377" s="41"/>
      <c r="AL377" s="40" t="str">
        <f>IF(AK377&lt;&gt;"",IF(AK377&lt;&gt;"LIBSETS_DROP_MECHANIC_MONSTER_NAME",VLOOKUP(AK377,'LibSets constants'!$I$4:$L$1003,3,FALSE),""),"")</f>
        <v/>
      </c>
      <c r="AM377" s="40" t="str">
        <f>IF(AK377&lt;&gt;"",IF(AK377&lt;&gt;"LIBSETS_DROP_MECHANIC_MONSTER_NAME",VLOOKUP(AK377,'LibSets constants'!$I$4:$L$1003,4,FALSE),""),"")</f>
        <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0" t="str">
        <f>IF(AU377&lt;&gt;"",IF(AU377&lt;&gt;"LIBSETS_DROP_MECHANIC_MONSTER_NAME",VLOOKUP(AU377,'LibSets constants'!$I$4:$L$1003,4,FALSE),""),"")</f>
        <v/>
      </c>
      <c r="AX377" s="90" t="s">
        <v>2707</v>
      </c>
      <c r="AY377" s="21" t="str">
        <f>IF(A377="???","--","")&amp;IF(F377&lt;&gt;"Not in the game (anymore)",IF(A377&lt;&gt;"",CONCATENATE("[",A377,"] = {wayshrines={")&amp;IF(K377&lt;&gt;"",CONCATENATE(K377,","),"")&amp;IF(L377&lt;&gt;"",CONCATENATE(L377,","),"")&amp;IF(M377&lt;&gt;"",CONCATENATE(M377,","),"")&amp;CONCATENATE("}")&amp;IF(VALUE(N377)&gt;0,CONCATENATE(", traitsNeeded=",N377),"")&amp;CONCATENATE(", dlcId=",IF(S377&lt;&gt;"",S377,"DLC_BASE_GAME")),""),"")</f>
        <v>[430] = {wayshrines={389,389,389,}, dlcId=DLC_WRATHSTONE</v>
      </c>
      <c r="AZ377" s="21" t="str">
        <f>IF(F377&lt;&gt;"Not in the game (anymore)",IF(A377&lt;&gt;"",IF(P377&lt;&gt;"",CONCATENATE(", zoneIds={",P377),"")&amp;IF(Y377&lt;&gt;"",CONCATENATE(",",Y377),"")&amp;IF(AD377&lt;&gt;"",CONCATENATE(",",AD377),"")&amp;IF(AI377&lt;&gt;"",CONCATENATE(",",AI377),"")&amp;IF(AN377&lt;&gt;"",CONCATENATE(",",AN377),"")&amp;IF(AS377&lt;&gt;"",CONCATENATE(",",AS377),"")&amp;IF(P377&lt;&gt;"",CONCATENATE("}",""),"")&amp;IF(OR(I377="true",I377="false",I377&lt;&gt;""), CONCATENATE(", veteran=", I377), ""),""),"")</f>
        <v>, zoneIds={1080}, veteran=false</v>
      </c>
      <c r="BA377" s="21" t="str">
        <f>IF(F377&lt;&gt;"Not in the game (anymore)",IF(A377&lt;&gt;"",", setType="&amp;G377,"")&amp;IF(J377="true",", multiTrialSet=true",""),"")</f>
        <v>, setType=LIBSETS_SETTYPE_DUNGEON</v>
      </c>
      <c r="BB377" s="21" t="str">
        <f>IF(AX377&lt;&gt;"",", isProcSetAllowedInPvP="&amp; AX377,"") &amp; IF(F377&lt;&gt;"Not in the game (anymore)",IF(U377&lt;&gt;"",", dropMechanic={"&amp;U377&amp;IF(AA377&lt;&gt;"",","&amp;AA377,"")&amp;IF(AF377&lt;&gt;"",","&amp;AF377,"")&amp;IF(AK377&lt;&gt;"",","&amp;AK377,"")&amp;IF(AP377&lt;&gt;"",","&amp;AP377,"")&amp;IF(AU377&lt;&gt;"",","&amp;AU377,"")&amp;"}"&amp;IF(U377="LIBSETS_DROP_MECHANIC_MONSTER_NAME",", dropMechanicNames={" &amp; IF(V377&lt;&gt;"","['en']='"&amp;V377&amp;"'","") &amp; IF(W377&lt;&gt;"",", ['de']='" &amp; W377&amp;"'","") &amp; "}",""),"")&amp;"},","")</f>
        <v>},</v>
      </c>
      <c r="BC377" s="21" t="str">
        <f>IF(F377&lt;&gt;"Not in the game (anymore)",IF(C377&lt;&gt;"",CONCATENATE(" --",C377," / ",B377,"   [",IF(Q377&lt;&gt;"",Q377,""),IF(Z377&lt;&gt;"",", "&amp;Z377,""),IF(AE377&lt;&gt;"",", "&amp;AE377,""),IF(AJ377&lt;&gt;"",", "&amp;AJ377,""),IF(AO377&lt;&gt;"",", "&amp;AO377,""),IF(AT377&lt;&gt;"",", "&amp;AT377,""),"]")),"")</f>
        <v xml:space="preserve"> --Tzogvin\'s Warband / Tzogvins Kriegstrupp   [Frostvault]</v>
      </c>
    </row>
    <row r="378" spans="1:55" x14ac:dyDescent="0.25">
      <c r="A378" s="12">
        <v>431</v>
      </c>
      <c r="B378" t="s">
        <v>1334</v>
      </c>
      <c r="C378" t="s">
        <v>1335</v>
      </c>
      <c r="D378" s="3">
        <f t="shared" si="8"/>
        <v>431</v>
      </c>
      <c r="G378" s="8" t="s">
        <v>1496</v>
      </c>
      <c r="I378" t="s">
        <v>97</v>
      </c>
      <c r="J378" t="s">
        <v>97</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40" t="str">
        <f>IF(U378&lt;&gt;"",IF(U378&lt;&gt;"LIBSETS_DROP_MECHANIC_MONSTER_NAME",VLOOKUP(U378,'LibSets constants'!$I$4:$L$1003,3,FALSE),""),"")</f>
        <v/>
      </c>
      <c r="W378" s="40" t="str">
        <f>IF(U378&lt;&gt;"",IF(U378&lt;&gt;"LIBSETS_DROP_MECHANIC_MONSTER_NAME",VLOOKUP(U378,'LibSets constants'!$I$4:$L$1003,4,FALSE),""),"")</f>
        <v/>
      </c>
      <c r="Y378" s="3" t="str">
        <f>IF(G378&lt;&gt;"LIBSETS_SETTYPE_BATTLEGROUND",IF(G378&lt;&gt;"LIBSETS_SETTYPE_SPECIAL",IF(X378&lt;&gt;"",X378,IF(Z378&lt;&gt;"",VLOOKUP(Z378,'ESO zone constants'!$D$3:$H$4953,5,FALSE),"")),""),"")</f>
        <v/>
      </c>
      <c r="Z378" t="str">
        <f>IF(AND(O378&lt;&gt;"",NOT(ISERROR(O378))),"",IF(AND(L378&lt;&gt;"",L378&gt;0,NOT(ISERROR(L378))),VLOOKUP(L378,'ESO dumped WayshrineInfo'!$K$3:$N$9999,4,FALSE),""))</f>
        <v/>
      </c>
      <c r="AA378" s="41"/>
      <c r="AB378" s="40" t="str">
        <f>IF(AA378&lt;&gt;"",IF(AA378&lt;&gt;"LIBSETS_DROP_MECHANIC_MONSTER_NAME",VLOOKUP(AA378,'LibSets constants'!$I$4:$L$1003,3,FALSE),""),"")</f>
        <v/>
      </c>
      <c r="AC378" s="40" t="str">
        <f>IF(AA378&lt;&gt;"",IF(AA378&lt;&gt;"LIBSETS_DROP_MECHANIC_MONSTER_NAME",VLOOKUP(AA378,'LibSets constants'!$I$4:$L$1003,4,FALSE),""),"")</f>
        <v/>
      </c>
      <c r="AD378" s="3" t="str">
        <f>IF(G378&lt;&gt;"LIBSETS_SETTYPE_BATTLEGROUND",IF(G378&lt;&gt;"LIBSETS_SETTYPE_SPECIAL",IF(AE378&lt;&gt;"",VLOOKUP(AE378,'ESO zone constants'!$D$3:$H$4953,5,FALSE),""),""),"")</f>
        <v/>
      </c>
      <c r="AE378" t="str">
        <f>IF(AND(O378&lt;&gt;"",NOT(ISERROR(O378))),"",IF(AND(M378&lt;&gt;"",M378&gt;0,NOT(ISERROR(M378))),VLOOKUP(M378,'ESO dumped WayshrineInfo'!$K$3:$N$9999,4,FALSE),""))</f>
        <v/>
      </c>
      <c r="AF378" s="41"/>
      <c r="AG378" s="40" t="str">
        <f>IF(AF378&lt;&gt;"",IF(AF378&lt;&gt;"LIBSETS_DROP_MECHANIC_MONSTER_NAME",VLOOKUP(AF378,'LibSets constants'!$I$4:$L$1003,3,FALSE),""),"")</f>
        <v/>
      </c>
      <c r="AH378" s="40" t="str">
        <f>IF(AF378&lt;&gt;"",IF(AF378&lt;&gt;"LIBSETS_DROP_MECHANIC_MONSTER_NAME",VLOOKUP(AF378,'LibSets constants'!$I$4:$L$1003,4,FALSE),""),"")</f>
        <v/>
      </c>
      <c r="AI378" s="3" t="str">
        <f>IF(G378&lt;&gt;"LIBSETS_SETTYPE_BATTLEGROUND",IF(G378&lt;&gt;"LIBSETS_SETTYPE_SPECIAL",IF(AJ378&lt;&gt;"",VLOOKUP(AJ378,'ESO zone constants'!$D$3:$H$4953,5,FALSE),""),""),"")</f>
        <v/>
      </c>
      <c r="AK378" s="41"/>
      <c r="AL378" s="40" t="str">
        <f>IF(AK378&lt;&gt;"",IF(AK378&lt;&gt;"LIBSETS_DROP_MECHANIC_MONSTER_NAME",VLOOKUP(AK378,'LibSets constants'!$I$4:$L$1003,3,FALSE),""),"")</f>
        <v/>
      </c>
      <c r="AM378" s="40" t="str">
        <f>IF(AK378&lt;&gt;"",IF(AK378&lt;&gt;"LIBSETS_DROP_MECHANIC_MONSTER_NAME",VLOOKUP(AK378,'LibSets constants'!$I$4:$L$1003,4,FALSE),""),"")</f>
        <v/>
      </c>
      <c r="AN378" s="3" t="str">
        <f>IF(G378&lt;&gt;"LIBSETS_SETTYPE_BATTLEGROUND",IF(G378&lt;&gt;"LIBSETS_SETTYPE_SPECIAL",IF(AO378&lt;&gt;"",VLOOKUP(AO378,'ESO zone constants'!$D$3:$H$4953,5,FALSE),""),""),"")</f>
        <v/>
      </c>
      <c r="AP378" s="41"/>
      <c r="AQ378" s="40" t="str">
        <f>IF(AP378&lt;&gt;"",IF(AP378&lt;&gt;"LIBSETS_DROP_MECHANIC_MONSTER_NAME",VLOOKUP(AP378,'LibSets constants'!$I$4:$L$1003,3,FALSE),""),"")</f>
        <v/>
      </c>
      <c r="AR378" s="40" t="str">
        <f>IF(AP378&lt;&gt;"",IF(AP378&lt;&gt;"LIBSETS_DROP_MECHANIC_MONSTER_NAME",VLOOKUP(AP378,'LibSets constants'!$I$4:$L$1003,4,FALSE),""),"")</f>
        <v/>
      </c>
      <c r="AS378" s="3" t="str">
        <f>IF(G378&lt;&gt;"LIBSETS_SETTYPE_BATTLEGROUND",IF(G378&lt;&gt;"LIBSETS_SETTYPE_SPECIAL",IF(AT378&lt;&gt;"",VLOOKUP(AT378,'ESO zone constants'!$D$3:$H$4953,5,FALSE),""),""),"")</f>
        <v/>
      </c>
      <c r="AU378" s="41"/>
      <c r="AV378" s="40" t="str">
        <f>IF(AU378&lt;&gt;"",IF(AU378&lt;&gt;"LIBSETS_DROP_MECHANIC_MONSTER_NAME",VLOOKUP(AU378,'LibSets constants'!$I$4:$L$1003,3,FALSE),""),"")</f>
        <v/>
      </c>
      <c r="AW378" s="40" t="str">
        <f>IF(AU378&lt;&gt;"",IF(AU378&lt;&gt;"LIBSETS_DROP_MECHANIC_MONSTER_NAME",VLOOKUP(AU378,'LibSets constants'!$I$4:$L$1003,4,FALSE),""),"")</f>
        <v/>
      </c>
      <c r="AX378" s="90" t="s">
        <v>2707</v>
      </c>
      <c r="AY378" s="21" t="str">
        <f>IF(A378="???","--","")&amp;IF(F378&lt;&gt;"Not in the game (anymore)",IF(A378&lt;&gt;"",CONCATENATE("[",A378,"] = {wayshrines={")&amp;IF(K378&lt;&gt;"",CONCATENATE(K378,","),"")&amp;IF(L378&lt;&gt;"",CONCATENATE(L378,","),"")&amp;IF(M378&lt;&gt;"",CONCATENATE(M378,","),"")&amp;CONCATENATE("}")&amp;IF(VALUE(N378)&gt;0,CONCATENATE(", traitsNeeded=",N378),"")&amp;CONCATENATE(", dlcId=",IF(S378&lt;&gt;"",S378,"DLC_BASE_GAME")),""),"")</f>
        <v>[431] = {wayshrines={389,389,389,}, dlcId=DLC_WRATHSTONE</v>
      </c>
      <c r="AZ378" s="21" t="str">
        <f>IF(F378&lt;&gt;"Not in the game (anymore)",IF(A378&lt;&gt;"",IF(P378&lt;&gt;"",CONCATENATE(", zoneIds={",P378),"")&amp;IF(Y378&lt;&gt;"",CONCATENATE(",",Y378),"")&amp;IF(AD378&lt;&gt;"",CONCATENATE(",",AD378),"")&amp;IF(AI378&lt;&gt;"",CONCATENATE(",",AI378),"")&amp;IF(AN378&lt;&gt;"",CONCATENATE(",",AN378),"")&amp;IF(AS378&lt;&gt;"",CONCATENATE(",",AS378),"")&amp;IF(P378&lt;&gt;"",CONCATENATE("}",""),"")&amp;IF(OR(I378="true",I378="false",I378&lt;&gt;""), CONCATENATE(", veteran=", I378), ""),""),"")</f>
        <v>, zoneIds={1080}, veteran=false</v>
      </c>
      <c r="BA378" s="21" t="str">
        <f>IF(F378&lt;&gt;"Not in the game (anymore)",IF(A378&lt;&gt;"",", setType="&amp;G378,"")&amp;IF(J378="true",", multiTrialSet=true",""),"")</f>
        <v>, setType=LIBSETS_SETTYPE_DUNGEON</v>
      </c>
      <c r="BB378" s="21" t="str">
        <f>IF(AX378&lt;&gt;"",", isProcSetAllowedInPvP="&amp; AX378,"") &amp; IF(F378&lt;&gt;"Not in the game (anymore)",IF(U378&lt;&gt;"",", dropMechanic={"&amp;U378&amp;IF(AA378&lt;&gt;"",","&amp;AA378,"")&amp;IF(AF378&lt;&gt;"",","&amp;AF378,"")&amp;IF(AK378&lt;&gt;"",","&amp;AK378,"")&amp;IF(AP378&lt;&gt;"",","&amp;AP378,"")&amp;IF(AU378&lt;&gt;"",","&amp;AU378,"")&amp;"}"&amp;IF(U378="LIBSETS_DROP_MECHANIC_MONSTER_NAME",", dropMechanicNames={" &amp; IF(V378&lt;&gt;"","['en']='"&amp;V378&amp;"'","") &amp; IF(W378&lt;&gt;"",", ['de']='" &amp; W378&amp;"'","") &amp; "}",""),"")&amp;"},","")</f>
        <v>},</v>
      </c>
      <c r="BC378" s="21" t="str">
        <f>IF(F378&lt;&gt;"Not in the game (anymore)",IF(C378&lt;&gt;"",CONCATENATE(" --",C378," / ",B378,"   [",IF(Q378&lt;&gt;"",Q378,""),IF(Z378&lt;&gt;"",", "&amp;Z378,""),IF(AE378&lt;&gt;"",", "&amp;AE378,""),IF(AJ378&lt;&gt;"",", "&amp;AJ378,""),IF(AO378&lt;&gt;"",", "&amp;AO378,""),IF(AT378&lt;&gt;"",", "&amp;AT378,""),"]")),"")</f>
        <v xml:space="preserve"> --Icy Conjuror / Eisiger Anrufer   [Frostvault]</v>
      </c>
    </row>
    <row r="379" spans="1:55" x14ac:dyDescent="0.25">
      <c r="A379" s="5">
        <v>432</v>
      </c>
      <c r="B379" t="s">
        <v>1336</v>
      </c>
      <c r="C379" t="s">
        <v>25</v>
      </c>
      <c r="D379" s="3">
        <f t="shared" si="8"/>
        <v>432</v>
      </c>
      <c r="G379" s="8" t="s">
        <v>1498</v>
      </c>
      <c r="H379">
        <v>3</v>
      </c>
      <c r="I379" t="s">
        <v>1485</v>
      </c>
      <c r="J379" t="s">
        <v>97</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1565</v>
      </c>
      <c r="V379" s="42" t="s">
        <v>1576</v>
      </c>
      <c r="W379" s="42" t="s">
        <v>1667</v>
      </c>
      <c r="Y379" s="3" t="str">
        <f>IF(G379&lt;&gt;"LIBSETS_SETTYPE_BATTLEGROUND",IF(G379&lt;&gt;"LIBSETS_SETTYPE_SPECIAL",IF(X379&lt;&gt;"",X379,IF(Z379&lt;&gt;"",VLOOKUP(Z379,'ESO zone constants'!$D$3:$H$4953,5,FALSE),"")),""),"")</f>
        <v/>
      </c>
      <c r="Z379" t="str">
        <f>IF(AND(O379&lt;&gt;"",NOT(ISERROR(O379))),"",IF(AND(L379&lt;&gt;"",L379&gt;0,NOT(ISERROR(L379))),VLOOKUP(L379,'ESO dumped WayshrineInfo'!$K$3:$N$9999,4,FALSE),""))</f>
        <v/>
      </c>
      <c r="AA379" s="42"/>
      <c r="AB379" s="42"/>
      <c r="AC379" s="42"/>
      <c r="AD379" s="3" t="str">
        <f>IF(G379&lt;&gt;"LIBSETS_SETTYPE_BATTLEGROUND",IF(G379&lt;&gt;"LIBSETS_SETTYPE_SPECIAL",IF(AE379&lt;&gt;"",VLOOKUP(AE379,'ESO zone constants'!$D$3:$H$4953,5,FALSE),""),""),"")</f>
        <v/>
      </c>
      <c r="AE379" t="str">
        <f>IF(AND(O379&lt;&gt;"",NOT(ISERROR(O379))),"",IF(AND(M379&lt;&gt;"",M379&gt;0,NOT(ISERROR(M379))),VLOOKUP(M379,'ESO dumped WayshrineInfo'!$K$3:$N$9999,4,FALSE),""))</f>
        <v/>
      </c>
      <c r="AF379" s="42"/>
      <c r="AG379" s="42"/>
      <c r="AH379" s="42"/>
      <c r="AI379" s="3" t="str">
        <f>IF(G379&lt;&gt;"LIBSETS_SETTYPE_BATTLEGROUND",IF(G379&lt;&gt;"LIBSETS_SETTYPE_SPECIAL",IF(AJ379&lt;&gt;"",VLOOKUP(AJ379,'ESO zone constants'!$D$3:$H$4953,5,FALSE),""),""),"")</f>
        <v/>
      </c>
      <c r="AK379" s="42"/>
      <c r="AL379" s="42"/>
      <c r="AM379" s="42"/>
      <c r="AN379" s="3" t="str">
        <f>IF(G379&lt;&gt;"LIBSETS_SETTYPE_BATTLEGROUND",IF(G379&lt;&gt;"LIBSETS_SETTYPE_SPECIAL",IF(AO379&lt;&gt;"",VLOOKUP(AO379,'ESO zone constants'!$D$3:$H$4953,5,FALSE),""),""),"")</f>
        <v/>
      </c>
      <c r="AP379" s="42"/>
      <c r="AQ379" s="42"/>
      <c r="AR379" s="42"/>
      <c r="AS379" s="3" t="str">
        <f>IF(G379&lt;&gt;"LIBSETS_SETTYPE_BATTLEGROUND",IF(G379&lt;&gt;"LIBSETS_SETTYPE_SPECIAL",IF(AT379&lt;&gt;"",VLOOKUP(AT379,'ESO zone constants'!$D$3:$H$4953,5,FALSE),""),""),"")</f>
        <v/>
      </c>
      <c r="AU379" s="42"/>
      <c r="AV379" s="42"/>
      <c r="AW379" s="42"/>
      <c r="AX379" s="90" t="s">
        <v>2707</v>
      </c>
      <c r="AY379" s="21" t="str">
        <f>IF(A379="???","--","")&amp;IF(F379&lt;&gt;"Not in the game (anymore)",IF(A379&lt;&gt;"",CONCATENATE("[",A379,"] = {wayshrines={")&amp;IF(K379&lt;&gt;"",CONCATENATE(K379,","),"")&amp;IF(L379&lt;&gt;"",CONCATENATE(L379,","),"")&amp;IF(M379&lt;&gt;"",CONCATENATE(M379,","),"")&amp;CONCATENATE("}")&amp;IF(VALUE(N379)&gt;0,CONCATENATE(", traitsNeeded=",N379),"")&amp;CONCATENATE(", dlcId=",IF(S379&lt;&gt;"",S379,"DLC_BASE_GAME")),""),"")</f>
        <v>[432] = {wayshrines={389,389,389,}, dlcId=DLC_WRATHSTONE</v>
      </c>
      <c r="AZ379" s="21" t="str">
        <f>IF(F379&lt;&gt;"Not in the game (anymore)",IF(A379&lt;&gt;"",IF(P379&lt;&gt;"",CONCATENATE(", zoneIds={",P379),"")&amp;IF(Y379&lt;&gt;"",CONCATENATE(",",Y379),"")&amp;IF(AD379&lt;&gt;"",CONCATENATE(",",AD379),"")&amp;IF(AI379&lt;&gt;"",CONCATENATE(",",AI379),"")&amp;IF(AN379&lt;&gt;"",CONCATENATE(",",AN379),"")&amp;IF(AS379&lt;&gt;"",CONCATENATE(",",AS379),"")&amp;IF(P379&lt;&gt;"",CONCATENATE("}",""),"")&amp;IF(OR(I379="true",I379="false",I379&lt;&gt;""), CONCATENATE(", veteran=", I379), ""),""),"")</f>
        <v>, zoneIds={1080}, veteran={[EQUIP_TYPE_HEAD]=true, [EQUIP_TYPE_SHOULDERS]=false}</v>
      </c>
      <c r="BA379" s="21" t="str">
        <f>IF(F379&lt;&gt;"Not in the game (anymore)",IF(A379&lt;&gt;"",", setType="&amp;G379,"")&amp;IF(J379="true",", multiTrialSet=true",""),"")</f>
        <v>, setType=LIBSETS_SETTYPE_MONSTER</v>
      </c>
      <c r="BB379" s="21" t="str">
        <f>IF(AX379&lt;&gt;"",", isProcSetAllowedInPvP="&amp; AX379,"") &amp; IF(F379&lt;&gt;"Not in the game (anymore)",IF(U379&lt;&gt;"",", dropMechanic={"&amp;U379&amp;IF(AA379&lt;&gt;"",","&amp;AA379,"")&amp;IF(AF379&lt;&gt;"",","&amp;AF379,"")&amp;IF(AK379&lt;&gt;"",","&amp;AK379,"")&amp;IF(AP379&lt;&gt;"",","&amp;AP379,"")&amp;IF(AU379&lt;&gt;"",","&amp;AU379,"")&amp;"}"&amp;IF(U379="LIBSETS_DROP_MECHANIC_MONSTER_NAME",", dropMechanicNames={" &amp; IF(V379&lt;&gt;"","['en']='"&amp;V379&amp;"'","") &amp; IF(W379&lt;&gt;"",", ['de']='" &amp; W379&amp;"'","") &amp; "}",""),"")&amp;"},","")</f>
        <v>, dropMechanic={LIBSETS_DROP_MECHANIC_MONSTER_NAME}, dropMechanicNames={['en']='The Stonekeeper', ['de']='Der Steinwahrer'}},</v>
      </c>
      <c r="BC379" s="21" t="str">
        <f>IF(F379&lt;&gt;"Not in the game (anymore)",IF(C379&lt;&gt;"",CONCATENATE(" --",C379," / ",B379,"   [",IF(Q379&lt;&gt;"",Q379,""),IF(Z379&lt;&gt;"",", "&amp;Z379,""),IF(AE379&lt;&gt;"",", "&amp;AE379,""),IF(AJ379&lt;&gt;"",", "&amp;AJ379,""),IF(AO379&lt;&gt;"",", "&amp;AO379,""),IF(AT379&lt;&gt;"",", "&amp;AT379,""),"]")),"")</f>
        <v xml:space="preserve"> --Stonekeeper / Steinwahrer   [Frostvault]</v>
      </c>
    </row>
    <row r="380" spans="1:55" x14ac:dyDescent="0.25">
      <c r="A380" s="12">
        <v>433</v>
      </c>
      <c r="B380" t="s">
        <v>1337</v>
      </c>
      <c r="C380" t="s">
        <v>1338</v>
      </c>
      <c r="D380" s="3">
        <f t="shared" si="8"/>
        <v>433</v>
      </c>
      <c r="G380" s="8" t="s">
        <v>1496</v>
      </c>
      <c r="I380" t="s">
        <v>97</v>
      </c>
      <c r="J380" t="s">
        <v>97</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40" t="str">
        <f>IF(U380&lt;&gt;"",IF(U380&lt;&gt;"LIBSETS_DROP_MECHANIC_MONSTER_NAME",VLOOKUP(U380,'LibSets constants'!$I$4:$L$1003,3,FALSE),""),"")</f>
        <v/>
      </c>
      <c r="W380" s="42"/>
      <c r="Y380" s="3" t="str">
        <f>IF(G380&lt;&gt;"LIBSETS_SETTYPE_BATTLEGROUND",IF(G380&lt;&gt;"LIBSETS_SETTYPE_SPECIAL",IF(X380&lt;&gt;"",X380,IF(Z380&lt;&gt;"",VLOOKUP(Z380,'ESO zone constants'!$D$3:$H$4953,5,FALSE),"")),""),"")</f>
        <v/>
      </c>
      <c r="Z380" t="str">
        <f>IF(AND(O380&lt;&gt;"",NOT(ISERROR(O380))),"",IF(AND(L380&lt;&gt;"",L380&gt;0,NOT(ISERROR(L380))),VLOOKUP(L380,'ESO dumped WayshrineInfo'!$K$3:$N$9999,4,FALSE),""))</f>
        <v/>
      </c>
      <c r="AA380" s="41"/>
      <c r="AB380" s="40" t="str">
        <f>IF(AA380&lt;&gt;"",IF(AA380&lt;&gt;"LIBSETS_DROP_MECHANIC_MONSTER_NAME",VLOOKUP(AA380,'LibSets constants'!$I$4:$L$1003,3,FALSE),""),"")</f>
        <v/>
      </c>
      <c r="AC380" s="40" t="str">
        <f>IF(AA380&lt;&gt;"",IF(AA380&lt;&gt;"LIBSETS_DROP_MECHANIC_MONSTER_NAME",VLOOKUP(AA380,'LibSets constants'!$I$4:$L$1003,4,FALSE),""),"")</f>
        <v/>
      </c>
      <c r="AD380" s="3" t="str">
        <f>IF(G380&lt;&gt;"LIBSETS_SETTYPE_BATTLEGROUND",IF(G380&lt;&gt;"LIBSETS_SETTYPE_SPECIAL",IF(AE380&lt;&gt;"",VLOOKUP(AE380,'ESO zone constants'!$D$3:$H$4953,5,FALSE),""),""),"")</f>
        <v/>
      </c>
      <c r="AE380" t="str">
        <f>IF(AND(O380&lt;&gt;"",NOT(ISERROR(O380))),"",IF(AND(M380&lt;&gt;"",M380&gt;0,NOT(ISERROR(M380))),VLOOKUP(M380,'ESO dumped WayshrineInfo'!$K$3:$N$9999,4,FALSE),""))</f>
        <v/>
      </c>
      <c r="AF380" s="41"/>
      <c r="AG380" s="40" t="str">
        <f>IF(AF380&lt;&gt;"",IF(AF380&lt;&gt;"LIBSETS_DROP_MECHANIC_MONSTER_NAME",VLOOKUP(AF380,'LibSets constants'!$I$4:$L$1003,3,FALSE),""),"")</f>
        <v/>
      </c>
      <c r="AH380" s="40" t="str">
        <f>IF(AF380&lt;&gt;"",IF(AF380&lt;&gt;"LIBSETS_DROP_MECHANIC_MONSTER_NAME",VLOOKUP(AF380,'LibSets constants'!$I$4:$L$1003,4,FALSE),""),"")</f>
        <v/>
      </c>
      <c r="AI380" s="3" t="str">
        <f>IF(G380&lt;&gt;"LIBSETS_SETTYPE_BATTLEGROUND",IF(G380&lt;&gt;"LIBSETS_SETTYPE_SPECIAL",IF(AJ380&lt;&gt;"",VLOOKUP(AJ380,'ESO zone constants'!$D$3:$H$4953,5,FALSE),""),""),"")</f>
        <v/>
      </c>
      <c r="AK380" s="41"/>
      <c r="AL380" s="40" t="str">
        <f>IF(AK380&lt;&gt;"",IF(AK380&lt;&gt;"LIBSETS_DROP_MECHANIC_MONSTER_NAME",VLOOKUP(AK380,'LibSets constants'!$I$4:$L$1003,3,FALSE),""),"")</f>
        <v/>
      </c>
      <c r="AM380" s="40" t="str">
        <f>IF(AK380&lt;&gt;"",IF(AK380&lt;&gt;"LIBSETS_DROP_MECHANIC_MONSTER_NAME",VLOOKUP(AK380,'LibSets constants'!$I$4:$L$1003,4,FALSE),""),"")</f>
        <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0" t="str">
        <f>IF(AU380&lt;&gt;"",IF(AU380&lt;&gt;"LIBSETS_DROP_MECHANIC_MONSTER_NAME",VLOOKUP(AU380,'LibSets constants'!$I$4:$L$1003,4,FALSE),""),"")</f>
        <v/>
      </c>
      <c r="AX380" s="90" t="s">
        <v>2707</v>
      </c>
      <c r="AY380" s="21" t="str">
        <f>IF(A380="???","--","")&amp;IF(F380&lt;&gt;"Not in the game (anymore)",IF(A380&lt;&gt;"",CONCATENATE("[",A380,"] = {wayshrines={")&amp;IF(K380&lt;&gt;"",CONCATENATE(K380,","),"")&amp;IF(L380&lt;&gt;"",CONCATENATE(L380,","),"")&amp;IF(M380&lt;&gt;"",CONCATENATE(M380,","),"")&amp;CONCATENATE("}")&amp;IF(VALUE(N380)&gt;0,CONCATENATE(", traitsNeeded=",N380),"")&amp;CONCATENATE(", dlcId=",IF(S380&lt;&gt;"",S380,"DLC_BASE_GAME")),""),"")</f>
        <v>[433] = {wayshrines={390,390,390,}, dlcId=DLC_WRATHSTONE</v>
      </c>
      <c r="AZ380" s="21" t="str">
        <f>IF(F380&lt;&gt;"Not in the game (anymore)",IF(A380&lt;&gt;"",IF(P380&lt;&gt;"",CONCATENATE(", zoneIds={",P380),"")&amp;IF(Y380&lt;&gt;"",CONCATENATE(",",Y380),"")&amp;IF(AD380&lt;&gt;"",CONCATENATE(",",AD380),"")&amp;IF(AI380&lt;&gt;"",CONCATENATE(",",AI380),"")&amp;IF(AN380&lt;&gt;"",CONCATENATE(",",AN380),"")&amp;IF(AS380&lt;&gt;"",CONCATENATE(",",AS380),"")&amp;IF(P380&lt;&gt;"",CONCATENATE("}",""),"")&amp;IF(OR(I380="true",I380="false",I380&lt;&gt;""), CONCATENATE(", veteran=", I380), ""),""),"")</f>
        <v>, zoneIds={1081}, veteran=false</v>
      </c>
      <c r="BA380" s="21" t="str">
        <f>IF(F380&lt;&gt;"Not in the game (anymore)",IF(A380&lt;&gt;"",", setType="&amp;G380,"")&amp;IF(J380="true",", multiTrialSet=true",""),"")</f>
        <v>, setType=LIBSETS_SETTYPE_DUNGEON</v>
      </c>
      <c r="BB380" s="21" t="str">
        <f>IF(AX380&lt;&gt;"",", isProcSetAllowedInPvP="&amp; AX380,"") &amp; IF(F380&lt;&gt;"Not in the game (anymore)",IF(U380&lt;&gt;"",", dropMechanic={"&amp;U380&amp;IF(AA380&lt;&gt;"",","&amp;AA380,"")&amp;IF(AF380&lt;&gt;"",","&amp;AF380,"")&amp;IF(AK380&lt;&gt;"",","&amp;AK380,"")&amp;IF(AP380&lt;&gt;"",","&amp;AP380,"")&amp;IF(AU380&lt;&gt;"",","&amp;AU380,"")&amp;"}"&amp;IF(U380="LIBSETS_DROP_MECHANIC_MONSTER_NAME",", dropMechanicNames={" &amp; IF(V380&lt;&gt;"","['en']='"&amp;V380&amp;"'","") &amp; IF(W380&lt;&gt;"",", ['de']='" &amp; W380&amp;"'","") &amp; "}",""),"")&amp;"},","")</f>
        <v>},</v>
      </c>
      <c r="BC380" s="21" t="str">
        <f>IF(F380&lt;&gt;"Not in the game (anymore)",IF(C380&lt;&gt;"",CONCATENATE(" --",C380," / ",B380,"   [",IF(Q380&lt;&gt;"",Q380,""),IF(Z380&lt;&gt;"",", "&amp;Z380,""),IF(AE380&lt;&gt;"",", "&amp;AE380,""),IF(AJ380&lt;&gt;"",", "&amp;AJ380,""),IF(AO380&lt;&gt;"",", "&amp;AO380,""),IF(AT380&lt;&gt;"",", "&amp;AT380,""),"]")),"")</f>
        <v xml:space="preserve"> --Frozen Watcher / Gefrorener Beobachter   [Depths of Malatar]</v>
      </c>
    </row>
    <row r="381" spans="1:55" x14ac:dyDescent="0.25">
      <c r="A381" s="12">
        <v>434</v>
      </c>
      <c r="B381" t="s">
        <v>1339</v>
      </c>
      <c r="C381" t="s">
        <v>1340</v>
      </c>
      <c r="D381" s="3">
        <f t="shared" si="8"/>
        <v>434</v>
      </c>
      <c r="G381" s="8" t="s">
        <v>1496</v>
      </c>
      <c r="I381" t="s">
        <v>97</v>
      </c>
      <c r="J381" t="s">
        <v>97</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40" t="str">
        <f>IF(U381&lt;&gt;"",IF(U381&lt;&gt;"LIBSETS_DROP_MECHANIC_MONSTER_NAME",VLOOKUP(U381,'LibSets constants'!$I$4:$L$1003,3,FALSE),""),"")</f>
        <v/>
      </c>
      <c r="W381" s="40" t="str">
        <f>IF(U381&lt;&gt;"",IF(U381&lt;&gt;"LIBSETS_DROP_MECHANIC_MONSTER_NAME",VLOOKUP(U381,'LibSets constants'!$I$4:$L$1003,4,FALSE),""),"")</f>
        <v/>
      </c>
      <c r="Y381" s="3" t="str">
        <f>IF(G381&lt;&gt;"LIBSETS_SETTYPE_BATTLEGROUND",IF(G381&lt;&gt;"LIBSETS_SETTYPE_SPECIAL",IF(X381&lt;&gt;"",X381,IF(Z381&lt;&gt;"",VLOOKUP(Z381,'ESO zone constants'!$D$3:$H$4953,5,FALSE),"")),""),"")</f>
        <v/>
      </c>
      <c r="Z381" t="str">
        <f>IF(AND(O381&lt;&gt;"",NOT(ISERROR(O381))),"",IF(AND(L381&lt;&gt;"",L381&gt;0,NOT(ISERROR(L381))),VLOOKUP(L381,'ESO dumped WayshrineInfo'!$K$3:$N$9999,4,FALSE),""))</f>
        <v/>
      </c>
      <c r="AA381" s="41"/>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WayshrineInfo'!$K$3:$N$9999,4,FALSE),""))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0" t="str">
        <f>IF(AU381&lt;&gt;"",IF(AU381&lt;&gt;"LIBSETS_DROP_MECHANIC_MONSTER_NAME",VLOOKUP(AU381,'LibSets constants'!$I$4:$L$1003,4,FALSE),""),"")</f>
        <v/>
      </c>
      <c r="AX381" s="90" t="s">
        <v>2707</v>
      </c>
      <c r="AY381" s="21" t="str">
        <f>IF(A381="???","--","")&amp;IF(F381&lt;&gt;"Not in the game (anymore)",IF(A381&lt;&gt;"",CONCATENATE("[",A381,"] = {wayshrines={")&amp;IF(K381&lt;&gt;"",CONCATENATE(K381,","),"")&amp;IF(L381&lt;&gt;"",CONCATENATE(L381,","),"")&amp;IF(M381&lt;&gt;"",CONCATENATE(M381,","),"")&amp;CONCATENATE("}")&amp;IF(VALUE(N381)&gt;0,CONCATENATE(", traitsNeeded=",N381),"")&amp;CONCATENATE(", dlcId=",IF(S381&lt;&gt;"",S381,"DLC_BASE_GAME")),""),"")</f>
        <v>[434] = {wayshrines={390,390,390,}, dlcId=DLC_WRATHSTONE</v>
      </c>
      <c r="AZ381" s="21" t="str">
        <f>IF(F381&lt;&gt;"Not in the game (anymore)",IF(A381&lt;&gt;"",IF(P381&lt;&gt;"",CONCATENATE(", zoneIds={",P381),"")&amp;IF(Y381&lt;&gt;"",CONCATENATE(",",Y381),"")&amp;IF(AD381&lt;&gt;"",CONCATENATE(",",AD381),"")&amp;IF(AI381&lt;&gt;"",CONCATENATE(",",AI381),"")&amp;IF(AN381&lt;&gt;"",CONCATENATE(",",AN381),"")&amp;IF(AS381&lt;&gt;"",CONCATENATE(",",AS381),"")&amp;IF(P381&lt;&gt;"",CONCATENATE("}",""),"")&amp;IF(OR(I381="true",I381="false",I381&lt;&gt;""), CONCATENATE(", veteran=", I381), ""),""),"")</f>
        <v>, zoneIds={1081}, veteran=false</v>
      </c>
      <c r="BA381" s="21" t="str">
        <f>IF(F381&lt;&gt;"Not in the game (anymore)",IF(A381&lt;&gt;"",", setType="&amp;G381,"")&amp;IF(J381="true",", multiTrialSet=true",""),"")</f>
        <v>, setType=LIBSETS_SETTYPE_DUNGEON</v>
      </c>
      <c r="BB381" s="21" t="str">
        <f>IF(AX381&lt;&gt;"",", isProcSetAllowedInPvP="&amp; AX381,"") &amp; IF(F381&lt;&gt;"Not in the game (anymore)",IF(U381&lt;&gt;"",", dropMechanic={"&amp;U381&amp;IF(AA381&lt;&gt;"",","&amp;AA381,"")&amp;IF(AF381&lt;&gt;"",","&amp;AF381,"")&amp;IF(AK381&lt;&gt;"",","&amp;AK381,"")&amp;IF(AP381&lt;&gt;"",","&amp;AP381,"")&amp;IF(AU381&lt;&gt;"",","&amp;AU381,"")&amp;"}"&amp;IF(U381="LIBSETS_DROP_MECHANIC_MONSTER_NAME",", dropMechanicNames={" &amp; IF(V381&lt;&gt;"","['en']='"&amp;V381&amp;"'","") &amp; IF(W381&lt;&gt;"",", ['de']='" &amp; W381&amp;"'","") &amp; "}",""),"")&amp;"},","")</f>
        <v>},</v>
      </c>
      <c r="BC381" s="21" t="str">
        <f>IF(F381&lt;&gt;"Not in the game (anymore)",IF(C381&lt;&gt;"",CONCATENATE(" --",C381," / ",B381,"   [",IF(Q381&lt;&gt;"",Q381,""),IF(Z381&lt;&gt;"",", "&amp;Z381,""),IF(AE381&lt;&gt;"",", "&amp;AE381,""),IF(AJ381&lt;&gt;"",", "&amp;AJ381,""),IF(AO381&lt;&gt;"",", "&amp;AO381,""),IF(AT381&lt;&gt;"",", "&amp;AT381,""),"]")),"")</f>
        <v xml:space="preserve"> --Scavenging Demise / Ausbeutender Niedergang   [Depths of Malatar]</v>
      </c>
    </row>
    <row r="382" spans="1:55" x14ac:dyDescent="0.25">
      <c r="A382" s="12">
        <v>435</v>
      </c>
      <c r="B382" t="s">
        <v>1341</v>
      </c>
      <c r="C382" t="s">
        <v>2678</v>
      </c>
      <c r="D382" s="3">
        <f t="shared" si="8"/>
        <v>435</v>
      </c>
      <c r="G382" s="8" t="s">
        <v>1496</v>
      </c>
      <c r="I382" t="s">
        <v>97</v>
      </c>
      <c r="J382" t="s">
        <v>97</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40" t="str">
        <f>IF(U382&lt;&gt;"",IF(U382&lt;&gt;"LIBSETS_DROP_MECHANIC_MONSTER_NAME",VLOOKUP(U382,'LibSets constants'!$I$4:$L$1003,3,FALSE),""),"")</f>
        <v/>
      </c>
      <c r="W382" s="40" t="str">
        <f>IF(U382&lt;&gt;"",IF(U382&lt;&gt;"LIBSETS_DROP_MECHANIC_MONSTER_NAME",VLOOKUP(U382,'LibSets constants'!$I$4:$L$1003,4,FALSE),""),"")</f>
        <v/>
      </c>
      <c r="Y382" s="3" t="str">
        <f>IF(G382&lt;&gt;"LIBSETS_SETTYPE_BATTLEGROUND",IF(G382&lt;&gt;"LIBSETS_SETTYPE_SPECIAL",IF(X382&lt;&gt;"",X382,IF(Z382&lt;&gt;"",VLOOKUP(Z382,'ESO zone constants'!$D$3:$H$4953,5,FALSE),"")),""),"")</f>
        <v/>
      </c>
      <c r="Z382" t="str">
        <f>IF(AND(O382&lt;&gt;"",NOT(ISERROR(O382))),"",IF(AND(L382&lt;&gt;"",L382&gt;0,NOT(ISERROR(L382))),VLOOKUP(L382,'ESO dumped WayshrineInfo'!$K$3:$N$9999,4,FALSE),""))</f>
        <v/>
      </c>
      <c r="AA382" s="41"/>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WayshrineInfo'!$K$3:$N$9999,4,FALSE),""))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0" t="str">
        <f>IF(AU382&lt;&gt;"",IF(AU382&lt;&gt;"LIBSETS_DROP_MECHANIC_MONSTER_NAME",VLOOKUP(AU382,'LibSets constants'!$I$4:$L$1003,4,FALSE),""),"")</f>
        <v/>
      </c>
      <c r="AX382" s="90" t="s">
        <v>2707</v>
      </c>
      <c r="AY382" s="21" t="str">
        <f>IF(A382="???","--","")&amp;IF(F382&lt;&gt;"Not in the game (anymore)",IF(A382&lt;&gt;"",CONCATENATE("[",A382,"] = {wayshrines={")&amp;IF(K382&lt;&gt;"",CONCATENATE(K382,","),"")&amp;IF(L382&lt;&gt;"",CONCATENATE(L382,","),"")&amp;IF(M382&lt;&gt;"",CONCATENATE(M382,","),"")&amp;CONCATENATE("}")&amp;IF(VALUE(N382)&gt;0,CONCATENATE(", traitsNeeded=",N382),"")&amp;CONCATENATE(", dlcId=",IF(S382&lt;&gt;"",S382,"DLC_BASE_GAME")),""),"")</f>
        <v>[435] = {wayshrines={390,390,390,}, dlcId=DLC_WRATHSTONE</v>
      </c>
      <c r="AZ382" s="21" t="str">
        <f>IF(F382&lt;&gt;"Not in the game (anymore)",IF(A382&lt;&gt;"",IF(P382&lt;&gt;"",CONCATENATE(", zoneIds={",P382),"")&amp;IF(Y382&lt;&gt;"",CONCATENATE(",",Y382),"")&amp;IF(AD382&lt;&gt;"",CONCATENATE(",",AD382),"")&amp;IF(AI382&lt;&gt;"",CONCATENATE(",",AI382),"")&amp;IF(AN382&lt;&gt;"",CONCATENATE(",",AN382),"")&amp;IF(AS382&lt;&gt;"",CONCATENATE(",",AS382),"")&amp;IF(P382&lt;&gt;"",CONCATENATE("}",""),"")&amp;IF(OR(I382="true",I382="false",I382&lt;&gt;""), CONCATENATE(", veteran=", I382), ""),""),"")</f>
        <v>, zoneIds={1081}, veteran=false</v>
      </c>
      <c r="BA382" s="21" t="str">
        <f>IF(F382&lt;&gt;"Not in the game (anymore)",IF(A382&lt;&gt;"",", setType="&amp;G382,"")&amp;IF(J382="true",", multiTrialSet=true",""),"")</f>
        <v>, setType=LIBSETS_SETTYPE_DUNGEON</v>
      </c>
      <c r="BB382" s="21" t="str">
        <f>IF(AX382&lt;&gt;"",", isProcSetAllowedInPvP="&amp; AX382,"") &amp; IF(F382&lt;&gt;"Not in the game (anymore)",IF(U382&lt;&gt;"",", dropMechanic={"&amp;U382&amp;IF(AA382&lt;&gt;"",","&amp;AA382,"")&amp;IF(AF382&lt;&gt;"",","&amp;AF382,"")&amp;IF(AK382&lt;&gt;"",","&amp;AK382,"")&amp;IF(AP382&lt;&gt;"",","&amp;AP382,"")&amp;IF(AU382&lt;&gt;"",","&amp;AU382,"")&amp;"}"&amp;IF(U382="LIBSETS_DROP_MECHANIC_MONSTER_NAME",", dropMechanicNames={" &amp; IF(V382&lt;&gt;"","['en']='"&amp;V382&amp;"'","") &amp; IF(W382&lt;&gt;"",", ['de']='" &amp; W382&amp;"'","") &amp; "}",""),"")&amp;"},","")</f>
        <v>},</v>
      </c>
      <c r="BC382" s="21" t="str">
        <f>IF(F382&lt;&gt;"Not in the game (anymore)",IF(C382&lt;&gt;"",CONCATENATE(" --",C382," / ",B382,"   [",IF(Q382&lt;&gt;"",Q382,""),IF(Z382&lt;&gt;"",", "&amp;Z382,""),IF(AE382&lt;&gt;"",", "&amp;AE382,""),IF(AJ382&lt;&gt;"",", "&amp;AJ382,""),IF(AO382&lt;&gt;"",", "&amp;AO382,""),IF(AT382&lt;&gt;"",", "&amp;AT382,""),"]")),"")</f>
        <v xml:space="preserve"> --Auroran\'s Thunder / Donner des Auroraners   [Depths of Malatar]</v>
      </c>
    </row>
    <row r="383" spans="1:55" x14ac:dyDescent="0.25">
      <c r="A383" s="5">
        <v>436</v>
      </c>
      <c r="B383" t="s">
        <v>1342</v>
      </c>
      <c r="C383" t="s">
        <v>28</v>
      </c>
      <c r="D383" s="3">
        <f t="shared" si="8"/>
        <v>436</v>
      </c>
      <c r="G383" s="8" t="s">
        <v>1498</v>
      </c>
      <c r="H383">
        <v>3</v>
      </c>
      <c r="I383" t="s">
        <v>1485</v>
      </c>
      <c r="J383" t="s">
        <v>97</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1565</v>
      </c>
      <c r="V383" s="42" t="s">
        <v>28</v>
      </c>
      <c r="W383" s="42" t="s">
        <v>1665</v>
      </c>
      <c r="Y383" s="3" t="str">
        <f>IF(G383&lt;&gt;"LIBSETS_SETTYPE_BATTLEGROUND",IF(G383&lt;&gt;"LIBSETS_SETTYPE_SPECIAL",IF(X383&lt;&gt;"",X383,IF(Z383&lt;&gt;"",VLOOKUP(Z383,'ESO zone constants'!$D$3:$H$4953,5,FALSE),"")),""),"")</f>
        <v/>
      </c>
      <c r="Z383" t="str">
        <f>IF(AND(O383&lt;&gt;"",NOT(ISERROR(O383))),"",IF(AND(L383&lt;&gt;"",L383&gt;0,NOT(ISERROR(L383))),VLOOKUP(L383,'ESO dumped WayshrineInfo'!$K$3:$N$9999,4,FALSE),""))</f>
        <v/>
      </c>
      <c r="AA383" s="42"/>
      <c r="AB383" s="42"/>
      <c r="AC383" s="42"/>
      <c r="AD383" s="3" t="str">
        <f>IF(G383&lt;&gt;"LIBSETS_SETTYPE_BATTLEGROUND",IF(G383&lt;&gt;"LIBSETS_SETTYPE_SPECIAL",IF(AE383&lt;&gt;"",VLOOKUP(AE383,'ESO zone constants'!$D$3:$H$4953,5,FALSE),""),""),"")</f>
        <v/>
      </c>
      <c r="AE383" t="str">
        <f>IF(AND(O383&lt;&gt;"",NOT(ISERROR(O383))),"",IF(AND(M383&lt;&gt;"",M383&gt;0,NOT(ISERROR(M383))),VLOOKUP(M383,'ESO dumped WayshrineInfo'!$K$3:$N$9999,4,FALSE),""))</f>
        <v/>
      </c>
      <c r="AF383" s="42"/>
      <c r="AG383" s="42"/>
      <c r="AH383" s="42"/>
      <c r="AI383" s="3" t="str">
        <f>IF(G383&lt;&gt;"LIBSETS_SETTYPE_BATTLEGROUND",IF(G383&lt;&gt;"LIBSETS_SETTYPE_SPECIAL",IF(AJ383&lt;&gt;"",VLOOKUP(AJ383,'ESO zone constants'!$D$3:$H$4953,5,FALSE),""),""),"")</f>
        <v/>
      </c>
      <c r="AK383" s="42"/>
      <c r="AL383" s="42"/>
      <c r="AM383" s="42"/>
      <c r="AN383" s="3" t="str">
        <f>IF(G383&lt;&gt;"LIBSETS_SETTYPE_BATTLEGROUND",IF(G383&lt;&gt;"LIBSETS_SETTYPE_SPECIAL",IF(AO383&lt;&gt;"",VLOOKUP(AO383,'ESO zone constants'!$D$3:$H$4953,5,FALSE),""),""),"")</f>
        <v/>
      </c>
      <c r="AP383" s="42"/>
      <c r="AQ383" s="42"/>
      <c r="AR383" s="42"/>
      <c r="AS383" s="3" t="str">
        <f>IF(G383&lt;&gt;"LIBSETS_SETTYPE_BATTLEGROUND",IF(G383&lt;&gt;"LIBSETS_SETTYPE_SPECIAL",IF(AT383&lt;&gt;"",VLOOKUP(AT383,'ESO zone constants'!$D$3:$H$4953,5,FALSE),""),""),"")</f>
        <v/>
      </c>
      <c r="AU383" s="42"/>
      <c r="AV383" s="42"/>
      <c r="AW383" s="42"/>
      <c r="AX383" s="90" t="s">
        <v>2707</v>
      </c>
      <c r="AY383" s="21" t="str">
        <f>IF(A383="???","--","")&amp;IF(F383&lt;&gt;"Not in the game (anymore)",IF(A383&lt;&gt;"",CONCATENATE("[",A383,"] = {wayshrines={")&amp;IF(K383&lt;&gt;"",CONCATENATE(K383,","),"")&amp;IF(L383&lt;&gt;"",CONCATENATE(L383,","),"")&amp;IF(M383&lt;&gt;"",CONCATENATE(M383,","),"")&amp;CONCATENATE("}")&amp;IF(VALUE(N383)&gt;0,CONCATENATE(", traitsNeeded=",N383),"")&amp;CONCATENATE(", dlcId=",IF(S383&lt;&gt;"",S383,"DLC_BASE_GAME")),""),"")</f>
        <v>[436] = {wayshrines={390,390,390,}, dlcId=DLC_WRATHSTONE</v>
      </c>
      <c r="AZ383" s="21" t="str">
        <f>IF(F383&lt;&gt;"Not in the game (anymore)",IF(A383&lt;&gt;"",IF(P383&lt;&gt;"",CONCATENATE(", zoneIds={",P383),"")&amp;IF(Y383&lt;&gt;"",CONCATENATE(",",Y383),"")&amp;IF(AD383&lt;&gt;"",CONCATENATE(",",AD383),"")&amp;IF(AI383&lt;&gt;"",CONCATENATE(",",AI383),"")&amp;IF(AN383&lt;&gt;"",CONCATENATE(",",AN383),"")&amp;IF(AS383&lt;&gt;"",CONCATENATE(",",AS383),"")&amp;IF(P383&lt;&gt;"",CONCATENATE("}",""),"")&amp;IF(OR(I383="true",I383="false",I383&lt;&gt;""), CONCATENATE(", veteran=", I383), ""),""),"")</f>
        <v>, zoneIds={1081}, veteran={[EQUIP_TYPE_HEAD]=true, [EQUIP_TYPE_SHOULDERS]=false}</v>
      </c>
      <c r="BA383" s="21" t="str">
        <f>IF(F383&lt;&gt;"Not in the game (anymore)",IF(A383&lt;&gt;"",", setType="&amp;G383,"")&amp;IF(J383="true",", multiTrialSet=true",""),"")</f>
        <v>, setType=LIBSETS_SETTYPE_MONSTER</v>
      </c>
      <c r="BB383" s="21" t="str">
        <f>IF(AX383&lt;&gt;"",", isProcSetAllowedInPvP="&amp; AX383,"") &amp; IF(F383&lt;&gt;"Not in the game (anymore)",IF(U383&lt;&gt;"",", dropMechanic={"&amp;U383&amp;IF(AA383&lt;&gt;"",","&amp;AA383,"")&amp;IF(AF383&lt;&gt;"",","&amp;AF383,"")&amp;IF(AK383&lt;&gt;"",","&amp;AK383,"")&amp;IF(AP383&lt;&gt;"",","&amp;AP383,"")&amp;IF(AU383&lt;&gt;"",","&amp;AU383,"")&amp;"}"&amp;IF(U383="LIBSETS_DROP_MECHANIC_MONSTER_NAME",", dropMechanicNames={" &amp; IF(V383&lt;&gt;"","['en']='"&amp;V383&amp;"'","") &amp; IF(W383&lt;&gt;"",", ['de']='" &amp; W383&amp;"'","") &amp; "}",""),"")&amp;"},","")</f>
        <v>, dropMechanic={LIBSETS_DROP_MECHANIC_MONSTER_NAME}, dropMechanicNames={['en']='Symphony of Blades', ['de']='Die Sinfonie der Klingen'}},</v>
      </c>
      <c r="BC383" s="21" t="str">
        <f>IF(F383&lt;&gt;"Not in the game (anymore)",IF(C383&lt;&gt;"",CONCATENATE(" --",C383," / ",B383,"   [",IF(Q383&lt;&gt;"",Q383,""),IF(Z383&lt;&gt;"",", "&amp;Z383,""),IF(AE383&lt;&gt;"",", "&amp;AE383,""),IF(AJ383&lt;&gt;"",", "&amp;AJ383,""),IF(AO383&lt;&gt;"",", "&amp;AO383,""),IF(AT383&lt;&gt;"",", "&amp;AT383,""),"]")),"")</f>
        <v xml:space="preserve"> --Symphony of Blades / Sinfonie der Klingen   [Depths of Malatar]</v>
      </c>
    </row>
    <row r="384" spans="1:55" x14ac:dyDescent="0.25">
      <c r="A384" s="12">
        <v>437</v>
      </c>
      <c r="B384" t="s">
        <v>1448</v>
      </c>
      <c r="C384" t="s">
        <v>2679</v>
      </c>
      <c r="D384" s="3">
        <f t="shared" si="8"/>
        <v>437</v>
      </c>
      <c r="G384" s="8" t="s">
        <v>1493</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40" t="str">
        <f>IF(U384&lt;&gt;"",IF(U384&lt;&gt;"LIBSETS_DROP_MECHANIC_MONSTER_NAME",VLOOKUP(U384,'LibSets constants'!$I$4:$L$1003,3,FALSE),""),"")</f>
        <v/>
      </c>
      <c r="W384" s="40" t="str">
        <f>IF(U384&lt;&gt;"",IF(U384&lt;&gt;"LIBSETS_DROP_MECHANIC_MONSTER_NAME",VLOOKUP(U384,'LibSets constants'!$I$4:$L$1003,4,FALSE),""),"")</f>
        <v/>
      </c>
      <c r="Y384" s="3">
        <f>IF(G384&lt;&gt;"LIBSETS_SETTYPE_BATTLEGROUND",IF(G384&lt;&gt;"LIBSETS_SETTYPE_SPECIAL",IF(X384&lt;&gt;"",X384,IF(Z384&lt;&gt;"",VLOOKUP(Z384,'ESO zone constants'!$D$3:$H$4953,5,FALSE),"")),""),"")</f>
        <v>1086</v>
      </c>
      <c r="Z384" t="str">
        <f>IF(AND(O384&lt;&gt;"",NOT(ISERROR(O384))),"",IF(AND(L384&lt;&gt;"",L384&gt;0,NOT(ISERROR(L384))),VLOOKUP(L384,'ESO dumped WayshrineInfo'!$K$3:$N$9999,4,FALSE),""))</f>
        <v>Northern Elsweyr</v>
      </c>
      <c r="AA384" s="41"/>
      <c r="AB384" s="40" t="str">
        <f>IF(AA384&lt;&gt;"",IF(AA384&lt;&gt;"LIBSETS_DROP_MECHANIC_MONSTER_NAME",VLOOKUP(AA384,'LibSets constants'!$I$4:$L$1003,3,FALSE),""),"")</f>
        <v/>
      </c>
      <c r="AC384" s="40" t="str">
        <f>IF(AA384&lt;&gt;"",IF(AA384&lt;&gt;"LIBSETS_DROP_MECHANIC_MONSTER_NAME",VLOOKUP(AA384,'LibSets constants'!$I$4:$L$1003,4,FALSE),""),"")</f>
        <v/>
      </c>
      <c r="AD384" s="3">
        <f>IF(G384&lt;&gt;"LIBSETS_SETTYPE_BATTLEGROUND",IF(G384&lt;&gt;"LIBSETS_SETTYPE_SPECIAL",IF(AE384&lt;&gt;"",VLOOKUP(AE384,'ESO zone constants'!$D$3:$H$4953,5,FALSE),""),""),"")</f>
        <v>1086</v>
      </c>
      <c r="AE384" t="str">
        <f>IF(AND(O384&lt;&gt;"",NOT(ISERROR(O384))),"",IF(AND(M384&lt;&gt;"",M384&gt;0,NOT(ISERROR(M384))),VLOOKUP(M384,'ESO dumped WayshrineInfo'!$K$3:$N$9999,4,FALSE),""))</f>
        <v>Northern Elsweyr</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0" t="str">
        <f>IF(AU384&lt;&gt;"",IF(AU384&lt;&gt;"LIBSETS_DROP_MECHANIC_MONSTER_NAME",VLOOKUP(AU384,'LibSets constants'!$I$4:$L$1003,4,FALSE),""),"")</f>
        <v/>
      </c>
      <c r="AX384" s="90" t="s">
        <v>2707</v>
      </c>
      <c r="AY384" s="21" t="str">
        <f>IF(A384="???","--","")&amp;IF(F384&lt;&gt;"Not in the game (anymore)",IF(A384&lt;&gt;"",CONCATENATE("[",A384,"] = {wayshrines={")&amp;IF(K384&lt;&gt;"",CONCATENATE(K384,","),"")&amp;IF(L384&lt;&gt;"",CONCATENATE(L384,","),"")&amp;IF(M384&lt;&gt;"",CONCATENATE(M384,","),"")&amp;CONCATENATE("}")&amp;IF(VALUE(N384)&gt;0,CONCATENATE(", traitsNeeded=",N384),"")&amp;CONCATENATE(", dlcId=",IF(S384&lt;&gt;"",S384,"DLC_BASE_GAME")),""),"")</f>
        <v>[437] = {wayshrines={386,386,386,}, traitsNeeded=8, dlcId=DLC_ELSWEYR</v>
      </c>
      <c r="AZ384" s="21" t="str">
        <f>IF(F384&lt;&gt;"Not in the game (anymore)",IF(A384&lt;&gt;"",IF(P384&lt;&gt;"",CONCATENATE(", zoneIds={",P384),"")&amp;IF(Y384&lt;&gt;"",CONCATENATE(",",Y384),"")&amp;IF(AD384&lt;&gt;"",CONCATENATE(",",AD384),"")&amp;IF(AI384&lt;&gt;"",CONCATENATE(",",AI384),"")&amp;IF(AN384&lt;&gt;"",CONCATENATE(",",AN384),"")&amp;IF(AS384&lt;&gt;"",CONCATENATE(",",AS384),"")&amp;IF(P384&lt;&gt;"",CONCATENATE("}",""),"")&amp;IF(OR(I384="true",I384="false",I384&lt;&gt;""), CONCATENATE(", veteran=", I384), ""),""),"")</f>
        <v>, zoneIds={1086,1086,1086}, veteran=false</v>
      </c>
      <c r="BA384" s="21" t="str">
        <f>IF(F384&lt;&gt;"Not in the game (anymore)",IF(A384&lt;&gt;"",", setType="&amp;G384,"")&amp;IF(J384="true",", multiTrialSet=true",""),"")</f>
        <v>, setType=LIBSETS_SETTYPE_CRAFTED</v>
      </c>
      <c r="BB384" s="21" t="str">
        <f>IF(AX384&lt;&gt;"",", isProcSetAllowedInPvP="&amp; AX384,"") &amp; IF(F384&lt;&gt;"Not in the game (anymore)",IF(U384&lt;&gt;"",", dropMechanic={"&amp;U384&amp;IF(AA384&lt;&gt;"",","&amp;AA384,"")&amp;IF(AF384&lt;&gt;"",","&amp;AF384,"")&amp;IF(AK384&lt;&gt;"",","&amp;AK384,"")&amp;IF(AP384&lt;&gt;"",","&amp;AP384,"")&amp;IF(AU384&lt;&gt;"",","&amp;AU384,"")&amp;"}"&amp;IF(U384="LIBSETS_DROP_MECHANIC_MONSTER_NAME",", dropMechanicNames={" &amp; IF(V384&lt;&gt;"","['en']='"&amp;V384&amp;"'","") &amp; IF(W384&lt;&gt;"",", ['de']='" &amp; W384&amp;"'","") &amp; "}",""),"")&amp;"},","")</f>
        <v>},</v>
      </c>
      <c r="BC384" s="21" t="str">
        <f>IF(F384&lt;&gt;"Not in the game (anymore)",IF(C384&lt;&gt;"",CONCATENATE(" --",C384," / ",B384,"   [",IF(Q384&lt;&gt;"",Q384,""),IF(Z384&lt;&gt;"",", "&amp;Z384,""),IF(AE384&lt;&gt;"",", "&amp;AE384,""),IF(AJ384&lt;&gt;"",", "&amp;AJ384,""),IF(AO384&lt;&gt;"",", "&amp;AO384,""),IF(AT384&lt;&gt;"",", "&amp;AT384,""),"]")),"")</f>
        <v xml:space="preserve"> --Coldharbour\'s Favorite / Kalthafens Günstling   [Northern Elsweyr, Northern Elsweyr, Northern Elsweyr]</v>
      </c>
    </row>
    <row r="385" spans="1:55" x14ac:dyDescent="0.25">
      <c r="A385" s="12">
        <v>438</v>
      </c>
      <c r="B385" t="s">
        <v>1449</v>
      </c>
      <c r="C385" t="s">
        <v>2680</v>
      </c>
      <c r="D385" s="3">
        <f t="shared" si="8"/>
        <v>438</v>
      </c>
      <c r="G385" s="8" t="s">
        <v>1493</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40" t="str">
        <f>IF(U385&lt;&gt;"",IF(U385&lt;&gt;"LIBSETS_DROP_MECHANIC_MONSTER_NAME",VLOOKUP(U385,'LibSets constants'!$I$4:$L$1003,3,FALSE),""),"")</f>
        <v/>
      </c>
      <c r="W385" s="40" t="str">
        <f>IF(U385&lt;&gt;"",IF(U385&lt;&gt;"LIBSETS_DROP_MECHANIC_MONSTER_NAME",VLOOKUP(U385,'LibSets constants'!$I$4:$L$1003,4,FALSE),""),"")</f>
        <v/>
      </c>
      <c r="Y385" s="3">
        <f>IF(G385&lt;&gt;"LIBSETS_SETTYPE_BATTLEGROUND",IF(G385&lt;&gt;"LIBSETS_SETTYPE_SPECIAL",IF(X385&lt;&gt;"",X385,IF(Z385&lt;&gt;"",VLOOKUP(Z385,'ESO zone constants'!$D$3:$H$4953,5,FALSE),"")),""),"")</f>
        <v>1086</v>
      </c>
      <c r="Z385" t="str">
        <f>IF(AND(O385&lt;&gt;"",NOT(ISERROR(O385))),"",IF(AND(L385&lt;&gt;"",L385&gt;0,NOT(ISERROR(L385))),VLOOKUP(L385,'ESO dumped WayshrineInfo'!$K$3:$N$9999,4,FALSE),""))</f>
        <v>Northern Elsweyr</v>
      </c>
      <c r="AA385" s="41"/>
      <c r="AB385" s="40" t="str">
        <f>IF(AA385&lt;&gt;"",IF(AA385&lt;&gt;"LIBSETS_DROP_MECHANIC_MONSTER_NAME",VLOOKUP(AA385,'LibSets constants'!$I$4:$L$1003,3,FALSE),""),"")</f>
        <v/>
      </c>
      <c r="AC385" s="40" t="str">
        <f>IF(AA385&lt;&gt;"",IF(AA385&lt;&gt;"LIBSETS_DROP_MECHANIC_MONSTER_NAME",VLOOKUP(AA385,'LibSets constants'!$I$4:$L$1003,4,FALSE),""),"")</f>
        <v/>
      </c>
      <c r="AD385" s="3">
        <f>IF(G385&lt;&gt;"LIBSETS_SETTYPE_BATTLEGROUND",IF(G385&lt;&gt;"LIBSETS_SETTYPE_SPECIAL",IF(AE385&lt;&gt;"",VLOOKUP(AE385,'ESO zone constants'!$D$3:$H$4953,5,FALSE),""),""),"")</f>
        <v>1086</v>
      </c>
      <c r="AE385" t="str">
        <f>IF(AND(O385&lt;&gt;"",NOT(ISERROR(O385))),"",IF(AND(M385&lt;&gt;"",M385&gt;0,NOT(ISERROR(M385))),VLOOKUP(M385,'ESO dumped WayshrineInfo'!$K$3:$N$9999,4,FALSE),""))</f>
        <v>Northern Elsweyr</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0" t="str">
        <f>IF(AU385&lt;&gt;"",IF(AU385&lt;&gt;"LIBSETS_DROP_MECHANIC_MONSTER_NAME",VLOOKUP(AU385,'LibSets constants'!$I$4:$L$1003,4,FALSE),""),"")</f>
        <v/>
      </c>
      <c r="AX385" s="90" t="s">
        <v>2707</v>
      </c>
      <c r="AY385" s="21" t="str">
        <f>IF(A385="???","--","")&amp;IF(F385&lt;&gt;"Not in the game (anymore)",IF(A385&lt;&gt;"",CONCATENATE("[",A385,"] = {wayshrines={")&amp;IF(K385&lt;&gt;"",CONCATENATE(K385,","),"")&amp;IF(L385&lt;&gt;"",CONCATENATE(L385,","),"")&amp;IF(M385&lt;&gt;"",CONCATENATE(M385,","),"")&amp;CONCATENATE("}")&amp;IF(VALUE(N385)&gt;0,CONCATENATE(", traitsNeeded=",N385),"")&amp;CONCATENATE(", dlcId=",IF(S385&lt;&gt;"",S385,"DLC_BASE_GAME")),""),"")</f>
        <v>[438] = {wayshrines={397,397,397,}, traitsNeeded=5, dlcId=DLC_ELSWEYR</v>
      </c>
      <c r="AZ385" s="21" t="str">
        <f>IF(F385&lt;&gt;"Not in the game (anymore)",IF(A385&lt;&gt;"",IF(P385&lt;&gt;"",CONCATENATE(", zoneIds={",P385),"")&amp;IF(Y385&lt;&gt;"",CONCATENATE(",",Y385),"")&amp;IF(AD385&lt;&gt;"",CONCATENATE(",",AD385),"")&amp;IF(AI385&lt;&gt;"",CONCATENATE(",",AI385),"")&amp;IF(AN385&lt;&gt;"",CONCATENATE(",",AN385),"")&amp;IF(AS385&lt;&gt;"",CONCATENATE(",",AS385),"")&amp;IF(P385&lt;&gt;"",CONCATENATE("}",""),"")&amp;IF(OR(I385="true",I385="false",I385&lt;&gt;""), CONCATENATE(", veteran=", I385), ""),""),"")</f>
        <v>, zoneIds={1086,1086,1086}, veteran=false</v>
      </c>
      <c r="BA385" s="21" t="str">
        <f>IF(F385&lt;&gt;"Not in the game (anymore)",IF(A385&lt;&gt;"",", setType="&amp;G385,"")&amp;IF(J385="true",", multiTrialSet=true",""),"")</f>
        <v>, setType=LIBSETS_SETTYPE_CRAFTED</v>
      </c>
      <c r="BB385" s="21" t="str">
        <f>IF(AX385&lt;&gt;"",", isProcSetAllowedInPvP="&amp; AX385,"") &amp; IF(F385&lt;&gt;"Not in the game (anymore)",IF(U385&lt;&gt;"",", dropMechanic={"&amp;U385&amp;IF(AA385&lt;&gt;"",","&amp;AA385,"")&amp;IF(AF385&lt;&gt;"",","&amp;AF385,"")&amp;IF(AK385&lt;&gt;"",","&amp;AK385,"")&amp;IF(AP385&lt;&gt;"",","&amp;AP385,"")&amp;IF(AU385&lt;&gt;"",","&amp;AU385,"")&amp;"}"&amp;IF(U385="LIBSETS_DROP_MECHANIC_MONSTER_NAME",", dropMechanicNames={" &amp; IF(V385&lt;&gt;"","['en']='"&amp;V385&amp;"'","") &amp; IF(W385&lt;&gt;"",", ['de']='" &amp; W385&amp;"'","") &amp; "}",""),"")&amp;"},","")</f>
        <v>},</v>
      </c>
      <c r="BC385" s="21" t="str">
        <f>IF(F385&lt;&gt;"Not in the game (anymore)",IF(C385&lt;&gt;"",CONCATENATE(" --",C385," / ",B385,"   [",IF(Q385&lt;&gt;"",Q385,""),IF(Z385&lt;&gt;"",", "&amp;Z385,""),IF(AE385&lt;&gt;"",", "&amp;AE385,""),IF(AJ385&lt;&gt;"",", "&amp;AJ385,""),IF(AO385&lt;&gt;"",", "&amp;AO385,""),IF(AT385&lt;&gt;"",", "&amp;AT385,""),"]")),"")</f>
        <v xml:space="preserve"> --Senche-raht\'s Grit / Mut des Senche-raht   [Northern Elsweyr, Northern Elsweyr, Northern Elsweyr]</v>
      </c>
    </row>
    <row r="386" spans="1:55" x14ac:dyDescent="0.25">
      <c r="A386" s="5">
        <v>439</v>
      </c>
      <c r="B386" t="s">
        <v>1450</v>
      </c>
      <c r="C386" t="s">
        <v>2681</v>
      </c>
      <c r="D386" s="3">
        <f t="shared" si="8"/>
        <v>439</v>
      </c>
      <c r="G386" s="8" t="s">
        <v>1493</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40" t="str">
        <f>IF(U386&lt;&gt;"",IF(U386&lt;&gt;"LIBSETS_DROP_MECHANIC_MONSTER_NAME",VLOOKUP(U386,'LibSets constants'!$I$4:$L$1003,3,FALSE),""),"")</f>
        <v/>
      </c>
      <c r="W386" s="40" t="str">
        <f>IF(U386&lt;&gt;"",IF(U386&lt;&gt;"LIBSETS_DROP_MECHANIC_MONSTER_NAME",VLOOKUP(U386,'LibSets constants'!$I$4:$L$1003,4,FALSE),""),"")</f>
        <v/>
      </c>
      <c r="Y386" s="3">
        <f>IF(G386&lt;&gt;"LIBSETS_SETTYPE_BATTLEGROUND",IF(G386&lt;&gt;"LIBSETS_SETTYPE_SPECIAL",IF(X386&lt;&gt;"",X386,IF(Z386&lt;&gt;"",VLOOKUP(Z386,'ESO zone constants'!$D$3:$H$4953,5,FALSE),"")),""),"")</f>
        <v>1086</v>
      </c>
      <c r="Z386" t="str">
        <f>IF(AND(O386&lt;&gt;"",NOT(ISERROR(O386))),"",IF(AND(L386&lt;&gt;"",L386&gt;0,NOT(ISERROR(L386))),VLOOKUP(L386,'ESO dumped WayshrineInfo'!$K$3:$N$9999,4,FALSE),""))</f>
        <v>Northern Elsweyr</v>
      </c>
      <c r="AA386" s="41"/>
      <c r="AB386" s="40" t="str">
        <f>IF(AA386&lt;&gt;"",IF(AA386&lt;&gt;"LIBSETS_DROP_MECHANIC_MONSTER_NAME",VLOOKUP(AA386,'LibSets constants'!$I$4:$L$1003,3,FALSE),""),"")</f>
        <v/>
      </c>
      <c r="AC386" s="40" t="str">
        <f>IF(AA386&lt;&gt;"",IF(AA386&lt;&gt;"LIBSETS_DROP_MECHANIC_MONSTER_NAME",VLOOKUP(AA386,'LibSets constants'!$I$4:$L$1003,4,FALSE),""),"")</f>
        <v/>
      </c>
      <c r="AD386" s="3">
        <f>IF(G386&lt;&gt;"LIBSETS_SETTYPE_BATTLEGROUND",IF(G386&lt;&gt;"LIBSETS_SETTYPE_SPECIAL",IF(AE386&lt;&gt;"",VLOOKUP(AE386,'ESO zone constants'!$D$3:$H$4953,5,FALSE),""),""),"")</f>
        <v>1086</v>
      </c>
      <c r="AE386" t="str">
        <f>IF(AND(O386&lt;&gt;"",NOT(ISERROR(O386))),"",IF(AND(M386&lt;&gt;"",M386&gt;0,NOT(ISERROR(M386))),VLOOKUP(M386,'ESO dumped WayshrineInfo'!$K$3:$N$9999,4,FALSE),""))</f>
        <v>Northern Elsweyr</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0" t="str">
        <f>IF(AU386&lt;&gt;"",IF(AU386&lt;&gt;"LIBSETS_DROP_MECHANIC_MONSTER_NAME",VLOOKUP(AU386,'LibSets constants'!$I$4:$L$1003,4,FALSE),""),"")</f>
        <v/>
      </c>
      <c r="AX386" s="90" t="s">
        <v>2707</v>
      </c>
      <c r="AY386" s="21" t="str">
        <f>IF(A386="???","--","")&amp;IF(F386&lt;&gt;"Not in the game (anymore)",IF(A386&lt;&gt;"",CONCATENATE("[",A386,"] = {wayshrines={")&amp;IF(K386&lt;&gt;"",CONCATENATE(K386,","),"")&amp;IF(L386&lt;&gt;"",CONCATENATE(L386,","),"")&amp;IF(M386&lt;&gt;"",CONCATENATE(M386,","),"")&amp;CONCATENATE("}")&amp;IF(VALUE(N386)&gt;0,CONCATENATE(", traitsNeeded=",N386),"")&amp;CONCATENATE(", dlcId=",IF(S386&lt;&gt;"",S386,"DLC_BASE_GAME")),""),"")</f>
        <v>[439] = {wayshrines={382,382,382,}, traitsNeeded=3, dlcId=DLC_ELSWEYR</v>
      </c>
      <c r="AZ386" s="21" t="str">
        <f>IF(F386&lt;&gt;"Not in the game (anymore)",IF(A386&lt;&gt;"",IF(P386&lt;&gt;"",CONCATENATE(", zoneIds={",P386),"")&amp;IF(Y386&lt;&gt;"",CONCATENATE(",",Y386),"")&amp;IF(AD386&lt;&gt;"",CONCATENATE(",",AD386),"")&amp;IF(AI386&lt;&gt;"",CONCATENATE(",",AI386),"")&amp;IF(AN386&lt;&gt;"",CONCATENATE(",",AN386),"")&amp;IF(AS386&lt;&gt;"",CONCATENATE(",",AS386),"")&amp;IF(P386&lt;&gt;"",CONCATENATE("}",""),"")&amp;IF(OR(I386="true",I386="false",I386&lt;&gt;""), CONCATENATE(", veteran=", I386), ""),""),"")</f>
        <v>, zoneIds={1086,1086,1086}, veteran=false</v>
      </c>
      <c r="BA386" s="21" t="str">
        <f>IF(F386&lt;&gt;"Not in the game (anymore)",IF(A386&lt;&gt;"",", setType="&amp;G386,"")&amp;IF(J386="true",", multiTrialSet=true",""),"")</f>
        <v>, setType=LIBSETS_SETTYPE_CRAFTED</v>
      </c>
      <c r="BB386" s="21" t="str">
        <f>IF(AX386&lt;&gt;"",", isProcSetAllowedInPvP="&amp; AX386,"") &amp; IF(F386&lt;&gt;"Not in the game (anymore)",IF(U386&lt;&gt;"",", dropMechanic={"&amp;U386&amp;IF(AA386&lt;&gt;"",","&amp;AA386,"")&amp;IF(AF386&lt;&gt;"",","&amp;AF386,"")&amp;IF(AK386&lt;&gt;"",","&amp;AK386,"")&amp;IF(AP386&lt;&gt;"",","&amp;AP386,"")&amp;IF(AU386&lt;&gt;"",","&amp;AU386,"")&amp;"}"&amp;IF(U386="LIBSETS_DROP_MECHANIC_MONSTER_NAME",", dropMechanicNames={" &amp; IF(V386&lt;&gt;"","['en']='"&amp;V386&amp;"'","") &amp; IF(W386&lt;&gt;"",", ['de']='" &amp; W386&amp;"'","") &amp; "}",""),"")&amp;"},","")</f>
        <v>},</v>
      </c>
      <c r="BC386" s="21" t="str">
        <f>IF(F386&lt;&gt;"Not in the game (anymore)",IF(C386&lt;&gt;"",CONCATENATE(" --",C386," / ",B386,"   [",IF(Q386&lt;&gt;"",Q386,""),IF(Z386&lt;&gt;"",", "&amp;Z386,""),IF(AE386&lt;&gt;"",", "&amp;AE386,""),IF(AJ386&lt;&gt;"",", "&amp;AJ386,""),IF(AO386&lt;&gt;"",", "&amp;AO386,""),IF(AT386&lt;&gt;"",", "&amp;AT386,""),"]")),"")</f>
        <v xml:space="preserve"> --Vastarie\'s Tutelage / Vastaries Vormundschaft   [Northern Elsweyr, Northern Elsweyr, Northern Elsweyr]</v>
      </c>
    </row>
    <row r="387" spans="1:55" x14ac:dyDescent="0.25">
      <c r="A387" s="5">
        <v>440</v>
      </c>
      <c r="B387" t="s">
        <v>1456</v>
      </c>
      <c r="C387" t="s">
        <v>1359</v>
      </c>
      <c r="D387" s="3">
        <f t="shared" si="8"/>
        <v>440</v>
      </c>
      <c r="G387" s="8" t="s">
        <v>1499</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1581</v>
      </c>
      <c r="V387" s="40" t="str">
        <f>IF(U387&lt;&gt;"",IF(U387&lt;&gt;"LIBSETS_DROP_MECHANIC_MONSTER_NAME",VLOOKUP(U387,'LibSets constants'!$I$4:$L$1003,3,FALSE),""),"")</f>
        <v>Delve bosses have a chance to drop a waist or feet.</v>
      </c>
      <c r="W387" s="43" t="str">
        <f>IF(U387&lt;&gt;"",IF(U387&lt;&gt;"LIBSETS_DROP_MECHANIC_MONSTER_NAME",VLOOKUP(U387,'LibSets constants'!$I$4:$L$1003,4,FALSE),""),"")</f>
        <v>Bosse in Gewölben haben die Chance, eine Taille oder Füße fallen zu lassen.</v>
      </c>
      <c r="Y387" s="3">
        <f>IF(G387&lt;&gt;"LIBSETS_SETTYPE_BATTLEGROUND",IF(G387&lt;&gt;"LIBSETS_SETTYPE_SPECIAL",IF(X387&lt;&gt;"",X387,IF(Z387&lt;&gt;"",VLOOKUP(Z387,'ESO zone constants'!$D$3:$H$4953,5,FALSE),"")),""),"")</f>
        <v>1086</v>
      </c>
      <c r="Z387" t="str">
        <f>IF(AND(O387&lt;&gt;"",NOT(ISERROR(O387))),"",IF(AND(L387&lt;&gt;"",L387&gt;0,NOT(ISERROR(L387))),VLOOKUP(L387,'ESO dumped WayshrineInfo'!$K$3:$N$9999,4,FALSE),""))</f>
        <v>Northern Elsweyr</v>
      </c>
      <c r="AA387" s="41" t="s">
        <v>1582</v>
      </c>
      <c r="AB387" s="40" t="str">
        <f>IF(AA387&lt;&gt;"",IF(AA387&lt;&gt;"LIBSETS_DROP_MECHANIC_MONSTER_NAME",VLOOKUP(AA387,'LibSets constants'!$I$4:$L$1003,3,FALSE),""),"")</f>
        <v>Overland group bosses have a 100% chance to drop head, chest, legs, or weapon.</v>
      </c>
      <c r="AC387" s="40" t="str">
        <f>IF(AA387&lt;&gt;"",IF(AA387&lt;&gt;"LIBSETS_DROP_MECHANIC_MONSTER_NAME",VLOOKUP(AA387,'LibSets constants'!$I$4:$L$1003,4,FALSE),""),"")</f>
        <v>Überland Gruppenbosse haben eine Chance von 100%, Kopf, Brust, Beine oder Waffen fallen zu lassen.</v>
      </c>
      <c r="AD387" s="3">
        <f>IF(G387&lt;&gt;"LIBSETS_SETTYPE_BATTLEGROUND",IF(G387&lt;&gt;"LIBSETS_SETTYPE_SPECIAL",IF(AE387&lt;&gt;"",VLOOKUP(AE387,'ESO zone constants'!$D$3:$H$4953,5,FALSE),""),""),"")</f>
        <v>1086</v>
      </c>
      <c r="AE387" t="str">
        <f>IF(AND(O387&lt;&gt;"",NOT(ISERROR(O387))),"",IF(AND(M387&lt;&gt;"",M387&gt;0,NOT(ISERROR(M387))),VLOOKUP(M387,'ESO dumped WayshrineInfo'!$K$3:$N$9999,4,FALSE),""))</f>
        <v>Northern Elsweyr</v>
      </c>
      <c r="AF387" s="41" t="s">
        <v>1583</v>
      </c>
      <c r="AG387" s="40" t="str">
        <f>IF(AF387&lt;&gt;"",IF(AF387&lt;&gt;"LIBSETS_DROP_MECHANIC_MONSTER_NAME",VLOOKUP(AF387,'LibSets constants'!$I$4:$L$1003,3,FALSE),""),"")</f>
        <v>Public dungeon bosses have a chance to drop a shoulder, hand, or weapon.</v>
      </c>
      <c r="AH387" s="40" t="str">
        <f>IF(AF387&lt;&gt;"",IF(AF387&lt;&gt;"LIBSETS_DROP_MECHANIC_MONSTER_NAME",VLOOKUP(AF387,'LibSets constants'!$I$4:$L$1003,4,FALSE),""),"")</f>
        <v>Öffentliche Dungeon-Bosse haben die Möglichkeit, eine Schulter, Handschuhe oder eine Waffe fallen zu lassen.</v>
      </c>
      <c r="AI387" s="3" t="str">
        <f>IF(G387&lt;&gt;"LIBSETS_SETTYPE_BATTLEGROUND",IF(G387&lt;&gt;"LIBSETS_SETTYPE_SPECIAL",IF(AJ387&lt;&gt;"",VLOOKUP(AJ387,'ESO zone constants'!$D$3:$H$4953,5,FALSE),""),""),"")</f>
        <v/>
      </c>
      <c r="AK387" s="41" t="s">
        <v>1584</v>
      </c>
      <c r="AL387" s="40" t="str">
        <f>IF(AK387&lt;&gt;"",IF(AK387&lt;&gt;"LIBSETS_DROP_MECHANIC_MONSTER_NAME",VLOOKUP(AK387,'LibSets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0" t="str">
        <f>IF(AK387&lt;&gt;"",IF(AK387&lt;&gt;"LIBSETS_DROP_MECHANIC_MONSTER_NAME",VLOOKUP(AK387,'LibSets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IF(G387&lt;&gt;"LIBSETS_SETTYPE_BATTLEGROUND",IF(G387&lt;&gt;"LIBSETS_SETTYPE_SPECIAL",IF(AO387&lt;&gt;"",VLOOKUP(AO387,'ESO zone constants'!$D$3:$H$4953,5,FALSE),""),""),"")</f>
        <v/>
      </c>
      <c r="AP387" s="41"/>
      <c r="AQ387" s="40" t="str">
        <f>IF(AP387&lt;&gt;"",IF(AP387&lt;&gt;"LIBSETS_DROP_MECHANIC_MONSTER_NAME",VLOOKUP(AP387,'LibSets constants'!$I$4:$L$1003,3,FALSE),""),"")</f>
        <v/>
      </c>
      <c r="AR387" s="40" t="str">
        <f>IF(AP387&lt;&gt;"",IF(AP387&lt;&gt;"LIBSETS_DROP_MECHANIC_MONSTER_NAME",VLOOKUP(AP387,'LibSets constants'!$I$4:$L$1003,4,FALSE),""),"")</f>
        <v/>
      </c>
      <c r="AS387" s="3" t="str">
        <f>IF(G387&lt;&gt;"LIBSETS_SETTYPE_BATTLEGROUND",IF(G387&lt;&gt;"LIBSETS_SETTYPE_SPECIAL",IF(AT387&lt;&gt;"",VLOOKUP(AT387,'ESO zone constants'!$D$3:$H$4953,5,FALSE),""),""),"")</f>
        <v/>
      </c>
      <c r="AU387" s="41"/>
      <c r="AV387" s="40" t="str">
        <f>IF(AU387&lt;&gt;"",IF(AU387&lt;&gt;"LIBSETS_DROP_MECHANIC_MONSTER_NAME",VLOOKUP(AU387,'LibSets constants'!$I$4:$L$1003,3,FALSE),""),"")</f>
        <v/>
      </c>
      <c r="AW387" s="40" t="str">
        <f>IF(AU387&lt;&gt;"",IF(AU387&lt;&gt;"LIBSETS_DROP_MECHANIC_MONSTER_NAME",VLOOKUP(AU387,'LibSets constants'!$I$4:$L$1003,4,FALSE),""),"")</f>
        <v/>
      </c>
      <c r="AX387" s="90" t="s">
        <v>2708</v>
      </c>
      <c r="AY387" s="21" t="str">
        <f>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Z387" s="21" t="str">
        <f>IF(F387&lt;&gt;"Not in the game (anymore)",IF(A387&lt;&gt;"",IF(P387&lt;&gt;"",CONCATENATE(", zoneIds={",P387),"")&amp;IF(Y387&lt;&gt;"",CONCATENATE(",",Y387),"")&amp;IF(AD387&lt;&gt;"",CONCATENATE(",",AD387),"")&amp;IF(AI387&lt;&gt;"",CONCATENATE(",",AI387),"")&amp;IF(AN387&lt;&gt;"",CONCATENATE(",",AN387),"")&amp;IF(AS387&lt;&gt;"",CONCATENATE(",",AS387),"")&amp;IF(P387&lt;&gt;"",CONCATENATE("}",""),"")&amp;IF(OR(I387="true",I387="false",I387&lt;&gt;""), CONCATENATE(", veteran=", I387), ""),""),"")</f>
        <v>, zoneIds={1086,1086,1086}, veteran=false</v>
      </c>
      <c r="BA387" s="21" t="str">
        <f>IF(F387&lt;&gt;"Not in the game (anymore)",IF(A387&lt;&gt;"",", setType="&amp;G387,"")&amp;IF(J387="true",", multiTrialSet=true",""),"")</f>
        <v>, setType=LIBSETS_SETTYPE_OVERLAND</v>
      </c>
      <c r="BB387" s="21" t="str">
        <f>IF(AX387&lt;&gt;"",", isProcSetAllowedInPvP="&amp; AX387,"") &amp; IF(F387&lt;&gt;"Not in the game (anymore)",IF(U387&lt;&gt;"",", dropMechanic={"&amp;U387&amp;IF(AA387&lt;&gt;"",","&amp;AA387,"")&amp;IF(AF387&lt;&gt;"",","&amp;AF387,"")&amp;IF(AK387&lt;&gt;"",","&amp;AK387,"")&amp;IF(AP387&lt;&gt;"",","&amp;AP387,"")&amp;IF(AU387&lt;&gt;"",","&amp;AU387,"")&amp;"}"&amp;IF(U387="LIBSETS_DROP_MECHANIC_MONSTER_NAME",", dropMechanicNames={" &amp; IF(V387&lt;&gt;"","['en']='"&amp;V387&amp;"'","") &amp; IF(W387&lt;&gt;"",", ['de']='" &amp; W387&amp;"'","") &amp; "}",""),"")&amp;"},","")</f>
        <v>, isProcSetAllowedInPvP=1, dropMechanic={LIBSETS_DROP_MECHANIC_OVERLAND_BOSS_DELVE,LIBSETS_DROP_MECHANIC_OVERLAND_WORLDBOSS,LIBSETS_DROP_MECHANIC_OVERLAND_BOSS_PUBLIC_DUNGEON,LIBSETS_DROP_MECHANIC_OVERLAND_CHEST}},</v>
      </c>
      <c r="BC387" s="21" t="str">
        <f>IF(F387&lt;&gt;"Not in the game (anymore)",IF(C387&lt;&gt;"",CONCATENATE(" --",C387," / ",B387,"   [",IF(Q387&lt;&gt;"",Q387,""),IF(Z387&lt;&gt;"",", "&amp;Z387,""),IF(AE387&lt;&gt;"",", "&amp;AE387,""),IF(AJ387&lt;&gt;"",", "&amp;AJ387,""),IF(AO387&lt;&gt;"",", "&amp;AO387,""),IF(AT387&lt;&gt;"",", "&amp;AT387,""),"]")),"")</f>
        <v xml:space="preserve"> --Crafty Alfiq / Listiger Alfiq   [Northern Elsweyr, Northern Elsweyr, Northern Elsweyr]</v>
      </c>
    </row>
    <row r="388" spans="1:55" x14ac:dyDescent="0.25">
      <c r="A388" s="5">
        <v>441</v>
      </c>
      <c r="B388" t="s">
        <v>1455</v>
      </c>
      <c r="C388" t="s">
        <v>1360</v>
      </c>
      <c r="D388" s="3">
        <f t="shared" si="8"/>
        <v>441</v>
      </c>
      <c r="G388" s="8" t="s">
        <v>1499</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1581</v>
      </c>
      <c r="V388" s="40" t="str">
        <f>IF(U388&lt;&gt;"",IF(U388&lt;&gt;"LIBSETS_DROP_MECHANIC_MONSTER_NAME",VLOOKUP(U388,'LibSets constants'!$I$4:$L$1003,3,FALSE),""),"")</f>
        <v>Delve bosses have a chance to drop a waist or feet.</v>
      </c>
      <c r="W388" s="43" t="str">
        <f>IF(U388&lt;&gt;"",IF(U388&lt;&gt;"LIBSETS_DROP_MECHANIC_MONSTER_NAME",VLOOKUP(U388,'LibSets constants'!$I$4:$L$1003,4,FALSE),""),"")</f>
        <v>Bosse in Gewölben haben die Chance, eine Taille oder Füße fallen zu lassen.</v>
      </c>
      <c r="Y388" s="3">
        <f>IF(G388&lt;&gt;"LIBSETS_SETTYPE_BATTLEGROUND",IF(G388&lt;&gt;"LIBSETS_SETTYPE_SPECIAL",IF(X388&lt;&gt;"",X388,IF(Z388&lt;&gt;"",VLOOKUP(Z388,'ESO zone constants'!$D$3:$H$4953,5,FALSE),"")),""),"")</f>
        <v>1086</v>
      </c>
      <c r="Z388" t="str">
        <f>IF(AND(O388&lt;&gt;"",NOT(ISERROR(O388))),"",IF(AND(L388&lt;&gt;"",L388&gt;0,NOT(ISERROR(L388))),VLOOKUP(L388,'ESO dumped WayshrineInfo'!$K$3:$N$9999,4,FALSE),""))</f>
        <v>Northern Elsweyr</v>
      </c>
      <c r="AA388" s="41" t="s">
        <v>1582</v>
      </c>
      <c r="AB388" s="40" t="str">
        <f>IF(AA388&lt;&gt;"",IF(AA388&lt;&gt;"LIBSETS_DROP_MECHANIC_MONSTER_NAME",VLOOKUP(AA388,'LibSets constants'!$I$4:$L$1003,3,FALSE),""),"")</f>
        <v>Overland group bosses have a 100% chance to drop head, chest, legs, or weapon.</v>
      </c>
      <c r="AC388" s="40" t="str">
        <f>IF(AA388&lt;&gt;"",IF(AA388&lt;&gt;"LIBSETS_DROP_MECHANIC_MONSTER_NAME",VLOOKUP(AA388,'LibSets constants'!$I$4:$L$1003,4,FALSE),""),"")</f>
        <v>Überland Gruppenbosse haben eine Chance von 100%, Kopf, Brust, Beine oder Waffen fallen zu lassen.</v>
      </c>
      <c r="AD388" s="3">
        <f>IF(G388&lt;&gt;"LIBSETS_SETTYPE_BATTLEGROUND",IF(G388&lt;&gt;"LIBSETS_SETTYPE_SPECIAL",IF(AE388&lt;&gt;"",VLOOKUP(AE388,'ESO zone constants'!$D$3:$H$4953,5,FALSE),""),""),"")</f>
        <v>1086</v>
      </c>
      <c r="AE388" t="str">
        <f>IF(AND(O388&lt;&gt;"",NOT(ISERROR(O388))),"",IF(AND(M388&lt;&gt;"",M388&gt;0,NOT(ISERROR(M388))),VLOOKUP(M388,'ESO dumped WayshrineInfo'!$K$3:$N$9999,4,FALSE),""))</f>
        <v>Northern Elsweyr</v>
      </c>
      <c r="AF388" s="41" t="s">
        <v>1583</v>
      </c>
      <c r="AG388" s="40" t="str">
        <f>IF(AF388&lt;&gt;"",IF(AF388&lt;&gt;"LIBSETS_DROP_MECHANIC_MONSTER_NAME",VLOOKUP(AF388,'LibSets constants'!$I$4:$L$1003,3,FALSE),""),"")</f>
        <v>Public dungeon bosses have a chance to drop a shoulder, hand, or weapon.</v>
      </c>
      <c r="AH388" s="40" t="str">
        <f>IF(AF388&lt;&gt;"",IF(AF388&lt;&gt;"LIBSETS_DROP_MECHANIC_MONSTER_NAME",VLOOKUP(AF388,'LibSets constants'!$I$4:$L$1003,4,FALSE),""),"")</f>
        <v>Öffentliche Dungeon-Bosse haben die Möglichkeit, eine Schulter, Handschuhe oder eine Waffe fallen zu lassen.</v>
      </c>
      <c r="AI388" s="3" t="str">
        <f>IF(G388&lt;&gt;"LIBSETS_SETTYPE_BATTLEGROUND",IF(G388&lt;&gt;"LIBSETS_SETTYPE_SPECIAL",IF(AJ388&lt;&gt;"",VLOOKUP(AJ388,'ESO zone constants'!$D$3:$H$4953,5,FALSE),""),""),"")</f>
        <v/>
      </c>
      <c r="AK388" s="41" t="s">
        <v>1584</v>
      </c>
      <c r="AL388" s="40" t="str">
        <f>IF(AK388&lt;&gt;"",IF(AK388&lt;&gt;"LIBSETS_DROP_MECHANIC_MONSTER_NAME",VLOOKUP(AK388,'LibSets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0" t="str">
        <f>IF(AK388&lt;&gt;"",IF(AK388&lt;&gt;"LIBSETS_DROP_MECHANIC_MONSTER_NAME",VLOOKUP(AK388,'LibSets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IF(G388&lt;&gt;"LIBSETS_SETTYPE_BATTLEGROUND",IF(G388&lt;&gt;"LIBSETS_SETTYPE_SPECIAL",IF(AO388&lt;&gt;"",VLOOKUP(AO388,'ESO zone constants'!$D$3:$H$4953,5,FALSE),""),""),"")</f>
        <v/>
      </c>
      <c r="AP388" s="41"/>
      <c r="AQ388" s="40" t="str">
        <f>IF(AP388&lt;&gt;"",IF(AP388&lt;&gt;"LIBSETS_DROP_MECHANIC_MONSTER_NAME",VLOOKUP(AP388,'LibSets constants'!$I$4:$L$1003,3,FALSE),""),"")</f>
        <v/>
      </c>
      <c r="AR388" s="40" t="str">
        <f>IF(AP388&lt;&gt;"",IF(AP388&lt;&gt;"LIBSETS_DROP_MECHANIC_MONSTER_NAME",VLOOKUP(AP388,'LibSets constants'!$I$4:$L$1003,4,FALSE),""),"")</f>
        <v/>
      </c>
      <c r="AS388" s="3" t="str">
        <f>IF(G388&lt;&gt;"LIBSETS_SETTYPE_BATTLEGROUND",IF(G388&lt;&gt;"LIBSETS_SETTYPE_SPECIAL",IF(AT388&lt;&gt;"",VLOOKUP(AT388,'ESO zone constants'!$D$3:$H$4953,5,FALSE),""),""),"")</f>
        <v/>
      </c>
      <c r="AU388" s="41"/>
      <c r="AV388" s="40" t="str">
        <f>IF(AU388&lt;&gt;"",IF(AU388&lt;&gt;"LIBSETS_DROP_MECHANIC_MONSTER_NAME",VLOOKUP(AU388,'LibSets constants'!$I$4:$L$1003,3,FALSE),""),"")</f>
        <v/>
      </c>
      <c r="AW388" s="40" t="str">
        <f>IF(AU388&lt;&gt;"",IF(AU388&lt;&gt;"LIBSETS_DROP_MECHANIC_MONSTER_NAME",VLOOKUP(AU388,'LibSets constants'!$I$4:$L$1003,4,FALSE),""),"")</f>
        <v/>
      </c>
      <c r="AX388" s="90" t="s">
        <v>2708</v>
      </c>
      <c r="AY388" s="21" t="str">
        <f>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Z388" s="21" t="str">
        <f>IF(F388&lt;&gt;"Not in the game (anymore)",IF(A388&lt;&gt;"",IF(P388&lt;&gt;"",CONCATENATE(", zoneIds={",P388),"")&amp;IF(Y388&lt;&gt;"",CONCATENATE(",",Y388),"")&amp;IF(AD388&lt;&gt;"",CONCATENATE(",",AD388),"")&amp;IF(AI388&lt;&gt;"",CONCATENATE(",",AI388),"")&amp;IF(AN388&lt;&gt;"",CONCATENATE(",",AN388),"")&amp;IF(AS388&lt;&gt;"",CONCATENATE(",",AS388),"")&amp;IF(P388&lt;&gt;"",CONCATENATE("}",""),"")&amp;IF(OR(I388="true",I388="false",I388&lt;&gt;""), CONCATENATE(", veteran=", I388), ""),""),"")</f>
        <v>, zoneIds={1086,1086,1086}, veteran=false</v>
      </c>
      <c r="BA388" s="21" t="str">
        <f>IF(F388&lt;&gt;"Not in the game (anymore)",IF(A388&lt;&gt;"",", setType="&amp;G388,"")&amp;IF(J388="true",", multiTrialSet=true",""),"")</f>
        <v>, setType=LIBSETS_SETTYPE_OVERLAND</v>
      </c>
      <c r="BB388" s="21" t="str">
        <f>IF(AX388&lt;&gt;"",", isProcSetAllowedInPvP="&amp; AX388,"") &amp; IF(F388&lt;&gt;"Not in the game (anymore)",IF(U388&lt;&gt;"",", dropMechanic={"&amp;U388&amp;IF(AA388&lt;&gt;"",","&amp;AA388,"")&amp;IF(AF388&lt;&gt;"",","&amp;AF388,"")&amp;IF(AK388&lt;&gt;"",","&amp;AK388,"")&amp;IF(AP388&lt;&gt;"",","&amp;AP388,"")&amp;IF(AU388&lt;&gt;"",","&amp;AU388,"")&amp;"}"&amp;IF(U388="LIBSETS_DROP_MECHANIC_MONSTER_NAME",", dropMechanicNames={" &amp; IF(V388&lt;&gt;"","['en']='"&amp;V388&amp;"'","") &amp; IF(W388&lt;&gt;"",", ['de']='" &amp; W388&amp;"'","") &amp; "}",""),"")&amp;"},","")</f>
        <v>, isProcSetAllowedInPvP=1, dropMechanic={LIBSETS_DROP_MECHANIC_OVERLAND_BOSS_DELVE,LIBSETS_DROP_MECHANIC_OVERLAND_WORLDBOSS,LIBSETS_DROP_MECHANIC_OVERLAND_BOSS_PUBLIC_DUNGEON,LIBSETS_DROP_MECHANIC_OVERLAND_CHEST}},</v>
      </c>
      <c r="BC388" s="21" t="str">
        <f>IF(F388&lt;&gt;"Not in the game (anymore)",IF(C388&lt;&gt;"",CONCATENATE(" --",C388," / ",B388,"   [",IF(Q388&lt;&gt;"",Q388,""),IF(Z388&lt;&gt;"",", "&amp;Z388,""),IF(AE388&lt;&gt;"",", "&amp;AE388,""),IF(AJ388&lt;&gt;"",", "&amp;AJ388,""),IF(AO388&lt;&gt;"",", "&amp;AO388,""),IF(AT388&lt;&gt;"",", "&amp;AT388,""),"]")),"")</f>
        <v xml:space="preserve"> --Vesture of Darloc Brae / Gewandung von Darloc Brae   [Northern Elsweyr, Northern Elsweyr, Northern Elsweyr]</v>
      </c>
    </row>
    <row r="389" spans="1:55" x14ac:dyDescent="0.25">
      <c r="A389" s="5">
        <v>442</v>
      </c>
      <c r="B389" t="s">
        <v>1454</v>
      </c>
      <c r="C389" t="s">
        <v>1361</v>
      </c>
      <c r="D389" s="3">
        <f t="shared" si="8"/>
        <v>442</v>
      </c>
      <c r="E389" s="42"/>
      <c r="G389" s="8" t="s">
        <v>1499</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1581</v>
      </c>
      <c r="V389" s="40" t="str">
        <f>IF(U389&lt;&gt;"",IF(U389&lt;&gt;"LIBSETS_DROP_MECHANIC_MONSTER_NAME",VLOOKUP(U389,'LibSets constants'!$I$4:$L$1003,3,FALSE),""),"")</f>
        <v>Delve bosses have a chance to drop a waist or feet.</v>
      </c>
      <c r="W389" s="43" t="str">
        <f>IF(U389&lt;&gt;"",IF(U389&lt;&gt;"LIBSETS_DROP_MECHANIC_MONSTER_NAME",VLOOKUP(U389,'LibSets constants'!$I$4:$L$1003,4,FALSE),""),"")</f>
        <v>Bosse in Gewölben haben die Chance, eine Taille oder Füße fallen zu lassen.</v>
      </c>
      <c r="Y389" s="3">
        <f>IF(G389&lt;&gt;"LIBSETS_SETTYPE_BATTLEGROUND",IF(G389&lt;&gt;"LIBSETS_SETTYPE_SPECIAL",IF(X389&lt;&gt;"",X389,IF(Z389&lt;&gt;"",VLOOKUP(Z389,'ESO zone constants'!$D$3:$H$4953,5,FALSE),"")),""),"")</f>
        <v>1086</v>
      </c>
      <c r="Z389" t="str">
        <f>IF(AND(O389&lt;&gt;"",NOT(ISERROR(O389))),"",IF(AND(L389&lt;&gt;"",L389&gt;0,NOT(ISERROR(L389))),VLOOKUP(L389,'ESO dumped WayshrineInfo'!$K$3:$N$9999,4,FALSE),""))</f>
        <v>Northern Elsweyr</v>
      </c>
      <c r="AA389" s="41" t="s">
        <v>1582</v>
      </c>
      <c r="AB389" s="40" t="str">
        <f>IF(AA389&lt;&gt;"",IF(AA389&lt;&gt;"LIBSETS_DROP_MECHANIC_MONSTER_NAME",VLOOKUP(AA389,'LibSets constants'!$I$4:$L$1003,3,FALSE),""),"")</f>
        <v>Overland group bosses have a 100% chance to drop head, chest, legs, or weapon.</v>
      </c>
      <c r="AC389" s="40" t="str">
        <f>IF(AA389&lt;&gt;"",IF(AA389&lt;&gt;"LIBSETS_DROP_MECHANIC_MONSTER_NAME",VLOOKUP(AA389,'LibSets constants'!$I$4:$L$1003,4,FALSE),""),"")</f>
        <v>Überland Gruppenbosse haben eine Chance von 100%, Kopf, Brust, Beine oder Waffen fallen zu lassen.</v>
      </c>
      <c r="AD389" s="3">
        <f>IF(G389&lt;&gt;"LIBSETS_SETTYPE_BATTLEGROUND",IF(G389&lt;&gt;"LIBSETS_SETTYPE_SPECIAL",IF(AE389&lt;&gt;"",VLOOKUP(AE389,'ESO zone constants'!$D$3:$H$4953,5,FALSE),""),""),"")</f>
        <v>1086</v>
      </c>
      <c r="AE389" t="str">
        <f>IF(AND(O389&lt;&gt;"",NOT(ISERROR(O389))),"",IF(AND(M389&lt;&gt;"",M389&gt;0,NOT(ISERROR(M389))),VLOOKUP(M389,'ESO dumped WayshrineInfo'!$K$3:$N$9999,4,FALSE),""))</f>
        <v>Northern Elsweyr</v>
      </c>
      <c r="AF389" s="41" t="s">
        <v>1583</v>
      </c>
      <c r="AG389" s="40" t="str">
        <f>IF(AF389&lt;&gt;"",IF(AF389&lt;&gt;"LIBSETS_DROP_MECHANIC_MONSTER_NAME",VLOOKUP(AF389,'LibSets constants'!$I$4:$L$1003,3,FALSE),""),"")</f>
        <v>Public dungeon bosses have a chance to drop a shoulder, hand, or weapon.</v>
      </c>
      <c r="AH389" s="40" t="str">
        <f>IF(AF389&lt;&gt;"",IF(AF389&lt;&gt;"LIBSETS_DROP_MECHANIC_MONSTER_NAME",VLOOKUP(AF389,'LibSets constants'!$I$4:$L$1003,4,FALSE),""),"")</f>
        <v>Öffentliche Dungeon-Bosse haben die Möglichkeit, eine Schulter, Handschuhe oder eine Waffe fallen zu lassen.</v>
      </c>
      <c r="AI389" s="3" t="str">
        <f>IF(G389&lt;&gt;"LIBSETS_SETTYPE_BATTLEGROUND",IF(G389&lt;&gt;"LIBSETS_SETTYPE_SPECIAL",IF(AJ389&lt;&gt;"",VLOOKUP(AJ389,'ESO zone constants'!$D$3:$H$4953,5,FALSE),""),""),"")</f>
        <v/>
      </c>
      <c r="AK389" s="41" t="s">
        <v>1584</v>
      </c>
      <c r="AL389" s="40" t="str">
        <f>IF(AK389&lt;&gt;"",IF(AK389&lt;&gt;"LIBSETS_DROP_MECHANIC_MONSTER_NAME",VLOOKUP(AK389,'LibSets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0" t="str">
        <f>IF(AK389&lt;&gt;"",IF(AK389&lt;&gt;"LIBSETS_DROP_MECHANIC_MONSTER_NAME",VLOOKUP(AK389,'LibSets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IF(G389&lt;&gt;"LIBSETS_SETTYPE_BATTLEGROUND",IF(G389&lt;&gt;"LIBSETS_SETTYPE_SPECIAL",IF(AO389&lt;&gt;"",VLOOKUP(AO389,'ESO zone constants'!$D$3:$H$4953,5,FALSE),""),""),"")</f>
        <v/>
      </c>
      <c r="AP389" s="41"/>
      <c r="AQ389" s="40" t="str">
        <f>IF(AP389&lt;&gt;"",IF(AP389&lt;&gt;"LIBSETS_DROP_MECHANIC_MONSTER_NAME",VLOOKUP(AP389,'LibSets constants'!$I$4:$L$1003,3,FALSE),""),"")</f>
        <v/>
      </c>
      <c r="AR389" s="40" t="str">
        <f>IF(AP389&lt;&gt;"",IF(AP389&lt;&gt;"LIBSETS_DROP_MECHANIC_MONSTER_NAME",VLOOKUP(AP389,'LibSets constants'!$I$4:$L$1003,4,FALSE),""),"")</f>
        <v/>
      </c>
      <c r="AS389" s="3" t="str">
        <f>IF(G389&lt;&gt;"LIBSETS_SETTYPE_BATTLEGROUND",IF(G389&lt;&gt;"LIBSETS_SETTYPE_SPECIAL",IF(AT389&lt;&gt;"",VLOOKUP(AT389,'ESO zone constants'!$D$3:$H$4953,5,FALSE),""),""),"")</f>
        <v/>
      </c>
      <c r="AU389" s="41"/>
      <c r="AV389" s="40" t="str">
        <f>IF(AU389&lt;&gt;"",IF(AU389&lt;&gt;"LIBSETS_DROP_MECHANIC_MONSTER_NAME",VLOOKUP(AU389,'LibSets constants'!$I$4:$L$1003,3,FALSE),""),"")</f>
        <v/>
      </c>
      <c r="AW389" s="40" t="str">
        <f>IF(AU389&lt;&gt;"",IF(AU389&lt;&gt;"LIBSETS_DROP_MECHANIC_MONSTER_NAME",VLOOKUP(AU389,'LibSets constants'!$I$4:$L$1003,4,FALSE),""),"")</f>
        <v/>
      </c>
      <c r="AX389" s="90" t="s">
        <v>2707</v>
      </c>
      <c r="AY389" s="21" t="str">
        <f>IF(A389="???","--","")&amp;IF(F389&lt;&gt;"Not in the game (anymore)",IF(A389&lt;&gt;"",CONCATENATE("[",A389,"] = {wayshrines={")&amp;IF(K389&lt;&gt;"",CONCATENATE(K389,","),"")&amp;IF(L389&lt;&gt;"",CONCATENATE(L389,","),"")&amp;IF(M389&lt;&gt;"",CONCATENATE(M389,","),"")&amp;CONCATENATE("}")&amp;IF(VALUE(N389)&gt;0,CONCATENATE(", traitsNeeded=",N389),"")&amp;CONCATENATE(", dlcId=",IF(S389&lt;&gt;"",S389,"DLC_BASE_GAME")),""),"")</f>
        <v>[442] = {wayshrines={382,382,382,}, dlcId=DLC_ELSWEYR</v>
      </c>
      <c r="AZ389" s="21" t="str">
        <f>IF(F389&lt;&gt;"Not in the game (anymore)",IF(A389&lt;&gt;"",IF(P389&lt;&gt;"",CONCATENATE(", zoneIds={",P389),"")&amp;IF(Y389&lt;&gt;"",CONCATENATE(",",Y389),"")&amp;IF(AD389&lt;&gt;"",CONCATENATE(",",AD389),"")&amp;IF(AI389&lt;&gt;"",CONCATENATE(",",AI389),"")&amp;IF(AN389&lt;&gt;"",CONCATENATE(",",AN389),"")&amp;IF(AS389&lt;&gt;"",CONCATENATE(",",AS389),"")&amp;IF(P389&lt;&gt;"",CONCATENATE("}",""),"")&amp;IF(OR(I389="true",I389="false",I389&lt;&gt;""), CONCATENATE(", veteran=", I389), ""),""),"")</f>
        <v>, zoneIds={1086,1086,1086}, veteran=false</v>
      </c>
      <c r="BA389" s="21" t="str">
        <f>IF(F389&lt;&gt;"Not in the game (anymore)",IF(A389&lt;&gt;"",", setType="&amp;G389,"")&amp;IF(J389="true",", multiTrialSet=true",""),"")</f>
        <v>, setType=LIBSETS_SETTYPE_OVERLAND</v>
      </c>
      <c r="BB389" s="21" t="str">
        <f>IF(AX389&lt;&gt;"",", isProcSetAllowedInPvP="&amp; AX389,"") &amp; IF(F389&lt;&gt;"Not in the game (anymore)",IF(U389&lt;&gt;"",", dropMechanic={"&amp;U389&amp;IF(AA389&lt;&gt;"",","&amp;AA389,"")&amp;IF(AF389&lt;&gt;"",","&amp;AF389,"")&amp;IF(AK389&lt;&gt;"",","&amp;AK389,"")&amp;IF(AP389&lt;&gt;"",","&amp;AP389,"")&amp;IF(AU389&lt;&gt;"",","&amp;AU389,"")&amp;"}"&amp;IF(U389="LIBSETS_DROP_MECHANIC_MONSTER_NAME",", dropMechanicNames={" &amp; IF(V389&lt;&gt;"","['en']='"&amp;V389&amp;"'","") &amp; IF(W389&lt;&gt;"",", ['de']='" &amp; W389&amp;"'","") &amp; "}",""),"")&amp;"},","")</f>
        <v>, dropMechanic={LIBSETS_DROP_MECHANIC_OVERLAND_BOSS_DELVE,LIBSETS_DROP_MECHANIC_OVERLAND_WORLDBOSS,LIBSETS_DROP_MECHANIC_OVERLAND_BOSS_PUBLIC_DUNGEON,LIBSETS_DROP_MECHANIC_OVERLAND_CHEST}},</v>
      </c>
      <c r="BC389" s="21" t="str">
        <f>IF(F389&lt;&gt;"Not in the game (anymore)",IF(C389&lt;&gt;"",CONCATENATE(" --",C389," / ",B389,"   [",IF(Q389&lt;&gt;"",Q389,""),IF(Z389&lt;&gt;"",", "&amp;Z389,""),IF(AE389&lt;&gt;"",", "&amp;AE389,""),IF(AJ389&lt;&gt;"",", "&amp;AJ389,""),IF(AO389&lt;&gt;"",", "&amp;AO389,""),IF(AT389&lt;&gt;"",", "&amp;AT389,""),"]")),"")</f>
        <v xml:space="preserve"> --Call of the Undertaker / Ruf des Totengräbers   [Northern Elsweyr, Northern Elsweyr, Northern Elsweyr]</v>
      </c>
    </row>
    <row r="390" spans="1:55" x14ac:dyDescent="0.25">
      <c r="A390" s="5">
        <v>443</v>
      </c>
      <c r="B390" t="s">
        <v>1481</v>
      </c>
      <c r="C390" t="s">
        <v>1364</v>
      </c>
      <c r="D390" s="3">
        <f t="shared" si="8"/>
        <v>443</v>
      </c>
      <c r="G390" s="8" t="s">
        <v>1500</v>
      </c>
      <c r="I390" t="s">
        <v>97</v>
      </c>
      <c r="J390" t="s">
        <v>97</v>
      </c>
      <c r="K390">
        <v>399</v>
      </c>
      <c r="L390">
        <v>399</v>
      </c>
      <c r="M390">
        <v>399</v>
      </c>
      <c r="N390">
        <v>0</v>
      </c>
      <c r="O390" s="66" t="s">
        <v>1358</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1565</v>
      </c>
      <c r="V390" s="42"/>
      <c r="W390" s="42"/>
      <c r="Y390" s="3" t="str">
        <f>IF(G390&lt;&gt;"LIBSETS_SETTYPE_BATTLEGROUND",IF(G390&lt;&gt;"LIBSETS_SETTYPE_SPECIAL",IF(X390&lt;&gt;"",X390,IF(Z390&lt;&gt;"",VLOOKUP(Z390,'ESO zone constants'!$D$3:$H$4953,5,FALSE),"")),""),"")</f>
        <v/>
      </c>
      <c r="Z390" t="str">
        <f>IF(AND(O390&lt;&gt;"",NOT(ISERROR(O390))),"",IF(AND(L390&lt;&gt;"",L390&gt;0,NOT(ISERROR(L390))),VLOOKUP(L390,'ESO dumped WayshrineInfo'!$K$3:$N$9999,4,FALSE),""))</f>
        <v/>
      </c>
      <c r="AA390" s="42"/>
      <c r="AB390" s="42"/>
      <c r="AC390" s="42"/>
      <c r="AD390" s="3" t="str">
        <f>IF(G390&lt;&gt;"LIBSETS_SETTYPE_BATTLEGROUND",IF(G390&lt;&gt;"LIBSETS_SETTYPE_SPECIAL",IF(AE390&lt;&gt;"",VLOOKUP(AE390,'ESO zone constants'!$D$3:$H$4953,5,FALSE),""),""),"")</f>
        <v/>
      </c>
      <c r="AE390" t="str">
        <f>IF(AND(O390&lt;&gt;"",NOT(ISERROR(O390))),"",IF(AND(M390&lt;&gt;"",M390&gt;0,NOT(ISERROR(M390))),VLOOKUP(M390,'ESO dumped WayshrineInfo'!$K$3:$N$9999,4,FALSE),""))</f>
        <v/>
      </c>
      <c r="AF390" s="42"/>
      <c r="AG390" s="42"/>
      <c r="AH390" s="42"/>
      <c r="AI390" s="3" t="str">
        <f>IF(G390&lt;&gt;"LIBSETS_SETTYPE_BATTLEGROUND",IF(G390&lt;&gt;"LIBSETS_SETTYPE_SPECIAL",IF(AJ390&lt;&gt;"",VLOOKUP(AJ390,'ESO zone constants'!$D$3:$H$4953,5,FALSE),""),""),"")</f>
        <v/>
      </c>
      <c r="AK390" s="42"/>
      <c r="AL390" s="42"/>
      <c r="AM390" s="42"/>
      <c r="AN390" s="3" t="str">
        <f>IF(G390&lt;&gt;"LIBSETS_SETTYPE_BATTLEGROUND",IF(G390&lt;&gt;"LIBSETS_SETTYPE_SPECIAL",IF(AO390&lt;&gt;"",VLOOKUP(AO390,'ESO zone constants'!$D$3:$H$4953,5,FALSE),""),""),"")</f>
        <v/>
      </c>
      <c r="AP390" s="42"/>
      <c r="AQ390" s="42"/>
      <c r="AR390" s="42"/>
      <c r="AS390" s="3" t="str">
        <f>IF(G390&lt;&gt;"LIBSETS_SETTYPE_BATTLEGROUND",IF(G390&lt;&gt;"LIBSETS_SETTYPE_SPECIAL",IF(AT390&lt;&gt;"",VLOOKUP(AT390,'ESO zone constants'!$D$3:$H$4953,5,FALSE),""),""),"")</f>
        <v/>
      </c>
      <c r="AU390" s="42"/>
      <c r="AV390" s="42"/>
      <c r="AW390" s="42"/>
      <c r="AX390" s="90" t="s">
        <v>2707</v>
      </c>
      <c r="AY390" s="21" t="str">
        <f>IF(A390="???","--","")&amp;IF(F390&lt;&gt;"Not in the game (anymore)",IF(A390&lt;&gt;"",CONCATENATE("[",A390,"] = {wayshrines={")&amp;IF(K390&lt;&gt;"",CONCATENATE(K390,","),"")&amp;IF(L390&lt;&gt;"",CONCATENATE(L390,","),"")&amp;IF(M390&lt;&gt;"",CONCATENATE(M390,","),"")&amp;CONCATENATE("}")&amp;IF(VALUE(N390)&gt;0,CONCATENATE(", traitsNeeded=",N390),"")&amp;CONCATENATE(", dlcId=",IF(S390&lt;&gt;"",S390,"DLC_BASE_GAME")),""),"")</f>
        <v>[443] = {wayshrines={399,399,399,}, dlcId=DLC_ELSWEYR</v>
      </c>
      <c r="AZ390" s="21" t="str">
        <f>IF(F390&lt;&gt;"Not in the game (anymore)",IF(A390&lt;&gt;"",IF(P390&lt;&gt;"",CONCATENATE(", zoneIds={",P390),"")&amp;IF(Y390&lt;&gt;"",CONCATENATE(",",Y390),"")&amp;IF(AD390&lt;&gt;"",CONCATENATE(",",AD390),"")&amp;IF(AI390&lt;&gt;"",CONCATENATE(",",AI390),"")&amp;IF(AN390&lt;&gt;"",CONCATENATE(",",AN390),"")&amp;IF(AS390&lt;&gt;"",CONCATENATE(",",AS390),"")&amp;IF(P390&lt;&gt;"",CONCATENATE("}",""),"")&amp;IF(OR(I390="true",I390="false",I390&lt;&gt;""), CONCATENATE(", veteran=", I390), ""),""),"")</f>
        <v>, zoneIds={1121}, veteran=false</v>
      </c>
      <c r="BA390" s="21" t="str">
        <f>IF(F390&lt;&gt;"Not in the game (anymore)",IF(A390&lt;&gt;"",", setType="&amp;G390,"")&amp;IF(J390="true",", multiTrialSet=true",""),"")</f>
        <v>, setType=LIBSETS_SETTYPE_TRIAL</v>
      </c>
      <c r="BB390" s="21" t="str">
        <f>IF(AX390&lt;&gt;"",", isProcSetAllowedInPvP="&amp; AX390,"") &amp; IF(F390&lt;&gt;"Not in the game (anymore)",IF(U390&lt;&gt;"",", dropMechanic={"&amp;U390&amp;IF(AA390&lt;&gt;"",","&amp;AA390,"")&amp;IF(AF390&lt;&gt;"",","&amp;AF390,"")&amp;IF(AK390&lt;&gt;"",","&amp;AK390,"")&amp;IF(AP390&lt;&gt;"",","&amp;AP390,"")&amp;IF(AU390&lt;&gt;"",","&amp;AU390,"")&amp;"}"&amp;IF(U390="LIBSETS_DROP_MECHANIC_MONSTER_NAME",", dropMechanicNames={" &amp; IF(V390&lt;&gt;"","['en']='"&amp;V390&amp;"'","") &amp; IF(W390&lt;&gt;"",", ['de']='" &amp; W390&amp;"'","") &amp; "}",""),"")&amp;"},","")</f>
        <v>, dropMechanic={LIBSETS_DROP_MECHANIC_MONSTER_NAME}, dropMechanicNames={}},</v>
      </c>
      <c r="BC390" s="21" t="str">
        <f>IF(F390&lt;&gt;"Not in the game (anymore)",IF(C390&lt;&gt;"",CONCATENATE(" --",C390," / ",B390,"   [",IF(Q390&lt;&gt;"",Q390,""),IF(Z390&lt;&gt;"",", "&amp;Z390,""),IF(AE390&lt;&gt;"",", "&amp;AE390,""),IF(AJ390&lt;&gt;"",", "&amp;AJ390,""),IF(AO390&lt;&gt;"",", "&amp;AO390,""),IF(AT390&lt;&gt;"",", "&amp;AT390,""),"]")),"")</f>
        <v xml:space="preserve"> --Eye of Nahviintaas / Auge von Nahviintaas   [Sunspire]</v>
      </c>
    </row>
    <row r="391" spans="1:55" x14ac:dyDescent="0.25">
      <c r="A391" s="5">
        <v>444</v>
      </c>
      <c r="B391" t="s">
        <v>1453</v>
      </c>
      <c r="C391" t="s">
        <v>2682</v>
      </c>
      <c r="D391" s="3">
        <f t="shared" si="8"/>
        <v>444</v>
      </c>
      <c r="G391" s="8" t="s">
        <v>1500</v>
      </c>
      <c r="I391" t="s">
        <v>97</v>
      </c>
      <c r="J391" t="s">
        <v>97</v>
      </c>
      <c r="K391">
        <v>399</v>
      </c>
      <c r="L391">
        <v>399</v>
      </c>
      <c r="M391">
        <v>399</v>
      </c>
      <c r="N391">
        <v>0</v>
      </c>
      <c r="O391" s="66" t="s">
        <v>1358</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1565</v>
      </c>
      <c r="V391" s="42"/>
      <c r="W391" s="42"/>
      <c r="Y391" s="3" t="str">
        <f>IF(G391&lt;&gt;"LIBSETS_SETTYPE_BATTLEGROUND",IF(G391&lt;&gt;"LIBSETS_SETTYPE_SPECIAL",IF(X391&lt;&gt;"",X391,IF(Z391&lt;&gt;"",VLOOKUP(Z391,'ESO zone constants'!$D$3:$H$4953,5,FALSE),"")),""),"")</f>
        <v/>
      </c>
      <c r="Z391" t="str">
        <f>IF(AND(O391&lt;&gt;"",NOT(ISERROR(O391))),"",IF(AND(L391&lt;&gt;"",L391&gt;0,NOT(ISERROR(L391))),VLOOKUP(L391,'ESO dumped WayshrineInfo'!$K$3:$N$9999,4,FALSE),""))</f>
        <v/>
      </c>
      <c r="AA391" s="42"/>
      <c r="AB391" s="42"/>
      <c r="AC391" s="42"/>
      <c r="AD391" s="3" t="str">
        <f>IF(G391&lt;&gt;"LIBSETS_SETTYPE_BATTLEGROUND",IF(G391&lt;&gt;"LIBSETS_SETTYPE_SPECIAL",IF(AE391&lt;&gt;"",VLOOKUP(AE391,'ESO zone constants'!$D$3:$H$4953,5,FALSE),""),""),"")</f>
        <v/>
      </c>
      <c r="AE391" t="str">
        <f>IF(AND(O391&lt;&gt;"",NOT(ISERROR(O391))),"",IF(AND(M391&lt;&gt;"",M391&gt;0,NOT(ISERROR(M391))),VLOOKUP(M391,'ESO dumped WayshrineInfo'!$K$3:$N$9999,4,FALSE),""))</f>
        <v/>
      </c>
      <c r="AF391" s="42"/>
      <c r="AG391" s="42"/>
      <c r="AH391" s="42"/>
      <c r="AI391" s="3" t="str">
        <f>IF(G391&lt;&gt;"LIBSETS_SETTYPE_BATTLEGROUND",IF(G391&lt;&gt;"LIBSETS_SETTYPE_SPECIAL",IF(AJ391&lt;&gt;"",VLOOKUP(AJ391,'ESO zone constants'!$D$3:$H$4953,5,FALSE),""),""),"")</f>
        <v/>
      </c>
      <c r="AK391" s="42"/>
      <c r="AL391" s="42"/>
      <c r="AM391" s="42"/>
      <c r="AN391" s="3" t="str">
        <f>IF(G391&lt;&gt;"LIBSETS_SETTYPE_BATTLEGROUND",IF(G391&lt;&gt;"LIBSETS_SETTYPE_SPECIAL",IF(AO391&lt;&gt;"",VLOOKUP(AO391,'ESO zone constants'!$D$3:$H$4953,5,FALSE),""),""),"")</f>
        <v/>
      </c>
      <c r="AP391" s="42"/>
      <c r="AQ391" s="42"/>
      <c r="AR391" s="42"/>
      <c r="AS391" s="3" t="str">
        <f>IF(G391&lt;&gt;"LIBSETS_SETTYPE_BATTLEGROUND",IF(G391&lt;&gt;"LIBSETS_SETTYPE_SPECIAL",IF(AT391&lt;&gt;"",VLOOKUP(AT391,'ESO zone constants'!$D$3:$H$4953,5,FALSE),""),""),"")</f>
        <v/>
      </c>
      <c r="AU391" s="42"/>
      <c r="AV391" s="42"/>
      <c r="AW391" s="42"/>
      <c r="AX391" s="90" t="s">
        <v>2707</v>
      </c>
      <c r="AY391" s="21" t="str">
        <f>IF(A391="???","--","")&amp;IF(F391&lt;&gt;"Not in the game (anymore)",IF(A391&lt;&gt;"",CONCATENATE("[",A391,"] = {wayshrines={")&amp;IF(K391&lt;&gt;"",CONCATENATE(K391,","),"")&amp;IF(L391&lt;&gt;"",CONCATENATE(L391,","),"")&amp;IF(M391&lt;&gt;"",CONCATENATE(M391,","),"")&amp;CONCATENATE("}")&amp;IF(VALUE(N391)&gt;0,CONCATENATE(", traitsNeeded=",N391),"")&amp;CONCATENATE(", dlcId=",IF(S391&lt;&gt;"",S391,"DLC_BASE_GAME")),""),"")</f>
        <v>[444] = {wayshrines={399,399,399,}, dlcId=DLC_ELSWEYR</v>
      </c>
      <c r="AZ391" s="21" t="str">
        <f>IF(F391&lt;&gt;"Not in the game (anymore)",IF(A391&lt;&gt;"",IF(P391&lt;&gt;"",CONCATENATE(", zoneIds={",P391),"")&amp;IF(Y391&lt;&gt;"",CONCATENATE(",",Y391),"")&amp;IF(AD391&lt;&gt;"",CONCATENATE(",",AD391),"")&amp;IF(AI391&lt;&gt;"",CONCATENATE(",",AI391),"")&amp;IF(AN391&lt;&gt;"",CONCATENATE(",",AN391),"")&amp;IF(AS391&lt;&gt;"",CONCATENATE(",",AS391),"")&amp;IF(P391&lt;&gt;"",CONCATENATE("}",""),"")&amp;IF(OR(I391="true",I391="false",I391&lt;&gt;""), CONCATENATE(", veteran=", I391), ""),""),"")</f>
        <v>, zoneIds={1121}, veteran=false</v>
      </c>
      <c r="BA391" s="21" t="str">
        <f>IF(F391&lt;&gt;"Not in the game (anymore)",IF(A391&lt;&gt;"",", setType="&amp;G391,"")&amp;IF(J391="true",", multiTrialSet=true",""),"")</f>
        <v>, setType=LIBSETS_SETTYPE_TRIAL</v>
      </c>
      <c r="BB391" s="21" t="str">
        <f>IF(AX391&lt;&gt;"",", isProcSetAllowedInPvP="&amp; AX391,"") &amp; IF(F391&lt;&gt;"Not in the game (anymore)",IF(U391&lt;&gt;"",", dropMechanic={"&amp;U391&amp;IF(AA391&lt;&gt;"",","&amp;AA391,"")&amp;IF(AF391&lt;&gt;"",","&amp;AF391,"")&amp;IF(AK391&lt;&gt;"",","&amp;AK391,"")&amp;IF(AP391&lt;&gt;"",","&amp;AP391,"")&amp;IF(AU391&lt;&gt;"",","&amp;AU391,"")&amp;"}"&amp;IF(U391="LIBSETS_DROP_MECHANIC_MONSTER_NAME",", dropMechanicNames={" &amp; IF(V391&lt;&gt;"","['en']='"&amp;V391&amp;"'","") &amp; IF(W391&lt;&gt;"",", ['de']='" &amp; W391&amp;"'","") &amp; "}",""),"")&amp;"},","")</f>
        <v>, dropMechanic={LIBSETS_DROP_MECHANIC_MONSTER_NAME}, dropMechanicNames={}},</v>
      </c>
      <c r="BC391" s="21" t="str">
        <f>IF(F391&lt;&gt;"Not in the game (anymore)",IF(C391&lt;&gt;"",CONCATENATE(" --",C391," / ",B391,"   [",IF(Q391&lt;&gt;"",Q391,""),IF(Z391&lt;&gt;"",", "&amp;Z391,""),IF(AE391&lt;&gt;"",", "&amp;AE391,""),IF(AJ391&lt;&gt;"",", "&amp;AJ391,""),IF(AO391&lt;&gt;"",", "&amp;AO391,""),IF(AT391&lt;&gt;"",", "&amp;AT391,""),"]")),"")</f>
        <v xml:space="preserve"> --False God\'s Devotion / Ergebenheit des falschen Gottes   [Sunspire]</v>
      </c>
    </row>
    <row r="392" spans="1:55" x14ac:dyDescent="0.25">
      <c r="A392" s="5">
        <v>445</v>
      </c>
      <c r="B392" t="s">
        <v>1452</v>
      </c>
      <c r="C392" t="s">
        <v>1365</v>
      </c>
      <c r="D392" s="3">
        <f t="shared" si="8"/>
        <v>445</v>
      </c>
      <c r="G392" s="8" t="s">
        <v>1500</v>
      </c>
      <c r="I392" t="s">
        <v>97</v>
      </c>
      <c r="J392" t="s">
        <v>97</v>
      </c>
      <c r="K392">
        <v>399</v>
      </c>
      <c r="L392">
        <v>399</v>
      </c>
      <c r="M392">
        <v>399</v>
      </c>
      <c r="N392">
        <v>0</v>
      </c>
      <c r="O392" s="66" t="s">
        <v>1358</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1565</v>
      </c>
      <c r="V392" s="42"/>
      <c r="W392" s="42"/>
      <c r="Y392" s="3" t="str">
        <f>IF(G392&lt;&gt;"LIBSETS_SETTYPE_BATTLEGROUND",IF(G392&lt;&gt;"LIBSETS_SETTYPE_SPECIAL",IF(X392&lt;&gt;"",X392,IF(Z392&lt;&gt;"",VLOOKUP(Z392,'ESO zone constants'!$D$3:$H$4953,5,FALSE),"")),""),"")</f>
        <v/>
      </c>
      <c r="Z392" t="str">
        <f>IF(AND(O392&lt;&gt;"",NOT(ISERROR(O392))),"",IF(AND(L392&lt;&gt;"",L392&gt;0,NOT(ISERROR(L392))),VLOOKUP(L392,'ESO dumped WayshrineInfo'!$K$3:$N$9999,4,FALSE),""))</f>
        <v/>
      </c>
      <c r="AA392" s="42"/>
      <c r="AB392" s="42"/>
      <c r="AC392" s="42"/>
      <c r="AD392" s="3" t="str">
        <f>IF(G392&lt;&gt;"LIBSETS_SETTYPE_BATTLEGROUND",IF(G392&lt;&gt;"LIBSETS_SETTYPE_SPECIAL",IF(AE392&lt;&gt;"",VLOOKUP(AE392,'ESO zone constants'!$D$3:$H$4953,5,FALSE),""),""),"")</f>
        <v/>
      </c>
      <c r="AE392" t="str">
        <f>IF(AND(O392&lt;&gt;"",NOT(ISERROR(O392))),"",IF(AND(M392&lt;&gt;"",M392&gt;0,NOT(ISERROR(M392))),VLOOKUP(M392,'ESO dumped WayshrineInfo'!$K$3:$N$9999,4,FALSE),""))</f>
        <v/>
      </c>
      <c r="AF392" s="42"/>
      <c r="AG392" s="42"/>
      <c r="AH392" s="42"/>
      <c r="AI392" s="3" t="str">
        <f>IF(G392&lt;&gt;"LIBSETS_SETTYPE_BATTLEGROUND",IF(G392&lt;&gt;"LIBSETS_SETTYPE_SPECIAL",IF(AJ392&lt;&gt;"",VLOOKUP(AJ392,'ESO zone constants'!$D$3:$H$4953,5,FALSE),""),""),"")</f>
        <v/>
      </c>
      <c r="AK392" s="42"/>
      <c r="AL392" s="42"/>
      <c r="AM392" s="42"/>
      <c r="AN392" s="3" t="str">
        <f>IF(G392&lt;&gt;"LIBSETS_SETTYPE_BATTLEGROUND",IF(G392&lt;&gt;"LIBSETS_SETTYPE_SPECIAL",IF(AO392&lt;&gt;"",VLOOKUP(AO392,'ESO zone constants'!$D$3:$H$4953,5,FALSE),""),""),"")</f>
        <v/>
      </c>
      <c r="AP392" s="42"/>
      <c r="AQ392" s="42"/>
      <c r="AR392" s="42"/>
      <c r="AS392" s="3" t="str">
        <f>IF(G392&lt;&gt;"LIBSETS_SETTYPE_BATTLEGROUND",IF(G392&lt;&gt;"LIBSETS_SETTYPE_SPECIAL",IF(AT392&lt;&gt;"",VLOOKUP(AT392,'ESO zone constants'!$D$3:$H$4953,5,FALSE),""),""),"")</f>
        <v/>
      </c>
      <c r="AU392" s="42"/>
      <c r="AV392" s="42"/>
      <c r="AW392" s="42"/>
      <c r="AX392" s="90" t="s">
        <v>2707</v>
      </c>
      <c r="AY392" s="21" t="str">
        <f>IF(A392="???","--","")&amp;IF(F392&lt;&gt;"Not in the game (anymore)",IF(A392&lt;&gt;"",CONCATENATE("[",A392,"] = {wayshrines={")&amp;IF(K392&lt;&gt;"",CONCATENATE(K392,","),"")&amp;IF(L392&lt;&gt;"",CONCATENATE(L392,","),"")&amp;IF(M392&lt;&gt;"",CONCATENATE(M392,","),"")&amp;CONCATENATE("}")&amp;IF(VALUE(N392)&gt;0,CONCATENATE(", traitsNeeded=",N392),"")&amp;CONCATENATE(", dlcId=",IF(S392&lt;&gt;"",S392,"DLC_BASE_GAME")),""),"")</f>
        <v>[445] = {wayshrines={399,399,399,}, dlcId=DLC_ELSWEYR</v>
      </c>
      <c r="AZ392" s="21" t="str">
        <f>IF(F392&lt;&gt;"Not in the game (anymore)",IF(A392&lt;&gt;"",IF(P392&lt;&gt;"",CONCATENATE(", zoneIds={",P392),"")&amp;IF(Y392&lt;&gt;"",CONCATENATE(",",Y392),"")&amp;IF(AD392&lt;&gt;"",CONCATENATE(",",AD392),"")&amp;IF(AI392&lt;&gt;"",CONCATENATE(",",AI392),"")&amp;IF(AN392&lt;&gt;"",CONCATENATE(",",AN392),"")&amp;IF(AS392&lt;&gt;"",CONCATENATE(",",AS392),"")&amp;IF(P392&lt;&gt;"",CONCATENATE("}",""),"")&amp;IF(OR(I392="true",I392="false",I392&lt;&gt;""), CONCATENATE(", veteran=", I392), ""),""),"")</f>
        <v>, zoneIds={1121}, veteran=false</v>
      </c>
      <c r="BA392" s="21" t="str">
        <f>IF(F392&lt;&gt;"Not in the game (anymore)",IF(A392&lt;&gt;"",", setType="&amp;G392,"")&amp;IF(J392="true",", multiTrialSet=true",""),"")</f>
        <v>, setType=LIBSETS_SETTYPE_TRIAL</v>
      </c>
      <c r="BB392" s="21" t="str">
        <f>IF(AX392&lt;&gt;"",", isProcSetAllowedInPvP="&amp; AX392,"") &amp; IF(F392&lt;&gt;"Not in the game (anymore)",IF(U392&lt;&gt;"",", dropMechanic={"&amp;U392&amp;IF(AA392&lt;&gt;"",","&amp;AA392,"")&amp;IF(AF392&lt;&gt;"",","&amp;AF392,"")&amp;IF(AK392&lt;&gt;"",","&amp;AK392,"")&amp;IF(AP392&lt;&gt;"",","&amp;AP392,"")&amp;IF(AU392&lt;&gt;"",","&amp;AU392,"")&amp;"}"&amp;IF(U392="LIBSETS_DROP_MECHANIC_MONSTER_NAME",", dropMechanicNames={" &amp; IF(V392&lt;&gt;"","['en']='"&amp;V392&amp;"'","") &amp; IF(W392&lt;&gt;"",", ['de']='" &amp; W392&amp;"'","") &amp; "}",""),"")&amp;"},","")</f>
        <v>, dropMechanic={LIBSETS_DROP_MECHANIC_MONSTER_NAME}, dropMechanicNames={}},</v>
      </c>
      <c r="BC392" s="21" t="str">
        <f>IF(F392&lt;&gt;"Not in the game (anymore)",IF(C392&lt;&gt;"",CONCATENATE(" --",C392," / ",B392,"   [",IF(Q392&lt;&gt;"",Q392,""),IF(Z392&lt;&gt;"",", "&amp;Z392,""),IF(AE392&lt;&gt;"",", "&amp;AE392,""),IF(AJ392&lt;&gt;"",", "&amp;AJ392,""),IF(AO392&lt;&gt;"",", "&amp;AO392,""),IF(AT392&lt;&gt;"",", "&amp;AT392,""),"]")),"")</f>
        <v xml:space="preserve"> --Tooth of Lokkestiiz / Zahn von Lokkestiiz   [Sunspire]</v>
      </c>
    </row>
    <row r="393" spans="1:55" x14ac:dyDescent="0.25">
      <c r="A393" s="12">
        <v>446</v>
      </c>
      <c r="B393" t="s">
        <v>1451</v>
      </c>
      <c r="C393" t="s">
        <v>1366</v>
      </c>
      <c r="D393" s="3">
        <f t="shared" si="8"/>
        <v>446</v>
      </c>
      <c r="G393" s="8" t="s">
        <v>1500</v>
      </c>
      <c r="I393" t="s">
        <v>97</v>
      </c>
      <c r="J393" t="s">
        <v>97</v>
      </c>
      <c r="K393">
        <v>399</v>
      </c>
      <c r="L393">
        <v>399</v>
      </c>
      <c r="M393">
        <v>399</v>
      </c>
      <c r="N393">
        <v>0</v>
      </c>
      <c r="O393" s="66" t="s">
        <v>1358</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1565</v>
      </c>
      <c r="V393" s="42"/>
      <c r="W393" s="42"/>
      <c r="Y393" s="3" t="str">
        <f>IF(G393&lt;&gt;"LIBSETS_SETTYPE_BATTLEGROUND",IF(G393&lt;&gt;"LIBSETS_SETTYPE_SPECIAL",IF(X393&lt;&gt;"",X393,IF(Z393&lt;&gt;"",VLOOKUP(Z393,'ESO zone constants'!$D$3:$H$4953,5,FALSE),"")),""),"")</f>
        <v/>
      </c>
      <c r="Z393" t="str">
        <f>IF(AND(O393&lt;&gt;"",NOT(ISERROR(O393))),"",IF(AND(L393&lt;&gt;"",L393&gt;0,NOT(ISERROR(L393))),VLOOKUP(L393,'ESO dumped WayshrineInfo'!$K$3:$N$9999,4,FALSE),""))</f>
        <v/>
      </c>
      <c r="AA393" s="42"/>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WayshrineInfo'!$K$3:$N$9999,4,FALSE),""))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42"/>
      <c r="AX393" s="90" t="s">
        <v>2707</v>
      </c>
      <c r="AY393" s="21" t="str">
        <f>IF(A393="???","--","")&amp;IF(F393&lt;&gt;"Not in the game (anymore)",IF(A393&lt;&gt;"",CONCATENATE("[",A393,"] = {wayshrines={")&amp;IF(K393&lt;&gt;"",CONCATENATE(K393,","),"")&amp;IF(L393&lt;&gt;"",CONCATENATE(L393,","),"")&amp;IF(M393&lt;&gt;"",CONCATENATE(M393,","),"")&amp;CONCATENATE("}")&amp;IF(VALUE(N393)&gt;0,CONCATENATE(", traitsNeeded=",N393),"")&amp;CONCATENATE(", dlcId=",IF(S393&lt;&gt;"",S393,"DLC_BASE_GAME")),""),"")</f>
        <v>[446] = {wayshrines={399,399,399,}, dlcId=DLC_ELSWEYR</v>
      </c>
      <c r="AZ393" s="21" t="str">
        <f>IF(F393&lt;&gt;"Not in the game (anymore)",IF(A393&lt;&gt;"",IF(P393&lt;&gt;"",CONCATENATE(", zoneIds={",P393),"")&amp;IF(Y393&lt;&gt;"",CONCATENATE(",",Y393),"")&amp;IF(AD393&lt;&gt;"",CONCATENATE(",",AD393),"")&amp;IF(AI393&lt;&gt;"",CONCATENATE(",",AI393),"")&amp;IF(AN393&lt;&gt;"",CONCATENATE(",",AN393),"")&amp;IF(AS393&lt;&gt;"",CONCATENATE(",",AS393),"")&amp;IF(P393&lt;&gt;"",CONCATENATE("}",""),"")&amp;IF(OR(I393="true",I393="false",I393&lt;&gt;""), CONCATENATE(", veteran=", I393), ""),""),"")</f>
        <v>, zoneIds={1121}, veteran=false</v>
      </c>
      <c r="BA393" s="21" t="str">
        <f>IF(F393&lt;&gt;"Not in the game (anymore)",IF(A393&lt;&gt;"",", setType="&amp;G393,"")&amp;IF(J393="true",", multiTrialSet=true",""),"")</f>
        <v>, setType=LIBSETS_SETTYPE_TRIAL</v>
      </c>
      <c r="BB393" s="21" t="str">
        <f>IF(AX393&lt;&gt;"",", isProcSetAllowedInPvP="&amp; AX393,"") &amp; IF(F393&lt;&gt;"Not in the game (anymore)",IF(U393&lt;&gt;"",", dropMechanic={"&amp;U393&amp;IF(AA393&lt;&gt;"",","&amp;AA393,"")&amp;IF(AF393&lt;&gt;"",","&amp;AF393,"")&amp;IF(AK393&lt;&gt;"",","&amp;AK393,"")&amp;IF(AP393&lt;&gt;"",","&amp;AP393,"")&amp;IF(AU393&lt;&gt;"",","&amp;AU393,"")&amp;"}"&amp;IF(U393="LIBSETS_DROP_MECHANIC_MONSTER_NAME",", dropMechanicNames={" &amp; IF(V393&lt;&gt;"","['en']='"&amp;V393&amp;"'","") &amp; IF(W393&lt;&gt;"",", ['de']='" &amp; W393&amp;"'","") &amp; "}",""),"")&amp;"},","")</f>
        <v>, dropMechanic={LIBSETS_DROP_MECHANIC_MONSTER_NAME}, dropMechanicNames={}},</v>
      </c>
      <c r="BC393" s="21" t="str">
        <f>IF(F393&lt;&gt;"Not in the game (anymore)",IF(C393&lt;&gt;"",CONCATENATE(" --",C393," / ",B393,"   [",IF(Q393&lt;&gt;"",Q393,""),IF(Z393&lt;&gt;"",", "&amp;Z393,""),IF(AE393&lt;&gt;"",", "&amp;AE393,""),IF(AJ393&lt;&gt;"",", "&amp;AJ393,""),IF(AO393&lt;&gt;"",", "&amp;AO393,""),IF(AT393&lt;&gt;"",", "&amp;AT393,""),"]")),"")</f>
        <v xml:space="preserve"> --Claw of Yolnakhriin / Kralle von Yolnahkriin   [Sunspire]</v>
      </c>
    </row>
    <row r="394" spans="1:55" x14ac:dyDescent="0.25">
      <c r="A394" s="5">
        <v>448</v>
      </c>
      <c r="B394" t="s">
        <v>1482</v>
      </c>
      <c r="C394" t="s">
        <v>1364</v>
      </c>
      <c r="D394" s="3">
        <f t="shared" si="8"/>
        <v>448</v>
      </c>
      <c r="G394" s="8" t="s">
        <v>1500</v>
      </c>
      <c r="I394" t="s">
        <v>98</v>
      </c>
      <c r="J394" t="s">
        <v>97</v>
      </c>
      <c r="K394">
        <v>399</v>
      </c>
      <c r="L394">
        <v>399</v>
      </c>
      <c r="M394">
        <v>399</v>
      </c>
      <c r="N394">
        <v>0</v>
      </c>
      <c r="O394" s="66" t="s">
        <v>1358</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1565</v>
      </c>
      <c r="V394" s="42"/>
      <c r="W394" s="42"/>
      <c r="Y394" s="3" t="str">
        <f>IF(G394&lt;&gt;"LIBSETS_SETTYPE_BATTLEGROUND",IF(G394&lt;&gt;"LIBSETS_SETTYPE_SPECIAL",IF(X394&lt;&gt;"",X394,IF(Z394&lt;&gt;"",VLOOKUP(Z394,'ESO zone constants'!$D$3:$H$4953,5,FALSE),"")),""),"")</f>
        <v/>
      </c>
      <c r="Z394" t="str">
        <f>IF(AND(O394&lt;&gt;"",NOT(ISERROR(O394))),"",IF(AND(L394&lt;&gt;"",L394&gt;0,NOT(ISERROR(L394))),VLOOKUP(L394,'ESO dumped WayshrineInfo'!$K$3:$N$9999,4,FALSE),""))</f>
        <v/>
      </c>
      <c r="AA394" s="42"/>
      <c r="AB394" s="42"/>
      <c r="AC394" s="42"/>
      <c r="AD394" s="3" t="str">
        <f>IF(G394&lt;&gt;"LIBSETS_SETTYPE_BATTLEGROUND",IF(G394&lt;&gt;"LIBSETS_SETTYPE_SPECIAL",IF(AE394&lt;&gt;"",VLOOKUP(AE394,'ESO zone constants'!$D$3:$H$4953,5,FALSE),""),""),"")</f>
        <v/>
      </c>
      <c r="AE394" t="str">
        <f>IF(AND(O394&lt;&gt;"",NOT(ISERROR(O394))),"",IF(AND(M394&lt;&gt;"",M394&gt;0,NOT(ISERROR(M394))),VLOOKUP(M394,'ESO dumped WayshrineInfo'!$K$3:$N$9999,4,FALSE),""))</f>
        <v/>
      </c>
      <c r="AF394" s="42"/>
      <c r="AG394" s="42"/>
      <c r="AH394" s="42"/>
      <c r="AI394" s="3" t="str">
        <f>IF(G394&lt;&gt;"LIBSETS_SETTYPE_BATTLEGROUND",IF(G394&lt;&gt;"LIBSETS_SETTYPE_SPECIAL",IF(AJ394&lt;&gt;"",VLOOKUP(AJ394,'ESO zone constants'!$D$3:$H$4953,5,FALSE),""),""),"")</f>
        <v/>
      </c>
      <c r="AK394" s="42"/>
      <c r="AL394" s="42"/>
      <c r="AM394" s="42"/>
      <c r="AN394" s="3" t="str">
        <f>IF(G394&lt;&gt;"LIBSETS_SETTYPE_BATTLEGROUND",IF(G394&lt;&gt;"LIBSETS_SETTYPE_SPECIAL",IF(AO394&lt;&gt;"",VLOOKUP(AO394,'ESO zone constants'!$D$3:$H$4953,5,FALSE),""),""),"")</f>
        <v/>
      </c>
      <c r="AP394" s="42"/>
      <c r="AQ394" s="42"/>
      <c r="AR394" s="42"/>
      <c r="AS394" s="3" t="str">
        <f>IF(G394&lt;&gt;"LIBSETS_SETTYPE_BATTLEGROUND",IF(G394&lt;&gt;"LIBSETS_SETTYPE_SPECIAL",IF(AT394&lt;&gt;"",VLOOKUP(AT394,'ESO zone constants'!$D$3:$H$4953,5,FALSE),""),""),"")</f>
        <v/>
      </c>
      <c r="AU394" s="42"/>
      <c r="AV394" s="42"/>
      <c r="AW394" s="42"/>
      <c r="AX394" s="90" t="s">
        <v>2707</v>
      </c>
      <c r="AY394" s="21" t="str">
        <f>IF(A394="???","--","")&amp;IF(F394&lt;&gt;"Not in the game (anymore)",IF(A394&lt;&gt;"",CONCATENATE("[",A394,"] = {wayshrines={")&amp;IF(K394&lt;&gt;"",CONCATENATE(K394,","),"")&amp;IF(L394&lt;&gt;"",CONCATENATE(L394,","),"")&amp;IF(M394&lt;&gt;"",CONCATENATE(M394,","),"")&amp;CONCATENATE("}")&amp;IF(VALUE(N394)&gt;0,CONCATENATE(", traitsNeeded=",N394),"")&amp;CONCATENATE(", dlcId=",IF(S394&lt;&gt;"",S394,"DLC_BASE_GAME")),""),"")</f>
        <v>[448] = {wayshrines={399,399,399,}, dlcId=DLC_ELSWEYR</v>
      </c>
      <c r="AZ394" s="21" t="str">
        <f>IF(F394&lt;&gt;"Not in the game (anymore)",IF(A394&lt;&gt;"",IF(P394&lt;&gt;"",CONCATENATE(", zoneIds={",P394),"")&amp;IF(Y394&lt;&gt;"",CONCATENATE(",",Y394),"")&amp;IF(AD394&lt;&gt;"",CONCATENATE(",",AD394),"")&amp;IF(AI394&lt;&gt;"",CONCATENATE(",",AI394),"")&amp;IF(AN394&lt;&gt;"",CONCATENATE(",",AN394),"")&amp;IF(AS394&lt;&gt;"",CONCATENATE(",",AS394),"")&amp;IF(P394&lt;&gt;"",CONCATENATE("}",""),"")&amp;IF(OR(I394="true",I394="false",I394&lt;&gt;""), CONCATENATE(", veteran=", I394), ""),""),"")</f>
        <v>, zoneIds={1121}, veteran=true</v>
      </c>
      <c r="BA394" s="21" t="str">
        <f>IF(F394&lt;&gt;"Not in the game (anymore)",IF(A394&lt;&gt;"",", setType="&amp;G394,"")&amp;IF(J394="true",", multiTrialSet=true",""),"")</f>
        <v>, setType=LIBSETS_SETTYPE_TRIAL</v>
      </c>
      <c r="BB394" s="21" t="str">
        <f>IF(AX394&lt;&gt;"",", isProcSetAllowedInPvP="&amp; AX394,"") &amp; IF(F394&lt;&gt;"Not in the game (anymore)",IF(U394&lt;&gt;"",", dropMechanic={"&amp;U394&amp;IF(AA394&lt;&gt;"",","&amp;AA394,"")&amp;IF(AF394&lt;&gt;"",","&amp;AF394,"")&amp;IF(AK394&lt;&gt;"",","&amp;AK394,"")&amp;IF(AP394&lt;&gt;"",","&amp;AP394,"")&amp;IF(AU394&lt;&gt;"",","&amp;AU394,"")&amp;"}"&amp;IF(U394="LIBSETS_DROP_MECHANIC_MONSTER_NAME",", dropMechanicNames={" &amp; IF(V394&lt;&gt;"","['en']='"&amp;V394&amp;"'","") &amp; IF(W394&lt;&gt;"",", ['de']='" &amp; W394&amp;"'","") &amp; "}",""),"")&amp;"},","")</f>
        <v>, dropMechanic={LIBSETS_DROP_MECHANIC_MONSTER_NAME}, dropMechanicNames={}},</v>
      </c>
      <c r="BC394" s="21" t="str">
        <f>IF(F394&lt;&gt;"Not in the game (anymore)",IF(C394&lt;&gt;"",CONCATENATE(" --",C394," / ",B394,"   [",IF(Q394&lt;&gt;"",Q394,""),IF(Z394&lt;&gt;"",", "&amp;Z394,""),IF(AE394&lt;&gt;"",", "&amp;AE394,""),IF(AJ394&lt;&gt;"",", "&amp;AJ394,""),IF(AO394&lt;&gt;"",", "&amp;AO394,""),IF(AT394&lt;&gt;"",", "&amp;AT394,""),"]")),"")</f>
        <v xml:space="preserve"> --Eye of Nahviintaas / Perfektioniertes Auge von Nahviintaas   [Sunspire]</v>
      </c>
    </row>
    <row r="395" spans="1:55" x14ac:dyDescent="0.25">
      <c r="A395" s="5">
        <v>449</v>
      </c>
      <c r="B395" t="s">
        <v>1479</v>
      </c>
      <c r="C395" t="s">
        <v>2683</v>
      </c>
      <c r="D395" s="3">
        <f t="shared" si="8"/>
        <v>449</v>
      </c>
      <c r="G395" s="8" t="s">
        <v>1500</v>
      </c>
      <c r="I395" t="s">
        <v>98</v>
      </c>
      <c r="J395" t="s">
        <v>97</v>
      </c>
      <c r="K395">
        <v>399</v>
      </c>
      <c r="L395">
        <v>399</v>
      </c>
      <c r="M395">
        <v>399</v>
      </c>
      <c r="N395">
        <v>0</v>
      </c>
      <c r="O395" s="66" t="s">
        <v>1358</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1565</v>
      </c>
      <c r="V395" s="42"/>
      <c r="W395" s="42"/>
      <c r="Y395" s="3" t="str">
        <f>IF(G395&lt;&gt;"LIBSETS_SETTYPE_BATTLEGROUND",IF(G395&lt;&gt;"LIBSETS_SETTYPE_SPECIAL",IF(X395&lt;&gt;"",X395,IF(Z395&lt;&gt;"",VLOOKUP(Z395,'ESO zone constants'!$D$3:$H$4953,5,FALSE),"")),""),"")</f>
        <v/>
      </c>
      <c r="Z395" t="str">
        <f>IF(AND(O395&lt;&gt;"",NOT(ISERROR(O395))),"",IF(AND(L395&lt;&gt;"",L395&gt;0,NOT(ISERROR(L395))),VLOOKUP(L395,'ESO dumped WayshrineInfo'!$K$3:$N$9999,4,FALSE),""))</f>
        <v/>
      </c>
      <c r="AA395" s="42"/>
      <c r="AB395" s="42"/>
      <c r="AC395" s="42"/>
      <c r="AD395" s="3" t="str">
        <f>IF(G395&lt;&gt;"LIBSETS_SETTYPE_BATTLEGROUND",IF(G395&lt;&gt;"LIBSETS_SETTYPE_SPECIAL",IF(AE395&lt;&gt;"",VLOOKUP(AE395,'ESO zone constants'!$D$3:$H$4953,5,FALSE),""),""),"")</f>
        <v/>
      </c>
      <c r="AE395" t="str">
        <f>IF(AND(O395&lt;&gt;"",NOT(ISERROR(O395))),"",IF(AND(M395&lt;&gt;"",M395&gt;0,NOT(ISERROR(M395))),VLOOKUP(M395,'ESO dumped WayshrineInfo'!$K$3:$N$9999,4,FALSE),""))</f>
        <v/>
      </c>
      <c r="AF395" s="42"/>
      <c r="AG395" s="42"/>
      <c r="AH395" s="42"/>
      <c r="AI395" s="3" t="str">
        <f>IF(G395&lt;&gt;"LIBSETS_SETTYPE_BATTLEGROUND",IF(G395&lt;&gt;"LIBSETS_SETTYPE_SPECIAL",IF(AJ395&lt;&gt;"",VLOOKUP(AJ395,'ESO zone constants'!$D$3:$H$4953,5,FALSE),""),""),"")</f>
        <v/>
      </c>
      <c r="AK395" s="42"/>
      <c r="AL395" s="42"/>
      <c r="AM395" s="42"/>
      <c r="AN395" s="3" t="str">
        <f>IF(G395&lt;&gt;"LIBSETS_SETTYPE_BATTLEGROUND",IF(G395&lt;&gt;"LIBSETS_SETTYPE_SPECIAL",IF(AO395&lt;&gt;"",VLOOKUP(AO395,'ESO zone constants'!$D$3:$H$4953,5,FALSE),""),""),"")</f>
        <v/>
      </c>
      <c r="AP395" s="42"/>
      <c r="AQ395" s="42"/>
      <c r="AR395" s="42"/>
      <c r="AS395" s="3" t="str">
        <f>IF(G395&lt;&gt;"LIBSETS_SETTYPE_BATTLEGROUND",IF(G395&lt;&gt;"LIBSETS_SETTYPE_SPECIAL",IF(AT395&lt;&gt;"",VLOOKUP(AT395,'ESO zone constants'!$D$3:$H$4953,5,FALSE),""),""),"")</f>
        <v/>
      </c>
      <c r="AU395" s="42"/>
      <c r="AV395" s="42"/>
      <c r="AW395" s="42"/>
      <c r="AX395" s="90" t="s">
        <v>2707</v>
      </c>
      <c r="AY395" s="21" t="str">
        <f>IF(A395="???","--","")&amp;IF(F395&lt;&gt;"Not in the game (anymore)",IF(A395&lt;&gt;"",CONCATENATE("[",A395,"] = {wayshrines={")&amp;IF(K395&lt;&gt;"",CONCATENATE(K395,","),"")&amp;IF(L395&lt;&gt;"",CONCATENATE(L395,","),"")&amp;IF(M395&lt;&gt;"",CONCATENATE(M395,","),"")&amp;CONCATENATE("}")&amp;IF(VALUE(N395)&gt;0,CONCATENATE(", traitsNeeded=",N395),"")&amp;CONCATENATE(", dlcId=",IF(S395&lt;&gt;"",S395,"DLC_BASE_GAME")),""),"")</f>
        <v>[449] = {wayshrines={399,399,399,}, dlcId=DLC_ELSWEYR</v>
      </c>
      <c r="AZ395" s="21" t="str">
        <f>IF(F395&lt;&gt;"Not in the game (anymore)",IF(A395&lt;&gt;"",IF(P395&lt;&gt;"",CONCATENATE(", zoneIds={",P395),"")&amp;IF(Y395&lt;&gt;"",CONCATENATE(",",Y395),"")&amp;IF(AD395&lt;&gt;"",CONCATENATE(",",AD395),"")&amp;IF(AI395&lt;&gt;"",CONCATENATE(",",AI395),"")&amp;IF(AN395&lt;&gt;"",CONCATENATE(",",AN395),"")&amp;IF(AS395&lt;&gt;"",CONCATENATE(",",AS395),"")&amp;IF(P395&lt;&gt;"",CONCATENATE("}",""),"")&amp;IF(OR(I395="true",I395="false",I395&lt;&gt;""), CONCATENATE(", veteran=", I395), ""),""),"")</f>
        <v>, zoneIds={1121}, veteran=true</v>
      </c>
      <c r="BA395" s="21" t="str">
        <f>IF(F395&lt;&gt;"Not in the game (anymore)",IF(A395&lt;&gt;"",", setType="&amp;G395,"")&amp;IF(J395="true",", multiTrialSet=true",""),"")</f>
        <v>, setType=LIBSETS_SETTYPE_TRIAL</v>
      </c>
      <c r="BB395" s="21" t="str">
        <f>IF(AX395&lt;&gt;"",", isProcSetAllowedInPvP="&amp; AX395,"") &amp; IF(F395&lt;&gt;"Not in the game (anymore)",IF(U395&lt;&gt;"",", dropMechanic={"&amp;U395&amp;IF(AA395&lt;&gt;"",","&amp;AA395,"")&amp;IF(AF395&lt;&gt;"",","&amp;AF395,"")&amp;IF(AK395&lt;&gt;"",","&amp;AK395,"")&amp;IF(AP395&lt;&gt;"",","&amp;AP395,"")&amp;IF(AU395&lt;&gt;"",","&amp;AU395,"")&amp;"}"&amp;IF(U395="LIBSETS_DROP_MECHANIC_MONSTER_NAME",", dropMechanicNames={" &amp; IF(V395&lt;&gt;"","['en']='"&amp;V395&amp;"'","") &amp; IF(W395&lt;&gt;"",", ['de']='" &amp; W395&amp;"'","") &amp; "}",""),"")&amp;"},","")</f>
        <v>, dropMechanic={LIBSETS_DROP_MECHANIC_MONSTER_NAME}, dropMechanicNames={}},</v>
      </c>
      <c r="BC395" s="21" t="str">
        <f>IF(F395&lt;&gt;"Not in the game (anymore)",IF(C395&lt;&gt;"",CONCATENATE(" --",C395," / ",B395,"   [",IF(Q395&lt;&gt;"",Q395,""),IF(Z395&lt;&gt;"",", "&amp;Z395,""),IF(AE395&lt;&gt;"",", "&amp;AE395,""),IF(AJ395&lt;&gt;"",", "&amp;AJ395,""),IF(AO395&lt;&gt;"",", "&amp;AO395,""),IF(AT395&lt;&gt;"",", "&amp;AT395,""),"]")),"")</f>
        <v xml:space="preserve"> --Perfected False God\'s Devotion / Perfektionierte Ergebenheit zum falschen Gott   [Sunspire]</v>
      </c>
    </row>
    <row r="396" spans="1:55" x14ac:dyDescent="0.25">
      <c r="A396" s="5">
        <v>450</v>
      </c>
      <c r="B396" t="s">
        <v>1480</v>
      </c>
      <c r="C396" t="s">
        <v>1367</v>
      </c>
      <c r="D396" s="3">
        <f t="shared" si="8"/>
        <v>450</v>
      </c>
      <c r="G396" s="8" t="s">
        <v>1500</v>
      </c>
      <c r="I396" t="s">
        <v>98</v>
      </c>
      <c r="J396" t="s">
        <v>97</v>
      </c>
      <c r="K396">
        <v>399</v>
      </c>
      <c r="L396">
        <v>399</v>
      </c>
      <c r="M396">
        <v>399</v>
      </c>
      <c r="N396">
        <v>0</v>
      </c>
      <c r="O396" s="66" t="s">
        <v>1358</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1565</v>
      </c>
      <c r="V396" s="42"/>
      <c r="W396" s="42"/>
      <c r="Y396" s="3" t="str">
        <f>IF(G396&lt;&gt;"LIBSETS_SETTYPE_BATTLEGROUND",IF(G396&lt;&gt;"LIBSETS_SETTYPE_SPECIAL",IF(X396&lt;&gt;"",X396,IF(Z396&lt;&gt;"",VLOOKUP(Z396,'ESO zone constants'!$D$3:$H$4953,5,FALSE),"")),""),"")</f>
        <v/>
      </c>
      <c r="Z396" t="str">
        <f>IF(AND(O396&lt;&gt;"",NOT(ISERROR(O396))),"",IF(AND(L396&lt;&gt;"",L396&gt;0,NOT(ISERROR(L396))),VLOOKUP(L396,'ESO dumped WayshrineInfo'!$K$3:$N$9999,4,FALSE),""))</f>
        <v/>
      </c>
      <c r="AA396" s="42"/>
      <c r="AB396" s="42"/>
      <c r="AC396" s="42"/>
      <c r="AD396" s="3" t="str">
        <f>IF(G396&lt;&gt;"LIBSETS_SETTYPE_BATTLEGROUND",IF(G396&lt;&gt;"LIBSETS_SETTYPE_SPECIAL",IF(AE396&lt;&gt;"",VLOOKUP(AE396,'ESO zone constants'!$D$3:$H$4953,5,FALSE),""),""),"")</f>
        <v/>
      </c>
      <c r="AE396" t="str">
        <f>IF(AND(O396&lt;&gt;"",NOT(ISERROR(O396))),"",IF(AND(M396&lt;&gt;"",M396&gt;0,NOT(ISERROR(M396))),VLOOKUP(M396,'ESO dumped WayshrineInfo'!$K$3:$N$9999,4,FALSE),""))</f>
        <v/>
      </c>
      <c r="AF396" s="42"/>
      <c r="AG396" s="42"/>
      <c r="AH396" s="42"/>
      <c r="AI396" s="3" t="str">
        <f>IF(G396&lt;&gt;"LIBSETS_SETTYPE_BATTLEGROUND",IF(G396&lt;&gt;"LIBSETS_SETTYPE_SPECIAL",IF(AJ396&lt;&gt;"",VLOOKUP(AJ396,'ESO zone constants'!$D$3:$H$4953,5,FALSE),""),""),"")</f>
        <v/>
      </c>
      <c r="AK396" s="42"/>
      <c r="AL396" s="42"/>
      <c r="AM396" s="42"/>
      <c r="AN396" s="3" t="str">
        <f>IF(G396&lt;&gt;"LIBSETS_SETTYPE_BATTLEGROUND",IF(G396&lt;&gt;"LIBSETS_SETTYPE_SPECIAL",IF(AO396&lt;&gt;"",VLOOKUP(AO396,'ESO zone constants'!$D$3:$H$4953,5,FALSE),""),""),"")</f>
        <v/>
      </c>
      <c r="AP396" s="42"/>
      <c r="AQ396" s="42"/>
      <c r="AR396" s="42"/>
      <c r="AS396" s="3" t="str">
        <f>IF(G396&lt;&gt;"LIBSETS_SETTYPE_BATTLEGROUND",IF(G396&lt;&gt;"LIBSETS_SETTYPE_SPECIAL",IF(AT396&lt;&gt;"",VLOOKUP(AT396,'ESO zone constants'!$D$3:$H$4953,5,FALSE),""),""),"")</f>
        <v/>
      </c>
      <c r="AU396" s="42"/>
      <c r="AV396" s="42"/>
      <c r="AW396" s="42"/>
      <c r="AX396" s="90" t="s">
        <v>2707</v>
      </c>
      <c r="AY396" s="21" t="str">
        <f>IF(A396="???","--","")&amp;IF(F396&lt;&gt;"Not in the game (anymore)",IF(A396&lt;&gt;"",CONCATENATE("[",A396,"] = {wayshrines={")&amp;IF(K396&lt;&gt;"",CONCATENATE(K396,","),"")&amp;IF(L396&lt;&gt;"",CONCATENATE(L396,","),"")&amp;IF(M396&lt;&gt;"",CONCATENATE(M396,","),"")&amp;CONCATENATE("}")&amp;IF(VALUE(N396)&gt;0,CONCATENATE(", traitsNeeded=",N396),"")&amp;CONCATENATE(", dlcId=",IF(S396&lt;&gt;"",S396,"DLC_BASE_GAME")),""),"")</f>
        <v>[450] = {wayshrines={399,399,399,}, dlcId=DLC_ELSWEYR</v>
      </c>
      <c r="AZ396" s="21" t="str">
        <f>IF(F396&lt;&gt;"Not in the game (anymore)",IF(A396&lt;&gt;"",IF(P396&lt;&gt;"",CONCATENATE(", zoneIds={",P396),"")&amp;IF(Y396&lt;&gt;"",CONCATENATE(",",Y396),"")&amp;IF(AD396&lt;&gt;"",CONCATENATE(",",AD396),"")&amp;IF(AI396&lt;&gt;"",CONCATENATE(",",AI396),"")&amp;IF(AN396&lt;&gt;"",CONCATENATE(",",AN396),"")&amp;IF(AS396&lt;&gt;"",CONCATENATE(",",AS396),"")&amp;IF(P396&lt;&gt;"",CONCATENATE("}",""),"")&amp;IF(OR(I396="true",I396="false",I396&lt;&gt;""), CONCATENATE(", veteran=", I396), ""),""),"")</f>
        <v>, zoneIds={1121}, veteran=true</v>
      </c>
      <c r="BA396" s="21" t="str">
        <f>IF(F396&lt;&gt;"Not in the game (anymore)",IF(A396&lt;&gt;"",", setType="&amp;G396,"")&amp;IF(J396="true",", multiTrialSet=true",""),"")</f>
        <v>, setType=LIBSETS_SETTYPE_TRIAL</v>
      </c>
      <c r="BB396" s="21" t="str">
        <f>IF(AX396&lt;&gt;"",", isProcSetAllowedInPvP="&amp; AX396,"") &amp; IF(F396&lt;&gt;"Not in the game (anymore)",IF(U396&lt;&gt;"",", dropMechanic={"&amp;U396&amp;IF(AA396&lt;&gt;"",","&amp;AA396,"")&amp;IF(AF396&lt;&gt;"",","&amp;AF396,"")&amp;IF(AK396&lt;&gt;"",","&amp;AK396,"")&amp;IF(AP396&lt;&gt;"",","&amp;AP396,"")&amp;IF(AU396&lt;&gt;"",","&amp;AU396,"")&amp;"}"&amp;IF(U396="LIBSETS_DROP_MECHANIC_MONSTER_NAME",", dropMechanicNames={" &amp; IF(V396&lt;&gt;"","['en']='"&amp;V396&amp;"'","") &amp; IF(W396&lt;&gt;"",", ['de']='" &amp; W396&amp;"'","") &amp; "}",""),"")&amp;"},","")</f>
        <v>, dropMechanic={LIBSETS_DROP_MECHANIC_MONSTER_NAME}, dropMechanicNames={}},</v>
      </c>
      <c r="BC396" s="21" t="str">
        <f>IF(F396&lt;&gt;"Not in the game (anymore)",IF(C396&lt;&gt;"",CONCATENATE(" --",C396," / ",B396,"   [",IF(Q396&lt;&gt;"",Q396,""),IF(Z396&lt;&gt;"",", "&amp;Z396,""),IF(AE396&lt;&gt;"",", "&amp;AE396,""),IF(AJ396&lt;&gt;"",", "&amp;AJ396,""),IF(AO396&lt;&gt;"",", "&amp;AO396,""),IF(AT396&lt;&gt;"",", "&amp;AT396,""),"]")),"")</f>
        <v xml:space="preserve"> --Perfected Tooth of Lokkestiiz / Perfektionierter Zahn von Lokkestiiz   [Sunspire]</v>
      </c>
    </row>
    <row r="397" spans="1:55" x14ac:dyDescent="0.25">
      <c r="A397" s="5">
        <v>451</v>
      </c>
      <c r="B397" t="s">
        <v>1478</v>
      </c>
      <c r="C397" t="s">
        <v>1368</v>
      </c>
      <c r="D397" s="3">
        <f t="shared" si="8"/>
        <v>451</v>
      </c>
      <c r="G397" s="8" t="s">
        <v>1500</v>
      </c>
      <c r="I397" t="s">
        <v>98</v>
      </c>
      <c r="J397" t="s">
        <v>97</v>
      </c>
      <c r="K397">
        <v>399</v>
      </c>
      <c r="L397">
        <v>399</v>
      </c>
      <c r="M397">
        <v>399</v>
      </c>
      <c r="N397">
        <v>0</v>
      </c>
      <c r="O397" s="66" t="s">
        <v>1358</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1565</v>
      </c>
      <c r="V397" s="42"/>
      <c r="W397" s="42"/>
      <c r="Y397" s="3" t="str">
        <f>IF(G397&lt;&gt;"LIBSETS_SETTYPE_BATTLEGROUND",IF(G397&lt;&gt;"LIBSETS_SETTYPE_SPECIAL",IF(X397&lt;&gt;"",X397,IF(Z397&lt;&gt;"",VLOOKUP(Z397,'ESO zone constants'!$D$3:$H$4953,5,FALSE),"")),""),"")</f>
        <v/>
      </c>
      <c r="Z397" t="str">
        <f>IF(AND(O397&lt;&gt;"",NOT(ISERROR(O397))),"",IF(AND(L397&lt;&gt;"",L397&gt;0,NOT(ISERROR(L397))),VLOOKUP(L397,'ESO dumped WayshrineInfo'!$K$3:$N$9999,4,FALSE),""))</f>
        <v/>
      </c>
      <c r="AA397" s="42"/>
      <c r="AB397" s="42"/>
      <c r="AC397" s="42"/>
      <c r="AD397" s="3" t="str">
        <f>IF(G397&lt;&gt;"LIBSETS_SETTYPE_BATTLEGROUND",IF(G397&lt;&gt;"LIBSETS_SETTYPE_SPECIAL",IF(AE397&lt;&gt;"",VLOOKUP(AE397,'ESO zone constants'!$D$3:$H$4953,5,FALSE),""),""),"")</f>
        <v/>
      </c>
      <c r="AE397" t="str">
        <f>IF(AND(O397&lt;&gt;"",NOT(ISERROR(O397))),"",IF(AND(M397&lt;&gt;"",M397&gt;0,NOT(ISERROR(M397))),VLOOKUP(M397,'ESO dumped WayshrineInfo'!$K$3:$N$9999,4,FALSE),""))</f>
        <v/>
      </c>
      <c r="AF397" s="42"/>
      <c r="AG397" s="42"/>
      <c r="AH397" s="42"/>
      <c r="AI397" s="3" t="str">
        <f>IF(G397&lt;&gt;"LIBSETS_SETTYPE_BATTLEGROUND",IF(G397&lt;&gt;"LIBSETS_SETTYPE_SPECIAL",IF(AJ397&lt;&gt;"",VLOOKUP(AJ397,'ESO zone constants'!$D$3:$H$4953,5,FALSE),""),""),"")</f>
        <v/>
      </c>
      <c r="AK397" s="42"/>
      <c r="AL397" s="42"/>
      <c r="AM397" s="42"/>
      <c r="AN397" s="3" t="str">
        <f>IF(G397&lt;&gt;"LIBSETS_SETTYPE_BATTLEGROUND",IF(G397&lt;&gt;"LIBSETS_SETTYPE_SPECIAL",IF(AO397&lt;&gt;"",VLOOKUP(AO397,'ESO zone constants'!$D$3:$H$4953,5,FALSE),""),""),"")</f>
        <v/>
      </c>
      <c r="AP397" s="42"/>
      <c r="AQ397" s="42"/>
      <c r="AR397" s="42"/>
      <c r="AS397" s="3" t="str">
        <f>IF(G397&lt;&gt;"LIBSETS_SETTYPE_BATTLEGROUND",IF(G397&lt;&gt;"LIBSETS_SETTYPE_SPECIAL",IF(AT397&lt;&gt;"",VLOOKUP(AT397,'ESO zone constants'!$D$3:$H$4953,5,FALSE),""),""),"")</f>
        <v/>
      </c>
      <c r="AU397" s="42"/>
      <c r="AV397" s="42"/>
      <c r="AW397" s="42"/>
      <c r="AX397" s="90" t="s">
        <v>2707</v>
      </c>
      <c r="AY397" s="21" t="str">
        <f>IF(A397="???","--","")&amp;IF(F397&lt;&gt;"Not in the game (anymore)",IF(A397&lt;&gt;"",CONCATENATE("[",A397,"] = {wayshrines={")&amp;IF(K397&lt;&gt;"",CONCATENATE(K397,","),"")&amp;IF(L397&lt;&gt;"",CONCATENATE(L397,","),"")&amp;IF(M397&lt;&gt;"",CONCATENATE(M397,","),"")&amp;CONCATENATE("}")&amp;IF(VALUE(N397)&gt;0,CONCATENATE(", traitsNeeded=",N397),"")&amp;CONCATENATE(", dlcId=",IF(S397&lt;&gt;"",S397,"DLC_BASE_GAME")),""),"")</f>
        <v>[451] = {wayshrines={399,399,399,}, dlcId=DLC_ELSWEYR</v>
      </c>
      <c r="AZ397" s="21" t="str">
        <f>IF(F397&lt;&gt;"Not in the game (anymore)",IF(A397&lt;&gt;"",IF(P397&lt;&gt;"",CONCATENATE(", zoneIds={",P397),"")&amp;IF(Y397&lt;&gt;"",CONCATENATE(",",Y397),"")&amp;IF(AD397&lt;&gt;"",CONCATENATE(",",AD397),"")&amp;IF(AI397&lt;&gt;"",CONCATENATE(",",AI397),"")&amp;IF(AN397&lt;&gt;"",CONCATENATE(",",AN397),"")&amp;IF(AS397&lt;&gt;"",CONCATENATE(",",AS397),"")&amp;IF(P397&lt;&gt;"",CONCATENATE("}",""),"")&amp;IF(OR(I397="true",I397="false",I397&lt;&gt;""), CONCATENATE(", veteran=", I397), ""),""),"")</f>
        <v>, zoneIds={1121}, veteran=true</v>
      </c>
      <c r="BA397" s="21" t="str">
        <f>IF(F397&lt;&gt;"Not in the game (anymore)",IF(A397&lt;&gt;"",", setType="&amp;G397,"")&amp;IF(J397="true",", multiTrialSet=true",""),"")</f>
        <v>, setType=LIBSETS_SETTYPE_TRIAL</v>
      </c>
      <c r="BB397" s="21" t="str">
        <f>IF(AX397&lt;&gt;"",", isProcSetAllowedInPvP="&amp; AX397,"") &amp; IF(F397&lt;&gt;"Not in the game (anymore)",IF(U397&lt;&gt;"",", dropMechanic={"&amp;U397&amp;IF(AA397&lt;&gt;"",","&amp;AA397,"")&amp;IF(AF397&lt;&gt;"",","&amp;AF397,"")&amp;IF(AK397&lt;&gt;"",","&amp;AK397,"")&amp;IF(AP397&lt;&gt;"",","&amp;AP397,"")&amp;IF(AU397&lt;&gt;"",","&amp;AU397,"")&amp;"}"&amp;IF(U397="LIBSETS_DROP_MECHANIC_MONSTER_NAME",", dropMechanicNames={" &amp; IF(V397&lt;&gt;"","['en']='"&amp;V397&amp;"'","") &amp; IF(W397&lt;&gt;"",", ['de']='" &amp; W397&amp;"'","") &amp; "}",""),"")&amp;"},","")</f>
        <v>, dropMechanic={LIBSETS_DROP_MECHANIC_MONSTER_NAME}, dropMechanicNames={}},</v>
      </c>
      <c r="BC397" s="21" t="str">
        <f>IF(F397&lt;&gt;"Not in the game (anymore)",IF(C397&lt;&gt;"",CONCATENATE(" --",C397," / ",B397,"   [",IF(Q397&lt;&gt;"",Q397,""),IF(Z397&lt;&gt;"",", "&amp;Z397,""),IF(AE397&lt;&gt;"",", "&amp;AE397,""),IF(AJ397&lt;&gt;"",", "&amp;AJ397,""),IF(AO397&lt;&gt;"",", "&amp;AO397,""),IF(AT397&lt;&gt;"",", "&amp;AT397,""),"]")),"")</f>
        <v xml:space="preserve"> --Perfected Claw of Yolnakhriin / Perfektionierte Kralle von Yolnahkriin   [Sunspire]</v>
      </c>
    </row>
    <row r="398" spans="1:55" x14ac:dyDescent="0.25">
      <c r="A398" s="5">
        <v>452</v>
      </c>
      <c r="B398" t="s">
        <v>1521</v>
      </c>
      <c r="C398" t="s">
        <v>1520</v>
      </c>
      <c r="D398" s="3">
        <f t="shared" ref="D398:D429" si="9">A398</f>
        <v>452</v>
      </c>
      <c r="G398" s="3" t="s">
        <v>1496</v>
      </c>
      <c r="I398" t="s">
        <v>97</v>
      </c>
      <c r="J398" t="s">
        <v>97</v>
      </c>
      <c r="K398">
        <v>391</v>
      </c>
      <c r="L398">
        <v>391</v>
      </c>
      <c r="M398">
        <v>391</v>
      </c>
      <c r="N398">
        <v>0</v>
      </c>
      <c r="O398" s="66" t="s">
        <v>1505</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40" t="str">
        <f>IF(U398&lt;&gt;"",IF(U398&lt;&gt;"LIBSETS_DROP_MECHANIC_MONSTER_NAME",VLOOKUP(U398,'LibSets constants'!$I$4:$L$1003,3,FALSE),""),"")</f>
        <v/>
      </c>
      <c r="W398" s="40" t="str">
        <f>IF(U398&lt;&gt;"",IF(U398&lt;&gt;"LIBSETS_DROP_MECHANIC_MONSTER_NAME",VLOOKUP(U398,'LibSets constants'!$I$4:$L$1003,4,FALSE),""),"")</f>
        <v/>
      </c>
      <c r="Y398" s="3" t="str">
        <f>IF(G398&lt;&gt;"LIBSETS_SETTYPE_BATTLEGROUND",IF(G398&lt;&gt;"LIBSETS_SETTYPE_SPECIAL",IF(X398&lt;&gt;"",X398,IF(Z398&lt;&gt;"",VLOOKUP(Z398,'ESO zone constants'!$D$3:$H$4953,5,FALSE),"")),""),"")</f>
        <v/>
      </c>
      <c r="Z398" t="str">
        <f>IF(AND(O398&lt;&gt;"",NOT(ISERROR(O398))),"",IF(AND(L398&lt;&gt;"",L398&gt;0,NOT(ISERROR(L398))),VLOOKUP(L398,'ESO dumped WayshrineInfo'!$K$3:$N$9999,4,FALSE),""))</f>
        <v/>
      </c>
      <c r="AA398" s="41"/>
      <c r="AB398" s="40" t="str">
        <f>IF(AA398&lt;&gt;"",IF(AA398&lt;&gt;"LIBSETS_DROP_MECHANIC_MONSTER_NAME",VLOOKUP(AA398,'LibSets constants'!$I$4:$L$1003,3,FALSE),""),"")</f>
        <v/>
      </c>
      <c r="AC398" s="40" t="str">
        <f>IF(AA398&lt;&gt;"",IF(AA398&lt;&gt;"LIBSETS_DROP_MECHANIC_MONSTER_NAME",VLOOKUP(AA398,'LibSets constants'!$I$4:$L$1003,4,FALSE),""),"")</f>
        <v/>
      </c>
      <c r="AD398" s="3" t="str">
        <f>IF(G398&lt;&gt;"LIBSETS_SETTYPE_BATTLEGROUND",IF(G398&lt;&gt;"LIBSETS_SETTYPE_SPECIAL",IF(AE398&lt;&gt;"",VLOOKUP(AE398,'ESO zone constants'!$D$3:$H$4953,5,FALSE),""),""),"")</f>
        <v/>
      </c>
      <c r="AE398" t="str">
        <f>IF(AND(O398&lt;&gt;"",NOT(ISERROR(O398))),"",IF(AND(M398&lt;&gt;"",M398&gt;0,NOT(ISERROR(M398))),VLOOKUP(M398,'ESO dumped WayshrineInfo'!$K$3:$N$9999,4,FALSE),""))</f>
        <v/>
      </c>
      <c r="AF398" s="41"/>
      <c r="AG398" s="40" t="str">
        <f>IF(AF398&lt;&gt;"",IF(AF398&lt;&gt;"LIBSETS_DROP_MECHANIC_MONSTER_NAME",VLOOKUP(AF398,'LibSets constants'!$I$4:$L$1003,3,FALSE),""),"")</f>
        <v/>
      </c>
      <c r="AH398" s="40" t="str">
        <f>IF(AF398&lt;&gt;"",IF(AF398&lt;&gt;"LIBSETS_DROP_MECHANIC_MONSTER_NAME",VLOOKUP(AF398,'LibSets constants'!$I$4:$L$1003,4,FALSE),""),"")</f>
        <v/>
      </c>
      <c r="AI398" s="3" t="str">
        <f>IF(G398&lt;&gt;"LIBSETS_SETTYPE_BATTLEGROUND",IF(G398&lt;&gt;"LIBSETS_SETTYPE_SPECIAL",IF(AJ398&lt;&gt;"",VLOOKUP(AJ398,'ESO zone constants'!$D$3:$H$4953,5,FALSE),""),""),"")</f>
        <v/>
      </c>
      <c r="AK398" s="41"/>
      <c r="AL398" s="40" t="str">
        <f>IF(AK398&lt;&gt;"",IF(AK398&lt;&gt;"LIBSETS_DROP_MECHANIC_MONSTER_NAME",VLOOKUP(AK398,'LibSets constants'!$I$4:$L$1003,3,FALSE),""),"")</f>
        <v/>
      </c>
      <c r="AM398" s="40" t="str">
        <f>IF(AK398&lt;&gt;"",IF(AK398&lt;&gt;"LIBSETS_DROP_MECHANIC_MONSTER_NAME",VLOOKUP(AK398,'LibSets constants'!$I$4:$L$1003,4,FALSE),""),"")</f>
        <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0" t="str">
        <f>IF(AU398&lt;&gt;"",IF(AU398&lt;&gt;"LIBSETS_DROP_MECHANIC_MONSTER_NAME",VLOOKUP(AU398,'LibSets constants'!$I$4:$L$1003,4,FALSE),""),"")</f>
        <v/>
      </c>
      <c r="AX398" s="90" t="s">
        <v>2707</v>
      </c>
      <c r="AY398" s="21" t="str">
        <f>IF(A398="???","--","")&amp;IF(F398&lt;&gt;"Not in the game (anymore)",IF(A398&lt;&gt;"",CONCATENATE("[",A398,"] = {wayshrines={")&amp;IF(K398&lt;&gt;"",CONCATENATE(K398,","),"")&amp;IF(L398&lt;&gt;"",CONCATENATE(L398,","),"")&amp;IF(M398&lt;&gt;"",CONCATENATE(M398,","),"")&amp;CONCATENATE("}")&amp;IF(VALUE(N398)&gt;0,CONCATENATE(", traitsNeeded=",N398),"")&amp;CONCATENATE(", dlcId=",IF(S398&lt;&gt;"",S398,"DLC_BASE_GAME")),""),"")</f>
        <v>[452] = {wayshrines={391,391,391,}, dlcId=DLC_SCALEBREAKER</v>
      </c>
      <c r="AZ398" s="21" t="str">
        <f>IF(F398&lt;&gt;"Not in the game (anymore)",IF(A398&lt;&gt;"",IF(P398&lt;&gt;"",CONCATENATE(", zoneIds={",P398),"")&amp;IF(Y398&lt;&gt;"",CONCATENATE(",",Y398),"")&amp;IF(AD398&lt;&gt;"",CONCATENATE(",",AD398),"")&amp;IF(AI398&lt;&gt;"",CONCATENATE(",",AI398),"")&amp;IF(AN398&lt;&gt;"",CONCATENATE(",",AN398),"")&amp;IF(AS398&lt;&gt;"",CONCATENATE(",",AS398),"")&amp;IF(P398&lt;&gt;"",CONCATENATE("}",""),"")&amp;IF(OR(I398="true",I398="false",I398&lt;&gt;""), CONCATENATE(", veteran=", I398), ""),""),"")</f>
        <v>, zoneIds={1122}, veteran=false</v>
      </c>
      <c r="BA398" s="21" t="str">
        <f>IF(F398&lt;&gt;"Not in the game (anymore)",IF(A398&lt;&gt;"",", setType="&amp;G398,"")&amp;IF(J398="true",", multiTrialSet=true",""),"")</f>
        <v>, setType=LIBSETS_SETTYPE_DUNGEON</v>
      </c>
      <c r="BB398" s="21" t="str">
        <f>IF(AX398&lt;&gt;"",", isProcSetAllowedInPvP="&amp; AX398,"") &amp; IF(F398&lt;&gt;"Not in the game (anymore)",IF(U398&lt;&gt;"",", dropMechanic={"&amp;U398&amp;IF(AA398&lt;&gt;"",","&amp;AA398,"")&amp;IF(AF398&lt;&gt;"",","&amp;AF398,"")&amp;IF(AK398&lt;&gt;"",","&amp;AK398,"")&amp;IF(AP398&lt;&gt;"",","&amp;AP398,"")&amp;IF(AU398&lt;&gt;"",","&amp;AU398,"")&amp;"}"&amp;IF(U398="LIBSETS_DROP_MECHANIC_MONSTER_NAME",", dropMechanicNames={" &amp; IF(V398&lt;&gt;"","['en']='"&amp;V398&amp;"'","") &amp; IF(W398&lt;&gt;"",", ['de']='" &amp; W398&amp;"'","") &amp; "}",""),"")&amp;"},","")</f>
        <v>},</v>
      </c>
      <c r="BC398" s="21" t="str">
        <f>IF(F398&lt;&gt;"Not in the game (anymore)",IF(C398&lt;&gt;"",CONCATENATE(" --",C398," / ",B398,"   [",IF(Q398&lt;&gt;"",Q398,""),IF(Z398&lt;&gt;"",", "&amp;Z398,""),IF(AE398&lt;&gt;"",", "&amp;AE398,""),IF(AJ398&lt;&gt;"",", "&amp;AJ398,""),IF(AO398&lt;&gt;"",", "&amp;AO398,""),IF(AT398&lt;&gt;"",", "&amp;AT398,""),"]")),"")</f>
        <v xml:space="preserve"> --Hollowfang Thirst / Hohlzahndurst   [Moongrave Fane]</v>
      </c>
    </row>
    <row r="399" spans="1:55" x14ac:dyDescent="0.25">
      <c r="A399" s="5">
        <v>453</v>
      </c>
      <c r="B399" t="s">
        <v>1522</v>
      </c>
      <c r="C399" t="s">
        <v>2684</v>
      </c>
      <c r="D399" s="3">
        <f t="shared" si="9"/>
        <v>453</v>
      </c>
      <c r="G399" s="3" t="s">
        <v>1496</v>
      </c>
      <c r="I399" t="s">
        <v>97</v>
      </c>
      <c r="J399" t="s">
        <v>97</v>
      </c>
      <c r="K399">
        <v>391</v>
      </c>
      <c r="L399">
        <v>391</v>
      </c>
      <c r="M399">
        <v>391</v>
      </c>
      <c r="N399">
        <v>0</v>
      </c>
      <c r="O399" s="66" t="s">
        <v>1505</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40" t="str">
        <f>IF(U399&lt;&gt;"",IF(U399&lt;&gt;"LIBSETS_DROP_MECHANIC_MONSTER_NAME",VLOOKUP(U399,'LibSets constants'!$I$4:$L$1003,3,FALSE),""),"")</f>
        <v/>
      </c>
      <c r="W399" s="40" t="str">
        <f>IF(U399&lt;&gt;"",IF(U399&lt;&gt;"LIBSETS_DROP_MECHANIC_MONSTER_NAME",VLOOKUP(U399,'LibSets constants'!$I$4:$L$1003,4,FALSE),""),"")</f>
        <v/>
      </c>
      <c r="Y399" s="3" t="str">
        <f>IF(G399&lt;&gt;"LIBSETS_SETTYPE_BATTLEGROUND",IF(G399&lt;&gt;"LIBSETS_SETTYPE_SPECIAL",IF(X399&lt;&gt;"",X399,IF(Z399&lt;&gt;"",VLOOKUP(Z399,'ESO zone constants'!$D$3:$H$4953,5,FALSE),"")),""),"")</f>
        <v/>
      </c>
      <c r="Z399" t="str">
        <f>IF(AND(O399&lt;&gt;"",NOT(ISERROR(O399))),"",IF(AND(L399&lt;&gt;"",L399&gt;0,NOT(ISERROR(L399))),VLOOKUP(L399,'ESO dumped WayshrineInfo'!$K$3:$N$9999,4,FALSE),""))</f>
        <v/>
      </c>
      <c r="AA399" s="41"/>
      <c r="AB399" s="40" t="str">
        <f>IF(AA399&lt;&gt;"",IF(AA399&lt;&gt;"LIBSETS_DROP_MECHANIC_MONSTER_NAME",VLOOKUP(AA399,'LibSets constants'!$I$4:$L$1003,3,FALSE),""),"")</f>
        <v/>
      </c>
      <c r="AC399" s="40" t="str">
        <f>IF(AA399&lt;&gt;"",IF(AA399&lt;&gt;"LIBSETS_DROP_MECHANIC_MONSTER_NAME",VLOOKUP(AA399,'LibSets constants'!$I$4:$L$1003,4,FALSE),""),"")</f>
        <v/>
      </c>
      <c r="AD399" s="3" t="str">
        <f>IF(G399&lt;&gt;"LIBSETS_SETTYPE_BATTLEGROUND",IF(G399&lt;&gt;"LIBSETS_SETTYPE_SPECIAL",IF(AE399&lt;&gt;"",VLOOKUP(AE399,'ESO zone constants'!$D$3:$H$4953,5,FALSE),""),""),"")</f>
        <v/>
      </c>
      <c r="AE399" t="str">
        <f>IF(AND(O399&lt;&gt;"",NOT(ISERROR(O399))),"",IF(AND(M399&lt;&gt;"",M399&gt;0,NOT(ISERROR(M399))),VLOOKUP(M399,'ESO dumped WayshrineInfo'!$K$3:$N$9999,4,FALSE),""))</f>
        <v/>
      </c>
      <c r="AF399" s="41"/>
      <c r="AG399" s="40" t="str">
        <f>IF(AF399&lt;&gt;"",IF(AF399&lt;&gt;"LIBSETS_DROP_MECHANIC_MONSTER_NAME",VLOOKUP(AF399,'LibSets constants'!$I$4:$L$1003,3,FALSE),""),"")</f>
        <v/>
      </c>
      <c r="AH399" s="40" t="str">
        <f>IF(AF399&lt;&gt;"",IF(AF399&lt;&gt;"LIBSETS_DROP_MECHANIC_MONSTER_NAME",VLOOKUP(AF399,'LibSets constants'!$I$4:$L$1003,4,FALSE),""),"")</f>
        <v/>
      </c>
      <c r="AI399" s="3" t="str">
        <f>IF(G399&lt;&gt;"LIBSETS_SETTYPE_BATTLEGROUND",IF(G399&lt;&gt;"LIBSETS_SETTYPE_SPECIAL",IF(AJ399&lt;&gt;"",VLOOKUP(AJ399,'ESO zone constants'!$D$3:$H$4953,5,FALSE),""),""),"")</f>
        <v/>
      </c>
      <c r="AK399" s="41"/>
      <c r="AL399" s="40" t="str">
        <f>IF(AK399&lt;&gt;"",IF(AK399&lt;&gt;"LIBSETS_DROP_MECHANIC_MONSTER_NAME",VLOOKUP(AK399,'LibSets constants'!$I$4:$L$1003,3,FALSE),""),"")</f>
        <v/>
      </c>
      <c r="AM399" s="40" t="str">
        <f>IF(AK399&lt;&gt;"",IF(AK399&lt;&gt;"LIBSETS_DROP_MECHANIC_MONSTER_NAME",VLOOKUP(AK399,'LibSets constants'!$I$4:$L$1003,4,FALSE),""),"")</f>
        <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0" t="str">
        <f>IF(AU399&lt;&gt;"",IF(AU399&lt;&gt;"LIBSETS_DROP_MECHANIC_MONSTER_NAME",VLOOKUP(AU399,'LibSets constants'!$I$4:$L$1003,4,FALSE),""),"")</f>
        <v/>
      </c>
      <c r="AX399" s="90" t="s">
        <v>2707</v>
      </c>
      <c r="AY399" s="21" t="str">
        <f>IF(A399="???","--","")&amp;IF(F399&lt;&gt;"Not in the game (anymore)",IF(A399&lt;&gt;"",CONCATENATE("[",A399,"] = {wayshrines={")&amp;IF(K399&lt;&gt;"",CONCATENATE(K399,","),"")&amp;IF(L399&lt;&gt;"",CONCATENATE(L399,","),"")&amp;IF(M399&lt;&gt;"",CONCATENATE(M399,","),"")&amp;CONCATENATE("}")&amp;IF(VALUE(N399)&gt;0,CONCATENATE(", traitsNeeded=",N399),"")&amp;CONCATENATE(", dlcId=",IF(S399&lt;&gt;"",S399,"DLC_BASE_GAME")),""),"")</f>
        <v>[453] = {wayshrines={391,391,391,}, dlcId=DLC_SCALEBREAKER</v>
      </c>
      <c r="AZ399" s="21" t="str">
        <f>IF(F399&lt;&gt;"Not in the game (anymore)",IF(A399&lt;&gt;"",IF(P399&lt;&gt;"",CONCATENATE(", zoneIds={",P399),"")&amp;IF(Y399&lt;&gt;"",CONCATENATE(",",Y399),"")&amp;IF(AD399&lt;&gt;"",CONCATENATE(",",AD399),"")&amp;IF(AI399&lt;&gt;"",CONCATENATE(",",AI399),"")&amp;IF(AN399&lt;&gt;"",CONCATENATE(",",AN399),"")&amp;IF(AS399&lt;&gt;"",CONCATENATE(",",AS399),"")&amp;IF(P399&lt;&gt;"",CONCATENATE("}",""),"")&amp;IF(OR(I399="true",I399="false",I399&lt;&gt;""), CONCATENATE(", veteran=", I399), ""),""),"")</f>
        <v>, zoneIds={1122}, veteran=false</v>
      </c>
      <c r="BA399" s="21" t="str">
        <f>IF(F399&lt;&gt;"Not in the game (anymore)",IF(A399&lt;&gt;"",", setType="&amp;G399,"")&amp;IF(J399="true",", multiTrialSet=true",""),"")</f>
        <v>, setType=LIBSETS_SETTYPE_DUNGEON</v>
      </c>
      <c r="BB399" s="21" t="str">
        <f>IF(AX399&lt;&gt;"",", isProcSetAllowedInPvP="&amp; AX399,"") &amp; IF(F399&lt;&gt;"Not in the game (anymore)",IF(U399&lt;&gt;"",", dropMechanic={"&amp;U399&amp;IF(AA399&lt;&gt;"",","&amp;AA399,"")&amp;IF(AF399&lt;&gt;"",","&amp;AF399,"")&amp;IF(AK399&lt;&gt;"",","&amp;AK399,"")&amp;IF(AP399&lt;&gt;"",","&amp;AP399,"")&amp;IF(AU399&lt;&gt;"",","&amp;AU399,"")&amp;"}"&amp;IF(U399="LIBSETS_DROP_MECHANIC_MONSTER_NAME",", dropMechanicNames={" &amp; IF(V399&lt;&gt;"","['en']='"&amp;V399&amp;"'","") &amp; IF(W399&lt;&gt;"",", ['de']='" &amp; W399&amp;"'","") &amp; "}",""),"")&amp;"},","")</f>
        <v>},</v>
      </c>
      <c r="BC399" s="21" t="str">
        <f>IF(F399&lt;&gt;"Not in the game (anymore)",IF(C399&lt;&gt;"",CONCATENATE(" --",C399," / ",B399,"   [",IF(Q399&lt;&gt;"",Q399,""),IF(Z399&lt;&gt;"",", "&amp;Z399,""),IF(AE399&lt;&gt;"",", "&amp;AE399,""),IF(AJ399&lt;&gt;"",", "&amp;AJ399,""),IF(AO399&lt;&gt;"",", "&amp;AO399,""),IF(AT399&lt;&gt;"",", "&amp;AT399,""),"]")),"")</f>
        <v xml:space="preserve"> --Dro\'Zakar\'s Claws / Dro'Zakars Krallen   [Moongrave Fane]</v>
      </c>
    </row>
    <row r="400" spans="1:55" x14ac:dyDescent="0.25">
      <c r="A400" s="5">
        <v>454</v>
      </c>
      <c r="B400" t="s">
        <v>1523</v>
      </c>
      <c r="C400" t="s">
        <v>2685</v>
      </c>
      <c r="D400" s="3">
        <f t="shared" si="9"/>
        <v>454</v>
      </c>
      <c r="G400" s="3" t="s">
        <v>1496</v>
      </c>
      <c r="I400" t="s">
        <v>97</v>
      </c>
      <c r="J400" t="s">
        <v>97</v>
      </c>
      <c r="K400">
        <v>391</v>
      </c>
      <c r="L400">
        <v>391</v>
      </c>
      <c r="M400">
        <v>391</v>
      </c>
      <c r="N400">
        <v>0</v>
      </c>
      <c r="O400" s="66" t="s">
        <v>1505</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40" t="str">
        <f>IF(U400&lt;&gt;"",IF(U400&lt;&gt;"LIBSETS_DROP_MECHANIC_MONSTER_NAME",VLOOKUP(U400,'LibSets constants'!$I$4:$L$1003,3,FALSE),""),"")</f>
        <v/>
      </c>
      <c r="W400" s="40" t="str">
        <f>IF(U400&lt;&gt;"",IF(U400&lt;&gt;"LIBSETS_DROP_MECHANIC_MONSTER_NAME",VLOOKUP(U400,'LibSets constants'!$I$4:$L$1003,4,FALSE),""),"")</f>
        <v/>
      </c>
      <c r="Y400" s="3" t="str">
        <f>IF(G400&lt;&gt;"LIBSETS_SETTYPE_BATTLEGROUND",IF(G400&lt;&gt;"LIBSETS_SETTYPE_SPECIAL",IF(X400&lt;&gt;"",X400,IF(Z400&lt;&gt;"",VLOOKUP(Z400,'ESO zone constants'!$D$3:$H$4953,5,FALSE),"")),""),"")</f>
        <v/>
      </c>
      <c r="Z400" t="str">
        <f>IF(AND(O400&lt;&gt;"",NOT(ISERROR(O400))),"",IF(AND(L400&lt;&gt;"",L400&gt;0,NOT(ISERROR(L400))),VLOOKUP(L400,'ESO dumped WayshrineInfo'!$K$3:$N$9999,4,FALSE),""))</f>
        <v/>
      </c>
      <c r="AA400" s="41"/>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WayshrineInfo'!$K$3:$N$9999,4,FALSE),""))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0" t="str">
        <f>IF(AU400&lt;&gt;"",IF(AU400&lt;&gt;"LIBSETS_DROP_MECHANIC_MONSTER_NAME",VLOOKUP(AU400,'LibSets constants'!$I$4:$L$1003,4,FALSE),""),"")</f>
        <v/>
      </c>
      <c r="AX400" s="90" t="s">
        <v>2707</v>
      </c>
      <c r="AY400" s="21" t="str">
        <f>IF(A400="???","--","")&amp;IF(F400&lt;&gt;"Not in the game (anymore)",IF(A400&lt;&gt;"",CONCATENATE("[",A400,"] = {wayshrines={")&amp;IF(K400&lt;&gt;"",CONCATENATE(K400,","),"")&amp;IF(L400&lt;&gt;"",CONCATENATE(L400,","),"")&amp;IF(M400&lt;&gt;"",CONCATENATE(M400,","),"")&amp;CONCATENATE("}")&amp;IF(VALUE(N400)&gt;0,CONCATENATE(", traitsNeeded=",N400),"")&amp;CONCATENATE(", dlcId=",IF(S400&lt;&gt;"",S400,"DLC_BASE_GAME")),""),"")</f>
        <v>[454] = {wayshrines={391,391,391,}, dlcId=DLC_SCALEBREAKER</v>
      </c>
      <c r="AZ400" s="21" t="str">
        <f>IF(F400&lt;&gt;"Not in the game (anymore)",IF(A400&lt;&gt;"",IF(P400&lt;&gt;"",CONCATENATE(", zoneIds={",P400),"")&amp;IF(Y400&lt;&gt;"",CONCATENATE(",",Y400),"")&amp;IF(AD400&lt;&gt;"",CONCATENATE(",",AD400),"")&amp;IF(AI400&lt;&gt;"",CONCATENATE(",",AI400),"")&amp;IF(AN400&lt;&gt;"",CONCATENATE(",",AN400),"")&amp;IF(AS400&lt;&gt;"",CONCATENATE(",",AS400),"")&amp;IF(P400&lt;&gt;"",CONCATENATE("}",""),"")&amp;IF(OR(I400="true",I400="false",I400&lt;&gt;""), CONCATENATE(", veteran=", I400), ""),""),"")</f>
        <v>, zoneIds={1122}, veteran=false</v>
      </c>
      <c r="BA400" s="21" t="str">
        <f>IF(F400&lt;&gt;"Not in the game (anymore)",IF(A400&lt;&gt;"",", setType="&amp;G400,"")&amp;IF(J400="true",", multiTrialSet=true",""),"")</f>
        <v>, setType=LIBSETS_SETTYPE_DUNGEON</v>
      </c>
      <c r="BB400" s="21" t="str">
        <f>IF(AX400&lt;&gt;"",", isProcSetAllowedInPvP="&amp; AX400,"") &amp; IF(F400&lt;&gt;"Not in the game (anymore)",IF(U400&lt;&gt;"",", dropMechanic={"&amp;U400&amp;IF(AA400&lt;&gt;"",","&amp;AA400,"")&amp;IF(AF400&lt;&gt;"",","&amp;AF400,"")&amp;IF(AK400&lt;&gt;"",","&amp;AK400,"")&amp;IF(AP400&lt;&gt;"",","&amp;AP400,"")&amp;IF(AU400&lt;&gt;"",","&amp;AU400,"")&amp;"}"&amp;IF(U400="LIBSETS_DROP_MECHANIC_MONSTER_NAME",", dropMechanicNames={" &amp; IF(V400&lt;&gt;"","['en']='"&amp;V400&amp;"'","") &amp; IF(W400&lt;&gt;"",", ['de']='" &amp; W400&amp;"'","") &amp; "}",""),"")&amp;"},","")</f>
        <v>},</v>
      </c>
      <c r="BC400" s="21" t="str">
        <f>IF(F400&lt;&gt;"Not in the game (anymore)",IF(C400&lt;&gt;"",CONCATENATE(" --",C400," / ",B400,"   [",IF(Q400&lt;&gt;"",Q400,""),IF(Z400&lt;&gt;"",", "&amp;Z400,""),IF(AE400&lt;&gt;"",", "&amp;AE400,""),IF(AJ400&lt;&gt;"",", "&amp;AJ400,""),IF(AO400&lt;&gt;"",", "&amp;AO400,""),IF(AT400&lt;&gt;"",", "&amp;AT400,""),"]")),"")</f>
        <v xml:space="preserve"> --Renald\'s Resolve / Renalds Entschlossenheit   [Moongrave Fane]</v>
      </c>
    </row>
    <row r="401" spans="1:55" x14ac:dyDescent="0.25">
      <c r="A401" s="5">
        <v>455</v>
      </c>
      <c r="B401" t="s">
        <v>1524</v>
      </c>
      <c r="C401" t="s">
        <v>2686</v>
      </c>
      <c r="D401" s="3">
        <f t="shared" si="9"/>
        <v>455</v>
      </c>
      <c r="G401" s="3" t="s">
        <v>1496</v>
      </c>
      <c r="I401" t="s">
        <v>97</v>
      </c>
      <c r="J401" t="s">
        <v>97</v>
      </c>
      <c r="K401">
        <v>398</v>
      </c>
      <c r="L401">
        <v>398</v>
      </c>
      <c r="M401">
        <v>398</v>
      </c>
      <c r="N401">
        <v>0</v>
      </c>
      <c r="O401" s="66" t="s">
        <v>1506</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40" t="str">
        <f>IF(U401&lt;&gt;"",IF(U401&lt;&gt;"LIBSETS_DROP_MECHANIC_MONSTER_NAME",VLOOKUP(U401,'LibSets constants'!$I$4:$L$1003,3,FALSE),""),"")</f>
        <v/>
      </c>
      <c r="W401" s="40" t="str">
        <f>IF(U401&lt;&gt;"",IF(U401&lt;&gt;"LIBSETS_DROP_MECHANIC_MONSTER_NAME",VLOOKUP(U401,'LibSets constants'!$I$4:$L$1003,4,FALSE),""),"")</f>
        <v/>
      </c>
      <c r="Y401" s="3" t="str">
        <f>IF(G401&lt;&gt;"LIBSETS_SETTYPE_BATTLEGROUND",IF(G401&lt;&gt;"LIBSETS_SETTYPE_SPECIAL",IF(X401&lt;&gt;"",X401,IF(Z401&lt;&gt;"",VLOOKUP(Z401,'ESO zone constants'!$D$3:$H$4953,5,FALSE),"")),""),"")</f>
        <v/>
      </c>
      <c r="Z401" t="str">
        <f>IF(AND(O401&lt;&gt;"",NOT(ISERROR(O401))),"",IF(AND(L401&lt;&gt;"",L401&gt;0,NOT(ISERROR(L401))),VLOOKUP(L401,'ESO dumped WayshrineInfo'!$K$3:$N$9999,4,FALSE),""))</f>
        <v/>
      </c>
      <c r="AA401" s="41"/>
      <c r="AB401" s="40" t="str">
        <f>IF(AA401&lt;&gt;"",IF(AA401&lt;&gt;"LIBSETS_DROP_MECHANIC_MONSTER_NAME",VLOOKUP(AA401,'LibSets constants'!$I$4:$L$1003,3,FALSE),""),"")</f>
        <v/>
      </c>
      <c r="AC401" s="40" t="str">
        <f>IF(AA401&lt;&gt;"",IF(AA401&lt;&gt;"LIBSETS_DROP_MECHANIC_MONSTER_NAME",VLOOKUP(AA401,'LibSets constants'!$I$4:$L$1003,4,FALSE),""),"")</f>
        <v/>
      </c>
      <c r="AD401" s="3" t="str">
        <f>IF(G401&lt;&gt;"LIBSETS_SETTYPE_BATTLEGROUND",IF(G401&lt;&gt;"LIBSETS_SETTYPE_SPECIAL",IF(AE401&lt;&gt;"",VLOOKUP(AE401,'ESO zone constants'!$D$3:$H$4953,5,FALSE),""),""),"")</f>
        <v/>
      </c>
      <c r="AE401" t="str">
        <f>IF(AND(O401&lt;&gt;"",NOT(ISERROR(O401))),"",IF(AND(M401&lt;&gt;"",M401&gt;0,NOT(ISERROR(M401))),VLOOKUP(M401,'ESO dumped WayshrineInfo'!$K$3:$N$9999,4,FALSE),""))</f>
        <v/>
      </c>
      <c r="AF401" s="41"/>
      <c r="AG401" s="40" t="str">
        <f>IF(AF401&lt;&gt;"",IF(AF401&lt;&gt;"LIBSETS_DROP_MECHANIC_MONSTER_NAME",VLOOKUP(AF401,'LibSets constants'!$I$4:$L$1003,3,FALSE),""),"")</f>
        <v/>
      </c>
      <c r="AH401" s="40" t="str">
        <f>IF(AF401&lt;&gt;"",IF(AF401&lt;&gt;"LIBSETS_DROP_MECHANIC_MONSTER_NAME",VLOOKUP(AF401,'LibSets constants'!$I$4:$L$1003,4,FALSE),""),"")</f>
        <v/>
      </c>
      <c r="AI401" s="3" t="str">
        <f>IF(G401&lt;&gt;"LIBSETS_SETTYPE_BATTLEGROUND",IF(G401&lt;&gt;"LIBSETS_SETTYPE_SPECIAL",IF(AJ401&lt;&gt;"",VLOOKUP(AJ401,'ESO zone constants'!$D$3:$H$4953,5,FALSE),""),""),"")</f>
        <v/>
      </c>
      <c r="AK401" s="41"/>
      <c r="AL401" s="40" t="str">
        <f>IF(AK401&lt;&gt;"",IF(AK401&lt;&gt;"LIBSETS_DROP_MECHANIC_MONSTER_NAME",VLOOKUP(AK401,'LibSets constants'!$I$4:$L$1003,3,FALSE),""),"")</f>
        <v/>
      </c>
      <c r="AM401" s="40" t="str">
        <f>IF(AK401&lt;&gt;"",IF(AK401&lt;&gt;"LIBSETS_DROP_MECHANIC_MONSTER_NAME",VLOOKUP(AK401,'LibSets constants'!$I$4:$L$1003,4,FALSE),""),"")</f>
        <v/>
      </c>
      <c r="AN401" s="3" t="str">
        <f>IF(G401&lt;&gt;"LIBSETS_SETTYPE_BATTLEGROUND",IF(G401&lt;&gt;"LIBSETS_SETTYPE_SPECIAL",IF(AO401&lt;&gt;"",VLOOKUP(AO401,'ESO zone constants'!$D$3:$H$4953,5,FALSE),""),""),"")</f>
        <v/>
      </c>
      <c r="AP401" s="41"/>
      <c r="AQ401" s="40" t="str">
        <f>IF(AP401&lt;&gt;"",IF(AP401&lt;&gt;"LIBSETS_DROP_MECHANIC_MONSTER_NAME",VLOOKUP(AP401,'LibSets constants'!$I$4:$L$1003,3,FALSE),""),"")</f>
        <v/>
      </c>
      <c r="AR401" s="40" t="str">
        <f>IF(AP401&lt;&gt;"",IF(AP401&lt;&gt;"LIBSETS_DROP_MECHANIC_MONSTER_NAME",VLOOKUP(AP401,'LibSets constants'!$I$4:$L$1003,4,FALSE),""),"")</f>
        <v/>
      </c>
      <c r="AS401" s="3" t="str">
        <f>IF(G401&lt;&gt;"LIBSETS_SETTYPE_BATTLEGROUND",IF(G401&lt;&gt;"LIBSETS_SETTYPE_SPECIAL",IF(AT401&lt;&gt;"",VLOOKUP(AT401,'ESO zone constants'!$D$3:$H$4953,5,FALSE),""),""),"")</f>
        <v/>
      </c>
      <c r="AU401" s="41"/>
      <c r="AV401" s="40" t="str">
        <f>IF(AU401&lt;&gt;"",IF(AU401&lt;&gt;"LIBSETS_DROP_MECHANIC_MONSTER_NAME",VLOOKUP(AU401,'LibSets constants'!$I$4:$L$1003,3,FALSE),""),"")</f>
        <v/>
      </c>
      <c r="AW401" s="40" t="str">
        <f>IF(AU401&lt;&gt;"",IF(AU401&lt;&gt;"LIBSETS_DROP_MECHANIC_MONSTER_NAME",VLOOKUP(AU401,'LibSets constants'!$I$4:$L$1003,4,FALSE),""),"")</f>
        <v/>
      </c>
      <c r="AX401" s="90" t="s">
        <v>2707</v>
      </c>
      <c r="AY401" s="21" t="str">
        <f>IF(A401="???","--","")&amp;IF(F401&lt;&gt;"Not in the game (anymore)",IF(A401&lt;&gt;"",CONCATENATE("[",A401,"] = {wayshrines={")&amp;IF(K401&lt;&gt;"",CONCATENATE(K401,","),"")&amp;IF(L401&lt;&gt;"",CONCATENATE(L401,","),"")&amp;IF(M401&lt;&gt;"",CONCATENATE(M401,","),"")&amp;CONCATENATE("}")&amp;IF(VALUE(N401)&gt;0,CONCATENATE(", traitsNeeded=",N401),"")&amp;CONCATENATE(", dlcId=",IF(S401&lt;&gt;"",S401,"DLC_BASE_GAME")),""),"")</f>
        <v>[455] = {wayshrines={398,398,398,}, dlcId=DLC_SCALEBREAKER</v>
      </c>
      <c r="AZ401" s="21" t="str">
        <f>IF(F401&lt;&gt;"Not in the game (anymore)",IF(A401&lt;&gt;"",IF(P401&lt;&gt;"",CONCATENATE(", zoneIds={",P401),"")&amp;IF(Y401&lt;&gt;"",CONCATENATE(",",Y401),"")&amp;IF(AD401&lt;&gt;"",CONCATENATE(",",AD401),"")&amp;IF(AI401&lt;&gt;"",CONCATENATE(",",AI401),"")&amp;IF(AN401&lt;&gt;"",CONCATENATE(",",AN401),"")&amp;IF(AS401&lt;&gt;"",CONCATENATE(",",AS401),"")&amp;IF(P401&lt;&gt;"",CONCATENATE("}",""),"")&amp;IF(OR(I401="true",I401="false",I401&lt;&gt;""), CONCATENATE(", veteran=", I401), ""),""),"")</f>
        <v>, zoneIds={1123}, veteran=false</v>
      </c>
      <c r="BA401" s="21" t="str">
        <f>IF(F401&lt;&gt;"Not in the game (anymore)",IF(A401&lt;&gt;"",", setType="&amp;G401,"")&amp;IF(J401="true",", multiTrialSet=true",""),"")</f>
        <v>, setType=LIBSETS_SETTYPE_DUNGEON</v>
      </c>
      <c r="BB401" s="21" t="str">
        <f>IF(AX401&lt;&gt;"",", isProcSetAllowedInPvP="&amp; AX401,"") &amp; IF(F401&lt;&gt;"Not in the game (anymore)",IF(U401&lt;&gt;"",", dropMechanic={"&amp;U401&amp;IF(AA401&lt;&gt;"",","&amp;AA401,"")&amp;IF(AF401&lt;&gt;"",","&amp;AF401,"")&amp;IF(AK401&lt;&gt;"",","&amp;AK401,"")&amp;IF(AP401&lt;&gt;"",","&amp;AP401,"")&amp;IF(AU401&lt;&gt;"",","&amp;AU401,"")&amp;"}"&amp;IF(U401="LIBSETS_DROP_MECHANIC_MONSTER_NAME",", dropMechanicNames={" &amp; IF(V401&lt;&gt;"","['en']='"&amp;V401&amp;"'","") &amp; IF(W401&lt;&gt;"",", ['de']='" &amp; W401&amp;"'","") &amp; "}",""),"")&amp;"},","")</f>
        <v>},</v>
      </c>
      <c r="BC401" s="21" t="str">
        <f>IF(F401&lt;&gt;"Not in the game (anymore)",IF(C401&lt;&gt;"",CONCATENATE(" --",C401," / ",B401,"   [",IF(Q401&lt;&gt;"",Q401,""),IF(Z401&lt;&gt;"",", "&amp;Z401,""),IF(AE401&lt;&gt;"",", "&amp;AE401,""),IF(AJ401&lt;&gt;"",", "&amp;AJ401,""),IF(AO401&lt;&gt;"",", "&amp;AO401,""),IF(AT401&lt;&gt;"",", "&amp;AT401,""),"]")),"")</f>
        <v xml:space="preserve"> --Z\'en\'s Redress / Z'ens Wiedergutmachung   [Lair of Maarselok]</v>
      </c>
    </row>
    <row r="402" spans="1:55" x14ac:dyDescent="0.25">
      <c r="A402" s="5">
        <v>456</v>
      </c>
      <c r="B402" t="s">
        <v>1526</v>
      </c>
      <c r="C402" t="s">
        <v>1525</v>
      </c>
      <c r="D402" s="3">
        <f t="shared" si="9"/>
        <v>456</v>
      </c>
      <c r="G402" s="3" t="s">
        <v>1496</v>
      </c>
      <c r="I402" t="s">
        <v>97</v>
      </c>
      <c r="J402" t="s">
        <v>97</v>
      </c>
      <c r="K402">
        <v>398</v>
      </c>
      <c r="L402">
        <v>398</v>
      </c>
      <c r="M402">
        <v>398</v>
      </c>
      <c r="N402">
        <v>0</v>
      </c>
      <c r="O402" s="66" t="s">
        <v>1506</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40" t="str">
        <f>IF(U402&lt;&gt;"",IF(U402&lt;&gt;"LIBSETS_DROP_MECHANIC_MONSTER_NAME",VLOOKUP(U402,'LibSets constants'!$I$4:$L$1003,3,FALSE),""),"")</f>
        <v/>
      </c>
      <c r="W402" s="40" t="str">
        <f>IF(U402&lt;&gt;"",IF(U402&lt;&gt;"LIBSETS_DROP_MECHANIC_MONSTER_NAME",VLOOKUP(U402,'LibSets constants'!$I$4:$L$1003,4,FALSE),""),"")</f>
        <v/>
      </c>
      <c r="Y402" s="3" t="str">
        <f>IF(G402&lt;&gt;"LIBSETS_SETTYPE_BATTLEGROUND",IF(G402&lt;&gt;"LIBSETS_SETTYPE_SPECIAL",IF(X402&lt;&gt;"",X402,IF(Z402&lt;&gt;"",VLOOKUP(Z402,'ESO zone constants'!$D$3:$H$4953,5,FALSE),"")),""),"")</f>
        <v/>
      </c>
      <c r="Z402" t="str">
        <f>IF(AND(O402&lt;&gt;"",NOT(ISERROR(O402))),"",IF(AND(L402&lt;&gt;"",L402&gt;0,NOT(ISERROR(L402))),VLOOKUP(L402,'ESO dumped WayshrineInfo'!$K$3:$N$9999,4,FALSE),""))</f>
        <v/>
      </c>
      <c r="AA402" s="41"/>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WayshrineInfo'!$K$3:$N$9999,4,FALSE),""))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0" t="str">
        <f>IF(AU402&lt;&gt;"",IF(AU402&lt;&gt;"LIBSETS_DROP_MECHANIC_MONSTER_NAME",VLOOKUP(AU402,'LibSets constants'!$I$4:$L$1003,4,FALSE),""),"")</f>
        <v/>
      </c>
      <c r="AX402" s="90" t="s">
        <v>2707</v>
      </c>
      <c r="AY402" s="21" t="str">
        <f>IF(A402="???","--","")&amp;IF(F402&lt;&gt;"Not in the game (anymore)",IF(A402&lt;&gt;"",CONCATENATE("[",A402,"] = {wayshrines={")&amp;IF(K402&lt;&gt;"",CONCATENATE(K402,","),"")&amp;IF(L402&lt;&gt;"",CONCATENATE(L402,","),"")&amp;IF(M402&lt;&gt;"",CONCATENATE(M402,","),"")&amp;CONCATENATE("}")&amp;IF(VALUE(N402)&gt;0,CONCATENATE(", traitsNeeded=",N402),"")&amp;CONCATENATE(", dlcId=",IF(S402&lt;&gt;"",S402,"DLC_BASE_GAME")),""),"")</f>
        <v>[456] = {wayshrines={398,398,398,}, dlcId=DLC_SCALEBREAKER</v>
      </c>
      <c r="AZ402" s="21" t="str">
        <f>IF(F402&lt;&gt;"Not in the game (anymore)",IF(A402&lt;&gt;"",IF(P402&lt;&gt;"",CONCATENATE(", zoneIds={",P402),"")&amp;IF(Y402&lt;&gt;"",CONCATENATE(",",Y402),"")&amp;IF(AD402&lt;&gt;"",CONCATENATE(",",AD402),"")&amp;IF(AI402&lt;&gt;"",CONCATENATE(",",AI402),"")&amp;IF(AN402&lt;&gt;"",CONCATENATE(",",AN402),"")&amp;IF(AS402&lt;&gt;"",CONCATENATE(",",AS402),"")&amp;IF(P402&lt;&gt;"",CONCATENATE("}",""),"")&amp;IF(OR(I402="true",I402="false",I402&lt;&gt;""), CONCATENATE(", veteran=", I402), ""),""),"")</f>
        <v>, zoneIds={1123}, veteran=false</v>
      </c>
      <c r="BA402" s="21" t="str">
        <f>IF(F402&lt;&gt;"Not in the game (anymore)",IF(A402&lt;&gt;"",", setType="&amp;G402,"")&amp;IF(J402="true",", multiTrialSet=true",""),"")</f>
        <v>, setType=LIBSETS_SETTYPE_DUNGEON</v>
      </c>
      <c r="BB402" s="21" t="str">
        <f>IF(AX402&lt;&gt;"",", isProcSetAllowedInPvP="&amp; AX402,"") &amp; IF(F402&lt;&gt;"Not in the game (anymore)",IF(U402&lt;&gt;"",", dropMechanic={"&amp;U402&amp;IF(AA402&lt;&gt;"",","&amp;AA402,"")&amp;IF(AF402&lt;&gt;"",","&amp;AF402,"")&amp;IF(AK402&lt;&gt;"",","&amp;AK402,"")&amp;IF(AP402&lt;&gt;"",","&amp;AP402,"")&amp;IF(AU402&lt;&gt;"",","&amp;AU402,"")&amp;"}"&amp;IF(U402="LIBSETS_DROP_MECHANIC_MONSTER_NAME",", dropMechanicNames={" &amp; IF(V402&lt;&gt;"","['en']='"&amp;V402&amp;"'","") &amp; IF(W402&lt;&gt;"",", ['de']='" &amp; W402&amp;"'","") &amp; "}",""),"")&amp;"},","")</f>
        <v>},</v>
      </c>
      <c r="BC402" s="21" t="str">
        <f>IF(F402&lt;&gt;"Not in the game (anymore)",IF(C402&lt;&gt;"",CONCATENATE(" --",C402," / ",B402,"   [",IF(Q402&lt;&gt;"",Q402,""),IF(Z402&lt;&gt;"",", "&amp;Z402,""),IF(AE402&lt;&gt;"",", "&amp;AE402,""),IF(AJ402&lt;&gt;"",", "&amp;AJ402,""),IF(AO402&lt;&gt;"",", "&amp;AO402,""),IF(AT402&lt;&gt;"",", "&amp;AT402,""),"]")),"")</f>
        <v xml:space="preserve"> --Azureblight Reaper / Azurfäuleschnitter   [Lair of Maarselok]</v>
      </c>
    </row>
    <row r="403" spans="1:55" x14ac:dyDescent="0.25">
      <c r="A403" s="5">
        <v>457</v>
      </c>
      <c r="B403" t="s">
        <v>1527</v>
      </c>
      <c r="C403" t="s">
        <v>2687</v>
      </c>
      <c r="D403" s="3">
        <f t="shared" si="9"/>
        <v>457</v>
      </c>
      <c r="G403" s="3" t="s">
        <v>1496</v>
      </c>
      <c r="I403" t="s">
        <v>97</v>
      </c>
      <c r="J403" t="s">
        <v>97</v>
      </c>
      <c r="K403">
        <v>398</v>
      </c>
      <c r="L403">
        <v>398</v>
      </c>
      <c r="M403">
        <v>398</v>
      </c>
      <c r="N403">
        <v>0</v>
      </c>
      <c r="O403" s="66" t="s">
        <v>1506</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40" t="str">
        <f>IF(U403&lt;&gt;"",IF(U403&lt;&gt;"LIBSETS_DROP_MECHANIC_MONSTER_NAME",VLOOKUP(U403,'LibSets constants'!$I$4:$L$1003,3,FALSE),""),"")</f>
        <v/>
      </c>
      <c r="W403" s="40" t="str">
        <f>IF(U403&lt;&gt;"",IF(U403&lt;&gt;"LIBSETS_DROP_MECHANIC_MONSTER_NAME",VLOOKUP(U403,'LibSets constants'!$I$4:$L$1003,4,FALSE),""),"")</f>
        <v/>
      </c>
      <c r="Y403" s="3" t="str">
        <f>IF(G403&lt;&gt;"LIBSETS_SETTYPE_BATTLEGROUND",IF(G403&lt;&gt;"LIBSETS_SETTYPE_SPECIAL",IF(X403&lt;&gt;"",X403,IF(Z403&lt;&gt;"",VLOOKUP(Z403,'ESO zone constants'!$D$3:$H$4953,5,FALSE),"")),""),"")</f>
        <v/>
      </c>
      <c r="Z403" t="str">
        <f>IF(AND(O403&lt;&gt;"",NOT(ISERROR(O403))),"",IF(AND(L403&lt;&gt;"",L403&gt;0,NOT(ISERROR(L403))),VLOOKUP(L403,'ESO dumped WayshrineInfo'!$K$3:$N$9999,4,FALSE),""))</f>
        <v/>
      </c>
      <c r="AA403" s="41"/>
      <c r="AB403" s="40" t="str">
        <f>IF(AA403&lt;&gt;"",IF(AA403&lt;&gt;"LIBSETS_DROP_MECHANIC_MONSTER_NAME",VLOOKUP(AA403,'LibSets constants'!$I$4:$L$1003,3,FALSE),""),"")</f>
        <v/>
      </c>
      <c r="AC403" s="40" t="str">
        <f>IF(AA403&lt;&gt;"",IF(AA403&lt;&gt;"LIBSETS_DROP_MECHANIC_MONSTER_NAME",VLOOKUP(AA403,'LibSets constants'!$I$4:$L$1003,4,FALSE),""),"")</f>
        <v/>
      </c>
      <c r="AD403" s="3" t="str">
        <f>IF(G403&lt;&gt;"LIBSETS_SETTYPE_BATTLEGROUND",IF(G403&lt;&gt;"LIBSETS_SETTYPE_SPECIAL",IF(AE403&lt;&gt;"",VLOOKUP(AE403,'ESO zone constants'!$D$3:$H$4953,5,FALSE),""),""),"")</f>
        <v/>
      </c>
      <c r="AE403" t="str">
        <f>IF(AND(O403&lt;&gt;"",NOT(ISERROR(O403))),"",IF(AND(M403&lt;&gt;"",M403&gt;0,NOT(ISERROR(M403))),VLOOKUP(M403,'ESO dumped WayshrineInfo'!$K$3:$N$9999,4,FALSE),""))</f>
        <v/>
      </c>
      <c r="AF403" s="41"/>
      <c r="AG403" s="40" t="str">
        <f>IF(AF403&lt;&gt;"",IF(AF403&lt;&gt;"LIBSETS_DROP_MECHANIC_MONSTER_NAME",VLOOKUP(AF403,'LibSets constants'!$I$4:$L$1003,3,FALSE),""),"")</f>
        <v/>
      </c>
      <c r="AH403" s="40" t="str">
        <f>IF(AF403&lt;&gt;"",IF(AF403&lt;&gt;"LIBSETS_DROP_MECHANIC_MONSTER_NAME",VLOOKUP(AF403,'LibSets constants'!$I$4:$L$1003,4,FALSE),""),"")</f>
        <v/>
      </c>
      <c r="AI403" s="3" t="str">
        <f>IF(G403&lt;&gt;"LIBSETS_SETTYPE_BATTLEGROUND",IF(G403&lt;&gt;"LIBSETS_SETTYPE_SPECIAL",IF(AJ403&lt;&gt;"",VLOOKUP(AJ403,'ESO zone constants'!$D$3:$H$4953,5,FALSE),""),""),"")</f>
        <v/>
      </c>
      <c r="AK403" s="41"/>
      <c r="AL403" s="40" t="str">
        <f>IF(AK403&lt;&gt;"",IF(AK403&lt;&gt;"LIBSETS_DROP_MECHANIC_MONSTER_NAME",VLOOKUP(AK403,'LibSets constants'!$I$4:$L$1003,3,FALSE),""),"")</f>
        <v/>
      </c>
      <c r="AM403" s="40" t="str">
        <f>IF(AK403&lt;&gt;"",IF(AK403&lt;&gt;"LIBSETS_DROP_MECHANIC_MONSTER_NAME",VLOOKUP(AK403,'LibSets constants'!$I$4:$L$1003,4,FALSE),""),"")</f>
        <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0" t="str">
        <f>IF(AU403&lt;&gt;"",IF(AU403&lt;&gt;"LIBSETS_DROP_MECHANIC_MONSTER_NAME",VLOOKUP(AU403,'LibSets constants'!$I$4:$L$1003,4,FALSE),""),"")</f>
        <v/>
      </c>
      <c r="AX403" s="90" t="s">
        <v>2707</v>
      </c>
      <c r="AY403" s="21" t="str">
        <f>IF(A403="???","--","")&amp;IF(F403&lt;&gt;"Not in the game (anymore)",IF(A403&lt;&gt;"",CONCATENATE("[",A403,"] = {wayshrines={")&amp;IF(K403&lt;&gt;"",CONCATENATE(K403,","),"")&amp;IF(L403&lt;&gt;"",CONCATENATE(L403,","),"")&amp;IF(M403&lt;&gt;"",CONCATENATE(M403,","),"")&amp;CONCATENATE("}")&amp;IF(VALUE(N403)&gt;0,CONCATENATE(", traitsNeeded=",N403),"")&amp;CONCATENATE(", dlcId=",IF(S403&lt;&gt;"",S403,"DLC_BASE_GAME")),""),"")</f>
        <v>[457] = {wayshrines={398,398,398,}, dlcId=DLC_SCALEBREAKER</v>
      </c>
      <c r="AZ403" s="21" t="str">
        <f>IF(F403&lt;&gt;"Not in the game (anymore)",IF(A403&lt;&gt;"",IF(P403&lt;&gt;"",CONCATENATE(", zoneIds={",P403),"")&amp;IF(Y403&lt;&gt;"",CONCATENATE(",",Y403),"")&amp;IF(AD403&lt;&gt;"",CONCATENATE(",",AD403),"")&amp;IF(AI403&lt;&gt;"",CONCATENATE(",",AI403),"")&amp;IF(AN403&lt;&gt;"",CONCATENATE(",",AN403),"")&amp;IF(AS403&lt;&gt;"",CONCATENATE(",",AS403),"")&amp;IF(P403&lt;&gt;"",CONCATENATE("}",""),"")&amp;IF(OR(I403="true",I403="false",I403&lt;&gt;""), CONCATENATE(", veteran=", I403), ""),""),"")</f>
        <v>, zoneIds={1123}, veteran=false</v>
      </c>
      <c r="BA403" s="21" t="str">
        <f>IF(F403&lt;&gt;"Not in the game (anymore)",IF(A403&lt;&gt;"",", setType="&amp;G403,"")&amp;IF(J403="true",", multiTrialSet=true",""),"")</f>
        <v>, setType=LIBSETS_SETTYPE_DUNGEON</v>
      </c>
      <c r="BB403" s="21" t="str">
        <f>IF(AX403&lt;&gt;"",", isProcSetAllowedInPvP="&amp; AX403,"") &amp; IF(F403&lt;&gt;"Not in the game (anymore)",IF(U403&lt;&gt;"",", dropMechanic={"&amp;U403&amp;IF(AA403&lt;&gt;"",","&amp;AA403,"")&amp;IF(AF403&lt;&gt;"",","&amp;AF403,"")&amp;IF(AK403&lt;&gt;"",","&amp;AK403,"")&amp;IF(AP403&lt;&gt;"",","&amp;AP403,"")&amp;IF(AU403&lt;&gt;"",","&amp;AU403,"")&amp;"}"&amp;IF(U403="LIBSETS_DROP_MECHANIC_MONSTER_NAME",", dropMechanicNames={" &amp; IF(V403&lt;&gt;"","['en']='"&amp;V403&amp;"'","") &amp; IF(W403&lt;&gt;"",", ['de']='" &amp; W403&amp;"'","") &amp; "}",""),"")&amp;"},","")</f>
        <v>},</v>
      </c>
      <c r="BC403" s="21" t="str">
        <f>IF(F403&lt;&gt;"Not in the game (anymore)",IF(C403&lt;&gt;"",CONCATENATE(" --",C403," / ",B403,"   [",IF(Q403&lt;&gt;"",Q403,""),IF(Z403&lt;&gt;"",", "&amp;Z403,""),IF(AE403&lt;&gt;"",", "&amp;AE403,""),IF(AJ403&lt;&gt;"",", "&amp;AJ403,""),IF(AO403&lt;&gt;"",", "&amp;AO403,""),IF(AT403&lt;&gt;"",", "&amp;AT403,""),"]")),"")</f>
        <v xml:space="preserve"> --Dragon\'s Defilement / Drachenschändung   [Lair of Maarselok]</v>
      </c>
    </row>
    <row r="404" spans="1:55" x14ac:dyDescent="0.25">
      <c r="A404" s="5">
        <v>458</v>
      </c>
      <c r="B404" t="s">
        <v>1528</v>
      </c>
      <c r="C404" t="s">
        <v>1528</v>
      </c>
      <c r="D404" s="3">
        <f t="shared" si="9"/>
        <v>458</v>
      </c>
      <c r="G404" s="3" t="s">
        <v>1498</v>
      </c>
      <c r="H404">
        <v>3</v>
      </c>
      <c r="I404" t="s">
        <v>1485</v>
      </c>
      <c r="J404" t="s">
        <v>97</v>
      </c>
      <c r="K404">
        <v>391</v>
      </c>
      <c r="L404">
        <v>391</v>
      </c>
      <c r="M404">
        <v>391</v>
      </c>
      <c r="N404">
        <v>0</v>
      </c>
      <c r="O404" s="66" t="s">
        <v>1505</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1565</v>
      </c>
      <c r="V404" s="42" t="s">
        <v>1528</v>
      </c>
      <c r="W404" s="42" t="s">
        <v>1528</v>
      </c>
      <c r="Y404" s="3" t="str">
        <f>IF(G404&lt;&gt;"LIBSETS_SETTYPE_BATTLEGROUND",IF(G404&lt;&gt;"LIBSETS_SETTYPE_SPECIAL",IF(X404&lt;&gt;"",X404,IF(Z404&lt;&gt;"",VLOOKUP(Z404,'ESO zone constants'!$D$3:$H$4953,5,FALSE),"")),""),"")</f>
        <v/>
      </c>
      <c r="Z404" t="str">
        <f>IF(AND(O404&lt;&gt;"",NOT(ISERROR(O404))),"",IF(AND(L404&lt;&gt;"",L404&gt;0,NOT(ISERROR(L404))),VLOOKUP(L404,'ESO dumped WayshrineInfo'!$K$3:$N$9999,4,FALSE),""))</f>
        <v/>
      </c>
      <c r="AA404" s="42"/>
      <c r="AB404" s="42"/>
      <c r="AC404" s="42"/>
      <c r="AD404" s="3" t="str">
        <f>IF(G404&lt;&gt;"LIBSETS_SETTYPE_BATTLEGROUND",IF(G404&lt;&gt;"LIBSETS_SETTYPE_SPECIAL",IF(AE404&lt;&gt;"",VLOOKUP(AE404,'ESO zone constants'!$D$3:$H$4953,5,FALSE),""),""),"")</f>
        <v/>
      </c>
      <c r="AE404" t="str">
        <f>IF(AND(O404&lt;&gt;"",NOT(ISERROR(O404))),"",IF(AND(M404&lt;&gt;"",M404&gt;0,NOT(ISERROR(M404))),VLOOKUP(M404,'ESO dumped WayshrineInfo'!$K$3:$N$9999,4,FALSE),""))</f>
        <v/>
      </c>
      <c r="AF404" s="42"/>
      <c r="AG404" s="42"/>
      <c r="AH404" s="42"/>
      <c r="AI404" s="3" t="str">
        <f>IF(G404&lt;&gt;"LIBSETS_SETTYPE_BATTLEGROUND",IF(G404&lt;&gt;"LIBSETS_SETTYPE_SPECIAL",IF(AJ404&lt;&gt;"",VLOOKUP(AJ404,'ESO zone constants'!$D$3:$H$4953,5,FALSE),""),""),"")</f>
        <v/>
      </c>
      <c r="AK404" s="42"/>
      <c r="AL404" s="42"/>
      <c r="AM404" s="42"/>
      <c r="AN404" s="3" t="str">
        <f>IF(G404&lt;&gt;"LIBSETS_SETTYPE_BATTLEGROUND",IF(G404&lt;&gt;"LIBSETS_SETTYPE_SPECIAL",IF(AO404&lt;&gt;"",VLOOKUP(AO404,'ESO zone constants'!$D$3:$H$4953,5,FALSE),""),""),"")</f>
        <v/>
      </c>
      <c r="AP404" s="42"/>
      <c r="AQ404" s="42"/>
      <c r="AR404" s="42"/>
      <c r="AS404" s="3" t="str">
        <f>IF(G404&lt;&gt;"LIBSETS_SETTYPE_BATTLEGROUND",IF(G404&lt;&gt;"LIBSETS_SETTYPE_SPECIAL",IF(AT404&lt;&gt;"",VLOOKUP(AT404,'ESO zone constants'!$D$3:$H$4953,5,FALSE),""),""),"")</f>
        <v/>
      </c>
      <c r="AU404" s="42"/>
      <c r="AV404" s="42"/>
      <c r="AW404" s="42"/>
      <c r="AX404" s="90" t="s">
        <v>2707</v>
      </c>
      <c r="AY404" s="21" t="str">
        <f>IF(A404="???","--","")&amp;IF(F404&lt;&gt;"Not in the game (anymore)",IF(A404&lt;&gt;"",CONCATENATE("[",A404,"] = {wayshrines={")&amp;IF(K404&lt;&gt;"",CONCATENATE(K404,","),"")&amp;IF(L404&lt;&gt;"",CONCATENATE(L404,","),"")&amp;IF(M404&lt;&gt;"",CONCATENATE(M404,","),"")&amp;CONCATENATE("}")&amp;IF(VALUE(N404)&gt;0,CONCATENATE(", traitsNeeded=",N404),"")&amp;CONCATENATE(", dlcId=",IF(S404&lt;&gt;"",S404,"DLC_BASE_GAME")),""),"")</f>
        <v>[458] = {wayshrines={391,391,391,}, dlcId=DLC_SCALEBREAKER</v>
      </c>
      <c r="AZ404" s="21" t="str">
        <f>IF(F404&lt;&gt;"Not in the game (anymore)",IF(A404&lt;&gt;"",IF(P404&lt;&gt;"",CONCATENATE(", zoneIds={",P404),"")&amp;IF(Y404&lt;&gt;"",CONCATENATE(",",Y404),"")&amp;IF(AD404&lt;&gt;"",CONCATENATE(",",AD404),"")&amp;IF(AI404&lt;&gt;"",CONCATENATE(",",AI404),"")&amp;IF(AN404&lt;&gt;"",CONCATENATE(",",AN404),"")&amp;IF(AS404&lt;&gt;"",CONCATENATE(",",AS404),"")&amp;IF(P404&lt;&gt;"",CONCATENATE("}",""),"")&amp;IF(OR(I404="true",I404="false",I404&lt;&gt;""), CONCATENATE(", veteran=", I404), ""),""),"")</f>
        <v>, zoneIds={1122}, veteran={[EQUIP_TYPE_HEAD]=true, [EQUIP_TYPE_SHOULDERS]=false}</v>
      </c>
      <c r="BA404" s="21" t="str">
        <f>IF(F404&lt;&gt;"Not in the game (anymore)",IF(A404&lt;&gt;"",", setType="&amp;G404,"")&amp;IF(J404="true",", multiTrialSet=true",""),"")</f>
        <v>, setType=LIBSETS_SETTYPE_MONSTER</v>
      </c>
      <c r="BB404" s="21" t="str">
        <f>IF(AX404&lt;&gt;"",", isProcSetAllowedInPvP="&amp; AX404,"") &amp; IF(F404&lt;&gt;"Not in the game (anymore)",IF(U404&lt;&gt;"",", dropMechanic={"&amp;U404&amp;IF(AA404&lt;&gt;"",","&amp;AA404,"")&amp;IF(AF404&lt;&gt;"",","&amp;AF404,"")&amp;IF(AK404&lt;&gt;"",","&amp;AK404,"")&amp;IF(AP404&lt;&gt;"",","&amp;AP404,"")&amp;IF(AU404&lt;&gt;"",","&amp;AU404,"")&amp;"}"&amp;IF(U404="LIBSETS_DROP_MECHANIC_MONSTER_NAME",", dropMechanicNames={" &amp; IF(V404&lt;&gt;"","['en']='"&amp;V404&amp;"'","") &amp; IF(W404&lt;&gt;"",", ['de']='" &amp; W404&amp;"'","") &amp; "}",""),"")&amp;"},","")</f>
        <v>, dropMechanic={LIBSETS_DROP_MECHANIC_MONSTER_NAME}, dropMechanicNames={['en']='Grundwulf', ['de']='Grundwulf'}},</v>
      </c>
      <c r="BC404" s="21" t="str">
        <f>IF(F404&lt;&gt;"Not in the game (anymore)",IF(C404&lt;&gt;"",CONCATENATE(" --",C404," / ",B404,"   [",IF(Q404&lt;&gt;"",Q404,""),IF(Z404&lt;&gt;"",", "&amp;Z404,""),IF(AE404&lt;&gt;"",", "&amp;AE404,""),IF(AJ404&lt;&gt;"",", "&amp;AJ404,""),IF(AO404&lt;&gt;"",", "&amp;AO404,""),IF(AT404&lt;&gt;"",", "&amp;AT404,""),"]")),"")</f>
        <v xml:space="preserve"> --Grundwulf / Grundwulf   [Moongrave Fane]</v>
      </c>
    </row>
    <row r="405" spans="1:55" x14ac:dyDescent="0.25">
      <c r="A405" s="5">
        <v>459</v>
      </c>
      <c r="B405" t="s">
        <v>1529</v>
      </c>
      <c r="C405" t="s">
        <v>1529</v>
      </c>
      <c r="D405" s="3">
        <f t="shared" si="9"/>
        <v>459</v>
      </c>
      <c r="G405" s="3" t="s">
        <v>1498</v>
      </c>
      <c r="H405">
        <v>3</v>
      </c>
      <c r="I405" t="s">
        <v>1485</v>
      </c>
      <c r="J405" t="s">
        <v>97</v>
      </c>
      <c r="K405">
        <v>398</v>
      </c>
      <c r="L405">
        <v>398</v>
      </c>
      <c r="M405">
        <v>398</v>
      </c>
      <c r="N405">
        <v>0</v>
      </c>
      <c r="O405" s="66" t="s">
        <v>1506</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1565</v>
      </c>
      <c r="V405" s="42" t="s">
        <v>1529</v>
      </c>
      <c r="W405" s="42" t="s">
        <v>1529</v>
      </c>
      <c r="Y405" s="3" t="str">
        <f>IF(G405&lt;&gt;"LIBSETS_SETTYPE_BATTLEGROUND",IF(G405&lt;&gt;"LIBSETS_SETTYPE_SPECIAL",IF(X405&lt;&gt;"",X405,IF(Z405&lt;&gt;"",VLOOKUP(Z405,'ESO zone constants'!$D$3:$H$4953,5,FALSE),"")),""),"")</f>
        <v/>
      </c>
      <c r="Z405" t="str">
        <f>IF(AND(O405&lt;&gt;"",NOT(ISERROR(O405))),"",IF(AND(L405&lt;&gt;"",L405&gt;0,NOT(ISERROR(L405))),VLOOKUP(L405,'ESO dumped WayshrineInfo'!$K$3:$N$9999,4,FALSE),""))</f>
        <v/>
      </c>
      <c r="AA405" s="42"/>
      <c r="AB405" s="42"/>
      <c r="AC405" s="42"/>
      <c r="AD405" s="3" t="str">
        <f>IF(G405&lt;&gt;"LIBSETS_SETTYPE_BATTLEGROUND",IF(G405&lt;&gt;"LIBSETS_SETTYPE_SPECIAL",IF(AE405&lt;&gt;"",VLOOKUP(AE405,'ESO zone constants'!$D$3:$H$4953,5,FALSE),""),""),"")</f>
        <v/>
      </c>
      <c r="AE405" t="str">
        <f>IF(AND(O405&lt;&gt;"",NOT(ISERROR(O405))),"",IF(AND(M405&lt;&gt;"",M405&gt;0,NOT(ISERROR(M405))),VLOOKUP(M405,'ESO dumped WayshrineInfo'!$K$3:$N$9999,4,FALSE),""))</f>
        <v/>
      </c>
      <c r="AF405" s="42"/>
      <c r="AG405" s="42"/>
      <c r="AH405" s="42"/>
      <c r="AI405" s="3" t="str">
        <f>IF(G405&lt;&gt;"LIBSETS_SETTYPE_BATTLEGROUND",IF(G405&lt;&gt;"LIBSETS_SETTYPE_SPECIAL",IF(AJ405&lt;&gt;"",VLOOKUP(AJ405,'ESO zone constants'!$D$3:$H$4953,5,FALSE),""),""),"")</f>
        <v/>
      </c>
      <c r="AK405" s="42"/>
      <c r="AL405" s="42"/>
      <c r="AM405" s="42"/>
      <c r="AN405" s="3" t="str">
        <f>IF(G405&lt;&gt;"LIBSETS_SETTYPE_BATTLEGROUND",IF(G405&lt;&gt;"LIBSETS_SETTYPE_SPECIAL",IF(AO405&lt;&gt;"",VLOOKUP(AO405,'ESO zone constants'!$D$3:$H$4953,5,FALSE),""),""),"")</f>
        <v/>
      </c>
      <c r="AP405" s="42"/>
      <c r="AQ405" s="42"/>
      <c r="AR405" s="42"/>
      <c r="AS405" s="3" t="str">
        <f>IF(G405&lt;&gt;"LIBSETS_SETTYPE_BATTLEGROUND",IF(G405&lt;&gt;"LIBSETS_SETTYPE_SPECIAL",IF(AT405&lt;&gt;"",VLOOKUP(AT405,'ESO zone constants'!$D$3:$H$4953,5,FALSE),""),""),"")</f>
        <v/>
      </c>
      <c r="AU405" s="42"/>
      <c r="AV405" s="42"/>
      <c r="AW405" s="42"/>
      <c r="AX405" s="90" t="s">
        <v>2707</v>
      </c>
      <c r="AY405" s="21" t="str">
        <f>IF(A405="???","--","")&amp;IF(F405&lt;&gt;"Not in the game (anymore)",IF(A405&lt;&gt;"",CONCATENATE("[",A405,"] = {wayshrines={")&amp;IF(K405&lt;&gt;"",CONCATENATE(K405,","),"")&amp;IF(L405&lt;&gt;"",CONCATENATE(L405,","),"")&amp;IF(M405&lt;&gt;"",CONCATENATE(M405,","),"")&amp;CONCATENATE("}")&amp;IF(VALUE(N405)&gt;0,CONCATENATE(", traitsNeeded=",N405),"")&amp;CONCATENATE(", dlcId=",IF(S405&lt;&gt;"",S405,"DLC_BASE_GAME")),""),"")</f>
        <v>[459] = {wayshrines={398,398,398,}, dlcId=DLC_SCALEBREAKER</v>
      </c>
      <c r="AZ405" s="21" t="str">
        <f>IF(F405&lt;&gt;"Not in the game (anymore)",IF(A405&lt;&gt;"",IF(P405&lt;&gt;"",CONCATENATE(", zoneIds={",P405),"")&amp;IF(Y405&lt;&gt;"",CONCATENATE(",",Y405),"")&amp;IF(AD405&lt;&gt;"",CONCATENATE(",",AD405),"")&amp;IF(AI405&lt;&gt;"",CONCATENATE(",",AI405),"")&amp;IF(AN405&lt;&gt;"",CONCATENATE(",",AN405),"")&amp;IF(AS405&lt;&gt;"",CONCATENATE(",",AS405),"")&amp;IF(P405&lt;&gt;"",CONCATENATE("}",""),"")&amp;IF(OR(I405="true",I405="false",I405&lt;&gt;""), CONCATENATE(", veteran=", I405), ""),""),"")</f>
        <v>, zoneIds={1123}, veteran={[EQUIP_TYPE_HEAD]=true, [EQUIP_TYPE_SHOULDERS]=false}</v>
      </c>
      <c r="BA405" s="21" t="str">
        <f>IF(F405&lt;&gt;"Not in the game (anymore)",IF(A405&lt;&gt;"",", setType="&amp;G405,"")&amp;IF(J405="true",", multiTrialSet=true",""),"")</f>
        <v>, setType=LIBSETS_SETTYPE_MONSTER</v>
      </c>
      <c r="BB405" s="21" t="str">
        <f>IF(AX405&lt;&gt;"",", isProcSetAllowedInPvP="&amp; AX405,"") &amp; IF(F405&lt;&gt;"Not in the game (anymore)",IF(U405&lt;&gt;"",", dropMechanic={"&amp;U405&amp;IF(AA405&lt;&gt;"",","&amp;AA405,"")&amp;IF(AF405&lt;&gt;"",","&amp;AF405,"")&amp;IF(AK405&lt;&gt;"",","&amp;AK405,"")&amp;IF(AP405&lt;&gt;"",","&amp;AP405,"")&amp;IF(AU405&lt;&gt;"",","&amp;AU405,"")&amp;"}"&amp;IF(U405="LIBSETS_DROP_MECHANIC_MONSTER_NAME",", dropMechanicNames={" &amp; IF(V405&lt;&gt;"","['en']='"&amp;V405&amp;"'","") &amp; IF(W405&lt;&gt;"",", ['de']='" &amp; W405&amp;"'","") &amp; "}",""),"")&amp;"},","")</f>
        <v>, dropMechanic={LIBSETS_DROP_MECHANIC_MONSTER_NAME}, dropMechanicNames={['en']='Maarselok', ['de']='Maarselok'}},</v>
      </c>
      <c r="BC405" s="21" t="str">
        <f>IF(F405&lt;&gt;"Not in the game (anymore)",IF(C405&lt;&gt;"",CONCATENATE(" --",C405," / ",B405,"   [",IF(Q405&lt;&gt;"",Q405,""),IF(Z405&lt;&gt;"",", "&amp;Z405,""),IF(AE405&lt;&gt;"",", "&amp;AE405,""),IF(AJ405&lt;&gt;"",", "&amp;AJ405,""),IF(AO405&lt;&gt;"",", "&amp;AO405,""),IF(AT405&lt;&gt;"",", "&amp;AT405,""),"]")),"")</f>
        <v xml:space="preserve"> --Maarselok / Maarselok   [Lair of Maarselok]</v>
      </c>
    </row>
    <row r="406" spans="1:55" x14ac:dyDescent="0.25">
      <c r="A406" s="5">
        <v>465</v>
      </c>
      <c r="B406" t="s">
        <v>1624</v>
      </c>
      <c r="C406" t="s">
        <v>1625</v>
      </c>
      <c r="D406" s="3">
        <f t="shared" si="9"/>
        <v>465</v>
      </c>
      <c r="G406" s="8" t="s">
        <v>1499</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1581</v>
      </c>
      <c r="V406" s="40" t="str">
        <f>IF(U406&lt;&gt;"",IF(U406&lt;&gt;"LIBSETS_DROP_MECHANIC_MONSTER_NAME",VLOOKUP(U406,'LibSets constants'!$I$4:$L$1003,3,FALSE),""),"")</f>
        <v>Delve bosses have a chance to drop a waist or feet.</v>
      </c>
      <c r="W406" s="43" t="str">
        <f>IF(U406&lt;&gt;"",IF(U406&lt;&gt;"LIBSETS_DROP_MECHANIC_MONSTER_NAME",VLOOKUP(U406,'LibSets constants'!$I$4:$L$1003,4,FALSE),""),"")</f>
        <v>Bosse in Gewölben haben die Chance, eine Taille oder Füße fallen zu lassen.</v>
      </c>
      <c r="Y406" s="3">
        <f>IF(G406&lt;&gt;"LIBSETS_SETTYPE_BATTLEGROUND",IF(G406&lt;&gt;"LIBSETS_SETTYPE_SPECIAL",IF(X406&lt;&gt;"",X406,IF(Z406&lt;&gt;"",VLOOKUP(Z406,'ESO zone constants'!$D$3:$H$4953,5,FALSE),"")),""),"")</f>
        <v>1133</v>
      </c>
      <c r="Z406" t="str">
        <f>IF(AND(O406&lt;&gt;"",NOT(ISERROR(O406))),"",IF(AND(L406&lt;&gt;"",L406&gt;0,NOT(ISERROR(L406))),VLOOKUP(L406,'ESO dumped WayshrineInfo'!$K$3:$N$9999,4,FALSE),""))</f>
        <v>Southern Elsweyr</v>
      </c>
      <c r="AA406" s="41" t="s">
        <v>1581</v>
      </c>
      <c r="AB406" s="40" t="str">
        <f>IF(AA406&lt;&gt;"",IF(AA406&lt;&gt;"LIBSETS_DROP_MECHANIC_MONSTER_NAME",VLOOKUP(AA406,'LibSets constants'!$I$4:$L$1003,3,FALSE),""),"")</f>
        <v>Delve bosses have a chance to drop a waist or feet.</v>
      </c>
      <c r="AC406" s="40" t="str">
        <f>IF(AA406&lt;&gt;"",IF(AA406&lt;&gt;"LIBSETS_DROP_MECHANIC_MONSTER_NAME",VLOOKUP(AA406,'LibSets constants'!$I$4:$L$1003,4,FALSE),""),"")</f>
        <v>Bosse in Gewölben haben die Chance, eine Taille oder Füße fallen zu lassen.</v>
      </c>
      <c r="AD406" s="3">
        <f>IF(G406&lt;&gt;"LIBSETS_SETTYPE_BATTLEGROUND",IF(G406&lt;&gt;"LIBSETS_SETTYPE_SPECIAL",IF(AE406&lt;&gt;"",VLOOKUP(AE406,'ESO zone constants'!$D$3:$H$4953,5,FALSE),""),""),"")</f>
        <v>1133</v>
      </c>
      <c r="AE406" t="str">
        <f>IF(AND(O406&lt;&gt;"",NOT(ISERROR(O406))),"",IF(AND(M406&lt;&gt;"",M406&gt;0,NOT(ISERROR(M406))),VLOOKUP(M406,'ESO dumped WayshrineInfo'!$K$3:$N$9999,4,FALSE),""))</f>
        <v>Southern Elsweyr</v>
      </c>
      <c r="AF406" s="41" t="s">
        <v>1583</v>
      </c>
      <c r="AG406" s="40" t="str">
        <f>IF(AF406&lt;&gt;"",IF(AF406&lt;&gt;"LIBSETS_DROP_MECHANIC_MONSTER_NAME",VLOOKUP(AF406,'LibSets constants'!$I$4:$L$1003,3,FALSE),""),"")</f>
        <v>Public dungeon bosses have a chance to drop a shoulder, hand, or weapon.</v>
      </c>
      <c r="AH406" s="40" t="str">
        <f>IF(AF406&lt;&gt;"",IF(AF406&lt;&gt;"LIBSETS_DROP_MECHANIC_MONSTER_NAME",VLOOKUP(AF406,'LibSets constants'!$I$4:$L$1003,4,FALSE),""),"")</f>
        <v>Öffentliche Dungeon-Bosse haben die Möglichkeit, eine Schulter, Handschuhe oder eine Waffe fallen zu lassen.</v>
      </c>
      <c r="AI406" s="3" t="str">
        <f>IF(G406&lt;&gt;"LIBSETS_SETTYPE_BATTLEGROUND",IF(G406&lt;&gt;"LIBSETS_SETTYPE_SPECIAL",IF(AJ406&lt;&gt;"",VLOOKUP(AJ406,'ESO zone constants'!$D$3:$H$4953,5,FALSE),""),""),"")</f>
        <v/>
      </c>
      <c r="AK406" s="41" t="s">
        <v>1584</v>
      </c>
      <c r="AL406" s="40" t="str">
        <f>IF(AK406&lt;&gt;"",IF(AK406&lt;&gt;"LIBSETS_DROP_MECHANIC_MONSTER_NAME",VLOOKUP(AK406,'LibSets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6" s="40" t="str">
        <f>IF(AK406&lt;&gt;"",IF(AK406&lt;&gt;"LIBSETS_DROP_MECHANIC_MONSTER_NAME",VLOOKUP(AK406,'LibSets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0" t="str">
        <f>IF(AU406&lt;&gt;"",IF(AU406&lt;&gt;"LIBSETS_DROP_MECHANIC_MONSTER_NAME",VLOOKUP(AU406,'LibSets constants'!$I$4:$L$1003,4,FALSE),""),"")</f>
        <v/>
      </c>
      <c r="AX406" s="90" t="s">
        <v>2707</v>
      </c>
      <c r="AY406" s="21" t="str">
        <f>IF(A406="???","--","")&amp;IF(F406&lt;&gt;"Not in the game (anymore)",IF(A406&lt;&gt;"",CONCATENATE("[",A406,"] = {wayshrines={")&amp;IF(K406&lt;&gt;"",CONCATENATE(K406,","),"")&amp;IF(L406&lt;&gt;"",CONCATENATE(L406,","),"")&amp;IF(M406&lt;&gt;"",CONCATENATE(M406,","),"")&amp;CONCATENATE("}")&amp;IF(VALUE(N406)&gt;0,CONCATENATE(", traitsNeeded=",N406),"")&amp;CONCATENATE(", dlcId=",IF(S406&lt;&gt;"",S406,"DLC_BASE_GAME")),""),"")</f>
        <v>[465] = {wayshrines={402,402,402,}, dlcId=DLC_DRAGONHOLD</v>
      </c>
      <c r="AZ406" s="21" t="str">
        <f>IF(F406&lt;&gt;"Not in the game (anymore)",IF(A406&lt;&gt;"",IF(P406&lt;&gt;"",CONCATENATE(", zoneIds={",P406),"")&amp;IF(Y406&lt;&gt;"",CONCATENATE(",",Y406),"")&amp;IF(AD406&lt;&gt;"",CONCATENATE(",",AD406),"")&amp;IF(AI406&lt;&gt;"",CONCATENATE(",",AI406),"")&amp;IF(AN406&lt;&gt;"",CONCATENATE(",",AN406),"")&amp;IF(AS406&lt;&gt;"",CONCATENATE(",",AS406),"")&amp;IF(P406&lt;&gt;"",CONCATENATE("}",""),"")&amp;IF(OR(I406="true",I406="false",I406&lt;&gt;""), CONCATENATE(", veteran=", I406), ""),""),"")</f>
        <v>, zoneIds={1133,1133,1133}, veteran=false</v>
      </c>
      <c r="BA406" s="21" t="str">
        <f>IF(F406&lt;&gt;"Not in the game (anymore)",IF(A406&lt;&gt;"",", setType="&amp;G406,"")&amp;IF(J406="true",", multiTrialSet=true",""),"")</f>
        <v>, setType=LIBSETS_SETTYPE_OVERLAND</v>
      </c>
      <c r="BB406" s="21" t="str">
        <f>IF(AX406&lt;&gt;"",", isProcSetAllowedInPvP="&amp; AX406,"") &amp; IF(F406&lt;&gt;"Not in the game (anymore)",IF(U406&lt;&gt;"",", dropMechanic={"&amp;U406&amp;IF(AA406&lt;&gt;"",","&amp;AA406,"")&amp;IF(AF406&lt;&gt;"",","&amp;AF406,"")&amp;IF(AK406&lt;&gt;"",","&amp;AK406,"")&amp;IF(AP406&lt;&gt;"",","&amp;AP406,"")&amp;IF(AU406&lt;&gt;"",","&amp;AU406,"")&amp;"}"&amp;IF(U406="LIBSETS_DROP_MECHANIC_MONSTER_NAME",", dropMechanicNames={" &amp; IF(V406&lt;&gt;"","['en']='"&amp;V406&amp;"'","") &amp; IF(W406&lt;&gt;"",", ['de']='" &amp; W406&amp;"'","") &amp; "}",""),"")&amp;"},","")</f>
        <v>, dropMechanic={LIBSETS_DROP_MECHANIC_OVERLAND_BOSS_DELVE,LIBSETS_DROP_MECHANIC_OVERLAND_BOSS_DELVE,LIBSETS_DROP_MECHANIC_OVERLAND_BOSS_PUBLIC_DUNGEON,LIBSETS_DROP_MECHANIC_OVERLAND_CHEST}},</v>
      </c>
      <c r="BC406" s="21" t="str">
        <f>IF(F406&lt;&gt;"Not in the game (anymore)",IF(C406&lt;&gt;"",CONCATENATE(" --",C406," / ",B406,"   [",IF(Q406&lt;&gt;"",Q406,""),IF(Z406&lt;&gt;"",", "&amp;Z406,""),IF(AE406&lt;&gt;"",", "&amp;AE406,""),IF(AJ406&lt;&gt;"",", "&amp;AJ406,""),IF(AO406&lt;&gt;"",", "&amp;AO406,""),IF(AT406&lt;&gt;"",", "&amp;AT406,""),"]")),"")</f>
        <v xml:space="preserve"> --Senchal Defender / Verteidiger von Senchal   [Southern Elsweyr, Southern Elsweyr, Southern Elsweyr]</v>
      </c>
    </row>
    <row r="407" spans="1:55" x14ac:dyDescent="0.25">
      <c r="A407" s="5">
        <v>466</v>
      </c>
      <c r="B407" t="s">
        <v>1634</v>
      </c>
      <c r="C407" t="s">
        <v>2688</v>
      </c>
      <c r="D407" s="3">
        <f t="shared" si="9"/>
        <v>466</v>
      </c>
      <c r="G407" s="8" t="s">
        <v>1499</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1581</v>
      </c>
      <c r="V407" s="40" t="str">
        <f>IF(U407&lt;&gt;"",IF(U407&lt;&gt;"LIBSETS_DROP_MECHANIC_MONSTER_NAME",VLOOKUP(U407,'LibSets constants'!$I$4:$L$1003,3,FALSE),""),"")</f>
        <v>Delve bosses have a chance to drop a waist or feet.</v>
      </c>
      <c r="W407" s="43" t="str">
        <f>IF(U407&lt;&gt;"",IF(U407&lt;&gt;"LIBSETS_DROP_MECHANIC_MONSTER_NAME",VLOOKUP(U407,'LibSets constants'!$I$4:$L$1003,4,FALSE),""),"")</f>
        <v>Bosse in Gewölben haben die Chance, eine Taille oder Füße fallen zu lassen.</v>
      </c>
      <c r="Y407" s="3">
        <f>IF(G407&lt;&gt;"LIBSETS_SETTYPE_BATTLEGROUND",IF(G407&lt;&gt;"LIBSETS_SETTYPE_SPECIAL",IF(X407&lt;&gt;"",X407,IF(Z407&lt;&gt;"",VLOOKUP(Z407,'ESO zone constants'!$D$3:$H$4953,5,FALSE),"")),""),"")</f>
        <v>1133</v>
      </c>
      <c r="Z407" t="str">
        <f>IF(AND(O407&lt;&gt;"",NOT(ISERROR(O407))),"",IF(AND(L407&lt;&gt;"",L407&gt;0,NOT(ISERROR(L407))),VLOOKUP(L407,'ESO dumped WayshrineInfo'!$K$3:$N$9999,4,FALSE),""))</f>
        <v>Southern Elsweyr</v>
      </c>
      <c r="AA407" s="41" t="s">
        <v>1581</v>
      </c>
      <c r="AB407" s="40" t="str">
        <f>IF(AA407&lt;&gt;"",IF(AA407&lt;&gt;"LIBSETS_DROP_MECHANIC_MONSTER_NAME",VLOOKUP(AA407,'LibSets constants'!$I$4:$L$1003,3,FALSE),""),"")</f>
        <v>Delve bosses have a chance to drop a waist or feet.</v>
      </c>
      <c r="AC407" s="40" t="str">
        <f>IF(AA407&lt;&gt;"",IF(AA407&lt;&gt;"LIBSETS_DROP_MECHANIC_MONSTER_NAME",VLOOKUP(AA407,'LibSets constants'!$I$4:$L$1003,4,FALSE),""),"")</f>
        <v>Bosse in Gewölben haben die Chance, eine Taille oder Füße fallen zu lassen.</v>
      </c>
      <c r="AD407" s="3">
        <f>IF(G407&lt;&gt;"LIBSETS_SETTYPE_BATTLEGROUND",IF(G407&lt;&gt;"LIBSETS_SETTYPE_SPECIAL",IF(AE407&lt;&gt;"",VLOOKUP(AE407,'ESO zone constants'!$D$3:$H$4953,5,FALSE),""),""),"")</f>
        <v>1133</v>
      </c>
      <c r="AE407" t="str">
        <f>IF(AND(O407&lt;&gt;"",NOT(ISERROR(O407))),"",IF(AND(M407&lt;&gt;"",M407&gt;0,NOT(ISERROR(M407))),VLOOKUP(M407,'ESO dumped WayshrineInfo'!$K$3:$N$9999,4,FALSE),""))</f>
        <v>Southern Elsweyr</v>
      </c>
      <c r="AF407" s="41" t="s">
        <v>1583</v>
      </c>
      <c r="AG407" s="40" t="str">
        <f>IF(AF407&lt;&gt;"",IF(AF407&lt;&gt;"LIBSETS_DROP_MECHANIC_MONSTER_NAME",VLOOKUP(AF407,'LibSets constants'!$I$4:$L$1003,3,FALSE),""),"")</f>
        <v>Public dungeon bosses have a chance to drop a shoulder, hand, or weapon.</v>
      </c>
      <c r="AH407" s="40" t="str">
        <f>IF(AF407&lt;&gt;"",IF(AF407&lt;&gt;"LIBSETS_DROP_MECHANIC_MONSTER_NAME",VLOOKUP(AF407,'LibSets constants'!$I$4:$L$1003,4,FALSE),""),"")</f>
        <v>Öffentliche Dungeon-Bosse haben die Möglichkeit, eine Schulter, Handschuhe oder eine Waffe fallen zu lassen.</v>
      </c>
      <c r="AI407" s="3" t="str">
        <f>IF(G407&lt;&gt;"LIBSETS_SETTYPE_BATTLEGROUND",IF(G407&lt;&gt;"LIBSETS_SETTYPE_SPECIAL",IF(AJ407&lt;&gt;"",VLOOKUP(AJ407,'ESO zone constants'!$D$3:$H$4953,5,FALSE),""),""),"")</f>
        <v/>
      </c>
      <c r="AK407" s="41" t="s">
        <v>1584</v>
      </c>
      <c r="AL407" s="40" t="str">
        <f>IF(AK407&lt;&gt;"",IF(AK407&lt;&gt;"LIBSETS_DROP_MECHANIC_MONSTER_NAME",VLOOKUP(AK407,'LibSets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7" s="40" t="str">
        <f>IF(AK407&lt;&gt;"",IF(AK407&lt;&gt;"LIBSETS_DROP_MECHANIC_MONSTER_NAME",VLOOKUP(AK407,'LibSets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7" s="3" t="str">
        <f>IF(G407&lt;&gt;"LIBSETS_SETTYPE_BATTLEGROUND",IF(G407&lt;&gt;"LIBSETS_SETTYPE_SPECIAL",IF(AO407&lt;&gt;"",VLOOKUP(AO407,'ESO zone constants'!$D$3:$H$4953,5,FALSE),""),""),"")</f>
        <v/>
      </c>
      <c r="AP407" s="41"/>
      <c r="AQ407" s="40" t="str">
        <f>IF(AP407&lt;&gt;"",IF(AP407&lt;&gt;"LIBSETS_DROP_MECHANIC_MONSTER_NAME",VLOOKUP(AP407,'LibSets constants'!$I$4:$L$1003,3,FALSE),""),"")</f>
        <v/>
      </c>
      <c r="AR407" s="40" t="str">
        <f>IF(AP407&lt;&gt;"",IF(AP407&lt;&gt;"LIBSETS_DROP_MECHANIC_MONSTER_NAME",VLOOKUP(AP407,'LibSets constants'!$I$4:$L$1003,4,FALSE),""),"")</f>
        <v/>
      </c>
      <c r="AS407" s="3" t="str">
        <f>IF(G407&lt;&gt;"LIBSETS_SETTYPE_BATTLEGROUND",IF(G407&lt;&gt;"LIBSETS_SETTYPE_SPECIAL",IF(AT407&lt;&gt;"",VLOOKUP(AT407,'ESO zone constants'!$D$3:$H$4953,5,FALSE),""),""),"")</f>
        <v/>
      </c>
      <c r="AU407" s="41"/>
      <c r="AV407" s="40" t="str">
        <f>IF(AU407&lt;&gt;"",IF(AU407&lt;&gt;"LIBSETS_DROP_MECHANIC_MONSTER_NAME",VLOOKUP(AU407,'LibSets constants'!$I$4:$L$1003,3,FALSE),""),"")</f>
        <v/>
      </c>
      <c r="AW407" s="40" t="str">
        <f>IF(AU407&lt;&gt;"",IF(AU407&lt;&gt;"LIBSETS_DROP_MECHANIC_MONSTER_NAME",VLOOKUP(AU407,'LibSets constants'!$I$4:$L$1003,4,FALSE),""),"")</f>
        <v/>
      </c>
      <c r="AX407" s="90" t="s">
        <v>2707</v>
      </c>
      <c r="AY407" s="21" t="str">
        <f>IF(A407="???","--","")&amp;IF(F407&lt;&gt;"Not in the game (anymore)",IF(A407&lt;&gt;"",CONCATENATE("[",A407,"] = {wayshrines={")&amp;IF(K407&lt;&gt;"",CONCATENATE(K407,","),"")&amp;IF(L407&lt;&gt;"",CONCATENATE(L407,","),"")&amp;IF(M407&lt;&gt;"",CONCATENATE(M407,","),"")&amp;CONCATENATE("}")&amp;IF(VALUE(N407)&gt;0,CONCATENATE(", traitsNeeded=",N407),"")&amp;CONCATENATE(", dlcId=",IF(S407&lt;&gt;"",S407,"DLC_BASE_GAME")),""),"")</f>
        <v>[466] = {wayshrines={402,402,402,}, dlcId=DLC_DRAGONHOLD</v>
      </c>
      <c r="AZ407" s="21" t="str">
        <f>IF(F407&lt;&gt;"Not in the game (anymore)",IF(A407&lt;&gt;"",IF(P407&lt;&gt;"",CONCATENATE(", zoneIds={",P407),"")&amp;IF(Y407&lt;&gt;"",CONCATENATE(",",Y407),"")&amp;IF(AD407&lt;&gt;"",CONCATENATE(",",AD407),"")&amp;IF(AI407&lt;&gt;"",CONCATENATE(",",AI407),"")&amp;IF(AN407&lt;&gt;"",CONCATENATE(",",AN407),"")&amp;IF(AS407&lt;&gt;"",CONCATENATE(",",AS407),"")&amp;IF(P407&lt;&gt;"",CONCATENATE("}",""),"")&amp;IF(OR(I407="true",I407="false",I407&lt;&gt;""), CONCATENATE(", veteran=", I407), ""),""),"")</f>
        <v>, zoneIds={1133,1133,1133}, veteran=false</v>
      </c>
      <c r="BA407" s="21" t="str">
        <f>IF(F407&lt;&gt;"Not in the game (anymore)",IF(A407&lt;&gt;"",", setType="&amp;G407,"")&amp;IF(J407="true",", multiTrialSet=true",""),"")</f>
        <v>, setType=LIBSETS_SETTYPE_OVERLAND</v>
      </c>
      <c r="BB407" s="21" t="str">
        <f>IF(AX407&lt;&gt;"",", isProcSetAllowedInPvP="&amp; AX407,"") &amp; IF(F407&lt;&gt;"Not in the game (anymore)",IF(U407&lt;&gt;"",", dropMechanic={"&amp;U407&amp;IF(AA407&lt;&gt;"",","&amp;AA407,"")&amp;IF(AF407&lt;&gt;"",","&amp;AF407,"")&amp;IF(AK407&lt;&gt;"",","&amp;AK407,"")&amp;IF(AP407&lt;&gt;"",","&amp;AP407,"")&amp;IF(AU407&lt;&gt;"",","&amp;AU407,"")&amp;"}"&amp;IF(U407="LIBSETS_DROP_MECHANIC_MONSTER_NAME",", dropMechanicNames={" &amp; IF(V407&lt;&gt;"","['en']='"&amp;V407&amp;"'","") &amp; IF(W407&lt;&gt;"",", ['de']='" &amp; W407&amp;"'","") &amp; "}",""),"")&amp;"},","")</f>
        <v>, dropMechanic={LIBSETS_DROP_MECHANIC_OVERLAND_BOSS_DELVE,LIBSETS_DROP_MECHANIC_OVERLAND_BOSS_DELVE,LIBSETS_DROP_MECHANIC_OVERLAND_BOSS_PUBLIC_DUNGEON,LIBSETS_DROP_MECHANIC_OVERLAND_CHEST}},</v>
      </c>
      <c r="BC407" s="21" t="str">
        <f>IF(F407&lt;&gt;"Not in the game (anymore)",IF(C407&lt;&gt;"",CONCATENATE(" --",C407," / ",B407,"   [",IF(Q407&lt;&gt;"",Q407,""),IF(Z407&lt;&gt;"",", "&amp;Z407,""),IF(AE407&lt;&gt;"",", "&amp;AE407,""),IF(AJ407&lt;&gt;"",", "&amp;AJ407,""),IF(AO407&lt;&gt;"",", "&amp;AO407,""),IF(AT407&lt;&gt;"",", "&amp;AT407,""),"]")),"")</f>
        <v xml:space="preserve"> --Marauder\'s Haste / Marodeurshast   [Southern Elsweyr, Southern Elsweyr, Southern Elsweyr]</v>
      </c>
    </row>
    <row r="408" spans="1:55" x14ac:dyDescent="0.25">
      <c r="A408" s="5">
        <v>467</v>
      </c>
      <c r="B408" t="s">
        <v>1633</v>
      </c>
      <c r="C408" t="s">
        <v>1626</v>
      </c>
      <c r="D408" s="3">
        <f t="shared" si="9"/>
        <v>467</v>
      </c>
      <c r="G408" s="8" t="s">
        <v>1499</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1581</v>
      </c>
      <c r="V408" s="40" t="str">
        <f>IF(U408&lt;&gt;"",IF(U408&lt;&gt;"LIBSETS_DROP_MECHANIC_MONSTER_NAME",VLOOKUP(U408,'LibSets constants'!$I$4:$L$1003,3,FALSE),""),"")</f>
        <v>Delve bosses have a chance to drop a waist or feet.</v>
      </c>
      <c r="W408" s="43" t="str">
        <f>IF(U408&lt;&gt;"",IF(U408&lt;&gt;"LIBSETS_DROP_MECHANIC_MONSTER_NAME",VLOOKUP(U408,'LibSets constants'!$I$4:$L$1003,4,FALSE),""),"")</f>
        <v>Bosse in Gewölben haben die Chance, eine Taille oder Füße fallen zu lassen.</v>
      </c>
      <c r="Y408" s="3">
        <f>IF(G408&lt;&gt;"LIBSETS_SETTYPE_BATTLEGROUND",IF(G408&lt;&gt;"LIBSETS_SETTYPE_SPECIAL",IF(X408&lt;&gt;"",X408,IF(Z408&lt;&gt;"",VLOOKUP(Z408,'ESO zone constants'!$D$3:$H$4953,5,FALSE),"")),""),"")</f>
        <v>1133</v>
      </c>
      <c r="Z408" t="str">
        <f>IF(AND(O408&lt;&gt;"",NOT(ISERROR(O408))),"",IF(AND(L408&lt;&gt;"",L408&gt;0,NOT(ISERROR(L408))),VLOOKUP(L408,'ESO dumped WayshrineInfo'!$K$3:$N$9999,4,FALSE),""))</f>
        <v>Southern Elsweyr</v>
      </c>
      <c r="AA408" s="41" t="s">
        <v>1581</v>
      </c>
      <c r="AB408" s="40" t="str">
        <f>IF(AA408&lt;&gt;"",IF(AA408&lt;&gt;"LIBSETS_DROP_MECHANIC_MONSTER_NAME",VLOOKUP(AA408,'LibSets constants'!$I$4:$L$1003,3,FALSE),""),"")</f>
        <v>Delve bosses have a chance to drop a waist or feet.</v>
      </c>
      <c r="AC408" s="40" t="str">
        <f>IF(AA408&lt;&gt;"",IF(AA408&lt;&gt;"LIBSETS_DROP_MECHANIC_MONSTER_NAME",VLOOKUP(AA408,'LibSets constants'!$I$4:$L$1003,4,FALSE),""),"")</f>
        <v>Bosse in Gewölben haben die Chance, eine Taille oder Füße fallen zu lassen.</v>
      </c>
      <c r="AD408" s="3">
        <f>IF(G408&lt;&gt;"LIBSETS_SETTYPE_BATTLEGROUND",IF(G408&lt;&gt;"LIBSETS_SETTYPE_SPECIAL",IF(AE408&lt;&gt;"",VLOOKUP(AE408,'ESO zone constants'!$D$3:$H$4953,5,FALSE),""),""),"")</f>
        <v>1133</v>
      </c>
      <c r="AE408" t="str">
        <f>IF(AND(O408&lt;&gt;"",NOT(ISERROR(O408))),"",IF(AND(M408&lt;&gt;"",M408&gt;0,NOT(ISERROR(M408))),VLOOKUP(M408,'ESO dumped WayshrineInfo'!$K$3:$N$9999,4,FALSE),""))</f>
        <v>Southern Elsweyr</v>
      </c>
      <c r="AF408" s="41" t="s">
        <v>1583</v>
      </c>
      <c r="AG408" s="40" t="str">
        <f>IF(AF408&lt;&gt;"",IF(AF408&lt;&gt;"LIBSETS_DROP_MECHANIC_MONSTER_NAME",VLOOKUP(AF408,'LibSets constants'!$I$4:$L$1003,3,FALSE),""),"")</f>
        <v>Public dungeon bosses have a chance to drop a shoulder, hand, or weapon.</v>
      </c>
      <c r="AH408" s="40" t="str">
        <f>IF(AF408&lt;&gt;"",IF(AF408&lt;&gt;"LIBSETS_DROP_MECHANIC_MONSTER_NAME",VLOOKUP(AF408,'LibSets constants'!$I$4:$L$1003,4,FALSE),""),"")</f>
        <v>Öffentliche Dungeon-Bosse haben die Möglichkeit, eine Schulter, Handschuhe oder eine Waffe fallen zu lassen.</v>
      </c>
      <c r="AI408" s="3" t="str">
        <f>IF(G408&lt;&gt;"LIBSETS_SETTYPE_BATTLEGROUND",IF(G408&lt;&gt;"LIBSETS_SETTYPE_SPECIAL",IF(AJ408&lt;&gt;"",VLOOKUP(AJ408,'ESO zone constants'!$D$3:$H$4953,5,FALSE),""),""),"")</f>
        <v/>
      </c>
      <c r="AK408" s="41" t="s">
        <v>1584</v>
      </c>
      <c r="AL408" s="40" t="str">
        <f>IF(AK408&lt;&gt;"",IF(AK408&lt;&gt;"LIBSETS_DROP_MECHANIC_MONSTER_NAME",VLOOKUP(AK408,'LibSets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8" s="40" t="str">
        <f>IF(AK408&lt;&gt;"",IF(AK408&lt;&gt;"LIBSETS_DROP_MECHANIC_MONSTER_NAME",VLOOKUP(AK408,'LibSets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0" t="str">
        <f>IF(AU408&lt;&gt;"",IF(AU408&lt;&gt;"LIBSETS_DROP_MECHANIC_MONSTER_NAME",VLOOKUP(AU408,'LibSets constants'!$I$4:$L$1003,4,FALSE),""),"")</f>
        <v/>
      </c>
      <c r="AX408" s="90" t="s">
        <v>2707</v>
      </c>
      <c r="AY408" s="21" t="str">
        <f>IF(A408="???","--","")&amp;IF(F408&lt;&gt;"Not in the game (anymore)",IF(A408&lt;&gt;"",CONCATENATE("[",A408,"] = {wayshrines={")&amp;IF(K408&lt;&gt;"",CONCATENATE(K408,","),"")&amp;IF(L408&lt;&gt;"",CONCATENATE(L408,","),"")&amp;IF(M408&lt;&gt;"",CONCATENATE(M408,","),"")&amp;CONCATENATE("}")&amp;IF(VALUE(N408)&gt;0,CONCATENATE(", traitsNeeded=",N408),"")&amp;CONCATENATE(", dlcId=",IF(S408&lt;&gt;"",S408,"DLC_BASE_GAME")),""),"")</f>
        <v>[467] = {wayshrines={402,402,402,}, dlcId=DLC_DRAGONHOLD</v>
      </c>
      <c r="AZ408" s="21" t="str">
        <f>IF(F408&lt;&gt;"Not in the game (anymore)",IF(A408&lt;&gt;"",IF(P408&lt;&gt;"",CONCATENATE(", zoneIds={",P408),"")&amp;IF(Y408&lt;&gt;"",CONCATENATE(",",Y408),"")&amp;IF(AD408&lt;&gt;"",CONCATENATE(",",AD408),"")&amp;IF(AI408&lt;&gt;"",CONCATENATE(",",AI408),"")&amp;IF(AN408&lt;&gt;"",CONCATENATE(",",AN408),"")&amp;IF(AS408&lt;&gt;"",CONCATENATE(",",AS408),"")&amp;IF(P408&lt;&gt;"",CONCATENATE("}",""),"")&amp;IF(OR(I408="true",I408="false",I408&lt;&gt;""), CONCATENATE(", veteran=", I408), ""),""),"")</f>
        <v>, zoneIds={1133,1133,1133}, veteran=false</v>
      </c>
      <c r="BA408" s="21" t="str">
        <f>IF(F408&lt;&gt;"Not in the game (anymore)",IF(A408&lt;&gt;"",", setType="&amp;G408,"")&amp;IF(J408="true",", multiTrialSet=true",""),"")</f>
        <v>, setType=LIBSETS_SETTYPE_OVERLAND</v>
      </c>
      <c r="BB408" s="21" t="str">
        <f>IF(AX408&lt;&gt;"",", isProcSetAllowedInPvP="&amp; AX408,"") &amp; IF(F408&lt;&gt;"Not in the game (anymore)",IF(U408&lt;&gt;"",", dropMechanic={"&amp;U408&amp;IF(AA408&lt;&gt;"",","&amp;AA408,"")&amp;IF(AF408&lt;&gt;"",","&amp;AF408,"")&amp;IF(AK408&lt;&gt;"",","&amp;AK408,"")&amp;IF(AP408&lt;&gt;"",","&amp;AP408,"")&amp;IF(AU408&lt;&gt;"",","&amp;AU408,"")&amp;"}"&amp;IF(U408="LIBSETS_DROP_MECHANIC_MONSTER_NAME",", dropMechanicNames={" &amp; IF(V408&lt;&gt;"","['en']='"&amp;V408&amp;"'","") &amp; IF(W408&lt;&gt;"",", ['de']='" &amp; W408&amp;"'","") &amp; "}",""),"")&amp;"},","")</f>
        <v>, dropMechanic={LIBSETS_DROP_MECHANIC_OVERLAND_BOSS_DELVE,LIBSETS_DROP_MECHANIC_OVERLAND_BOSS_DELVE,LIBSETS_DROP_MECHANIC_OVERLAND_BOSS_PUBLIC_DUNGEON,LIBSETS_DROP_MECHANIC_OVERLAND_CHEST}},</v>
      </c>
      <c r="BC408" s="21" t="str">
        <f>IF(F408&lt;&gt;"Not in the game (anymore)",IF(C408&lt;&gt;"",CONCATENATE(" --",C408," / ",B408,"   [",IF(Q408&lt;&gt;"",Q408,""),IF(Z408&lt;&gt;"",", "&amp;Z408,""),IF(AE408&lt;&gt;"",", "&amp;AE408,""),IF(AJ408&lt;&gt;"",", "&amp;AJ408,""),IF(AO408&lt;&gt;"",", "&amp;AO408,""),IF(AT408&lt;&gt;"",", "&amp;AT408,""),"]")),"")</f>
        <v xml:space="preserve"> --Dragonguard Elite / Drachengardeelite   [Southern Elsweyr, Southern Elsweyr, Southern Elsweyr]</v>
      </c>
    </row>
    <row r="409" spans="1:55" x14ac:dyDescent="0.25">
      <c r="A409" s="5">
        <v>468</v>
      </c>
      <c r="B409" t="s">
        <v>1632</v>
      </c>
      <c r="C409" t="s">
        <v>1627</v>
      </c>
      <c r="D409" s="3">
        <f t="shared" si="9"/>
        <v>468</v>
      </c>
      <c r="G409" s="8" t="s">
        <v>1493</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40" t="str">
        <f>IF(U409&lt;&gt;"",IF(U409&lt;&gt;"LIBSETS_DROP_MECHANIC_MONSTER_NAME",VLOOKUP(U409,'LibSets constants'!$I$4:$L$1003,3,FALSE),""),"")</f>
        <v/>
      </c>
      <c r="W409" s="40"/>
      <c r="Y409" s="3">
        <f>IF(G409&lt;&gt;"LIBSETS_SETTYPE_BATTLEGROUND",IF(G409&lt;&gt;"LIBSETS_SETTYPE_SPECIAL",IF(X409&lt;&gt;"",X409,IF(Z409&lt;&gt;"",VLOOKUP(Z409,'ESO zone constants'!$D$3:$H$4953,5,FALSE),"")),""),"")</f>
        <v>1133</v>
      </c>
      <c r="Z409" t="str">
        <f>IF(AND(O409&lt;&gt;"",NOT(ISERROR(O409))),"",IF(AND(L409&lt;&gt;"",L409&gt;0,NOT(ISERROR(L409))),VLOOKUP(L409,'ESO dumped WayshrineInfo'!$K$3:$N$9999,4,FALSE),""))</f>
        <v>Southern Elsweyr</v>
      </c>
      <c r="AA409" s="41"/>
      <c r="AB409" s="40"/>
      <c r="AC409" s="40"/>
      <c r="AD409" s="3">
        <f>IF(G409&lt;&gt;"LIBSETS_SETTYPE_BATTLEGROUND",IF(G409&lt;&gt;"LIBSETS_SETTYPE_SPECIAL",IF(AE409&lt;&gt;"",VLOOKUP(AE409,'ESO zone constants'!$D$3:$H$4953,5,FALSE),""),""),"")</f>
        <v>1133</v>
      </c>
      <c r="AE409" t="str">
        <f>IF(AND(O409&lt;&gt;"",NOT(ISERROR(O409))),"",IF(AND(M409&lt;&gt;"",M409&gt;0,NOT(ISERROR(M409))),VLOOKUP(M409,'ESO dumped WayshrineInfo'!$K$3:$N$9999,4,FALSE),""))</f>
        <v>Southern Elsweyr</v>
      </c>
      <c r="AF409" s="41"/>
      <c r="AG409" s="40"/>
      <c r="AH409" s="40"/>
      <c r="AI409" s="3" t="str">
        <f>IF(G409&lt;&gt;"LIBSETS_SETTYPE_BATTLEGROUND",IF(G409&lt;&gt;"LIBSETS_SETTYPE_SPECIAL",IF(AJ409&lt;&gt;"",VLOOKUP(AJ409,'ESO zone constants'!$D$3:$H$4953,5,FALSE),""),""),"")</f>
        <v/>
      </c>
      <c r="AK409" s="41"/>
      <c r="AL409" s="40"/>
      <c r="AM409" s="40"/>
      <c r="AN409" s="3" t="str">
        <f>IF(G409&lt;&gt;"LIBSETS_SETTYPE_BATTLEGROUND",IF(G409&lt;&gt;"LIBSETS_SETTYPE_SPECIAL",IF(AO409&lt;&gt;"",VLOOKUP(AO409,'ESO zone constants'!$D$3:$H$4953,5,FALSE),""),""),"")</f>
        <v/>
      </c>
      <c r="AP409" s="41"/>
      <c r="AQ409" s="40"/>
      <c r="AR409" s="40"/>
      <c r="AS409" s="3" t="str">
        <f>IF(G409&lt;&gt;"LIBSETS_SETTYPE_BATTLEGROUND",IF(G409&lt;&gt;"LIBSETS_SETTYPE_SPECIAL",IF(AT409&lt;&gt;"",VLOOKUP(AT409,'ESO zone constants'!$D$3:$H$4953,5,FALSE),""),""),"")</f>
        <v/>
      </c>
      <c r="AU409" s="41"/>
      <c r="AV409" s="40"/>
      <c r="AW409" s="40"/>
      <c r="AX409" s="90" t="s">
        <v>2707</v>
      </c>
      <c r="AY409" s="21" t="str">
        <f>IF(A409="???","--","")&amp;IF(F409&lt;&gt;"Not in the game (anymore)",IF(A409&lt;&gt;"",CONCATENATE("[",A409,"] = {wayshrines={")&amp;IF(K409&lt;&gt;"",CONCATENATE(K409,","),"")&amp;IF(L409&lt;&gt;"",CONCATENATE(L409,","),"")&amp;IF(M409&lt;&gt;"",CONCATENATE(M409,","),"")&amp;CONCATENATE("}")&amp;IF(VALUE(N409)&gt;0,CONCATENATE(", traitsNeeded=",N409),"")&amp;CONCATENATE(", dlcId=",IF(S409&lt;&gt;"",S409,"DLC_BASE_GAME")),""),"")</f>
        <v>[468] = {wayshrines={403,403,403,}, traitsNeeded=3, dlcId=DLC_DRAGONHOLD</v>
      </c>
      <c r="AZ409" s="21" t="str">
        <f>IF(F409&lt;&gt;"Not in the game (anymore)",IF(A409&lt;&gt;"",IF(P409&lt;&gt;"",CONCATENATE(", zoneIds={",P409),"")&amp;IF(Y409&lt;&gt;"",CONCATENATE(",",Y409),"")&amp;IF(AD409&lt;&gt;"",CONCATENATE(",",AD409),"")&amp;IF(AI409&lt;&gt;"",CONCATENATE(",",AI409),"")&amp;IF(AN409&lt;&gt;"",CONCATENATE(",",AN409),"")&amp;IF(AS409&lt;&gt;"",CONCATENATE(",",AS409),"")&amp;IF(P409&lt;&gt;"",CONCATENATE("}",""),"")&amp;IF(OR(I409="true",I409="false",I409&lt;&gt;""), CONCATENATE(", veteran=", I409), ""),""),"")</f>
        <v>, zoneIds={1133,1133,1133}, veteran=false</v>
      </c>
      <c r="BA409" s="21" t="str">
        <f>IF(F409&lt;&gt;"Not in the game (anymore)",IF(A409&lt;&gt;"",", setType="&amp;G409,"")&amp;IF(J409="true",", multiTrialSet=true",""),"")</f>
        <v>, setType=LIBSETS_SETTYPE_CRAFTED</v>
      </c>
      <c r="BB409" s="21" t="str">
        <f>IF(AX409&lt;&gt;"",", isProcSetAllowedInPvP="&amp; AX409,"") &amp; IF(F409&lt;&gt;"Not in the game (anymore)",IF(U409&lt;&gt;"",", dropMechanic={"&amp;U409&amp;IF(AA409&lt;&gt;"",","&amp;AA409,"")&amp;IF(AF409&lt;&gt;"",","&amp;AF409,"")&amp;IF(AK409&lt;&gt;"",","&amp;AK409,"")&amp;IF(AP409&lt;&gt;"",","&amp;AP409,"")&amp;IF(AU409&lt;&gt;"",","&amp;AU409,"")&amp;"}"&amp;IF(U409="LIBSETS_DROP_MECHANIC_MONSTER_NAME",", dropMechanicNames={" &amp; IF(V409&lt;&gt;"","['en']='"&amp;V409&amp;"'","") &amp; IF(W409&lt;&gt;"",", ['de']='" &amp; W409&amp;"'","") &amp; "}",""),"")&amp;"},","")</f>
        <v>},</v>
      </c>
      <c r="BC409" s="21" t="str">
        <f>IF(F409&lt;&gt;"Not in the game (anymore)",IF(C409&lt;&gt;"",CONCATENATE(" --",C409," / ",B409,"   [",IF(Q409&lt;&gt;"",Q409,""),IF(Z409&lt;&gt;"",", "&amp;Z409,""),IF(AE409&lt;&gt;"",", "&amp;AE409,""),IF(AJ409&lt;&gt;"",", "&amp;AJ409,""),IF(AO409&lt;&gt;"",", "&amp;AO409,""),IF(AT409&lt;&gt;"",", "&amp;AT409,""),"]")),"")</f>
        <v xml:space="preserve"> --Daring Corsair / Kühner Korsar   [Southern Elsweyr, Southern Elsweyr, Southern Elsweyr]</v>
      </c>
    </row>
    <row r="410" spans="1:55" x14ac:dyDescent="0.25">
      <c r="A410" s="5">
        <v>469</v>
      </c>
      <c r="B410" t="s">
        <v>1631</v>
      </c>
      <c r="C410" t="s">
        <v>1628</v>
      </c>
      <c r="D410" s="3">
        <f t="shared" si="9"/>
        <v>469</v>
      </c>
      <c r="G410" s="8" t="s">
        <v>1493</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40" t="str">
        <f>IF(U410&lt;&gt;"",IF(U410&lt;&gt;"LIBSETS_DROP_MECHANIC_MONSTER_NAME",VLOOKUP(U410,'LibSets constants'!$I$4:$L$1003,3,FALSE),""),"")</f>
        <v/>
      </c>
      <c r="W410" s="40"/>
      <c r="Y410" s="3">
        <f>IF(G410&lt;&gt;"LIBSETS_SETTYPE_BATTLEGROUND",IF(G410&lt;&gt;"LIBSETS_SETTYPE_SPECIAL",IF(X410&lt;&gt;"",X410,IF(Z410&lt;&gt;"",VLOOKUP(Z410,'ESO zone constants'!$D$3:$H$4953,5,FALSE),"")),""),"")</f>
        <v>1133</v>
      </c>
      <c r="Z410" t="str">
        <f>IF(AND(O410&lt;&gt;"",NOT(ISERROR(O410))),"",IF(AND(L410&lt;&gt;"",L410&gt;0,NOT(ISERROR(L410))),VLOOKUP(L410,'ESO dumped WayshrineInfo'!$K$3:$N$9999,4,FALSE),""))</f>
        <v>Southern Elsweyr</v>
      </c>
      <c r="AA410" s="41"/>
      <c r="AB410" s="40"/>
      <c r="AC410" s="40"/>
      <c r="AD410" s="3">
        <f>IF(G410&lt;&gt;"LIBSETS_SETTYPE_BATTLEGROUND",IF(G410&lt;&gt;"LIBSETS_SETTYPE_SPECIAL",IF(AE410&lt;&gt;"",VLOOKUP(AE410,'ESO zone constants'!$D$3:$H$4953,5,FALSE),""),""),"")</f>
        <v>1133</v>
      </c>
      <c r="AE410" t="str">
        <f>IF(AND(O410&lt;&gt;"",NOT(ISERROR(O410))),"",IF(AND(M410&lt;&gt;"",M410&gt;0,NOT(ISERROR(M410))),VLOOKUP(M410,'ESO dumped WayshrineInfo'!$K$3:$N$9999,4,FALSE),""))</f>
        <v>Southern Elsweyr</v>
      </c>
      <c r="AF410" s="41"/>
      <c r="AG410" s="40"/>
      <c r="AH410" s="40"/>
      <c r="AI410" s="3" t="str">
        <f>IF(G410&lt;&gt;"LIBSETS_SETTYPE_BATTLEGROUND",IF(G410&lt;&gt;"LIBSETS_SETTYPE_SPECIAL",IF(AJ410&lt;&gt;"",VLOOKUP(AJ410,'ESO zone constants'!$D$3:$H$4953,5,FALSE),""),""),"")</f>
        <v/>
      </c>
      <c r="AK410" s="41"/>
      <c r="AL410" s="40"/>
      <c r="AM410" s="40"/>
      <c r="AN410" s="3" t="str">
        <f>IF(G410&lt;&gt;"LIBSETS_SETTYPE_BATTLEGROUND",IF(G410&lt;&gt;"LIBSETS_SETTYPE_SPECIAL",IF(AO410&lt;&gt;"",VLOOKUP(AO410,'ESO zone constants'!$D$3:$H$4953,5,FALSE),""),""),"")</f>
        <v/>
      </c>
      <c r="AP410" s="41"/>
      <c r="AQ410" s="40"/>
      <c r="AR410" s="40"/>
      <c r="AS410" s="3" t="str">
        <f>IF(G410&lt;&gt;"LIBSETS_SETTYPE_BATTLEGROUND",IF(G410&lt;&gt;"LIBSETS_SETTYPE_SPECIAL",IF(AT410&lt;&gt;"",VLOOKUP(AT410,'ESO zone constants'!$D$3:$H$4953,5,FALSE),""),""),"")</f>
        <v/>
      </c>
      <c r="AU410" s="41"/>
      <c r="AV410" s="40"/>
      <c r="AW410" s="40"/>
      <c r="AX410" s="90" t="s">
        <v>2707</v>
      </c>
      <c r="AY410" s="21" t="str">
        <f>IF(A410="???","--","")&amp;IF(F410&lt;&gt;"Not in the game (anymore)",IF(A410&lt;&gt;"",CONCATENATE("[",A410,"] = {wayshrines={")&amp;IF(K410&lt;&gt;"",CONCATENATE(K410,","),"")&amp;IF(L410&lt;&gt;"",CONCATENATE(L410,","),"")&amp;IF(M410&lt;&gt;"",CONCATENATE(M410,","),"")&amp;CONCATENATE("}")&amp;IF(VALUE(N410)&gt;0,CONCATENATE(", traitsNeeded=",N410),"")&amp;CONCATENATE(", dlcId=",IF(S410&lt;&gt;"",S410,"DLC_BASE_GAME")),""),"")</f>
        <v>[469] = {wayshrines={403,403,403,}, traitsNeeded=6, dlcId=DLC_DRAGONHOLD</v>
      </c>
      <c r="AZ410" s="21" t="str">
        <f>IF(F410&lt;&gt;"Not in the game (anymore)",IF(A410&lt;&gt;"",IF(P410&lt;&gt;"",CONCATENATE(", zoneIds={",P410),"")&amp;IF(Y410&lt;&gt;"",CONCATENATE(",",Y410),"")&amp;IF(AD410&lt;&gt;"",CONCATENATE(",",AD410),"")&amp;IF(AI410&lt;&gt;"",CONCATENATE(",",AI410),"")&amp;IF(AN410&lt;&gt;"",CONCATENATE(",",AN410),"")&amp;IF(AS410&lt;&gt;"",CONCATENATE(",",AS410),"")&amp;IF(P410&lt;&gt;"",CONCATENATE("}",""),"")&amp;IF(OR(I410="true",I410="false",I410&lt;&gt;""), CONCATENATE(", veteran=", I410), ""),""),"")</f>
        <v>, zoneIds={1133,1133,1133}, veteran=false</v>
      </c>
      <c r="BA410" s="21" t="str">
        <f>IF(F410&lt;&gt;"Not in the game (anymore)",IF(A410&lt;&gt;"",", setType="&amp;G410,"")&amp;IF(J410="true",", multiTrialSet=true",""),"")</f>
        <v>, setType=LIBSETS_SETTYPE_CRAFTED</v>
      </c>
      <c r="BB410" s="21" t="str">
        <f>IF(AX410&lt;&gt;"",", isProcSetAllowedInPvP="&amp; AX410,"") &amp; IF(F410&lt;&gt;"Not in the game (anymore)",IF(U410&lt;&gt;"",", dropMechanic={"&amp;U410&amp;IF(AA410&lt;&gt;"",","&amp;AA410,"")&amp;IF(AF410&lt;&gt;"",","&amp;AF410,"")&amp;IF(AK410&lt;&gt;"",","&amp;AK410,"")&amp;IF(AP410&lt;&gt;"",","&amp;AP410,"")&amp;IF(AU410&lt;&gt;"",","&amp;AU410,"")&amp;"}"&amp;IF(U410="LIBSETS_DROP_MECHANIC_MONSTER_NAME",", dropMechanicNames={" &amp; IF(V410&lt;&gt;"","['en']='"&amp;V410&amp;"'","") &amp; IF(W410&lt;&gt;"",", ['de']='" &amp; W410&amp;"'","") &amp; "}",""),"")&amp;"},","")</f>
        <v>},</v>
      </c>
      <c r="BC410" s="21" t="str">
        <f>IF(F410&lt;&gt;"Not in the game (anymore)",IF(C410&lt;&gt;"",CONCATENATE(" --",C410," / ",B410,"   [",IF(Q410&lt;&gt;"",Q410,""),IF(Z410&lt;&gt;"",", "&amp;Z410,""),IF(AE410&lt;&gt;"",", "&amp;AE410,""),IF(AJ410&lt;&gt;"",", "&amp;AJ410,""),IF(AO410&lt;&gt;"",", "&amp;AO410,""),IF(AT410&lt;&gt;"",", "&amp;AT410,""),"]")),"")</f>
        <v xml:space="preserve"> --Ancient Dragonguard / Alte Drachengarde   [Southern Elsweyr, Southern Elsweyr, Southern Elsweyr]</v>
      </c>
    </row>
    <row r="411" spans="1:55" x14ac:dyDescent="0.25">
      <c r="A411" s="5">
        <v>470</v>
      </c>
      <c r="B411" t="s">
        <v>1630</v>
      </c>
      <c r="C411" t="s">
        <v>1629</v>
      </c>
      <c r="D411" s="3">
        <f t="shared" si="9"/>
        <v>470</v>
      </c>
      <c r="G411" s="8" t="s">
        <v>1493</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40" t="str">
        <f>IF(U411&lt;&gt;"",IF(U411&lt;&gt;"LIBSETS_DROP_MECHANIC_MONSTER_NAME",VLOOKUP(U411,'LibSets constants'!$I$4:$L$1003,3,FALSE),""),"")</f>
        <v/>
      </c>
      <c r="W411" s="40"/>
      <c r="Y411" s="3">
        <f>IF(G411&lt;&gt;"LIBSETS_SETTYPE_BATTLEGROUND",IF(G411&lt;&gt;"LIBSETS_SETTYPE_SPECIAL",IF(X411&lt;&gt;"",X411,IF(Z411&lt;&gt;"",VLOOKUP(Z411,'ESO zone constants'!$D$3:$H$4953,5,FALSE),"")),""),"")</f>
        <v>1133</v>
      </c>
      <c r="Z411" t="str">
        <f>IF(AND(O411&lt;&gt;"",NOT(ISERROR(O411))),"",IF(AND(L411&lt;&gt;"",L411&gt;0,NOT(ISERROR(L411))),VLOOKUP(L411,'ESO dumped WayshrineInfo'!$K$3:$N$9999,4,FALSE),""))</f>
        <v>Southern Elsweyr</v>
      </c>
      <c r="AA411" s="41"/>
      <c r="AB411" s="40"/>
      <c r="AC411" s="40"/>
      <c r="AD411" s="3">
        <f>IF(G411&lt;&gt;"LIBSETS_SETTYPE_BATTLEGROUND",IF(G411&lt;&gt;"LIBSETS_SETTYPE_SPECIAL",IF(AE411&lt;&gt;"",VLOOKUP(AE411,'ESO zone constants'!$D$3:$H$4953,5,FALSE),""),""),"")</f>
        <v>1133</v>
      </c>
      <c r="AE411" t="str">
        <f>IF(AND(O411&lt;&gt;"",NOT(ISERROR(O411))),"",IF(AND(M411&lt;&gt;"",M411&gt;0,NOT(ISERROR(M411))),VLOOKUP(M411,'ESO dumped WayshrineInfo'!$K$3:$N$9999,4,FALSE),""))</f>
        <v>Southern Elsweyr</v>
      </c>
      <c r="AF411" s="41"/>
      <c r="AG411" s="40"/>
      <c r="AH411" s="40"/>
      <c r="AI411" s="3" t="str">
        <f>IF(G411&lt;&gt;"LIBSETS_SETTYPE_BATTLEGROUND",IF(G411&lt;&gt;"LIBSETS_SETTYPE_SPECIAL",IF(AJ411&lt;&gt;"",VLOOKUP(AJ411,'ESO zone constants'!$D$3:$H$4953,5,FALSE),""),""),"")</f>
        <v/>
      </c>
      <c r="AK411" s="41"/>
      <c r="AL411" s="40"/>
      <c r="AM411" s="40"/>
      <c r="AN411" s="3" t="str">
        <f>IF(G411&lt;&gt;"LIBSETS_SETTYPE_BATTLEGROUND",IF(G411&lt;&gt;"LIBSETS_SETTYPE_SPECIAL",IF(AO411&lt;&gt;"",VLOOKUP(AO411,'ESO zone constants'!$D$3:$H$4953,5,FALSE),""),""),"")</f>
        <v/>
      </c>
      <c r="AP411" s="41"/>
      <c r="AQ411" s="40"/>
      <c r="AR411" s="40"/>
      <c r="AS411" s="3" t="str">
        <f>IF(G411&lt;&gt;"LIBSETS_SETTYPE_BATTLEGROUND",IF(G411&lt;&gt;"LIBSETS_SETTYPE_SPECIAL",IF(AT411&lt;&gt;"",VLOOKUP(AT411,'ESO zone constants'!$D$3:$H$4953,5,FALSE),""),""),"")</f>
        <v/>
      </c>
      <c r="AU411" s="41"/>
      <c r="AV411" s="40"/>
      <c r="AW411" s="40"/>
      <c r="AX411" s="90" t="s">
        <v>2707</v>
      </c>
      <c r="AY411" s="21" t="str">
        <f>IF(A411="???","--","")&amp;IF(F411&lt;&gt;"Not in the game (anymore)",IF(A411&lt;&gt;"",CONCATENATE("[",A411,"] = {wayshrines={")&amp;IF(K411&lt;&gt;"",CONCATENATE(K411,","),"")&amp;IF(L411&lt;&gt;"",CONCATENATE(L411,","),"")&amp;IF(M411&lt;&gt;"",CONCATENATE(M411,","),"")&amp;CONCATENATE("}")&amp;IF(VALUE(N411)&gt;0,CONCATENATE(", traitsNeeded=",N411),"")&amp;CONCATENATE(", dlcId=",IF(S411&lt;&gt;"",S411,"DLC_BASE_GAME")),""),"")</f>
        <v>[470] = {wayshrines={406,406,406,}, traitsNeeded=9, dlcId=DLC_DRAGONHOLD</v>
      </c>
      <c r="AZ411" s="21" t="str">
        <f>IF(F411&lt;&gt;"Not in the game (anymore)",IF(A411&lt;&gt;"",IF(P411&lt;&gt;"",CONCATENATE(", zoneIds={",P411),"")&amp;IF(Y411&lt;&gt;"",CONCATENATE(",",Y411),"")&amp;IF(AD411&lt;&gt;"",CONCATENATE(",",AD411),"")&amp;IF(AI411&lt;&gt;"",CONCATENATE(",",AI411),"")&amp;IF(AN411&lt;&gt;"",CONCATENATE(",",AN411),"")&amp;IF(AS411&lt;&gt;"",CONCATENATE(",",AS411),"")&amp;IF(P411&lt;&gt;"",CONCATENATE("}",""),"")&amp;IF(OR(I411="true",I411="false",I411&lt;&gt;""), CONCATENATE(", veteran=", I411), ""),""),"")</f>
        <v>, zoneIds={1133,1133,1133}, veteran=false</v>
      </c>
      <c r="BA411" s="21" t="str">
        <f>IF(F411&lt;&gt;"Not in the game (anymore)",IF(A411&lt;&gt;"",", setType="&amp;G411,"")&amp;IF(J411="true",", multiTrialSet=true",""),"")</f>
        <v>, setType=LIBSETS_SETTYPE_CRAFTED</v>
      </c>
      <c r="BB411" s="21" t="str">
        <f>IF(AX411&lt;&gt;"",", isProcSetAllowedInPvP="&amp; AX411,"") &amp; IF(F411&lt;&gt;"Not in the game (anymore)",IF(U411&lt;&gt;"",", dropMechanic={"&amp;U411&amp;IF(AA411&lt;&gt;"",","&amp;AA411,"")&amp;IF(AF411&lt;&gt;"",","&amp;AF411,"")&amp;IF(AK411&lt;&gt;"",","&amp;AK411,"")&amp;IF(AP411&lt;&gt;"",","&amp;AP411,"")&amp;IF(AU411&lt;&gt;"",","&amp;AU411,"")&amp;"}"&amp;IF(U411="LIBSETS_DROP_MECHANIC_MONSTER_NAME",", dropMechanicNames={" &amp; IF(V411&lt;&gt;"","['en']='"&amp;V411&amp;"'","") &amp; IF(W411&lt;&gt;"",", ['de']='" &amp; W411&amp;"'","") &amp; "}",""),"")&amp;"},","")</f>
        <v>},</v>
      </c>
      <c r="BC411" s="21" t="str">
        <f>IF(F411&lt;&gt;"Not in the game (anymore)",IF(C411&lt;&gt;"",CONCATENATE(" --",C411," / ",B411,"   [",IF(Q411&lt;&gt;"",Q411,""),IF(Z411&lt;&gt;"",", "&amp;Z411,""),IF(AE411&lt;&gt;"",", "&amp;AE411,""),IF(AJ411&lt;&gt;"",", "&amp;AJ411,""),IF(AO411&lt;&gt;"",", "&amp;AO411,""),IF(AT411&lt;&gt;"",", "&amp;AT411,""),"]")),"")</f>
        <v xml:space="preserve"> --New Moon Acolyte / Akolythin des Neuen Mondes   [Southern Elsweyr, Southern Elsweyr, Southern Elsweyr]</v>
      </c>
    </row>
    <row r="412" spans="1:55" x14ac:dyDescent="0.25">
      <c r="A412" s="5">
        <v>471</v>
      </c>
      <c r="B412" t="s">
        <v>1692</v>
      </c>
      <c r="C412" t="s">
        <v>1691</v>
      </c>
      <c r="D412" s="3">
        <f t="shared" si="9"/>
        <v>471</v>
      </c>
      <c r="G412" s="3" t="s">
        <v>1496</v>
      </c>
      <c r="I412" t="s">
        <v>97</v>
      </c>
      <c r="J412" t="s">
        <v>97</v>
      </c>
      <c r="K412">
        <v>424</v>
      </c>
      <c r="L412">
        <v>424</v>
      </c>
      <c r="M412">
        <v>424</v>
      </c>
      <c r="N412">
        <v>0</v>
      </c>
      <c r="O412" s="66" t="s">
        <v>1674</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V412" s="42"/>
      <c r="W412" s="42"/>
      <c r="Y412" s="3" t="str">
        <f>IF(G412&lt;&gt;"LIBSETS_SETTYPE_BATTLEGROUND",IF(G412&lt;&gt;"LIBSETS_SETTYPE_SPECIAL",IF(X412&lt;&gt;"",X412,IF(Z412&lt;&gt;"",VLOOKUP(Z412,'ESO zone constants'!$D$3:$H$4953,5,FALSE),"")),""),"")</f>
        <v/>
      </c>
      <c r="Z412" t="str">
        <f>IF(AND(O412&lt;&gt;"",NOT(ISERROR(O412))),"",IF(AND(L412&lt;&gt;"",L412&gt;0,NOT(ISERROR(L412))),VLOOKUP(L412,'ESO dumped WayshrineInfo'!$K$3:$N$9999,4,FALSE),""))</f>
        <v/>
      </c>
      <c r="AA412" s="42"/>
      <c r="AB412" s="42"/>
      <c r="AC412" s="42"/>
      <c r="AD412" s="3" t="str">
        <f>IF(G412&lt;&gt;"LIBSETS_SETTYPE_BATTLEGROUND",IF(G412&lt;&gt;"LIBSETS_SETTYPE_SPECIAL",IF(AE412&lt;&gt;"",VLOOKUP(AE412,'ESO zone constants'!$D$3:$H$4953,5,FALSE),""),""),"")</f>
        <v/>
      </c>
      <c r="AE412" t="str">
        <f>IF(AND(O412&lt;&gt;"",NOT(ISERROR(O412))),"",IF(AND(M412&lt;&gt;"",M412&gt;0,NOT(ISERROR(M412))),VLOOKUP(M412,'ESO dumped WayshrineInfo'!$K$3:$N$9999,4,FALSE),""))</f>
        <v/>
      </c>
      <c r="AF412" s="42"/>
      <c r="AG412" s="42"/>
      <c r="AH412" s="42"/>
      <c r="AI412" s="3" t="str">
        <f>IF(G412&lt;&gt;"LIBSETS_SETTYPE_BATTLEGROUND",IF(G412&lt;&gt;"LIBSETS_SETTYPE_SPECIAL",IF(AJ412&lt;&gt;"",VLOOKUP(AJ412,'ESO zone constants'!$D$3:$H$4953,5,FALSE),""),""),"")</f>
        <v/>
      </c>
      <c r="AK412" s="42"/>
      <c r="AL412" s="42"/>
      <c r="AM412" s="42"/>
      <c r="AN412" s="3" t="str">
        <f>IF(G412&lt;&gt;"LIBSETS_SETTYPE_BATTLEGROUND",IF(G412&lt;&gt;"LIBSETS_SETTYPE_SPECIAL",IF(AO412&lt;&gt;"",VLOOKUP(AO412,'ESO zone constants'!$D$3:$H$4953,5,FALSE),""),""),"")</f>
        <v/>
      </c>
      <c r="AP412" s="42"/>
      <c r="AQ412" s="42"/>
      <c r="AR412" s="42"/>
      <c r="AS412" s="3" t="str">
        <f>IF(G412&lt;&gt;"LIBSETS_SETTYPE_BATTLEGROUND",IF(G412&lt;&gt;"LIBSETS_SETTYPE_SPECIAL",IF(AT412&lt;&gt;"",VLOOKUP(AT412,'ESO zone constants'!$D$3:$H$4953,5,FALSE),""),""),"")</f>
        <v/>
      </c>
      <c r="AU412" s="42"/>
      <c r="AV412" s="42"/>
      <c r="AW412" s="42"/>
      <c r="AX412" s="90" t="s">
        <v>2707</v>
      </c>
      <c r="AY412" s="21" t="str">
        <f>IF(A412="???","--","")&amp;IF(F412&lt;&gt;"Not in the game (anymore)",IF(A412&lt;&gt;"",CONCATENATE("[",A412,"] = {wayshrines={")&amp;IF(K412&lt;&gt;"",CONCATENATE(K412,","),"")&amp;IF(L412&lt;&gt;"",CONCATENATE(L412,","),"")&amp;IF(M412&lt;&gt;"",CONCATENATE(M412,","),"")&amp;CONCATENATE("}")&amp;IF(VALUE(N412)&gt;0,CONCATENATE(", traitsNeeded=",N412),"")&amp;CONCATENATE(", dlcId=",IF(S412&lt;&gt;"",S412,"DLC_BASE_GAME")),""),"")</f>
        <v>[471] = {wayshrines={424,424,424,}, dlcId=DLC_HARROWSTORM</v>
      </c>
      <c r="AZ412" s="21" t="str">
        <f>IF(F412&lt;&gt;"Not in the game (anymore)",IF(A412&lt;&gt;"",IF(P412&lt;&gt;"",CONCATENATE(", zoneIds={",P412),"")&amp;IF(Y412&lt;&gt;"",CONCATENATE(",",Y412),"")&amp;IF(AD412&lt;&gt;"",CONCATENATE(",",AD412),"")&amp;IF(AI412&lt;&gt;"",CONCATENATE(",",AI412),"")&amp;IF(AN412&lt;&gt;"",CONCATENATE(",",AN412),"")&amp;IF(AS412&lt;&gt;"",CONCATENATE(",",AS412),"")&amp;IF(P412&lt;&gt;"",CONCATENATE("}",""),"")&amp;IF(OR(I412="true",I412="false",I412&lt;&gt;""), CONCATENATE(", veteran=", I412), ""),""),"")</f>
        <v>, zoneIds={1152}, veteran=false</v>
      </c>
      <c r="BA412" s="21" t="str">
        <f>IF(F412&lt;&gt;"Not in the game (anymore)",IF(A412&lt;&gt;"",", setType="&amp;G412,"")&amp;IF(J412="true",", multiTrialSet=true",""),"")</f>
        <v>, setType=LIBSETS_SETTYPE_DUNGEON</v>
      </c>
      <c r="BB412" s="21" t="str">
        <f>IF(AX412&lt;&gt;"",", isProcSetAllowedInPvP="&amp; AX412,"") &amp; IF(F412&lt;&gt;"Not in the game (anymore)",IF(U412&lt;&gt;"",", dropMechanic={"&amp;U412&amp;IF(AA412&lt;&gt;"",","&amp;AA412,"")&amp;IF(AF412&lt;&gt;"",","&amp;AF412,"")&amp;IF(AK412&lt;&gt;"",","&amp;AK412,"")&amp;IF(AP412&lt;&gt;"",","&amp;AP412,"")&amp;IF(AU412&lt;&gt;"",","&amp;AU412,"")&amp;"}"&amp;IF(U412="LIBSETS_DROP_MECHANIC_MONSTER_NAME",", dropMechanicNames={" &amp; IF(V412&lt;&gt;"","['en']='"&amp;V412&amp;"'","") &amp; IF(W412&lt;&gt;"",", ['de']='" &amp; W412&amp;"'","") &amp; "}",""),"")&amp;"},","")</f>
        <v>},</v>
      </c>
      <c r="BC412" s="21" t="str">
        <f>IF(F412&lt;&gt;"Not in the game (anymore)",IF(C412&lt;&gt;"",CONCATENATE(" --",C412," / ",B412,"   [",IF(Q412&lt;&gt;"",Q412,""),IF(Z412&lt;&gt;"",", "&amp;Z412,""),IF(AE412&lt;&gt;"",", "&amp;AE412,""),IF(AJ412&lt;&gt;"",", "&amp;AJ412,""),IF(AO412&lt;&gt;"",", "&amp;AO412,""),IF(AT412&lt;&gt;"",", "&amp;AT412,""),"]")),"")</f>
        <v xml:space="preserve"> --Hiti\'s Hearth / Hitis Feuerstelle   [Icereach]</v>
      </c>
    </row>
    <row r="413" spans="1:55" x14ac:dyDescent="0.25">
      <c r="A413" s="5">
        <v>472</v>
      </c>
      <c r="B413" t="s">
        <v>1693</v>
      </c>
      <c r="C413" t="s">
        <v>1675</v>
      </c>
      <c r="D413" s="3">
        <f t="shared" si="9"/>
        <v>472</v>
      </c>
      <c r="G413" s="3" t="s">
        <v>1496</v>
      </c>
      <c r="I413" t="s">
        <v>97</v>
      </c>
      <c r="J413" t="s">
        <v>97</v>
      </c>
      <c r="K413">
        <v>424</v>
      </c>
      <c r="L413">
        <v>424</v>
      </c>
      <c r="M413">
        <v>424</v>
      </c>
      <c r="N413">
        <v>0</v>
      </c>
      <c r="O413" s="66" t="s">
        <v>1674</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V413" s="42"/>
      <c r="W413" s="42"/>
      <c r="Y413" s="3" t="str">
        <f>IF(G413&lt;&gt;"LIBSETS_SETTYPE_BATTLEGROUND",IF(G413&lt;&gt;"LIBSETS_SETTYPE_SPECIAL",IF(X413&lt;&gt;"",X413,IF(Z413&lt;&gt;"",VLOOKUP(Z413,'ESO zone constants'!$D$3:$H$4953,5,FALSE),"")),""),"")</f>
        <v/>
      </c>
      <c r="Z413" t="str">
        <f>IF(AND(O413&lt;&gt;"",NOT(ISERROR(O413))),"",IF(AND(L413&lt;&gt;"",L413&gt;0,NOT(ISERROR(L413))),VLOOKUP(L413,'ESO dumped WayshrineInfo'!$K$3:$N$9999,4,FALSE),""))</f>
        <v/>
      </c>
      <c r="AA413" s="42"/>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WayshrineInfo'!$K$3:$N$9999,4,FALSE),""))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42"/>
      <c r="AX413" s="90" t="s">
        <v>2707</v>
      </c>
      <c r="AY413" s="21" t="str">
        <f>IF(A413="???","--","")&amp;IF(F413&lt;&gt;"Not in the game (anymore)",IF(A413&lt;&gt;"",CONCATENATE("[",A413,"] = {wayshrines={")&amp;IF(K413&lt;&gt;"",CONCATENATE(K413,","),"")&amp;IF(L413&lt;&gt;"",CONCATENATE(L413,","),"")&amp;IF(M413&lt;&gt;"",CONCATENATE(M413,","),"")&amp;CONCATENATE("}")&amp;IF(VALUE(N413)&gt;0,CONCATENATE(", traitsNeeded=",N413),"")&amp;CONCATENATE(", dlcId=",IF(S413&lt;&gt;"",S413,"DLC_BASE_GAME")),""),"")</f>
        <v>[472] = {wayshrines={424,424,424,}, dlcId=DLC_HARROWSTORM</v>
      </c>
      <c r="AZ413" s="21" t="str">
        <f>IF(F413&lt;&gt;"Not in the game (anymore)",IF(A413&lt;&gt;"",IF(P413&lt;&gt;"",CONCATENATE(", zoneIds={",P413),"")&amp;IF(Y413&lt;&gt;"",CONCATENATE(",",Y413),"")&amp;IF(AD413&lt;&gt;"",CONCATENATE(",",AD413),"")&amp;IF(AI413&lt;&gt;"",CONCATENATE(",",AI413),"")&amp;IF(AN413&lt;&gt;"",CONCATENATE(",",AN413),"")&amp;IF(AS413&lt;&gt;"",CONCATENATE(",",AS413),"")&amp;IF(P413&lt;&gt;"",CONCATENATE("}",""),"")&amp;IF(OR(I413="true",I413="false",I413&lt;&gt;""), CONCATENATE(", veteran=", I413), ""),""),"")</f>
        <v>, zoneIds={1152}, veteran=false</v>
      </c>
      <c r="BA413" s="21" t="str">
        <f>IF(F413&lt;&gt;"Not in the game (anymore)",IF(A413&lt;&gt;"",", setType="&amp;G413,"")&amp;IF(J413="true",", multiTrialSet=true",""),"")</f>
        <v>, setType=LIBSETS_SETTYPE_DUNGEON</v>
      </c>
      <c r="BB413" s="21" t="str">
        <f>IF(AX413&lt;&gt;"",", isProcSetAllowedInPvP="&amp; AX413,"") &amp; IF(F413&lt;&gt;"Not in the game (anymore)",IF(U413&lt;&gt;"",", dropMechanic={"&amp;U413&amp;IF(AA413&lt;&gt;"",","&amp;AA413,"")&amp;IF(AF413&lt;&gt;"",","&amp;AF413,"")&amp;IF(AK413&lt;&gt;"",","&amp;AK413,"")&amp;IF(AP413&lt;&gt;"",","&amp;AP413,"")&amp;IF(AU413&lt;&gt;"",","&amp;AU413,"")&amp;"}"&amp;IF(U413="LIBSETS_DROP_MECHANIC_MONSTER_NAME",", dropMechanicNames={" &amp; IF(V413&lt;&gt;"","['en']='"&amp;V413&amp;"'","") &amp; IF(W413&lt;&gt;"",", ['de']='" &amp; W413&amp;"'","") &amp; "}",""),"")&amp;"},","")</f>
        <v>},</v>
      </c>
      <c r="BC413" s="21" t="str">
        <f>IF(F413&lt;&gt;"Not in the game (anymore)",IF(C413&lt;&gt;"",CONCATENATE(" --",C413," / ",B413,"   [",IF(Q413&lt;&gt;"",Q413,""),IF(Z413&lt;&gt;"",", "&amp;Z413,""),IF(AE413&lt;&gt;"",", "&amp;AE413,""),IF(AJ413&lt;&gt;"",", "&amp;AJ413,""),IF(AO413&lt;&gt;"",", "&amp;AO413,""),IF(AT413&lt;&gt;"",", "&amp;AT413,""),"]")),"")</f>
        <v xml:space="preserve"> --Titanborn Strength / Titanenkinds Stärke   [Icereach]</v>
      </c>
    </row>
    <row r="414" spans="1:55" x14ac:dyDescent="0.25">
      <c r="A414" s="5">
        <v>473</v>
      </c>
      <c r="B414" t="s">
        <v>1694</v>
      </c>
      <c r="C414" t="s">
        <v>1676</v>
      </c>
      <c r="D414" s="3">
        <f t="shared" si="9"/>
        <v>473</v>
      </c>
      <c r="G414" s="3" t="s">
        <v>1496</v>
      </c>
      <c r="I414" t="s">
        <v>97</v>
      </c>
      <c r="J414" t="s">
        <v>97</v>
      </c>
      <c r="K414">
        <v>424</v>
      </c>
      <c r="L414">
        <v>424</v>
      </c>
      <c r="M414">
        <v>424</v>
      </c>
      <c r="N414">
        <v>0</v>
      </c>
      <c r="O414" s="66" t="s">
        <v>1674</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V414" s="42"/>
      <c r="W414" s="42"/>
      <c r="Y414" s="3" t="str">
        <f>IF(G414&lt;&gt;"LIBSETS_SETTYPE_BATTLEGROUND",IF(G414&lt;&gt;"LIBSETS_SETTYPE_SPECIAL",IF(X414&lt;&gt;"",X414,IF(Z414&lt;&gt;"",VLOOKUP(Z414,'ESO zone constants'!$D$3:$H$4953,5,FALSE),"")),""),"")</f>
        <v/>
      </c>
      <c r="Z414" t="str">
        <f>IF(AND(O414&lt;&gt;"",NOT(ISERROR(O414))),"",IF(AND(L414&lt;&gt;"",L414&gt;0,NOT(ISERROR(L414))),VLOOKUP(L414,'ESO dumped WayshrineInfo'!$K$3:$N$9999,4,FALSE),""))</f>
        <v/>
      </c>
      <c r="AA414" s="42"/>
      <c r="AB414" s="42"/>
      <c r="AC414" s="42"/>
      <c r="AD414" s="3" t="str">
        <f>IF(G414&lt;&gt;"LIBSETS_SETTYPE_BATTLEGROUND",IF(G414&lt;&gt;"LIBSETS_SETTYPE_SPECIAL",IF(AE414&lt;&gt;"",VLOOKUP(AE414,'ESO zone constants'!$D$3:$H$4953,5,FALSE),""),""),"")</f>
        <v/>
      </c>
      <c r="AE414" t="str">
        <f>IF(AND(O414&lt;&gt;"",NOT(ISERROR(O414))),"",IF(AND(M414&lt;&gt;"",M414&gt;0,NOT(ISERROR(M414))),VLOOKUP(M414,'ESO dumped WayshrineInfo'!$K$3:$N$9999,4,FALSE),""))</f>
        <v/>
      </c>
      <c r="AF414" s="42"/>
      <c r="AG414" s="42"/>
      <c r="AH414" s="42"/>
      <c r="AI414" s="3" t="str">
        <f>IF(G414&lt;&gt;"LIBSETS_SETTYPE_BATTLEGROUND",IF(G414&lt;&gt;"LIBSETS_SETTYPE_SPECIAL",IF(AJ414&lt;&gt;"",VLOOKUP(AJ414,'ESO zone constants'!$D$3:$H$4953,5,FALSE),""),""),"")</f>
        <v/>
      </c>
      <c r="AK414" s="42"/>
      <c r="AL414" s="42"/>
      <c r="AM414" s="42"/>
      <c r="AN414" s="3" t="str">
        <f>IF(G414&lt;&gt;"LIBSETS_SETTYPE_BATTLEGROUND",IF(G414&lt;&gt;"LIBSETS_SETTYPE_SPECIAL",IF(AO414&lt;&gt;"",VLOOKUP(AO414,'ESO zone constants'!$D$3:$H$4953,5,FALSE),""),""),"")</f>
        <v/>
      </c>
      <c r="AP414" s="42"/>
      <c r="AQ414" s="42"/>
      <c r="AR414" s="42"/>
      <c r="AS414" s="3" t="str">
        <f>IF(G414&lt;&gt;"LIBSETS_SETTYPE_BATTLEGROUND",IF(G414&lt;&gt;"LIBSETS_SETTYPE_SPECIAL",IF(AT414&lt;&gt;"",VLOOKUP(AT414,'ESO zone constants'!$D$3:$H$4953,5,FALSE),""),""),"")</f>
        <v/>
      </c>
      <c r="AU414" s="42"/>
      <c r="AV414" s="42"/>
      <c r="AW414" s="42"/>
      <c r="AX414" s="90" t="s">
        <v>2707</v>
      </c>
      <c r="AY414" s="21" t="str">
        <f>IF(A414="???","--","")&amp;IF(F414&lt;&gt;"Not in the game (anymore)",IF(A414&lt;&gt;"",CONCATENATE("[",A414,"] = {wayshrines={")&amp;IF(K414&lt;&gt;"",CONCATENATE(K414,","),"")&amp;IF(L414&lt;&gt;"",CONCATENATE(L414,","),"")&amp;IF(M414&lt;&gt;"",CONCATENATE(M414,","),"")&amp;CONCATENATE("}")&amp;IF(VALUE(N414)&gt;0,CONCATENATE(", traitsNeeded=",N414),"")&amp;CONCATENATE(", dlcId=",IF(S414&lt;&gt;"",S414,"DLC_BASE_GAME")),""),"")</f>
        <v>[473] = {wayshrines={424,424,424,}, dlcId=DLC_HARROWSTORM</v>
      </c>
      <c r="AZ414" s="21" t="str">
        <f>IF(F414&lt;&gt;"Not in the game (anymore)",IF(A414&lt;&gt;"",IF(P414&lt;&gt;"",CONCATENATE(", zoneIds={",P414),"")&amp;IF(Y414&lt;&gt;"",CONCATENATE(",",Y414),"")&amp;IF(AD414&lt;&gt;"",CONCATENATE(",",AD414),"")&amp;IF(AI414&lt;&gt;"",CONCATENATE(",",AI414),"")&amp;IF(AN414&lt;&gt;"",CONCATENATE(",",AN414),"")&amp;IF(AS414&lt;&gt;"",CONCATENATE(",",AS414),"")&amp;IF(P414&lt;&gt;"",CONCATENATE("}",""),"")&amp;IF(OR(I414="true",I414="false",I414&lt;&gt;""), CONCATENATE(", veteran=", I414), ""),""),"")</f>
        <v>, zoneIds={1152}, veteran=false</v>
      </c>
      <c r="BA414" s="21" t="str">
        <f>IF(F414&lt;&gt;"Not in the game (anymore)",IF(A414&lt;&gt;"",", setType="&amp;G414,"")&amp;IF(J414="true",", multiTrialSet=true",""),"")</f>
        <v>, setType=LIBSETS_SETTYPE_DUNGEON</v>
      </c>
      <c r="BB414" s="21" t="str">
        <f>IF(AX414&lt;&gt;"",", isProcSetAllowedInPvP="&amp; AX414,"") &amp; IF(F414&lt;&gt;"Not in the game (anymore)",IF(U414&lt;&gt;"",", dropMechanic={"&amp;U414&amp;IF(AA414&lt;&gt;"",","&amp;AA414,"")&amp;IF(AF414&lt;&gt;"",","&amp;AF414,"")&amp;IF(AK414&lt;&gt;"",","&amp;AK414,"")&amp;IF(AP414&lt;&gt;"",","&amp;AP414,"")&amp;IF(AU414&lt;&gt;"",","&amp;AU414,"")&amp;"}"&amp;IF(U414="LIBSETS_DROP_MECHANIC_MONSTER_NAME",", dropMechanicNames={" &amp; IF(V414&lt;&gt;"","['en']='"&amp;V414&amp;"'","") &amp; IF(W414&lt;&gt;"",", ['de']='" &amp; W414&amp;"'","") &amp; "}",""),"")&amp;"},","")</f>
        <v>},</v>
      </c>
      <c r="BC414" s="21" t="str">
        <f>IF(F414&lt;&gt;"Not in the game (anymore)",IF(C414&lt;&gt;"",CONCATENATE(" --",C414," / ",B414,"   [",IF(Q414&lt;&gt;"",Q414,""),IF(Z414&lt;&gt;"",", "&amp;Z414,""),IF(AE414&lt;&gt;"",", "&amp;AE414,""),IF(AJ414&lt;&gt;"",", "&amp;AJ414,""),IF(AO414&lt;&gt;"",", "&amp;AO414,""),IF(AT414&lt;&gt;"",", "&amp;AT414,""),"]")),"")</f>
        <v xml:space="preserve"> --Bani’s Torment / Banis Qual   [Icereach]</v>
      </c>
    </row>
    <row r="415" spans="1:55" x14ac:dyDescent="0.25">
      <c r="A415" s="5">
        <v>474</v>
      </c>
      <c r="B415" t="s">
        <v>1695</v>
      </c>
      <c r="C415" t="s">
        <v>1678</v>
      </c>
      <c r="D415" s="3">
        <f t="shared" si="9"/>
        <v>474</v>
      </c>
      <c r="G415" s="3" t="s">
        <v>1496</v>
      </c>
      <c r="I415" t="s">
        <v>97</v>
      </c>
      <c r="J415" t="s">
        <v>97</v>
      </c>
      <c r="K415">
        <v>425</v>
      </c>
      <c r="L415">
        <v>425</v>
      </c>
      <c r="M415">
        <v>425</v>
      </c>
      <c r="N415">
        <v>0</v>
      </c>
      <c r="O415" s="66" t="s">
        <v>1673</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V415" s="42"/>
      <c r="W415" s="42"/>
      <c r="Y415" s="3" t="str">
        <f>IF(G415&lt;&gt;"LIBSETS_SETTYPE_BATTLEGROUND",IF(G415&lt;&gt;"LIBSETS_SETTYPE_SPECIAL",IF(X415&lt;&gt;"",X415,IF(Z415&lt;&gt;"",VLOOKUP(Z415,'ESO zone constants'!$D$3:$H$4953,5,FALSE),"")),""),"")</f>
        <v/>
      </c>
      <c r="Z415" t="str">
        <f>IF(AND(O415&lt;&gt;"",NOT(ISERROR(O415))),"",IF(AND(L415&lt;&gt;"",L415&gt;0,NOT(ISERROR(L415))),VLOOKUP(L415,'ESO dumped WayshrineInfo'!$K$3:$N$9999,4,FALSE),""))</f>
        <v/>
      </c>
      <c r="AA415" s="42"/>
      <c r="AB415" s="42"/>
      <c r="AC415" s="42"/>
      <c r="AD415" s="3" t="str">
        <f>IF(G415&lt;&gt;"LIBSETS_SETTYPE_BATTLEGROUND",IF(G415&lt;&gt;"LIBSETS_SETTYPE_SPECIAL",IF(AE415&lt;&gt;"",VLOOKUP(AE415,'ESO zone constants'!$D$3:$H$4953,5,FALSE),""),""),"")</f>
        <v/>
      </c>
      <c r="AE415" t="str">
        <f>IF(AND(O415&lt;&gt;"",NOT(ISERROR(O415))),"",IF(AND(M415&lt;&gt;"",M415&gt;0,NOT(ISERROR(M415))),VLOOKUP(M415,'ESO dumped WayshrineInfo'!$K$3:$N$9999,4,FALSE),""))</f>
        <v/>
      </c>
      <c r="AF415" s="42"/>
      <c r="AG415" s="42"/>
      <c r="AH415" s="42"/>
      <c r="AI415" s="3" t="str">
        <f>IF(G415&lt;&gt;"LIBSETS_SETTYPE_BATTLEGROUND",IF(G415&lt;&gt;"LIBSETS_SETTYPE_SPECIAL",IF(AJ415&lt;&gt;"",VLOOKUP(AJ415,'ESO zone constants'!$D$3:$H$4953,5,FALSE),""),""),"")</f>
        <v/>
      </c>
      <c r="AK415" s="42"/>
      <c r="AL415" s="42"/>
      <c r="AM415" s="42"/>
      <c r="AN415" s="3" t="str">
        <f>IF(G415&lt;&gt;"LIBSETS_SETTYPE_BATTLEGROUND",IF(G415&lt;&gt;"LIBSETS_SETTYPE_SPECIAL",IF(AO415&lt;&gt;"",VLOOKUP(AO415,'ESO zone constants'!$D$3:$H$4953,5,FALSE),""),""),"")</f>
        <v/>
      </c>
      <c r="AP415" s="42"/>
      <c r="AQ415" s="42"/>
      <c r="AR415" s="42"/>
      <c r="AS415" s="3" t="str">
        <f>IF(G415&lt;&gt;"LIBSETS_SETTYPE_BATTLEGROUND",IF(G415&lt;&gt;"LIBSETS_SETTYPE_SPECIAL",IF(AT415&lt;&gt;"",VLOOKUP(AT415,'ESO zone constants'!$D$3:$H$4953,5,FALSE),""),""),"")</f>
        <v/>
      </c>
      <c r="AU415" s="42"/>
      <c r="AV415" s="42"/>
      <c r="AW415" s="42"/>
      <c r="AX415" s="90" t="s">
        <v>2707</v>
      </c>
      <c r="AY415" s="21" t="str">
        <f>IF(A415="???","--","")&amp;IF(F415&lt;&gt;"Not in the game (anymore)",IF(A415&lt;&gt;"",CONCATENATE("[",A415,"] = {wayshrines={")&amp;IF(K415&lt;&gt;"",CONCATENATE(K415,","),"")&amp;IF(L415&lt;&gt;"",CONCATENATE(L415,","),"")&amp;IF(M415&lt;&gt;"",CONCATENATE(M415,","),"")&amp;CONCATENATE("}")&amp;IF(VALUE(N415)&gt;0,CONCATENATE(", traitsNeeded=",N415),"")&amp;CONCATENATE(", dlcId=",IF(S415&lt;&gt;"",S415,"DLC_BASE_GAME")),""),"")</f>
        <v>[474] = {wayshrines={425,425,425,}, dlcId=DLC_HARROWSTORM</v>
      </c>
      <c r="AZ415" s="21" t="str">
        <f>IF(F415&lt;&gt;"Not in the game (anymore)",IF(A415&lt;&gt;"",IF(P415&lt;&gt;"",CONCATENATE(", zoneIds={",P415),"")&amp;IF(Y415&lt;&gt;"",CONCATENATE(",",Y415),"")&amp;IF(AD415&lt;&gt;"",CONCATENATE(",",AD415),"")&amp;IF(AI415&lt;&gt;"",CONCATENATE(",",AI415),"")&amp;IF(AN415&lt;&gt;"",CONCATENATE(",",AN415),"")&amp;IF(AS415&lt;&gt;"",CONCATENATE(",",AS415),"")&amp;IF(P415&lt;&gt;"",CONCATENATE("}",""),"")&amp;IF(OR(I415="true",I415="false",I415&lt;&gt;""), CONCATENATE(", veteran=", I415), ""),""),"")</f>
        <v>, zoneIds={1153}, veteran=false</v>
      </c>
      <c r="BA415" s="21" t="str">
        <f>IF(F415&lt;&gt;"Not in the game (anymore)",IF(A415&lt;&gt;"",", setType="&amp;G415,"")&amp;IF(J415="true",", multiTrialSet=true",""),"")</f>
        <v>, setType=LIBSETS_SETTYPE_DUNGEON</v>
      </c>
      <c r="BB415" s="21" t="str">
        <f>IF(AX415&lt;&gt;"",", isProcSetAllowedInPvP="&amp; AX415,"") &amp; IF(F415&lt;&gt;"Not in the game (anymore)",IF(U415&lt;&gt;"",", dropMechanic={"&amp;U415&amp;IF(AA415&lt;&gt;"",","&amp;AA415,"")&amp;IF(AF415&lt;&gt;"",","&amp;AF415,"")&amp;IF(AK415&lt;&gt;"",","&amp;AK415,"")&amp;IF(AP415&lt;&gt;"",","&amp;AP415,"")&amp;IF(AU415&lt;&gt;"",","&amp;AU415,"")&amp;"}"&amp;IF(U415="LIBSETS_DROP_MECHANIC_MONSTER_NAME",", dropMechanicNames={" &amp; IF(V415&lt;&gt;"","['en']='"&amp;V415&amp;"'","") &amp; IF(W415&lt;&gt;"",", ['de']='" &amp; W415&amp;"'","") &amp; "}",""),"")&amp;"},","")</f>
        <v>},</v>
      </c>
      <c r="BC415" s="21" t="str">
        <f>IF(F415&lt;&gt;"Not in the game (anymore)",IF(C415&lt;&gt;"",CONCATENATE(" --",C415," / ",B415,"   [",IF(Q415&lt;&gt;"",Q415,""),IF(Z415&lt;&gt;"",", "&amp;Z415,""),IF(AE415&lt;&gt;"",", "&amp;AE415,""),IF(AJ415&lt;&gt;"",", "&amp;AJ415,""),IF(AO415&lt;&gt;"",", "&amp;AO415,""),IF(AT415&lt;&gt;"",", "&amp;AT415,""),"]")),"")</f>
        <v xml:space="preserve"> --Draugrkin’s Grip / Griff der Draugrbrut   [Unhallowed Grave]</v>
      </c>
    </row>
    <row r="416" spans="1:55" x14ac:dyDescent="0.25">
      <c r="A416" s="5">
        <v>475</v>
      </c>
      <c r="B416" t="s">
        <v>1696</v>
      </c>
      <c r="C416" t="s">
        <v>1679</v>
      </c>
      <c r="D416" s="3">
        <f t="shared" si="9"/>
        <v>475</v>
      </c>
      <c r="G416" s="3" t="s">
        <v>1496</v>
      </c>
      <c r="I416" t="s">
        <v>97</v>
      </c>
      <c r="J416" t="s">
        <v>97</v>
      </c>
      <c r="K416">
        <v>425</v>
      </c>
      <c r="L416">
        <v>425</v>
      </c>
      <c r="M416">
        <v>425</v>
      </c>
      <c r="N416">
        <v>0</v>
      </c>
      <c r="O416" s="66" t="s">
        <v>1673</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42"/>
      <c r="W416" s="42"/>
      <c r="Y416" s="3" t="str">
        <f>IF(G416&lt;&gt;"LIBSETS_SETTYPE_BATTLEGROUND",IF(G416&lt;&gt;"LIBSETS_SETTYPE_SPECIAL",IF(X416&lt;&gt;"",X416,IF(Z416&lt;&gt;"",VLOOKUP(Z416,'ESO zone constants'!$D$3:$H$4953,5,FALSE),"")),""),"")</f>
        <v/>
      </c>
      <c r="Z416" t="str">
        <f>IF(AND(O416&lt;&gt;"",NOT(ISERROR(O416))),"",IF(AND(L416&lt;&gt;"",L416&gt;0,NOT(ISERROR(L416))),VLOOKUP(L416,'ESO dumped WayshrineInfo'!$K$3:$N$9999,4,FALSE),""))</f>
        <v/>
      </c>
      <c r="AA416" s="42"/>
      <c r="AB416" s="42"/>
      <c r="AC416" s="42"/>
      <c r="AD416" s="3" t="str">
        <f>IF(G416&lt;&gt;"LIBSETS_SETTYPE_BATTLEGROUND",IF(G416&lt;&gt;"LIBSETS_SETTYPE_SPECIAL",IF(AE416&lt;&gt;"",VLOOKUP(AE416,'ESO zone constants'!$D$3:$H$4953,5,FALSE),""),""),"")</f>
        <v/>
      </c>
      <c r="AE416" t="str">
        <f>IF(AND(O416&lt;&gt;"",NOT(ISERROR(O416))),"",IF(AND(M416&lt;&gt;"",M416&gt;0,NOT(ISERROR(M416))),VLOOKUP(M416,'ESO dumped WayshrineInfo'!$K$3:$N$9999,4,FALSE),""))</f>
        <v/>
      </c>
      <c r="AF416" s="42"/>
      <c r="AG416" s="42"/>
      <c r="AH416" s="42"/>
      <c r="AI416" s="3" t="str">
        <f>IF(G416&lt;&gt;"LIBSETS_SETTYPE_BATTLEGROUND",IF(G416&lt;&gt;"LIBSETS_SETTYPE_SPECIAL",IF(AJ416&lt;&gt;"",VLOOKUP(AJ416,'ESO zone constants'!$D$3:$H$4953,5,FALSE),""),""),"")</f>
        <v/>
      </c>
      <c r="AK416" s="42"/>
      <c r="AL416" s="42"/>
      <c r="AM416" s="42"/>
      <c r="AN416" s="3" t="str">
        <f>IF(G416&lt;&gt;"LIBSETS_SETTYPE_BATTLEGROUND",IF(G416&lt;&gt;"LIBSETS_SETTYPE_SPECIAL",IF(AO416&lt;&gt;"",VLOOKUP(AO416,'ESO zone constants'!$D$3:$H$4953,5,FALSE),""),""),"")</f>
        <v/>
      </c>
      <c r="AP416" s="42"/>
      <c r="AQ416" s="42"/>
      <c r="AR416" s="42"/>
      <c r="AS416" s="3" t="str">
        <f>IF(G416&lt;&gt;"LIBSETS_SETTYPE_BATTLEGROUND",IF(G416&lt;&gt;"LIBSETS_SETTYPE_SPECIAL",IF(AT416&lt;&gt;"",VLOOKUP(AT416,'ESO zone constants'!$D$3:$H$4953,5,FALSE),""),""),"")</f>
        <v/>
      </c>
      <c r="AU416" s="42"/>
      <c r="AV416" s="42"/>
      <c r="AW416" s="42"/>
      <c r="AX416" s="90" t="s">
        <v>2707</v>
      </c>
      <c r="AY416" s="21" t="str">
        <f>IF(A416="???","--","")&amp;IF(F416&lt;&gt;"Not in the game (anymore)",IF(A416&lt;&gt;"",CONCATENATE("[",A416,"] = {wayshrines={")&amp;IF(K416&lt;&gt;"",CONCATENATE(K416,","),"")&amp;IF(L416&lt;&gt;"",CONCATENATE(L416,","),"")&amp;IF(M416&lt;&gt;"",CONCATENATE(M416,","),"")&amp;CONCATENATE("}")&amp;IF(VALUE(N416)&gt;0,CONCATENATE(", traitsNeeded=",N416),"")&amp;CONCATENATE(", dlcId=",IF(S416&lt;&gt;"",S416,"DLC_BASE_GAME")),""),"")</f>
        <v>[475] = {wayshrines={425,425,425,}, dlcId=DLC_HARROWSTORM</v>
      </c>
      <c r="AZ416" s="21" t="str">
        <f>IF(F416&lt;&gt;"Not in the game (anymore)",IF(A416&lt;&gt;"",IF(P416&lt;&gt;"",CONCATENATE(", zoneIds={",P416),"")&amp;IF(Y416&lt;&gt;"",CONCATENATE(",",Y416),"")&amp;IF(AD416&lt;&gt;"",CONCATENATE(",",AD416),"")&amp;IF(AI416&lt;&gt;"",CONCATENATE(",",AI416),"")&amp;IF(AN416&lt;&gt;"",CONCATENATE(",",AN416),"")&amp;IF(AS416&lt;&gt;"",CONCATENATE(",",AS416),"")&amp;IF(P416&lt;&gt;"",CONCATENATE("}",""),"")&amp;IF(OR(I416="true",I416="false",I416&lt;&gt;""), CONCATENATE(", veteran=", I416), ""),""),"")</f>
        <v>, zoneIds={1153}, veteran=false</v>
      </c>
      <c r="BA416" s="21" t="str">
        <f>IF(F416&lt;&gt;"Not in the game (anymore)",IF(A416&lt;&gt;"",", setType="&amp;G416,"")&amp;IF(J416="true",", multiTrialSet=true",""),"")</f>
        <v>, setType=LIBSETS_SETTYPE_DUNGEON</v>
      </c>
      <c r="BB416" s="21" t="str">
        <f>IF(AX416&lt;&gt;"",", isProcSetAllowedInPvP="&amp; AX416,"") &amp; IF(F416&lt;&gt;"Not in the game (anymore)",IF(U416&lt;&gt;"",", dropMechanic={"&amp;U416&amp;IF(AA416&lt;&gt;"",","&amp;AA416,"")&amp;IF(AF416&lt;&gt;"",","&amp;AF416,"")&amp;IF(AK416&lt;&gt;"",","&amp;AK416,"")&amp;IF(AP416&lt;&gt;"",","&amp;AP416,"")&amp;IF(AU416&lt;&gt;"",","&amp;AU416,"")&amp;"}"&amp;IF(U416="LIBSETS_DROP_MECHANIC_MONSTER_NAME",", dropMechanicNames={" &amp; IF(V416&lt;&gt;"","['en']='"&amp;V416&amp;"'","") &amp; IF(W416&lt;&gt;"",", ['de']='" &amp; W416&amp;"'","") &amp; "}",""),"")&amp;"},","")</f>
        <v>},</v>
      </c>
      <c r="BC416" s="21" t="str">
        <f>IF(F416&lt;&gt;"Not in the game (anymore)",IF(C416&lt;&gt;"",CONCATENATE(" --",C416," / ",B416,"   [",IF(Q416&lt;&gt;"",Q416,""),IF(Z416&lt;&gt;"",", "&amp;Z416,""),IF(AE416&lt;&gt;"",", "&amp;AE416,""),IF(AJ416&lt;&gt;"",", "&amp;AJ416,""),IF(AO416&lt;&gt;"",", "&amp;AO416,""),IF(AT416&lt;&gt;"",", "&amp;AT416,""),"]")),"")</f>
        <v xml:space="preserve"> --Aegis Caller / Ägisrufer   [Unhallowed Grave]</v>
      </c>
    </row>
    <row r="417" spans="1:55" x14ac:dyDescent="0.25">
      <c r="A417" s="5">
        <v>476</v>
      </c>
      <c r="B417" t="s">
        <v>1697</v>
      </c>
      <c r="C417" t="s">
        <v>1680</v>
      </c>
      <c r="D417" s="3">
        <f t="shared" si="9"/>
        <v>476</v>
      </c>
      <c r="G417" s="3" t="s">
        <v>1496</v>
      </c>
      <c r="I417" t="s">
        <v>97</v>
      </c>
      <c r="J417" t="s">
        <v>97</v>
      </c>
      <c r="K417">
        <v>425</v>
      </c>
      <c r="L417">
        <v>425</v>
      </c>
      <c r="M417">
        <v>425</v>
      </c>
      <c r="N417">
        <v>0</v>
      </c>
      <c r="O417" s="66" t="s">
        <v>1673</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V417" s="42"/>
      <c r="W417" s="42"/>
      <c r="Y417" s="3" t="str">
        <f>IF(G417&lt;&gt;"LIBSETS_SETTYPE_BATTLEGROUND",IF(G417&lt;&gt;"LIBSETS_SETTYPE_SPECIAL",IF(X417&lt;&gt;"",X417,IF(Z417&lt;&gt;"",VLOOKUP(Z417,'ESO zone constants'!$D$3:$H$4953,5,FALSE),"")),""),"")</f>
        <v/>
      </c>
      <c r="Z417" t="str">
        <f>IF(AND(O417&lt;&gt;"",NOT(ISERROR(O417))),"",IF(AND(L417&lt;&gt;"",L417&gt;0,NOT(ISERROR(L417))),VLOOKUP(L417,'ESO dumped WayshrineInfo'!$K$3:$N$9999,4,FALSE),""))</f>
        <v/>
      </c>
      <c r="AA417" s="42"/>
      <c r="AB417" s="42"/>
      <c r="AC417" s="42"/>
      <c r="AD417" s="3" t="str">
        <f>IF(G417&lt;&gt;"LIBSETS_SETTYPE_BATTLEGROUND",IF(G417&lt;&gt;"LIBSETS_SETTYPE_SPECIAL",IF(AE417&lt;&gt;"",VLOOKUP(AE417,'ESO zone constants'!$D$3:$H$4953,5,FALSE),""),""),"")</f>
        <v/>
      </c>
      <c r="AE417" t="str">
        <f>IF(AND(O417&lt;&gt;"",NOT(ISERROR(O417))),"",IF(AND(M417&lt;&gt;"",M417&gt;0,NOT(ISERROR(M417))),VLOOKUP(M417,'ESO dumped WayshrineInfo'!$K$3:$N$9999,4,FALSE),""))</f>
        <v/>
      </c>
      <c r="AF417" s="42"/>
      <c r="AG417" s="42"/>
      <c r="AH417" s="42"/>
      <c r="AI417" s="3" t="str">
        <f>IF(G417&lt;&gt;"LIBSETS_SETTYPE_BATTLEGROUND",IF(G417&lt;&gt;"LIBSETS_SETTYPE_SPECIAL",IF(AJ417&lt;&gt;"",VLOOKUP(AJ417,'ESO zone constants'!$D$3:$H$4953,5,FALSE),""),""),"")</f>
        <v/>
      </c>
      <c r="AK417" s="42"/>
      <c r="AL417" s="42"/>
      <c r="AM417" s="42"/>
      <c r="AN417" s="3" t="str">
        <f>IF(G417&lt;&gt;"LIBSETS_SETTYPE_BATTLEGROUND",IF(G417&lt;&gt;"LIBSETS_SETTYPE_SPECIAL",IF(AO417&lt;&gt;"",VLOOKUP(AO417,'ESO zone constants'!$D$3:$H$4953,5,FALSE),""),""),"")</f>
        <v/>
      </c>
      <c r="AP417" s="42"/>
      <c r="AQ417" s="42"/>
      <c r="AR417" s="42"/>
      <c r="AS417" s="3" t="str">
        <f>IF(G417&lt;&gt;"LIBSETS_SETTYPE_BATTLEGROUND",IF(G417&lt;&gt;"LIBSETS_SETTYPE_SPECIAL",IF(AT417&lt;&gt;"",VLOOKUP(AT417,'ESO zone constants'!$D$3:$H$4953,5,FALSE),""),""),"")</f>
        <v/>
      </c>
      <c r="AU417" s="42"/>
      <c r="AV417" s="42"/>
      <c r="AW417" s="42"/>
      <c r="AX417" s="90" t="s">
        <v>2707</v>
      </c>
      <c r="AY417" s="21" t="str">
        <f>IF(A417="???","--","")&amp;IF(F417&lt;&gt;"Not in the game (anymore)",IF(A417&lt;&gt;"",CONCATENATE("[",A417,"] = {wayshrines={")&amp;IF(K417&lt;&gt;"",CONCATENATE(K417,","),"")&amp;IF(L417&lt;&gt;"",CONCATENATE(L417,","),"")&amp;IF(M417&lt;&gt;"",CONCATENATE(M417,","),"")&amp;CONCATENATE("}")&amp;IF(VALUE(N417)&gt;0,CONCATENATE(", traitsNeeded=",N417),"")&amp;CONCATENATE(", dlcId=",IF(S417&lt;&gt;"",S417,"DLC_BASE_GAME")),""),"")</f>
        <v>[476] = {wayshrines={425,425,425,}, dlcId=DLC_HARROWSTORM</v>
      </c>
      <c r="AZ417" s="21" t="str">
        <f>IF(F417&lt;&gt;"Not in the game (anymore)",IF(A417&lt;&gt;"",IF(P417&lt;&gt;"",CONCATENATE(", zoneIds={",P417),"")&amp;IF(Y417&lt;&gt;"",CONCATENATE(",",Y417),"")&amp;IF(AD417&lt;&gt;"",CONCATENATE(",",AD417),"")&amp;IF(AI417&lt;&gt;"",CONCATENATE(",",AI417),"")&amp;IF(AN417&lt;&gt;"",CONCATENATE(",",AN417),"")&amp;IF(AS417&lt;&gt;"",CONCATENATE(",",AS417),"")&amp;IF(P417&lt;&gt;"",CONCATENATE("}",""),"")&amp;IF(OR(I417="true",I417="false",I417&lt;&gt;""), CONCATENATE(", veteran=", I417), ""),""),"")</f>
        <v>, zoneIds={1153}, veteran=false</v>
      </c>
      <c r="BA417" s="21" t="str">
        <f>IF(F417&lt;&gt;"Not in the game (anymore)",IF(A417&lt;&gt;"",", setType="&amp;G417,"")&amp;IF(J417="true",", multiTrialSet=true",""),"")</f>
        <v>, setType=LIBSETS_SETTYPE_DUNGEON</v>
      </c>
      <c r="BB417" s="21" t="str">
        <f>IF(AX417&lt;&gt;"",", isProcSetAllowedInPvP="&amp; AX417,"") &amp; IF(F417&lt;&gt;"Not in the game (anymore)",IF(U417&lt;&gt;"",", dropMechanic={"&amp;U417&amp;IF(AA417&lt;&gt;"",","&amp;AA417,"")&amp;IF(AF417&lt;&gt;"",","&amp;AF417,"")&amp;IF(AK417&lt;&gt;"",","&amp;AK417,"")&amp;IF(AP417&lt;&gt;"",","&amp;AP417,"")&amp;IF(AU417&lt;&gt;"",","&amp;AU417,"")&amp;"}"&amp;IF(U417="LIBSETS_DROP_MECHANIC_MONSTER_NAME",", dropMechanicNames={" &amp; IF(V417&lt;&gt;"","['en']='"&amp;V417&amp;"'","") &amp; IF(W417&lt;&gt;"",", ['de']='" &amp; W417&amp;"'","") &amp; "}",""),"")&amp;"},","")</f>
        <v>},</v>
      </c>
      <c r="BC417" s="21" t="str">
        <f>IF(F417&lt;&gt;"Not in the game (anymore)",IF(C417&lt;&gt;"",CONCATENATE(" --",C417," / ",B417,"   [",IF(Q417&lt;&gt;"",Q417,""),IF(Z417&lt;&gt;"",", "&amp;Z417,""),IF(AE417&lt;&gt;"",", "&amp;AE417,""),IF(AJ417&lt;&gt;"",", "&amp;AJ417,""),IF(AO417&lt;&gt;"",", "&amp;AO417,""),IF(AT417&lt;&gt;"",", "&amp;AT417,""),"]")),"")</f>
        <v xml:space="preserve"> --Grave Guardian  / Grabwächter   [Unhallowed Grave]</v>
      </c>
    </row>
    <row r="418" spans="1:55" x14ac:dyDescent="0.25">
      <c r="A418" s="5">
        <v>478</v>
      </c>
      <c r="B418" t="s">
        <v>1685</v>
      </c>
      <c r="C418" t="s">
        <v>1677</v>
      </c>
      <c r="D418" s="3">
        <f t="shared" si="9"/>
        <v>478</v>
      </c>
      <c r="G418" s="3" t="s">
        <v>1498</v>
      </c>
      <c r="H418">
        <v>3</v>
      </c>
      <c r="I418" t="s">
        <v>1485</v>
      </c>
      <c r="J418" t="s">
        <v>97</v>
      </c>
      <c r="K418">
        <v>424</v>
      </c>
      <c r="L418">
        <v>424</v>
      </c>
      <c r="M418">
        <v>424</v>
      </c>
      <c r="N418">
        <v>0</v>
      </c>
      <c r="O418" s="66" t="s">
        <v>1674</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1565</v>
      </c>
      <c r="V418" s="42" t="s">
        <v>1677</v>
      </c>
      <c r="W418" s="42" t="s">
        <v>1685</v>
      </c>
      <c r="Y418" s="3" t="str">
        <f>IF(G418&lt;&gt;"LIBSETS_SETTYPE_BATTLEGROUND",IF(G418&lt;&gt;"LIBSETS_SETTYPE_SPECIAL",IF(X418&lt;&gt;"",X418,IF(Z418&lt;&gt;"",VLOOKUP(Z418,'ESO zone constants'!$D$3:$H$4953,5,FALSE),"")),""),"")</f>
        <v/>
      </c>
      <c r="Z418" t="str">
        <f>IF(AND(O418&lt;&gt;"",NOT(ISERROR(O418))),"",IF(AND(L418&lt;&gt;"",L418&gt;0,NOT(ISERROR(L418))),VLOOKUP(L418,'ESO dumped WayshrineInfo'!$K$3:$N$9999,4,FALSE),""))</f>
        <v/>
      </c>
      <c r="AA418" s="42"/>
      <c r="AB418" s="42"/>
      <c r="AC418" s="42"/>
      <c r="AD418" s="3" t="str">
        <f>IF(G418&lt;&gt;"LIBSETS_SETTYPE_BATTLEGROUND",IF(G418&lt;&gt;"LIBSETS_SETTYPE_SPECIAL",IF(AE418&lt;&gt;"",VLOOKUP(AE418,'ESO zone constants'!$D$3:$H$4953,5,FALSE),""),""),"")</f>
        <v/>
      </c>
      <c r="AE418" t="str">
        <f>IF(AND(O418&lt;&gt;"",NOT(ISERROR(O418))),"",IF(AND(M418&lt;&gt;"",M418&gt;0,NOT(ISERROR(M418))),VLOOKUP(M418,'ESO dumped WayshrineInfo'!$K$3:$N$9999,4,FALSE),""))</f>
        <v/>
      </c>
      <c r="AF418" s="42"/>
      <c r="AG418" s="42"/>
      <c r="AH418" s="42"/>
      <c r="AI418" s="3" t="str">
        <f>IF(G418&lt;&gt;"LIBSETS_SETTYPE_BATTLEGROUND",IF(G418&lt;&gt;"LIBSETS_SETTYPE_SPECIAL",IF(AJ418&lt;&gt;"",VLOOKUP(AJ418,'ESO zone constants'!$D$3:$H$4953,5,FALSE),""),""),"")</f>
        <v/>
      </c>
      <c r="AK418" s="42"/>
      <c r="AL418" s="42"/>
      <c r="AM418" s="42"/>
      <c r="AN418" s="3" t="str">
        <f>IF(G418&lt;&gt;"LIBSETS_SETTYPE_BATTLEGROUND",IF(G418&lt;&gt;"LIBSETS_SETTYPE_SPECIAL",IF(AO418&lt;&gt;"",VLOOKUP(AO418,'ESO zone constants'!$D$3:$H$4953,5,FALSE),""),""),"")</f>
        <v/>
      </c>
      <c r="AP418" s="42"/>
      <c r="AQ418" s="42"/>
      <c r="AR418" s="42"/>
      <c r="AS418" s="3" t="str">
        <f>IF(G418&lt;&gt;"LIBSETS_SETTYPE_BATTLEGROUND",IF(G418&lt;&gt;"LIBSETS_SETTYPE_SPECIAL",IF(AT418&lt;&gt;"",VLOOKUP(AT418,'ESO zone constants'!$D$3:$H$4953,5,FALSE),""),""),"")</f>
        <v/>
      </c>
      <c r="AU418" s="42"/>
      <c r="AV418" s="42"/>
      <c r="AW418" s="42"/>
      <c r="AX418" s="90" t="s">
        <v>2707</v>
      </c>
      <c r="AY418" s="21" t="str">
        <f>IF(A418="???","--","")&amp;IF(F418&lt;&gt;"Not in the game (anymore)",IF(A418&lt;&gt;"",CONCATENATE("[",A418,"] = {wayshrines={")&amp;IF(K418&lt;&gt;"",CONCATENATE(K418,","),"")&amp;IF(L418&lt;&gt;"",CONCATENATE(L418,","),"")&amp;IF(M418&lt;&gt;"",CONCATENATE(M418,","),"")&amp;CONCATENATE("}")&amp;IF(VALUE(N418)&gt;0,CONCATENATE(", traitsNeeded=",N418),"")&amp;CONCATENATE(", dlcId=",IF(S418&lt;&gt;"",S418,"DLC_BASE_GAME")),""),"")</f>
        <v>[478] = {wayshrines={424,424,424,}, dlcId=DLC_HARROWSTORM</v>
      </c>
      <c r="AZ418" s="21" t="str">
        <f>IF(F418&lt;&gt;"Not in the game (anymore)",IF(A418&lt;&gt;"",IF(P418&lt;&gt;"",CONCATENATE(", zoneIds={",P418),"")&amp;IF(Y418&lt;&gt;"",CONCATENATE(",",Y418),"")&amp;IF(AD418&lt;&gt;"",CONCATENATE(",",AD418),"")&amp;IF(AI418&lt;&gt;"",CONCATENATE(",",AI418),"")&amp;IF(AN418&lt;&gt;"",CONCATENATE(",",AN418),"")&amp;IF(AS418&lt;&gt;"",CONCATENATE(",",AS418),"")&amp;IF(P418&lt;&gt;"",CONCATENATE("}",""),"")&amp;IF(OR(I418="true",I418="false",I418&lt;&gt;""), CONCATENATE(", veteran=", I418), ""),""),"")</f>
        <v>, zoneIds={1152}, veteran={[EQUIP_TYPE_HEAD]=true, [EQUIP_TYPE_SHOULDERS]=false}</v>
      </c>
      <c r="BA418" s="21" t="str">
        <f>IF(F418&lt;&gt;"Not in the game (anymore)",IF(A418&lt;&gt;"",", setType="&amp;G418,"")&amp;IF(J418="true",", multiTrialSet=true",""),"")</f>
        <v>, setType=LIBSETS_SETTYPE_MONSTER</v>
      </c>
      <c r="BB418" s="21" t="str">
        <f>IF(AX418&lt;&gt;"",", isProcSetAllowedInPvP="&amp; AX418,"") &amp; IF(F418&lt;&gt;"Not in the game (anymore)",IF(U418&lt;&gt;"",", dropMechanic={"&amp;U418&amp;IF(AA418&lt;&gt;"",","&amp;AA418,"")&amp;IF(AF418&lt;&gt;"",","&amp;AF418,"")&amp;IF(AK418&lt;&gt;"",","&amp;AK418,"")&amp;IF(AP418&lt;&gt;"",","&amp;AP418,"")&amp;IF(AU418&lt;&gt;"",","&amp;AU418,"")&amp;"}"&amp;IF(U418="LIBSETS_DROP_MECHANIC_MONSTER_NAME",", dropMechanicNames={" &amp; IF(V418&lt;&gt;"","['en']='"&amp;V418&amp;"'","") &amp; IF(W418&lt;&gt;"",", ['de']='" &amp; W418&amp;"'","") &amp; "}",""),"")&amp;"},","")</f>
        <v>, dropMechanic={LIBSETS_DROP_MECHANIC_MONSTER_NAME}, dropMechanicNames={['en']='Mother Ciannait', ['de']='Mutter Ciannait'}},</v>
      </c>
      <c r="BC418" s="21" t="str">
        <f>IF(F418&lt;&gt;"Not in the game (anymore)",IF(C418&lt;&gt;"",CONCATENATE(" --",C418," / ",B418,"   [",IF(Q418&lt;&gt;"",Q418,""),IF(Z418&lt;&gt;"",", "&amp;Z418,""),IF(AE418&lt;&gt;"",", "&amp;AE418,""),IF(AJ418&lt;&gt;"",", "&amp;AJ418,""),IF(AO418&lt;&gt;"",", "&amp;AO418,""),IF(AT418&lt;&gt;"",", "&amp;AT418,""),"]")),"")</f>
        <v xml:space="preserve"> --Mother Ciannait / Mutter Ciannait   [Icereach]</v>
      </c>
    </row>
    <row r="419" spans="1:55" x14ac:dyDescent="0.25">
      <c r="A419" s="5">
        <v>479</v>
      </c>
      <c r="B419" t="s">
        <v>1686</v>
      </c>
      <c r="C419" t="s">
        <v>1681</v>
      </c>
      <c r="D419" s="3">
        <f t="shared" si="9"/>
        <v>479</v>
      </c>
      <c r="G419" s="3" t="s">
        <v>1498</v>
      </c>
      <c r="H419">
        <v>3</v>
      </c>
      <c r="I419" t="s">
        <v>1485</v>
      </c>
      <c r="J419" t="s">
        <v>97</v>
      </c>
      <c r="K419">
        <v>425</v>
      </c>
      <c r="L419">
        <v>425</v>
      </c>
      <c r="M419">
        <v>425</v>
      </c>
      <c r="N419">
        <v>0</v>
      </c>
      <c r="O419" s="66" t="s">
        <v>1673</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1565</v>
      </c>
      <c r="V419" s="42" t="s">
        <v>1681</v>
      </c>
      <c r="W419" s="42" t="s">
        <v>1686</v>
      </c>
      <c r="Y419" s="3" t="str">
        <f>IF(G419&lt;&gt;"LIBSETS_SETTYPE_BATTLEGROUND",IF(G419&lt;&gt;"LIBSETS_SETTYPE_SPECIAL",IF(X419&lt;&gt;"",X419,IF(Z419&lt;&gt;"",VLOOKUP(Z419,'ESO zone constants'!$D$3:$H$4953,5,FALSE),"")),""),"")</f>
        <v/>
      </c>
      <c r="Z419" t="str">
        <f>IF(AND(O419&lt;&gt;"",NOT(ISERROR(O419))),"",IF(AND(L419&lt;&gt;"",L419&gt;0,NOT(ISERROR(L419))),VLOOKUP(L419,'ESO dumped WayshrineInfo'!$K$3:$N$9999,4,FALSE),""))</f>
        <v/>
      </c>
      <c r="AA419" s="42"/>
      <c r="AB419" s="42"/>
      <c r="AC419" s="42"/>
      <c r="AD419" s="3" t="str">
        <f>IF(G419&lt;&gt;"LIBSETS_SETTYPE_BATTLEGROUND",IF(G419&lt;&gt;"LIBSETS_SETTYPE_SPECIAL",IF(AE419&lt;&gt;"",VLOOKUP(AE419,'ESO zone constants'!$D$3:$H$4953,5,FALSE),""),""),"")</f>
        <v/>
      </c>
      <c r="AE419" t="str">
        <f>IF(AND(O419&lt;&gt;"",NOT(ISERROR(O419))),"",IF(AND(M419&lt;&gt;"",M419&gt;0,NOT(ISERROR(M419))),VLOOKUP(M419,'ESO dumped WayshrineInfo'!$K$3:$N$9999,4,FALSE),""))</f>
        <v/>
      </c>
      <c r="AF419" s="42"/>
      <c r="AG419" s="42"/>
      <c r="AH419" s="42"/>
      <c r="AI419" s="3" t="str">
        <f>IF(G419&lt;&gt;"LIBSETS_SETTYPE_BATTLEGROUND",IF(G419&lt;&gt;"LIBSETS_SETTYPE_SPECIAL",IF(AJ419&lt;&gt;"",VLOOKUP(AJ419,'ESO zone constants'!$D$3:$H$4953,5,FALSE),""),""),"")</f>
        <v/>
      </c>
      <c r="AK419" s="42"/>
      <c r="AL419" s="42"/>
      <c r="AM419" s="42"/>
      <c r="AN419" s="3" t="str">
        <f>IF(G419&lt;&gt;"LIBSETS_SETTYPE_BATTLEGROUND",IF(G419&lt;&gt;"LIBSETS_SETTYPE_SPECIAL",IF(AO419&lt;&gt;"",VLOOKUP(AO419,'ESO zone constants'!$D$3:$H$4953,5,FALSE),""),""),"")</f>
        <v/>
      </c>
      <c r="AP419" s="42"/>
      <c r="AQ419" s="42"/>
      <c r="AR419" s="42"/>
      <c r="AS419" s="3" t="str">
        <f>IF(G419&lt;&gt;"LIBSETS_SETTYPE_BATTLEGROUND",IF(G419&lt;&gt;"LIBSETS_SETTYPE_SPECIAL",IF(AT419&lt;&gt;"",VLOOKUP(AT419,'ESO zone constants'!$D$3:$H$4953,5,FALSE),""),""),"")</f>
        <v/>
      </c>
      <c r="AU419" s="42"/>
      <c r="AV419" s="42"/>
      <c r="AW419" s="42"/>
      <c r="AX419" s="90" t="s">
        <v>2707</v>
      </c>
      <c r="AY419" s="21" t="str">
        <f>IF(A419="???","--","")&amp;IF(F419&lt;&gt;"Not in the game (anymore)",IF(A419&lt;&gt;"",CONCATENATE("[",A419,"] = {wayshrines={")&amp;IF(K419&lt;&gt;"",CONCATENATE(K419,","),"")&amp;IF(L419&lt;&gt;"",CONCATENATE(L419,","),"")&amp;IF(M419&lt;&gt;"",CONCATENATE(M419,","),"")&amp;CONCATENATE("}")&amp;IF(VALUE(N419)&gt;0,CONCATENATE(", traitsNeeded=",N419),"")&amp;CONCATENATE(", dlcId=",IF(S419&lt;&gt;"",S419,"DLC_BASE_GAME")),""),"")</f>
        <v>[479] = {wayshrines={425,425,425,}, dlcId=DLC_HARROWSTORM</v>
      </c>
      <c r="AZ419" s="21" t="str">
        <f>IF(F419&lt;&gt;"Not in the game (anymore)",IF(A419&lt;&gt;"",IF(P419&lt;&gt;"",CONCATENATE(", zoneIds={",P419),"")&amp;IF(Y419&lt;&gt;"",CONCATENATE(",",Y419),"")&amp;IF(AD419&lt;&gt;"",CONCATENATE(",",AD419),"")&amp;IF(AI419&lt;&gt;"",CONCATENATE(",",AI419),"")&amp;IF(AN419&lt;&gt;"",CONCATENATE(",",AN419),"")&amp;IF(AS419&lt;&gt;"",CONCATENATE(",",AS419),"")&amp;IF(P419&lt;&gt;"",CONCATENATE("}",""),"")&amp;IF(OR(I419="true",I419="false",I419&lt;&gt;""), CONCATENATE(", veteran=", I419), ""),""),"")</f>
        <v>, zoneIds={1153}, veteran={[EQUIP_TYPE_HEAD]=true, [EQUIP_TYPE_SHOULDERS]=false}</v>
      </c>
      <c r="BA419" s="21" t="str">
        <f>IF(F419&lt;&gt;"Not in the game (anymore)",IF(A419&lt;&gt;"",", setType="&amp;G419,"")&amp;IF(J419="true",", multiTrialSet=true",""),"")</f>
        <v>, setType=LIBSETS_SETTYPE_MONSTER</v>
      </c>
      <c r="BB419" s="21" t="str">
        <f>IF(AX419&lt;&gt;"",", isProcSetAllowedInPvP="&amp; AX419,"") &amp; IF(F419&lt;&gt;"Not in the game (anymore)",IF(U419&lt;&gt;"",", dropMechanic={"&amp;U419&amp;IF(AA419&lt;&gt;"",","&amp;AA419,"")&amp;IF(AF419&lt;&gt;"",","&amp;AF419,"")&amp;IF(AK419&lt;&gt;"",","&amp;AK419,"")&amp;IF(AP419&lt;&gt;"",","&amp;AP419,"")&amp;IF(AU419&lt;&gt;"",","&amp;AU419,"")&amp;"}"&amp;IF(U419="LIBSETS_DROP_MECHANIC_MONSTER_NAME",", dropMechanicNames={" &amp; IF(V419&lt;&gt;"","['en']='"&amp;V419&amp;"'","") &amp; IF(W419&lt;&gt;"",", ['de']='" &amp; W419&amp;"'","") &amp; "}",""),"")&amp;"},","")</f>
        <v>, dropMechanic={LIBSETS_DROP_MECHANIC_MONSTER_NAME}, dropMechanicNames={['en']='Kjalnar\’s Nightmare', ['de']='Kjalnar\’s Albtraum'}},</v>
      </c>
      <c r="BC419" s="21" t="str">
        <f>IF(F419&lt;&gt;"Not in the game (anymore)",IF(C419&lt;&gt;"",CONCATENATE(" --",C419," / ",B419,"   [",IF(Q419&lt;&gt;"",Q419,""),IF(Z419&lt;&gt;"",", "&amp;Z419,""),IF(AE419&lt;&gt;"",", "&amp;AE419,""),IF(AJ419&lt;&gt;"",", "&amp;AJ419,""),IF(AO419&lt;&gt;"",", "&amp;AO419,""),IF(AT419&lt;&gt;"",", "&amp;AT419,""),"]")),"")</f>
        <v xml:space="preserve"> --Kjalnar\’s Nightmare / Kjalnar\’s Albtraum   [Unhallowed Grave]</v>
      </c>
    </row>
    <row r="420" spans="1:55" x14ac:dyDescent="0.25">
      <c r="A420" s="5">
        <v>480</v>
      </c>
      <c r="B420" t="s">
        <v>1698</v>
      </c>
      <c r="C420" t="s">
        <v>1682</v>
      </c>
      <c r="D420" s="3">
        <f t="shared" si="9"/>
        <v>480</v>
      </c>
      <c r="G420" s="3" t="s">
        <v>1493</v>
      </c>
      <c r="I420" t="s">
        <v>97</v>
      </c>
      <c r="J420" t="s">
        <v>97</v>
      </c>
      <c r="K420">
        <v>-1</v>
      </c>
      <c r="L420">
        <v>-1</v>
      </c>
      <c r="M420">
        <v>-1</v>
      </c>
      <c r="N420">
        <v>3</v>
      </c>
      <c r="O420" s="66"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V420" s="42"/>
      <c r="W420" s="42"/>
      <c r="Y420" s="3" t="str">
        <f>IF(G420&lt;&gt;"LIBSETS_SETTYPE_BATTLEGROUND",IF(G420&lt;&gt;"LIBSETS_SETTYPE_SPECIAL",IF(X420&lt;&gt;"",X420,IF(Z420&lt;&gt;"",VLOOKUP(Z420,'ESO zone constants'!$D$3:$H$4953,5,FALSE),"")),""),"")</f>
        <v/>
      </c>
      <c r="Z420" t="str">
        <f>IF(AND(O420&lt;&gt;"",NOT(ISERROR(O420))),"",IF(AND(L420&lt;&gt;"",L420&gt;0,NOT(ISERROR(L420))),VLOOKUP(L420,'ESO dumped WayshrineInfo'!$K$3:$N$9999,4,FALSE),""))</f>
        <v/>
      </c>
      <c r="AA420" s="42"/>
      <c r="AB420" s="42"/>
      <c r="AC420" s="42"/>
      <c r="AD420" s="3" t="str">
        <f>IF(G420&lt;&gt;"LIBSETS_SETTYPE_BATTLEGROUND",IF(G420&lt;&gt;"LIBSETS_SETTYPE_SPECIAL",IF(AE420&lt;&gt;"",VLOOKUP(AE420,'ESO zone constants'!$D$3:$H$4953,5,FALSE),""),""),"")</f>
        <v/>
      </c>
      <c r="AE420" t="str">
        <f>IF(AND(O420&lt;&gt;"",NOT(ISERROR(O420))),"",IF(AND(M420&lt;&gt;"",M420&gt;0,NOT(ISERROR(M420))),VLOOKUP(M420,'ESO dumped WayshrineInfo'!$K$3:$N$9999,4,FALSE),""))</f>
        <v/>
      </c>
      <c r="AF420" s="42"/>
      <c r="AG420" s="42"/>
      <c r="AH420" s="42"/>
      <c r="AI420" s="3" t="str">
        <f>IF(G420&lt;&gt;"LIBSETS_SETTYPE_BATTLEGROUND",IF(G420&lt;&gt;"LIBSETS_SETTYPE_SPECIAL",IF(AJ420&lt;&gt;"",VLOOKUP(AJ420,'ESO zone constants'!$D$3:$H$4953,5,FALSE),""),""),"")</f>
        <v/>
      </c>
      <c r="AK420" s="42"/>
      <c r="AL420" s="42"/>
      <c r="AM420" s="42"/>
      <c r="AN420" s="3" t="str">
        <f>IF(G420&lt;&gt;"LIBSETS_SETTYPE_BATTLEGROUND",IF(G420&lt;&gt;"LIBSETS_SETTYPE_SPECIAL",IF(AO420&lt;&gt;"",VLOOKUP(AO420,'ESO zone constants'!$D$3:$H$4953,5,FALSE),""),""),"")</f>
        <v/>
      </c>
      <c r="AP420" s="42"/>
      <c r="AQ420" s="42"/>
      <c r="AR420" s="42"/>
      <c r="AS420" s="3" t="str">
        <f>IF(G420&lt;&gt;"LIBSETS_SETTYPE_BATTLEGROUND",IF(G420&lt;&gt;"LIBSETS_SETTYPE_SPECIAL",IF(AT420&lt;&gt;"",VLOOKUP(AT420,'ESO zone constants'!$D$3:$H$4953,5,FALSE),""),""),"")</f>
        <v/>
      </c>
      <c r="AU420" s="42"/>
      <c r="AV420" s="42"/>
      <c r="AW420" s="42"/>
      <c r="AX420" s="90" t="s">
        <v>2707</v>
      </c>
      <c r="AY420" s="21" t="str">
        <f>IF(A420="???","--","")&amp;IF(F420&lt;&gt;"Not in the game (anymore)",IF(A420&lt;&gt;"",CONCATENATE("[",A420,"] = {wayshrines={")&amp;IF(K420&lt;&gt;"",CONCATENATE(K420,","),"")&amp;IF(L420&lt;&gt;"",CONCATENATE(L420,","),"")&amp;IF(M420&lt;&gt;"",CONCATENATE(M420,","),"")&amp;CONCATENATE("}")&amp;IF(VALUE(N420)&gt;0,CONCATENATE(", traitsNeeded=",N420),"")&amp;CONCATENATE(", dlcId=",IF(S420&lt;&gt;"",S420,"DLC_BASE_GAME")),""),"")</f>
        <v>[480] = {wayshrines={-1,-1,-1,}, traitsNeeded=3, dlcId=DLC_BASE_GAME</v>
      </c>
      <c r="AZ420" s="21" t="str">
        <f>IF(F420&lt;&gt;"Not in the game (anymore)",IF(A420&lt;&gt;"",IF(P420&lt;&gt;"",CONCATENATE(", zoneIds={",P420),"")&amp;IF(Y420&lt;&gt;"",CONCATENATE(",",Y420),"")&amp;IF(AD420&lt;&gt;"",CONCATENATE(",",AD420),"")&amp;IF(AI420&lt;&gt;"",CONCATENATE(",",AI420),"")&amp;IF(AN420&lt;&gt;"",CONCATENATE(",",AN420),"")&amp;IF(AS420&lt;&gt;"",CONCATENATE(",",AS420),"")&amp;IF(P420&lt;&gt;"",CONCATENATE("}",""),"")&amp;IF(OR(I420="true",I420="false",I420&lt;&gt;""), CONCATENATE(", veteran=", I420), ""),""),"")</f>
        <v>, zoneIds={181}, veteran=false</v>
      </c>
      <c r="BA420" s="21" t="str">
        <f>IF(F420&lt;&gt;"Not in the game (anymore)",IF(A420&lt;&gt;"",", setType="&amp;G420,"")&amp;IF(J420="true",", multiTrialSet=true",""),"")</f>
        <v>, setType=LIBSETS_SETTYPE_CRAFTED</v>
      </c>
      <c r="BB420" s="21" t="str">
        <f>IF(AX420&lt;&gt;"",", isProcSetAllowedInPvP="&amp; AX420,"") &amp; IF(F420&lt;&gt;"Not in the game (anymore)",IF(U420&lt;&gt;"",", dropMechanic={"&amp;U420&amp;IF(AA420&lt;&gt;"",","&amp;AA420,"")&amp;IF(AF420&lt;&gt;"",","&amp;AF420,"")&amp;IF(AK420&lt;&gt;"",","&amp;AK420,"")&amp;IF(AP420&lt;&gt;"",","&amp;AP420,"")&amp;IF(AU420&lt;&gt;"",","&amp;AU420,"")&amp;"}"&amp;IF(U420="LIBSETS_DROP_MECHANIC_MONSTER_NAME",", dropMechanicNames={" &amp; IF(V420&lt;&gt;"","['en']='"&amp;V420&amp;"'","") &amp; IF(W420&lt;&gt;"",", ['de']='" &amp; W420&amp;"'","") &amp; "}",""),"")&amp;"},","")</f>
        <v>},</v>
      </c>
      <c r="BC420" s="21" t="str">
        <f>IF(F420&lt;&gt;"Not in the game (anymore)",IF(C420&lt;&gt;"",CONCATENATE(" --",C420," / ",B420,"   [",IF(Q420&lt;&gt;"",Q420,""),IF(Z420&lt;&gt;"",", "&amp;Z420,""),IF(AE420&lt;&gt;"",", "&amp;AE420,""),IF(AJ420&lt;&gt;"",", "&amp;AJ420,""),IF(AO420&lt;&gt;"",", "&amp;AO420,""),IF(AT420&lt;&gt;"",", "&amp;AT420,""),"]")),"")</f>
        <v xml:space="preserve"> --Critical Riposte / Kritischer Konter   [Cyrodiil]</v>
      </c>
    </row>
    <row r="421" spans="1:55" x14ac:dyDescent="0.25">
      <c r="A421" s="5">
        <v>481</v>
      </c>
      <c r="B421" t="s">
        <v>1699</v>
      </c>
      <c r="C421" t="s">
        <v>1683</v>
      </c>
      <c r="D421" s="3">
        <f t="shared" si="9"/>
        <v>481</v>
      </c>
      <c r="G421" s="3" t="s">
        <v>1493</v>
      </c>
      <c r="I421" t="s">
        <v>97</v>
      </c>
      <c r="J421" t="s">
        <v>97</v>
      </c>
      <c r="K421">
        <v>-1</v>
      </c>
      <c r="L421">
        <v>-1</v>
      </c>
      <c r="M421">
        <v>-1</v>
      </c>
      <c r="N421">
        <v>3</v>
      </c>
      <c r="O421" s="66"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V421" s="42"/>
      <c r="W421" s="42"/>
      <c r="Y421" s="3" t="str">
        <f>IF(G421&lt;&gt;"LIBSETS_SETTYPE_BATTLEGROUND",IF(G421&lt;&gt;"LIBSETS_SETTYPE_SPECIAL",IF(X421&lt;&gt;"",X421,IF(Z421&lt;&gt;"",VLOOKUP(Z421,'ESO zone constants'!$D$3:$H$4953,5,FALSE),"")),""),"")</f>
        <v/>
      </c>
      <c r="Z421" t="str">
        <f>IF(AND(O421&lt;&gt;"",NOT(ISERROR(O421))),"",IF(AND(L421&lt;&gt;"",L421&gt;0,NOT(ISERROR(L421))),VLOOKUP(L421,'ESO dumped WayshrineInfo'!$K$3:$N$9999,4,FALSE),""))</f>
        <v/>
      </c>
      <c r="AA421" s="42"/>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WayshrineInfo'!$K$3:$N$9999,4,FALSE),""))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42"/>
      <c r="AX421" s="90" t="s">
        <v>2707</v>
      </c>
      <c r="AY421" s="21" t="str">
        <f>IF(A421="???","--","")&amp;IF(F421&lt;&gt;"Not in the game (anymore)",IF(A421&lt;&gt;"",CONCATENATE("[",A421,"] = {wayshrines={")&amp;IF(K421&lt;&gt;"",CONCATENATE(K421,","),"")&amp;IF(L421&lt;&gt;"",CONCATENATE(L421,","),"")&amp;IF(M421&lt;&gt;"",CONCATENATE(M421,","),"")&amp;CONCATENATE("}")&amp;IF(VALUE(N421)&gt;0,CONCATENATE(", traitsNeeded=",N421),"")&amp;CONCATENATE(", dlcId=",IF(S421&lt;&gt;"",S421,"DLC_BASE_GAME")),""),"")</f>
        <v>[481] = {wayshrines={-1,-1,-1,}, traitsNeeded=3, dlcId=DLC_BASE_GAME</v>
      </c>
      <c r="AZ421" s="21" t="str">
        <f>IF(F421&lt;&gt;"Not in the game (anymore)",IF(A421&lt;&gt;"",IF(P421&lt;&gt;"",CONCATENATE(", zoneIds={",P421),"")&amp;IF(Y421&lt;&gt;"",CONCATENATE(",",Y421),"")&amp;IF(AD421&lt;&gt;"",CONCATENATE(",",AD421),"")&amp;IF(AI421&lt;&gt;"",CONCATENATE(",",AI421),"")&amp;IF(AN421&lt;&gt;"",CONCATENATE(",",AN421),"")&amp;IF(AS421&lt;&gt;"",CONCATENATE(",",AS421),"")&amp;IF(P421&lt;&gt;"",CONCATENATE("}",""),"")&amp;IF(OR(I421="true",I421="false",I421&lt;&gt;""), CONCATENATE(", veteran=", I421), ""),""),"")</f>
        <v>, zoneIds={181}, veteran=false</v>
      </c>
      <c r="BA421" s="21" t="str">
        <f>IF(F421&lt;&gt;"Not in the game (anymore)",IF(A421&lt;&gt;"",", setType="&amp;G421,"")&amp;IF(J421="true",", multiTrialSet=true",""),"")</f>
        <v>, setType=LIBSETS_SETTYPE_CRAFTED</v>
      </c>
      <c r="BB421" s="21" t="str">
        <f>IF(AX421&lt;&gt;"",", isProcSetAllowedInPvP="&amp; AX421,"") &amp; IF(F421&lt;&gt;"Not in the game (anymore)",IF(U421&lt;&gt;"",", dropMechanic={"&amp;U421&amp;IF(AA421&lt;&gt;"",","&amp;AA421,"")&amp;IF(AF421&lt;&gt;"",","&amp;AF421,"")&amp;IF(AK421&lt;&gt;"",","&amp;AK421,"")&amp;IF(AP421&lt;&gt;"",","&amp;AP421,"")&amp;IF(AU421&lt;&gt;"",","&amp;AU421,"")&amp;"}"&amp;IF(U421="LIBSETS_DROP_MECHANIC_MONSTER_NAME",", dropMechanicNames={" &amp; IF(V421&lt;&gt;"","['en']='"&amp;V421&amp;"'","") &amp; IF(W421&lt;&gt;"",", ['de']='" &amp; W421&amp;"'","") &amp; "}",""),"")&amp;"},","")</f>
        <v>},</v>
      </c>
      <c r="BC421" s="21" t="str">
        <f>IF(F421&lt;&gt;"Not in the game (anymore)",IF(C421&lt;&gt;"",CONCATENATE(" --",C421," / ",B421,"   [",IF(Q421&lt;&gt;"",Q421,""),IF(Z421&lt;&gt;"",", "&amp;Z421,""),IF(AE421&lt;&gt;"",", "&amp;AE421,""),IF(AJ421&lt;&gt;"",", "&amp;AJ421,""),IF(AO421&lt;&gt;"",", "&amp;AO421,""),IF(AT421&lt;&gt;"",", "&amp;AT421,""),"]")),"")</f>
        <v xml:space="preserve"> --Unchained Aggressor / Entfesselter Aggressor   [Cyrodiil]</v>
      </c>
    </row>
    <row r="422" spans="1:55" x14ac:dyDescent="0.25">
      <c r="A422" s="5">
        <v>482</v>
      </c>
      <c r="B422" t="s">
        <v>1700</v>
      </c>
      <c r="C422" t="s">
        <v>1684</v>
      </c>
      <c r="D422" s="3">
        <f t="shared" si="9"/>
        <v>482</v>
      </c>
      <c r="G422" s="3" t="s">
        <v>1493</v>
      </c>
      <c r="I422" t="s">
        <v>97</v>
      </c>
      <c r="J422" t="s">
        <v>97</v>
      </c>
      <c r="K422">
        <v>-1</v>
      </c>
      <c r="L422">
        <v>-1</v>
      </c>
      <c r="M422">
        <v>-1</v>
      </c>
      <c r="N422">
        <v>3</v>
      </c>
      <c r="O422" s="66"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V422" s="42"/>
      <c r="W422" s="42"/>
      <c r="Y422" s="3" t="str">
        <f>IF(G422&lt;&gt;"LIBSETS_SETTYPE_BATTLEGROUND",IF(G422&lt;&gt;"LIBSETS_SETTYPE_SPECIAL",IF(X422&lt;&gt;"",X422,IF(Z422&lt;&gt;"",VLOOKUP(Z422,'ESO zone constants'!$D$3:$H$4953,5,FALSE),"")),""),"")</f>
        <v/>
      </c>
      <c r="Z422" t="str">
        <f>IF(AND(O422&lt;&gt;"",NOT(ISERROR(O422))),"",IF(AND(L422&lt;&gt;"",L422&gt;0,NOT(ISERROR(L422))),VLOOKUP(L422,'ESO dumped WayshrineInfo'!$K$3:$N$9999,4,FALSE),""))</f>
        <v/>
      </c>
      <c r="AA422" s="42"/>
      <c r="AB422" s="42"/>
      <c r="AC422" s="42"/>
      <c r="AD422" s="3" t="str">
        <f>IF(G422&lt;&gt;"LIBSETS_SETTYPE_BATTLEGROUND",IF(G422&lt;&gt;"LIBSETS_SETTYPE_SPECIAL",IF(AE422&lt;&gt;"",VLOOKUP(AE422,'ESO zone constants'!$D$3:$H$4953,5,FALSE),""),""),"")</f>
        <v/>
      </c>
      <c r="AE422" t="str">
        <f>IF(AND(O422&lt;&gt;"",NOT(ISERROR(O422))),"",IF(AND(M422&lt;&gt;"",M422&gt;0,NOT(ISERROR(M422))),VLOOKUP(M422,'ESO dumped WayshrineInfo'!$K$3:$N$9999,4,FALSE),""))</f>
        <v/>
      </c>
      <c r="AF422" s="42"/>
      <c r="AG422" s="42"/>
      <c r="AH422" s="42"/>
      <c r="AI422" s="3" t="str">
        <f>IF(G422&lt;&gt;"LIBSETS_SETTYPE_BATTLEGROUND",IF(G422&lt;&gt;"LIBSETS_SETTYPE_SPECIAL",IF(AJ422&lt;&gt;"",VLOOKUP(AJ422,'ESO zone constants'!$D$3:$H$4953,5,FALSE),""),""),"")</f>
        <v/>
      </c>
      <c r="AK422" s="42"/>
      <c r="AL422" s="42"/>
      <c r="AM422" s="42"/>
      <c r="AN422" s="3" t="str">
        <f>IF(G422&lt;&gt;"LIBSETS_SETTYPE_BATTLEGROUND",IF(G422&lt;&gt;"LIBSETS_SETTYPE_SPECIAL",IF(AO422&lt;&gt;"",VLOOKUP(AO422,'ESO zone constants'!$D$3:$H$4953,5,FALSE),""),""),"")</f>
        <v/>
      </c>
      <c r="AP422" s="42"/>
      <c r="AQ422" s="42"/>
      <c r="AR422" s="42"/>
      <c r="AS422" s="3" t="str">
        <f>IF(G422&lt;&gt;"LIBSETS_SETTYPE_BATTLEGROUND",IF(G422&lt;&gt;"LIBSETS_SETTYPE_SPECIAL",IF(AT422&lt;&gt;"",VLOOKUP(AT422,'ESO zone constants'!$D$3:$H$4953,5,FALSE),""),""),"")</f>
        <v/>
      </c>
      <c r="AU422" s="42"/>
      <c r="AV422" s="42"/>
      <c r="AW422" s="42"/>
      <c r="AX422" s="90" t="s">
        <v>2707</v>
      </c>
      <c r="AY422" s="21" t="str">
        <f>IF(A422="???","--","")&amp;IF(F422&lt;&gt;"Not in the game (anymore)",IF(A422&lt;&gt;"",CONCATENATE("[",A422,"] = {wayshrines={")&amp;IF(K422&lt;&gt;"",CONCATENATE(K422,","),"")&amp;IF(L422&lt;&gt;"",CONCATENATE(L422,","),"")&amp;IF(M422&lt;&gt;"",CONCATENATE(M422,","),"")&amp;CONCATENATE("}")&amp;IF(VALUE(N422)&gt;0,CONCATENATE(", traitsNeeded=",N422),"")&amp;CONCATENATE(", dlcId=",IF(S422&lt;&gt;"",S422,"DLC_BASE_GAME")),""),"")</f>
        <v>[482] = {wayshrines={-1,-1,-1,}, traitsNeeded=3, dlcId=DLC_BASE_GAME</v>
      </c>
      <c r="AZ422" s="21" t="str">
        <f>IF(F422&lt;&gt;"Not in the game (anymore)",IF(A422&lt;&gt;"",IF(P422&lt;&gt;"",CONCATENATE(", zoneIds={",P422),"")&amp;IF(Y422&lt;&gt;"",CONCATENATE(",",Y422),"")&amp;IF(AD422&lt;&gt;"",CONCATENATE(",",AD422),"")&amp;IF(AI422&lt;&gt;"",CONCATENATE(",",AI422),"")&amp;IF(AN422&lt;&gt;"",CONCATENATE(",",AN422),"")&amp;IF(AS422&lt;&gt;"",CONCATENATE(",",AS422),"")&amp;IF(P422&lt;&gt;"",CONCATENATE("}",""),"")&amp;IF(OR(I422="true",I422="false",I422&lt;&gt;""), CONCATENATE(", veteran=", I422), ""),""),"")</f>
        <v>, zoneIds={181}, veteran=false</v>
      </c>
      <c r="BA422" s="21" t="str">
        <f>IF(F422&lt;&gt;"Not in the game (anymore)",IF(A422&lt;&gt;"",", setType="&amp;G422,"")&amp;IF(J422="true",", multiTrialSet=true",""),"")</f>
        <v>, setType=LIBSETS_SETTYPE_CRAFTED</v>
      </c>
      <c r="BB422" s="21" t="str">
        <f>IF(AX422&lt;&gt;"",", isProcSetAllowedInPvP="&amp; AX422,"") &amp; IF(F422&lt;&gt;"Not in the game (anymore)",IF(U422&lt;&gt;"",", dropMechanic={"&amp;U422&amp;IF(AA422&lt;&gt;"",","&amp;AA422,"")&amp;IF(AF422&lt;&gt;"",","&amp;AF422,"")&amp;IF(AK422&lt;&gt;"",","&amp;AK422,"")&amp;IF(AP422&lt;&gt;"",","&amp;AP422,"")&amp;IF(AU422&lt;&gt;"",","&amp;AU422,"")&amp;"}"&amp;IF(U422="LIBSETS_DROP_MECHANIC_MONSTER_NAME",", dropMechanicNames={" &amp; IF(V422&lt;&gt;"","['en']='"&amp;V422&amp;"'","") &amp; IF(W422&lt;&gt;"",", ['de']='" &amp; W422&amp;"'","") &amp; "}",""),"")&amp;"},","")</f>
        <v>},</v>
      </c>
      <c r="BC422" s="21" t="str">
        <f>IF(F422&lt;&gt;"Not in the game (anymore)",IF(C422&lt;&gt;"",CONCATENATE(" --",C422," / ",B422,"   [",IF(Q422&lt;&gt;"",Q422,""),IF(Z422&lt;&gt;"",", "&amp;Z422,""),IF(AE422&lt;&gt;"",", "&amp;AE422,""),IF(AJ422&lt;&gt;"",", "&amp;AJ422,""),IF(AO422&lt;&gt;"",", "&amp;AO422,""),IF(AT422&lt;&gt;"",", "&amp;AT422,""),"]")),"")</f>
        <v xml:space="preserve"> --Dauntless Combatant / Furchtloser Kombattant   [Cyrodiil]</v>
      </c>
    </row>
    <row r="423" spans="1:55" x14ac:dyDescent="0.25">
      <c r="A423" s="5">
        <v>483</v>
      </c>
      <c r="B423" t="s">
        <v>1760</v>
      </c>
      <c r="C423" t="s">
        <v>1760</v>
      </c>
      <c r="D423" s="3">
        <f t="shared" si="9"/>
        <v>483</v>
      </c>
      <c r="E423" s="59" t="s">
        <v>1823</v>
      </c>
      <c r="F423" s="30" t="s">
        <v>1483</v>
      </c>
      <c r="G423" s="8" t="s">
        <v>1501</v>
      </c>
      <c r="I423" t="s">
        <v>97</v>
      </c>
      <c r="J423" t="s">
        <v>97</v>
      </c>
      <c r="K423">
        <v>-1</v>
      </c>
      <c r="L423">
        <v>-1</v>
      </c>
      <c r="M423">
        <v>-1</v>
      </c>
      <c r="N423">
        <v>0</v>
      </c>
      <c r="O423" s="66" t="s">
        <v>1719</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1832</v>
      </c>
      <c r="V423" s="40" t="e">
        <f>IF(U423&lt;&gt;"",IF(U423&lt;&gt;"LIBSETS_DROP_MECHANIC_MONSTER_NAME",VLOOKUP(U423,'LibSets constants'!$I$4:$L$1003,3,FALSE),""),"")</f>
        <v>#N/A</v>
      </c>
      <c r="W423" s="40" t="e">
        <f>IF(U423&lt;&gt;"",IF(U423&lt;&gt;"LIBSETS_DROP_MECHANIC_MONSTER_NAME",VLOOKUP(U423,'LibSets constants'!$I$4:$L$1003,4,FALSE),""),"")</f>
        <v>#N/A</v>
      </c>
      <c r="Y423" s="3" t="str">
        <f>IF(G423&lt;&gt;"LIBSETS_SETTYPE_BATTLEGROUND",IF(G423&lt;&gt;"LIBSETS_SETTYPE_SPECIAL",IF(X423&lt;&gt;"",X423,IF(Z423&lt;&gt;"",VLOOKUP(Z423,'ESO zone constants'!$D$3:$H$4953,5,FALSE),"")),""),"")</f>
        <v/>
      </c>
      <c r="Z423" t="str">
        <f>IF(AND(O423&lt;&gt;"",NOT(ISERROR(O423))),"",IF(AND(L423&lt;&gt;"",L423&gt;0,NOT(ISERROR(L423))),VLOOKUP(L423,'ESO dumped WayshrineInfo'!$K$3:$N$9999,4,FALSE),""))</f>
        <v/>
      </c>
      <c r="AA423" s="41"/>
      <c r="AB423" s="40" t="str">
        <f>IF(AA423&lt;&gt;"",IF(AA423&lt;&gt;"LIBSETS_DROP_MECHANIC_MONSTER_NAME",VLOOKUP(AA423,'LibSets constants'!$I$4:$L$1003,3,FALSE),""),"")</f>
        <v/>
      </c>
      <c r="AC423" s="40" t="str">
        <f>IF(AA423&lt;&gt;"",IF(AA423&lt;&gt;"LIBSETS_DROP_MECHANIC_MONSTER_NAME",VLOOKUP(AA423,'LibSets constants'!$I$4:$L$1003,4,FALSE),""),"")</f>
        <v/>
      </c>
      <c r="AD423" s="3" t="str">
        <f>IF(G423&lt;&gt;"LIBSETS_SETTYPE_BATTLEGROUND",IF(G423&lt;&gt;"LIBSETS_SETTYPE_SPECIAL",IF(AE423&lt;&gt;"",VLOOKUP(AE423,'ESO zone constants'!$D$3:$H$4953,5,FALSE),""),""),"")</f>
        <v/>
      </c>
      <c r="AE423" t="str">
        <f>IF(AND(O423&lt;&gt;"",NOT(ISERROR(O423))),"",IF(AND(M423&lt;&gt;"",M423&gt;0,NOT(ISERROR(M423))),VLOOKUP(M423,'ESO dumped WayshrineInfo'!$K$3:$N$9999,4,FALSE),""))</f>
        <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0" t="str">
        <f>IF(AU423&lt;&gt;"",IF(AU423&lt;&gt;"LIBSETS_DROP_MECHANIC_MONSTER_NAME",VLOOKUP(AU423,'LibSets constants'!$I$4:$L$1003,4,FALSE),""),"")</f>
        <v/>
      </c>
      <c r="AX423" s="90" t="s">
        <v>2707</v>
      </c>
      <c r="AY423" s="21" t="str">
        <f>IF(A423="???","--","")&amp;IF(F423&lt;&gt;"Not in the game (anymore)",IF(A423&lt;&gt;"",CONCATENATE("[",A423,"] = {wayshrines={")&amp;IF(K423&lt;&gt;"",CONCATENATE(K423,","),"")&amp;IF(L423&lt;&gt;"",CONCATENATE(L423,","),"")&amp;IF(M423&lt;&gt;"",CONCATENATE(M423,","),"")&amp;CONCATENATE("}")&amp;IF(VALUE(N423)&gt;0,CONCATENATE(", traitsNeeded=",N423),"")&amp;CONCATENATE(", dlcId=",IF(S423&lt;&gt;"",S423,"DLC_BASE_GAME")),""),"")</f>
        <v/>
      </c>
      <c r="AZ423" s="21" t="str">
        <f>IF(F423&lt;&gt;"Not in the game (anymore)",IF(A423&lt;&gt;"",IF(P423&lt;&gt;"",CONCATENATE(", zoneIds={",P423),"")&amp;IF(Y423&lt;&gt;"",CONCATENATE(",",Y423),"")&amp;IF(AD423&lt;&gt;"",CONCATENATE(",",AD423),"")&amp;IF(AI423&lt;&gt;"",CONCATENATE(",",AI423),"")&amp;IF(AN423&lt;&gt;"",CONCATENATE(",",AN423),"")&amp;IF(AS423&lt;&gt;"",CONCATENATE(",",AS423),"")&amp;IF(P423&lt;&gt;"",CONCATENATE("}",""),"")&amp;IF(OR(I423="true",I423="false",I423&lt;&gt;""), CONCATENATE(", veteran=", I423), ""),""),"")</f>
        <v/>
      </c>
      <c r="BA423" s="21" t="str">
        <f>IF(F423&lt;&gt;"Not in the game (anymore)",IF(A423&lt;&gt;"",", setType="&amp;G423,"")&amp;IF(J423="true",", multiTrialSet=true",""),"")</f>
        <v/>
      </c>
      <c r="BB423" s="21" t="str">
        <f>IF(AX423&lt;&gt;"",", isProcSetAllowedInPvP="&amp; AX423,"") &amp; IF(F423&lt;&gt;"Not in the game (anymore)",IF(U423&lt;&gt;"",", dropMechanic={"&amp;U423&amp;IF(AA423&lt;&gt;"",","&amp;AA423,"")&amp;IF(AF423&lt;&gt;"",","&amp;AF423,"")&amp;IF(AK423&lt;&gt;"",","&amp;AK423,"")&amp;IF(AP423&lt;&gt;"",","&amp;AP423,"")&amp;IF(AU423&lt;&gt;"",","&amp;AU423,"")&amp;"}"&amp;IF(U423="LIBSETS_DROP_MECHANIC_MONSTER_NAME",", dropMechanicNames={" &amp; IF(V423&lt;&gt;"","['en']='"&amp;V423&amp;"'","") &amp; IF(W423&lt;&gt;"",", ['de']='" &amp; W423&amp;"'","") &amp; "}",""),"")&amp;"},","")</f>
        <v/>
      </c>
      <c r="BC423" s="21" t="str">
        <f>IF(F423&lt;&gt;"Not in the game (anymore)",IF(C423&lt;&gt;"",CONCATENATE(" --",C423," / ",B423,"   [",IF(Q423&lt;&gt;"",Q423,""),IF(Z423&lt;&gt;"",", "&amp;Z423,""),IF(AE423&lt;&gt;"",", "&amp;AE423,""),IF(AJ423&lt;&gt;"",", "&amp;AJ423,""),IF(AO423&lt;&gt;"",", "&amp;AO423,""),IF(AT423&lt;&gt;"",", "&amp;AT423,""),"]")),"")</f>
        <v/>
      </c>
    </row>
    <row r="424" spans="1:55" x14ac:dyDescent="0.25">
      <c r="A424" s="5">
        <v>484</v>
      </c>
      <c r="B424" t="s">
        <v>1761</v>
      </c>
      <c r="C424" t="s">
        <v>1761</v>
      </c>
      <c r="D424" s="3">
        <f t="shared" si="9"/>
        <v>484</v>
      </c>
      <c r="E424" s="59" t="s">
        <v>1823</v>
      </c>
      <c r="F424" s="30" t="s">
        <v>1483</v>
      </c>
      <c r="G424" s="8" t="s">
        <v>1501</v>
      </c>
      <c r="I424" t="s">
        <v>97</v>
      </c>
      <c r="J424" t="s">
        <v>97</v>
      </c>
      <c r="K424">
        <v>-1</v>
      </c>
      <c r="L424">
        <v>-1</v>
      </c>
      <c r="M424">
        <v>-1</v>
      </c>
      <c r="N424">
        <v>0</v>
      </c>
      <c r="O424" s="66" t="s">
        <v>1719</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1832</v>
      </c>
      <c r="V424" s="43" t="e">
        <f>IF(U424&lt;&gt;"",IF(U424&lt;&gt;"LIBSETS_DROP_MECHANIC_MONSTER_NAME",VLOOKUP(U424,'LibSets constants'!$I$4:$L$1003,3,FALSE),""),"")</f>
        <v>#N/A</v>
      </c>
      <c r="W424" s="43" t="e">
        <f>IF(U424&lt;&gt;"",IF(U424&lt;&gt;"LIBSETS_DROP_MECHANIC_MONSTER_NAME",VLOOKUP(U424,'LibSets constants'!$I$4:$L$1003,4,FALSE),""),"")</f>
        <v>#N/A</v>
      </c>
      <c r="Y424" s="3" t="str">
        <f>IF(G424&lt;&gt;"LIBSETS_SETTYPE_BATTLEGROUND",IF(G424&lt;&gt;"LIBSETS_SETTYPE_SPECIAL",IF(X424&lt;&gt;"",X424,IF(Z424&lt;&gt;"",VLOOKUP(Z424,'ESO zone constants'!$D$3:$H$4953,5,FALSE),"")),""),"")</f>
        <v/>
      </c>
      <c r="Z424" t="str">
        <f>IF(AND(O424&lt;&gt;"",NOT(ISERROR(O424))),"",IF(AND(L424&lt;&gt;"",L424&gt;0,NOT(ISERROR(L424))),VLOOKUP(L424,'ESO dumped WayshrineInfo'!$K$3:$N$9999,4,FALSE),""))</f>
        <v/>
      </c>
      <c r="AA424" s="44"/>
      <c r="AB424" s="43" t="str">
        <f>IF(AA424&lt;&gt;"",IF(AA424&lt;&gt;"LIBSETS_DROP_MECHANIC_MONSTER_NAME",VLOOKUP(AA424,'LibSets constants'!$I$4:$L$1003,3,FALSE),""),"")</f>
        <v/>
      </c>
      <c r="AC424" s="43" t="str">
        <f>IF(AA424&lt;&gt;"",IF(AA424&lt;&gt;"LIBSETS_DROP_MECHANIC_MONSTER_NAME",VLOOKUP(AA424,'LibSets constants'!$I$4:$L$1003,4,FALSE),""),"")</f>
        <v/>
      </c>
      <c r="AD424" s="3" t="str">
        <f>IF(G424&lt;&gt;"LIBSETS_SETTYPE_BATTLEGROUND",IF(G424&lt;&gt;"LIBSETS_SETTYPE_SPECIAL",IF(AE424&lt;&gt;"",VLOOKUP(AE424,'ESO zone constants'!$D$3:$H$4953,5,FALSE),""),""),"")</f>
        <v/>
      </c>
      <c r="AE424" t="str">
        <f>IF(AND(O424&lt;&gt;"",NOT(ISERROR(O424))),"",IF(AND(M424&lt;&gt;"",M424&gt;0,NOT(ISERROR(M424))),VLOOKUP(M424,'ESO dumped WayshrineInfo'!$K$3:$N$9999,4,FALSE),""))</f>
        <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90" t="s">
        <v>2707</v>
      </c>
      <c r="AY424" s="21" t="str">
        <f>IF(A424="???","--","")&amp;IF(F424&lt;&gt;"Not in the game (anymore)",IF(A424&lt;&gt;"",CONCATENATE("[",A424,"] = {wayshrines={")&amp;IF(K424&lt;&gt;"",CONCATENATE(K424,","),"")&amp;IF(L424&lt;&gt;"",CONCATENATE(L424,","),"")&amp;IF(M424&lt;&gt;"",CONCATENATE(M424,","),"")&amp;CONCATENATE("}")&amp;IF(VALUE(N424)&gt;0,CONCATENATE(", traitsNeeded=",N424),"")&amp;CONCATENATE(", dlcId=",IF(S424&lt;&gt;"",S424,"DLC_BASE_GAME")),""),"")</f>
        <v/>
      </c>
      <c r="AZ424" s="21" t="str">
        <f>IF(F424&lt;&gt;"Not in the game (anymore)",IF(A424&lt;&gt;"",IF(P424&lt;&gt;"",CONCATENATE(", zoneIds={",P424),"")&amp;IF(Y424&lt;&gt;"",CONCATENATE(",",Y424),"")&amp;IF(AD424&lt;&gt;"",CONCATENATE(",",AD424),"")&amp;IF(AI424&lt;&gt;"",CONCATENATE(",",AI424),"")&amp;IF(AN424&lt;&gt;"",CONCATENATE(",",AN424),"")&amp;IF(AS424&lt;&gt;"",CONCATENATE(",",AS424),"")&amp;IF(P424&lt;&gt;"",CONCATENATE("}",""),"")&amp;IF(OR(I424="true",I424="false",I424&lt;&gt;""), CONCATENATE(", veteran=", I424), ""),""),"")</f>
        <v/>
      </c>
      <c r="BA424" s="21" t="str">
        <f>IF(F424&lt;&gt;"Not in the game (anymore)",IF(A424&lt;&gt;"",", setType="&amp;G424,"")&amp;IF(J424="true",", multiTrialSet=true",""),"")</f>
        <v/>
      </c>
      <c r="BB424" s="21" t="str">
        <f>IF(AX424&lt;&gt;"",", isProcSetAllowedInPvP="&amp; AX424,"") &amp; IF(F424&lt;&gt;"Not in the game (anymore)",IF(U424&lt;&gt;"",", dropMechanic={"&amp;U424&amp;IF(AA424&lt;&gt;"",","&amp;AA424,"")&amp;IF(AF424&lt;&gt;"",","&amp;AF424,"")&amp;IF(AK424&lt;&gt;"",","&amp;AK424,"")&amp;IF(AP424&lt;&gt;"",","&amp;AP424,"")&amp;IF(AU424&lt;&gt;"",","&amp;AU424,"")&amp;"}"&amp;IF(U424="LIBSETS_DROP_MECHANIC_MONSTER_NAME",", dropMechanicNames={" &amp; IF(V424&lt;&gt;"","['en']='"&amp;V424&amp;"'","") &amp; IF(W424&lt;&gt;"",", ['de']='" &amp; W424&amp;"'","") &amp; "}",""),"")&amp;"},","")</f>
        <v/>
      </c>
      <c r="BC424" s="21" t="str">
        <f>IF(F424&lt;&gt;"Not in the game (anymore)",IF(C424&lt;&gt;"",CONCATENATE(" --",C424," / ",B424,"   [",IF(Q424&lt;&gt;"",Q424,""),IF(Z424&lt;&gt;"",", "&amp;Z424,""),IF(AE424&lt;&gt;"",", "&amp;AE424,""),IF(AJ424&lt;&gt;"",", "&amp;AJ424,""),IF(AO424&lt;&gt;"",", "&amp;AO424,""),IF(AT424&lt;&gt;"",", "&amp;AT424,""),"]")),"")</f>
        <v/>
      </c>
    </row>
    <row r="425" spans="1:55" x14ac:dyDescent="0.25">
      <c r="A425" s="5">
        <v>485</v>
      </c>
      <c r="B425" t="s">
        <v>1762</v>
      </c>
      <c r="C425" t="s">
        <v>1762</v>
      </c>
      <c r="D425" s="3">
        <f t="shared" si="9"/>
        <v>485</v>
      </c>
      <c r="E425" s="59" t="s">
        <v>1823</v>
      </c>
      <c r="F425" s="30" t="s">
        <v>1483</v>
      </c>
      <c r="G425" s="8" t="s">
        <v>1501</v>
      </c>
      <c r="I425" t="s">
        <v>97</v>
      </c>
      <c r="J425" t="s">
        <v>97</v>
      </c>
      <c r="K425">
        <v>-1</v>
      </c>
      <c r="L425">
        <v>-1</v>
      </c>
      <c r="M425">
        <v>-1</v>
      </c>
      <c r="N425">
        <v>0</v>
      </c>
      <c r="O425" s="66" t="s">
        <v>1719</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1832</v>
      </c>
      <c r="V425" s="43" t="e">
        <f>IF(U425&lt;&gt;"",IF(U425&lt;&gt;"LIBSETS_DROP_MECHANIC_MONSTER_NAME",VLOOKUP(U425,'LibSets constants'!$I$4:$L$1003,3,FALSE),""),"")</f>
        <v>#N/A</v>
      </c>
      <c r="W425" s="43" t="e">
        <f>IF(U425&lt;&gt;"",IF(U425&lt;&gt;"LIBSETS_DROP_MECHANIC_MONSTER_NAME",VLOOKUP(U425,'LibSets constants'!$I$4:$L$1003,4,FALSE),""),"")</f>
        <v>#N/A</v>
      </c>
      <c r="Y425" s="3" t="str">
        <f>IF(G425&lt;&gt;"LIBSETS_SETTYPE_BATTLEGROUND",IF(G425&lt;&gt;"LIBSETS_SETTYPE_SPECIAL",IF(X425&lt;&gt;"",X425,IF(Z425&lt;&gt;"",VLOOKUP(Z425,'ESO zone constants'!$D$3:$H$4953,5,FALSE),"")),""),"")</f>
        <v/>
      </c>
      <c r="Z425" t="str">
        <f>IF(AND(O425&lt;&gt;"",NOT(ISERROR(O425))),"",IF(AND(L425&lt;&gt;"",L425&gt;0,NOT(ISERROR(L425))),VLOOKUP(L425,'ESO dumped WayshrineInfo'!$K$3:$N$9999,4,FALSE),""))</f>
        <v/>
      </c>
      <c r="AA425" s="44"/>
      <c r="AB425" s="43" t="str">
        <f>IF(AA425&lt;&gt;"",IF(AA425&lt;&gt;"LIBSETS_DROP_MECHANIC_MONSTER_NAME",VLOOKUP(AA425,'LibSets constants'!$I$4:$L$1003,3,FALSE),""),"")</f>
        <v/>
      </c>
      <c r="AC425" s="4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WayshrineInfo'!$K$3:$N$9999,4,FALSE),""))</f>
        <v/>
      </c>
      <c r="AF425" s="44"/>
      <c r="AG425" s="43" t="str">
        <f>IF(AF425&lt;&gt;"",IF(AF425&lt;&gt;"LIBSETS_DROP_MECHANIC_MONSTER_NAME",VLOOKUP(AF425,'LibSets constants'!$I$4:$L$1003,3,FALSE),""),"")</f>
        <v/>
      </c>
      <c r="AH425" s="43" t="str">
        <f>IF(AF425&lt;&gt;"",IF(AF425&lt;&gt;"LIBSETS_DROP_MECHANIC_MONSTER_NAME",VLOOKUP(AF425,'LibSets constants'!$I$4:$L$1003,4,FALSE),""),"")</f>
        <v/>
      </c>
      <c r="AI425" s="3" t="str">
        <f>IF(G425&lt;&gt;"LIBSETS_SETTYPE_BATTLEGROUND",IF(G425&lt;&gt;"LIBSETS_SETTYPE_SPECIAL",IF(AJ425&lt;&gt;"",VLOOKUP(AJ425,'ESO zone constants'!$D$3:$H$4953,5,FALSE),""),""),"")</f>
        <v/>
      </c>
      <c r="AK425" s="44"/>
      <c r="AL425" s="43" t="str">
        <f>IF(AK425&lt;&gt;"",IF(AK425&lt;&gt;"LIBSETS_DROP_MECHANIC_MONSTER_NAME",VLOOKUP(AK425,'LibSets constants'!$I$4:$L$1003,3,FALSE),""),"")</f>
        <v/>
      </c>
      <c r="AM425" s="43" t="str">
        <f>IF(AK425&lt;&gt;"",IF(AK425&lt;&gt;"LIBSETS_DROP_MECHANIC_MONSTER_NAME",VLOOKUP(AK425,'LibSets constants'!$I$4:$L$1003,4,FALSE),""),"")</f>
        <v/>
      </c>
      <c r="AN425" s="3" t="str">
        <f>IF(G425&lt;&gt;"LIBSETS_SETTYPE_BATTLEGROUND",IF(G425&lt;&gt;"LIBSETS_SETTYPE_SPECIAL",IF(AO425&lt;&gt;"",VLOOKUP(AO425,'ESO zone constants'!$D$3:$H$4953,5,FALSE),""),""),"")</f>
        <v/>
      </c>
      <c r="AP425" s="44"/>
      <c r="AQ425" s="43" t="str">
        <f>IF(AP425&lt;&gt;"",IF(AP425&lt;&gt;"LIBSETS_DROP_MECHANIC_MONSTER_NAME",VLOOKUP(AP425,'LibSets constants'!$I$4:$L$1003,3,FALSE),""),"")</f>
        <v/>
      </c>
      <c r="AR425" s="43" t="str">
        <f>IF(AP425&lt;&gt;"",IF(AP425&lt;&gt;"LIBSETS_DROP_MECHANIC_MONSTER_NAME",VLOOKUP(AP425,'LibSets constants'!$I$4:$L$1003,4,FALSE),""),"")</f>
        <v/>
      </c>
      <c r="AS425" s="3" t="str">
        <f>IF(G425&lt;&gt;"LIBSETS_SETTYPE_BATTLEGROUND",IF(G425&lt;&gt;"LIBSETS_SETTYPE_SPECIAL",IF(AT425&lt;&gt;"",VLOOKUP(AT425,'ESO zone constants'!$D$3:$H$4953,5,FALSE),""),""),"")</f>
        <v/>
      </c>
      <c r="AU425" s="44"/>
      <c r="AV425" s="43" t="str">
        <f>IF(AU425&lt;&gt;"",IF(AU425&lt;&gt;"LIBSETS_DROP_MECHANIC_MONSTER_NAME",VLOOKUP(AU425,'LibSets constants'!$I$4:$L$1003,3,FALSE),""),"")</f>
        <v/>
      </c>
      <c r="AW425" s="43" t="str">
        <f>IF(AU425&lt;&gt;"",IF(AU425&lt;&gt;"LIBSETS_DROP_MECHANIC_MONSTER_NAME",VLOOKUP(AU425,'LibSets constants'!$I$4:$L$1003,4,FALSE),""),"")</f>
        <v/>
      </c>
      <c r="AX425" s="90" t="s">
        <v>2707</v>
      </c>
      <c r="AY425" s="21" t="str">
        <f>IF(A425="???","--","")&amp;IF(F425&lt;&gt;"Not in the game (anymore)",IF(A425&lt;&gt;"",CONCATENATE("[",A425,"] = {wayshrines={")&amp;IF(K425&lt;&gt;"",CONCATENATE(K425,","),"")&amp;IF(L425&lt;&gt;"",CONCATENATE(L425,","),"")&amp;IF(M425&lt;&gt;"",CONCATENATE(M425,","),"")&amp;CONCATENATE("}")&amp;IF(VALUE(N425)&gt;0,CONCATENATE(", traitsNeeded=",N425),"")&amp;CONCATENATE(", dlcId=",IF(S425&lt;&gt;"",S425,"DLC_BASE_GAME")),""),"")</f>
        <v/>
      </c>
      <c r="AZ425" s="21" t="str">
        <f>IF(F425&lt;&gt;"Not in the game (anymore)",IF(A425&lt;&gt;"",IF(P425&lt;&gt;"",CONCATENATE(", zoneIds={",P425),"")&amp;IF(Y425&lt;&gt;"",CONCATENATE(",",Y425),"")&amp;IF(AD425&lt;&gt;"",CONCATENATE(",",AD425),"")&amp;IF(AI425&lt;&gt;"",CONCATENATE(",",AI425),"")&amp;IF(AN425&lt;&gt;"",CONCATENATE(",",AN425),"")&amp;IF(AS425&lt;&gt;"",CONCATENATE(",",AS425),"")&amp;IF(P425&lt;&gt;"",CONCATENATE("}",""),"")&amp;IF(OR(I425="true",I425="false",I425&lt;&gt;""), CONCATENATE(", veteran=", I425), ""),""),"")</f>
        <v/>
      </c>
      <c r="BA425" s="21" t="str">
        <f>IF(F425&lt;&gt;"Not in the game (anymore)",IF(A425&lt;&gt;"",", setType="&amp;G425,"")&amp;IF(J425="true",", multiTrialSet=true",""),"")</f>
        <v/>
      </c>
      <c r="BB425" s="21" t="str">
        <f>IF(AX425&lt;&gt;"",", isProcSetAllowedInPvP="&amp; AX425,"") &amp; IF(F425&lt;&gt;"Not in the game (anymore)",IF(U425&lt;&gt;"",", dropMechanic={"&amp;U425&amp;IF(AA425&lt;&gt;"",","&amp;AA425,"")&amp;IF(AF425&lt;&gt;"",","&amp;AF425,"")&amp;IF(AK425&lt;&gt;"",","&amp;AK425,"")&amp;IF(AP425&lt;&gt;"",","&amp;AP425,"")&amp;IF(AU425&lt;&gt;"",","&amp;AU425,"")&amp;"}"&amp;IF(U425="LIBSETS_DROP_MECHANIC_MONSTER_NAME",", dropMechanicNames={" &amp; IF(V425&lt;&gt;"","['en']='"&amp;V425&amp;"'","") &amp; IF(W425&lt;&gt;"",", ['de']='" &amp; W425&amp;"'","") &amp; "}",""),"")&amp;"},","")</f>
        <v/>
      </c>
      <c r="BC425" s="21" t="str">
        <f>IF(F425&lt;&gt;"Not in the game (anymore)",IF(C425&lt;&gt;"",CONCATENATE(" --",C425," / ",B425,"   [",IF(Q425&lt;&gt;"",Q425,""),IF(Z425&lt;&gt;"",", "&amp;Z425,""),IF(AE425&lt;&gt;"",", "&amp;AE425,""),IF(AJ425&lt;&gt;"",", "&amp;AJ425,""),IF(AO425&lt;&gt;"",", "&amp;AO425,""),IF(AT425&lt;&gt;"",", "&amp;AT425,""),"]")),"")</f>
        <v/>
      </c>
    </row>
    <row r="426" spans="1:55" x14ac:dyDescent="0.25">
      <c r="A426" s="5">
        <v>486</v>
      </c>
      <c r="B426" t="s">
        <v>1763</v>
      </c>
      <c r="C426" t="s">
        <v>1763</v>
      </c>
      <c r="D426" s="3">
        <f t="shared" si="9"/>
        <v>486</v>
      </c>
      <c r="E426" s="59" t="s">
        <v>1823</v>
      </c>
      <c r="F426" s="30" t="s">
        <v>1483</v>
      </c>
      <c r="G426" s="8" t="s">
        <v>1501</v>
      </c>
      <c r="I426" t="s">
        <v>97</v>
      </c>
      <c r="J426" t="s">
        <v>97</v>
      </c>
      <c r="K426">
        <v>-1</v>
      </c>
      <c r="L426">
        <v>-1</v>
      </c>
      <c r="M426">
        <v>-1</v>
      </c>
      <c r="N426">
        <v>0</v>
      </c>
      <c r="O426" s="66" t="s">
        <v>1719</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1832</v>
      </c>
      <c r="V426" s="43" t="e">
        <f>IF(U426&lt;&gt;"",IF(U426&lt;&gt;"LIBSETS_DROP_MECHANIC_MONSTER_NAME",VLOOKUP(U426,'LibSets constants'!$I$4:$L$1003,3,FALSE),""),"")</f>
        <v>#N/A</v>
      </c>
      <c r="W426" s="43" t="e">
        <f>IF(U426&lt;&gt;"",IF(U426&lt;&gt;"LIBSETS_DROP_MECHANIC_MONSTER_NAME",VLOOKUP(U426,'LibSets constants'!$I$4:$L$1003,4,FALSE),""),"")</f>
        <v>#N/A</v>
      </c>
      <c r="Y426" s="3" t="str">
        <f>IF(G426&lt;&gt;"LIBSETS_SETTYPE_BATTLEGROUND",IF(G426&lt;&gt;"LIBSETS_SETTYPE_SPECIAL",IF(X426&lt;&gt;"",X426,IF(Z426&lt;&gt;"",VLOOKUP(Z426,'ESO zone constants'!$D$3:$H$4953,5,FALSE),"")),""),"")</f>
        <v/>
      </c>
      <c r="Z426" t="str">
        <f>IF(AND(O426&lt;&gt;"",NOT(ISERROR(O426))),"",IF(AND(L426&lt;&gt;"",L426&gt;0,NOT(ISERROR(L426))),VLOOKUP(L426,'ESO dumped WayshrineInfo'!$K$3:$N$9999,4,FALSE),""))</f>
        <v/>
      </c>
      <c r="AA426" s="44"/>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WayshrineInfo'!$K$3:$N$9999,4,FALSE),""))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90" t="s">
        <v>2707</v>
      </c>
      <c r="AY426" s="21" t="str">
        <f>IF(A426="???","--","")&amp;IF(F426&lt;&gt;"Not in the game (anymore)",IF(A426&lt;&gt;"",CONCATENATE("[",A426,"] = {wayshrines={")&amp;IF(K426&lt;&gt;"",CONCATENATE(K426,","),"")&amp;IF(L426&lt;&gt;"",CONCATENATE(L426,","),"")&amp;IF(M426&lt;&gt;"",CONCATENATE(M426,","),"")&amp;CONCATENATE("}")&amp;IF(VALUE(N426)&gt;0,CONCATENATE(", traitsNeeded=",N426),"")&amp;CONCATENATE(", dlcId=",IF(S426&lt;&gt;"",S426,"DLC_BASE_GAME")),""),"")</f>
        <v/>
      </c>
      <c r="AZ426" s="21" t="str">
        <f>IF(F426&lt;&gt;"Not in the game (anymore)",IF(A426&lt;&gt;"",IF(P426&lt;&gt;"",CONCATENATE(", zoneIds={",P426),"")&amp;IF(Y426&lt;&gt;"",CONCATENATE(",",Y426),"")&amp;IF(AD426&lt;&gt;"",CONCATENATE(",",AD426),"")&amp;IF(AI426&lt;&gt;"",CONCATENATE(",",AI426),"")&amp;IF(AN426&lt;&gt;"",CONCATENATE(",",AN426),"")&amp;IF(AS426&lt;&gt;"",CONCATENATE(",",AS426),"")&amp;IF(P426&lt;&gt;"",CONCATENATE("}",""),"")&amp;IF(OR(I426="true",I426="false",I426&lt;&gt;""), CONCATENATE(", veteran=", I426), ""),""),"")</f>
        <v/>
      </c>
      <c r="BA426" s="21" t="str">
        <f>IF(F426&lt;&gt;"Not in the game (anymore)",IF(A426&lt;&gt;"",", setType="&amp;G426,"")&amp;IF(J426="true",", multiTrialSet=true",""),"")</f>
        <v/>
      </c>
      <c r="BB426" s="21" t="str">
        <f>IF(AX426&lt;&gt;"",", isProcSetAllowedInPvP="&amp; AX426,"") &amp; IF(F426&lt;&gt;"Not in the game (anymore)",IF(U426&lt;&gt;"",", dropMechanic={"&amp;U426&amp;IF(AA426&lt;&gt;"",","&amp;AA426,"")&amp;IF(AF426&lt;&gt;"",","&amp;AF426,"")&amp;IF(AK426&lt;&gt;"",","&amp;AK426,"")&amp;IF(AP426&lt;&gt;"",","&amp;AP426,"")&amp;IF(AU426&lt;&gt;"",","&amp;AU426,"")&amp;"}"&amp;IF(U426="LIBSETS_DROP_MECHANIC_MONSTER_NAME",", dropMechanicNames={" &amp; IF(V426&lt;&gt;"","['en']='"&amp;V426&amp;"'","") &amp; IF(W426&lt;&gt;"",", ['de']='" &amp; W426&amp;"'","") &amp; "}",""),"")&amp;"},","")</f>
        <v/>
      </c>
      <c r="BC426" s="21" t="str">
        <f>IF(F426&lt;&gt;"Not in the game (anymore)",IF(C426&lt;&gt;"",CONCATENATE(" --",C426," / ",B426,"   [",IF(Q426&lt;&gt;"",Q426,""),IF(Z426&lt;&gt;"",", "&amp;Z426,""),IF(AE426&lt;&gt;"",", "&amp;AE426,""),IF(AJ426&lt;&gt;"",", "&amp;AJ426,""),IF(AO426&lt;&gt;"",", "&amp;AO426,""),IF(AT426&lt;&gt;"",", "&amp;AT426,""),"]")),"")</f>
        <v/>
      </c>
    </row>
    <row r="427" spans="1:55" x14ac:dyDescent="0.25">
      <c r="A427" s="5">
        <v>487</v>
      </c>
      <c r="B427" t="s">
        <v>1764</v>
      </c>
      <c r="C427" t="s">
        <v>2689</v>
      </c>
      <c r="D427" s="3">
        <f t="shared" si="9"/>
        <v>487</v>
      </c>
      <c r="G427" s="8" t="s">
        <v>1499</v>
      </c>
      <c r="I427" t="s">
        <v>97</v>
      </c>
      <c r="J427" t="s">
        <v>97</v>
      </c>
      <c r="K427">
        <v>418</v>
      </c>
      <c r="L427">
        <v>419</v>
      </c>
      <c r="M427">
        <v>421</v>
      </c>
      <c r="N427">
        <v>0</v>
      </c>
      <c r="O427" s="66" t="s">
        <v>1719</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V427" s="43" t="str">
        <f>IF(U427&lt;&gt;"",IF(U427&lt;&gt;"LIBSETS_DROP_MECHANIC_MONSTER_NAME",VLOOKUP(U427,'LibSets constants'!$I$4:$L$1003,3,FALSE),""),"")</f>
        <v/>
      </c>
      <c r="W427" s="43" t="str">
        <f>IF(U427&lt;&gt;"",IF(U427&lt;&gt;"LIBSETS_DROP_MECHANIC_MONSTER_NAME",VLOOKUP(U427,'LibSets constants'!$I$4:$L$1003,4,FALSE),""),"")</f>
        <v/>
      </c>
      <c r="Y427" s="3" t="str">
        <f>IF(G427&lt;&gt;"LIBSETS_SETTYPE_BATTLEGROUND",IF(G427&lt;&gt;"LIBSETS_SETTYPE_SPECIAL",IF(X427&lt;&gt;"",X427,IF(Z427&lt;&gt;"",VLOOKUP(Z427,'ESO zone constants'!$D$3:$H$4953,5,FALSE),"")),""),"")</f>
        <v/>
      </c>
      <c r="Z427" t="str">
        <f>IF(AND(O427&lt;&gt;"",NOT(ISERROR(O427))),"",IF(AND(L427&lt;&gt;"",L427&gt;0,NOT(ISERROR(L427))),VLOOKUP(L427,'ESO dumped WayshrineInfo'!$K$3:$N$9999,4,FALSE),""))</f>
        <v/>
      </c>
      <c r="AA427" s="44"/>
      <c r="AB427" s="43" t="str">
        <f>IF(AA427&lt;&gt;"",IF(AA427&lt;&gt;"LIBSETS_DROP_MECHANIC_MONSTER_NAME",VLOOKUP(AA427,'LibSets constants'!$I$4:$L$1003,3,FALSE),""),"")</f>
        <v/>
      </c>
      <c r="AC427" s="43" t="str">
        <f>IF(AA427&lt;&gt;"",IF(AA427&lt;&gt;"LIBSETS_DROP_MECHANIC_MONSTER_NAME",VLOOKUP(AA427,'LibSets constants'!$I$4:$L$1003,4,FALSE),""),"")</f>
        <v/>
      </c>
      <c r="AD427" s="3" t="str">
        <f>IF(G427&lt;&gt;"LIBSETS_SETTYPE_BATTLEGROUND",IF(G427&lt;&gt;"LIBSETS_SETTYPE_SPECIAL",IF(AE427&lt;&gt;"",VLOOKUP(AE427,'ESO zone constants'!$D$3:$H$4953,5,FALSE),""),""),"")</f>
        <v/>
      </c>
      <c r="AE427" t="str">
        <f>IF(AND(O427&lt;&gt;"",NOT(ISERROR(O427))),"",IF(AND(M427&lt;&gt;"",M427&gt;0,NOT(ISERROR(M427))),VLOOKUP(M427,'ESO dumped WayshrineInfo'!$K$3:$N$9999,4,FALSE),""))</f>
        <v/>
      </c>
      <c r="AF427" s="44"/>
      <c r="AG427" s="43" t="str">
        <f>IF(AF427&lt;&gt;"",IF(AF427&lt;&gt;"LIBSETS_DROP_MECHANIC_MONSTER_NAME",VLOOKUP(AF427,'LibSets constants'!$I$4:$L$1003,3,FALSE),""),"")</f>
        <v/>
      </c>
      <c r="AH427" s="43" t="str">
        <f>IF(AF427&lt;&gt;"",IF(AF427&lt;&gt;"LIBSETS_DROP_MECHANIC_MONSTER_NAME",VLOOKUP(AF427,'LibSets constants'!$I$4:$L$1003,4,FALSE),""),"")</f>
        <v/>
      </c>
      <c r="AI427" s="3" t="str">
        <f>IF(G427&lt;&gt;"LIBSETS_SETTYPE_BATTLEGROUND",IF(G427&lt;&gt;"LIBSETS_SETTYPE_SPECIAL",IF(AJ427&lt;&gt;"",VLOOKUP(AJ427,'ESO zone constants'!$D$3:$H$4953,5,FALSE),""),""),"")</f>
        <v/>
      </c>
      <c r="AK427" s="44"/>
      <c r="AL427" s="43" t="str">
        <f>IF(AK427&lt;&gt;"",IF(AK427&lt;&gt;"LIBSETS_DROP_MECHANIC_MONSTER_NAME",VLOOKUP(AK427,'LibSets constants'!$I$4:$L$1003,3,FALSE),""),"")</f>
        <v/>
      </c>
      <c r="AM427" s="43" t="str">
        <f>IF(AK427&lt;&gt;"",IF(AK427&lt;&gt;"LIBSETS_DROP_MECHANIC_MONSTER_NAME",VLOOKUP(AK427,'LibSets constants'!$I$4:$L$1003,4,FALSE),""),"")</f>
        <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90" t="s">
        <v>2707</v>
      </c>
      <c r="AY427" s="21" t="str">
        <f>IF(A427="???","--","")&amp;IF(F427&lt;&gt;"Not in the game (anymore)",IF(A427&lt;&gt;"",CONCATENATE("[",A427,"] = {wayshrines={")&amp;IF(K427&lt;&gt;"",CONCATENATE(K427,","),"")&amp;IF(L427&lt;&gt;"",CONCATENATE(L427,","),"")&amp;IF(M427&lt;&gt;"",CONCATENATE(M427,","),"")&amp;CONCATENATE("}")&amp;IF(VALUE(N427)&gt;0,CONCATENATE(", traitsNeeded=",N427),"")&amp;CONCATENATE(", dlcId=",IF(S427&lt;&gt;"",S427,"DLC_BASE_GAME")),""),"")</f>
        <v>[487] = {wayshrines={418,419,421,}, dlcId=DLC_GREYMOOR</v>
      </c>
      <c r="AZ427" s="21" t="str">
        <f>IF(F427&lt;&gt;"Not in the game (anymore)",IF(A427&lt;&gt;"",IF(P427&lt;&gt;"",CONCATENATE(", zoneIds={",P427),"")&amp;IF(Y427&lt;&gt;"",CONCATENATE(",",Y427),"")&amp;IF(AD427&lt;&gt;"",CONCATENATE(",",AD427),"")&amp;IF(AI427&lt;&gt;"",CONCATENATE(",",AI427),"")&amp;IF(AN427&lt;&gt;"",CONCATENATE(",",AN427),"")&amp;IF(AS427&lt;&gt;"",CONCATENATE(",",AS427),"")&amp;IF(P427&lt;&gt;"",CONCATENATE("}",""),"")&amp;IF(OR(I427="true",I427="false",I427&lt;&gt;""), CONCATENATE(", veteran=", I427), ""),""),"")</f>
        <v>, zoneIds={1160}, veteran=false</v>
      </c>
      <c r="BA427" s="21" t="str">
        <f>IF(F427&lt;&gt;"Not in the game (anymore)",IF(A427&lt;&gt;"",", setType="&amp;G427,"")&amp;IF(J427="true",", multiTrialSet=true",""),"")</f>
        <v>, setType=LIBSETS_SETTYPE_OVERLAND</v>
      </c>
      <c r="BB427" s="21" t="str">
        <f>IF(AX427&lt;&gt;"",", isProcSetAllowedInPvP="&amp; AX427,"") &amp; IF(F427&lt;&gt;"Not in the game (anymore)",IF(U427&lt;&gt;"",", dropMechanic={"&amp;U427&amp;IF(AA427&lt;&gt;"",","&amp;AA427,"")&amp;IF(AF427&lt;&gt;"",","&amp;AF427,"")&amp;IF(AK427&lt;&gt;"",","&amp;AK427,"")&amp;IF(AP427&lt;&gt;"",","&amp;AP427,"")&amp;IF(AU427&lt;&gt;"",","&amp;AU427,"")&amp;"}"&amp;IF(U427="LIBSETS_DROP_MECHANIC_MONSTER_NAME",", dropMechanicNames={" &amp; IF(V427&lt;&gt;"","['en']='"&amp;V427&amp;"'","") &amp; IF(W427&lt;&gt;"",", ['de']='" &amp; W427&amp;"'","") &amp; "}",""),"")&amp;"},","")</f>
        <v>},</v>
      </c>
      <c r="BC427" s="21" t="str">
        <f>IF(F427&lt;&gt;"Not in the game (anymore)",IF(C427&lt;&gt;"",CONCATENATE(" --",C427," / ",B427,"   [",IF(Q427&lt;&gt;"",Q427,""),IF(Z427&lt;&gt;"",", "&amp;Z427,""),IF(AE427&lt;&gt;"",", "&amp;AE427,""),IF(AJ427&lt;&gt;"",", "&amp;AJ427,""),IF(AO427&lt;&gt;"",", "&amp;AO427,""),IF(AT427&lt;&gt;"",", "&amp;AT427,""),"]")),"")</f>
        <v xml:space="preserve"> --Winter\'s Respite / Winterruhe   [Western Skyrim]</v>
      </c>
    </row>
    <row r="428" spans="1:55" x14ac:dyDescent="0.25">
      <c r="A428" s="5">
        <v>488</v>
      </c>
      <c r="B428" t="s">
        <v>1765</v>
      </c>
      <c r="C428" t="s">
        <v>1766</v>
      </c>
      <c r="D428" s="3">
        <f t="shared" si="9"/>
        <v>488</v>
      </c>
      <c r="G428" s="8" t="s">
        <v>1499</v>
      </c>
      <c r="I428" t="s">
        <v>97</v>
      </c>
      <c r="J428" t="s">
        <v>97</v>
      </c>
      <c r="K428">
        <v>418</v>
      </c>
      <c r="L428">
        <v>419</v>
      </c>
      <c r="M428">
        <v>421</v>
      </c>
      <c r="N428">
        <v>0</v>
      </c>
      <c r="O428" s="66" t="s">
        <v>1719</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V428" s="43" t="str">
        <f>IF(U428&lt;&gt;"",IF(U428&lt;&gt;"LIBSETS_DROP_MECHANIC_MONSTER_NAME",VLOOKUP(U428,'LibSets constants'!$I$4:$L$1003,3,FALSE),""),"")</f>
        <v/>
      </c>
      <c r="W428" s="43" t="str">
        <f>IF(U428&lt;&gt;"",IF(U428&lt;&gt;"LIBSETS_DROP_MECHANIC_MONSTER_NAME",VLOOKUP(U428,'LibSets constants'!$I$4:$L$1003,4,FALSE),""),"")</f>
        <v/>
      </c>
      <c r="Y428" s="3" t="str">
        <f>IF(G428&lt;&gt;"LIBSETS_SETTYPE_BATTLEGROUND",IF(G428&lt;&gt;"LIBSETS_SETTYPE_SPECIAL",IF(X428&lt;&gt;"",X428,IF(Z428&lt;&gt;"",VLOOKUP(Z428,'ESO zone constants'!$D$3:$H$4953,5,FALSE),"")),""),"")</f>
        <v/>
      </c>
      <c r="Z428" t="str">
        <f>IF(AND(O428&lt;&gt;"",NOT(ISERROR(O428))),"",IF(AND(L428&lt;&gt;"",L428&gt;0,NOT(ISERROR(L428))),VLOOKUP(L428,'ESO dumped WayshrineInfo'!$K$3:$N$9999,4,FALSE),""))</f>
        <v/>
      </c>
      <c r="AA428" s="44"/>
      <c r="AB428" s="43" t="str">
        <f>IF(AA428&lt;&gt;"",IF(AA428&lt;&gt;"LIBSETS_DROP_MECHANIC_MONSTER_NAME",VLOOKUP(AA428,'LibSets constants'!$I$4:$L$1003,3,FALSE),""),"")</f>
        <v/>
      </c>
      <c r="AC428" s="43" t="str">
        <f>IF(AA428&lt;&gt;"",IF(AA428&lt;&gt;"LIBSETS_DROP_MECHANIC_MONSTER_NAME",VLOOKUP(AA428,'LibSets constants'!$I$4:$L$1003,4,FALSE),""),"")</f>
        <v/>
      </c>
      <c r="AD428" s="3" t="str">
        <f>IF(G428&lt;&gt;"LIBSETS_SETTYPE_BATTLEGROUND",IF(G428&lt;&gt;"LIBSETS_SETTYPE_SPECIAL",IF(AE428&lt;&gt;"",VLOOKUP(AE428,'ESO zone constants'!$D$3:$H$4953,5,FALSE),""),""),"")</f>
        <v/>
      </c>
      <c r="AE428" t="str">
        <f>IF(AND(O428&lt;&gt;"",NOT(ISERROR(O428))),"",IF(AND(M428&lt;&gt;"",M428&gt;0,NOT(ISERROR(M428))),VLOOKUP(M428,'ESO dumped WayshrineInfo'!$K$3:$N$9999,4,FALSE),""))</f>
        <v/>
      </c>
      <c r="AF428" s="44"/>
      <c r="AG428" s="43" t="str">
        <f>IF(AF428&lt;&gt;"",IF(AF428&lt;&gt;"LIBSETS_DROP_MECHANIC_MONSTER_NAME",VLOOKUP(AF428,'LibSets constants'!$I$4:$L$1003,3,FALSE),""),"")</f>
        <v/>
      </c>
      <c r="AH428" s="43" t="str">
        <f>IF(AF428&lt;&gt;"",IF(AF428&lt;&gt;"LIBSETS_DROP_MECHANIC_MONSTER_NAME",VLOOKUP(AF428,'LibSets constants'!$I$4:$L$1003,4,FALSE),""),"")</f>
        <v/>
      </c>
      <c r="AI428" s="3" t="str">
        <f>IF(G428&lt;&gt;"LIBSETS_SETTYPE_BATTLEGROUND",IF(G428&lt;&gt;"LIBSETS_SETTYPE_SPECIAL",IF(AJ428&lt;&gt;"",VLOOKUP(AJ428,'ESO zone constants'!$D$3:$H$4953,5,FALSE),""),""),"")</f>
        <v/>
      </c>
      <c r="AK428" s="44"/>
      <c r="AL428" s="43" t="str">
        <f>IF(AK428&lt;&gt;"",IF(AK428&lt;&gt;"LIBSETS_DROP_MECHANIC_MONSTER_NAME",VLOOKUP(AK428,'LibSets constants'!$I$4:$L$1003,3,FALSE),""),"")</f>
        <v/>
      </c>
      <c r="AM428" s="43" t="str">
        <f>IF(AK428&lt;&gt;"",IF(AK428&lt;&gt;"LIBSETS_DROP_MECHANIC_MONSTER_NAME",VLOOKUP(AK428,'LibSets constants'!$I$4:$L$1003,4,FALSE),""),"")</f>
        <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90" t="s">
        <v>2707</v>
      </c>
      <c r="AY428" s="21" t="str">
        <f>IF(A428="???","--","")&amp;IF(F428&lt;&gt;"Not in the game (anymore)",IF(A428&lt;&gt;"",CONCATENATE("[",A428,"] = {wayshrines={")&amp;IF(K428&lt;&gt;"",CONCATENATE(K428,","),"")&amp;IF(L428&lt;&gt;"",CONCATENATE(L428,","),"")&amp;IF(M428&lt;&gt;"",CONCATENATE(M428,","),"")&amp;CONCATENATE("}")&amp;IF(VALUE(N428)&gt;0,CONCATENATE(", traitsNeeded=",N428),"")&amp;CONCATENATE(", dlcId=",IF(S428&lt;&gt;"",S428,"DLC_BASE_GAME")),""),"")</f>
        <v>[488] = {wayshrines={418,419,421,}, dlcId=DLC_GREYMOOR</v>
      </c>
      <c r="AZ428" s="21" t="str">
        <f>IF(F428&lt;&gt;"Not in the game (anymore)",IF(A428&lt;&gt;"",IF(P428&lt;&gt;"",CONCATENATE(", zoneIds={",P428),"")&amp;IF(Y428&lt;&gt;"",CONCATENATE(",",Y428),"")&amp;IF(AD428&lt;&gt;"",CONCATENATE(",",AD428),"")&amp;IF(AI428&lt;&gt;"",CONCATENATE(",",AI428),"")&amp;IF(AN428&lt;&gt;"",CONCATENATE(",",AN428),"")&amp;IF(AS428&lt;&gt;"",CONCATENATE(",",AS428),"")&amp;IF(P428&lt;&gt;"",CONCATENATE("}",""),"")&amp;IF(OR(I428="true",I428="false",I428&lt;&gt;""), CONCATENATE(", veteran=", I428), ""),""),"")</f>
        <v>, zoneIds={1160}, veteran=false</v>
      </c>
      <c r="BA428" s="21" t="str">
        <f>IF(F428&lt;&gt;"Not in the game (anymore)",IF(A428&lt;&gt;"",", setType="&amp;G428,"")&amp;IF(J428="true",", multiTrialSet=true",""),"")</f>
        <v>, setType=LIBSETS_SETTYPE_OVERLAND</v>
      </c>
      <c r="BB428" s="21" t="str">
        <f>IF(AX428&lt;&gt;"",", isProcSetAllowedInPvP="&amp; AX428,"") &amp; IF(F428&lt;&gt;"Not in the game (anymore)",IF(U428&lt;&gt;"",", dropMechanic={"&amp;U428&amp;IF(AA428&lt;&gt;"",","&amp;AA428,"")&amp;IF(AF428&lt;&gt;"",","&amp;AF428,"")&amp;IF(AK428&lt;&gt;"",","&amp;AK428,"")&amp;IF(AP428&lt;&gt;"",","&amp;AP428,"")&amp;IF(AU428&lt;&gt;"",","&amp;AU428,"")&amp;"}"&amp;IF(U428="LIBSETS_DROP_MECHANIC_MONSTER_NAME",", dropMechanicNames={" &amp; IF(V428&lt;&gt;"","['en']='"&amp;V428&amp;"'","") &amp; IF(W428&lt;&gt;"",", ['de']='" &amp; W428&amp;"'","") &amp; "}",""),"")&amp;"},","")</f>
        <v>},</v>
      </c>
      <c r="BC428" s="21" t="str">
        <f>IF(F428&lt;&gt;"Not in the game (anymore)",IF(C428&lt;&gt;"",CONCATENATE(" --",C428," / ",B428,"   [",IF(Q428&lt;&gt;"",Q428,""),IF(Z428&lt;&gt;"",", "&amp;Z428,""),IF(AE428&lt;&gt;"",", "&amp;AE428,""),IF(AJ428&lt;&gt;"",", "&amp;AJ428,""),IF(AO428&lt;&gt;"",", "&amp;AO428,""),IF(AT428&lt;&gt;"",", "&amp;AT428,""),"]")),"")</f>
        <v xml:space="preserve"> --Venomous Smite / Giftschlag   [Western Skyrim]</v>
      </c>
    </row>
    <row r="429" spans="1:55" x14ac:dyDescent="0.25">
      <c r="A429" s="5">
        <v>489</v>
      </c>
      <c r="B429" t="s">
        <v>1767</v>
      </c>
      <c r="C429" t="s">
        <v>1768</v>
      </c>
      <c r="D429" s="3">
        <f t="shared" si="9"/>
        <v>489</v>
      </c>
      <c r="G429" s="8" t="s">
        <v>1499</v>
      </c>
      <c r="I429" t="s">
        <v>97</v>
      </c>
      <c r="J429" t="s">
        <v>97</v>
      </c>
      <c r="K429">
        <v>418</v>
      </c>
      <c r="L429">
        <v>419</v>
      </c>
      <c r="M429">
        <v>421</v>
      </c>
      <c r="N429">
        <v>0</v>
      </c>
      <c r="O429" s="66" t="s">
        <v>1719</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V429" s="43" t="str">
        <f>IF(U429&lt;&gt;"",IF(U429&lt;&gt;"LIBSETS_DROP_MECHANIC_MONSTER_NAME",VLOOKUP(U429,'LibSets constants'!$I$4:$L$1003,3,FALSE),""),"")</f>
        <v/>
      </c>
      <c r="W429" s="43" t="str">
        <f>IF(U429&lt;&gt;"",IF(U429&lt;&gt;"LIBSETS_DROP_MECHANIC_MONSTER_NAME",VLOOKUP(U429,'LibSets constants'!$I$4:$L$1003,4,FALSE),""),"")</f>
        <v/>
      </c>
      <c r="Y429" s="3" t="str">
        <f>IF(G429&lt;&gt;"LIBSETS_SETTYPE_BATTLEGROUND",IF(G429&lt;&gt;"LIBSETS_SETTYPE_SPECIAL",IF(X429&lt;&gt;"",X429,IF(Z429&lt;&gt;"",VLOOKUP(Z429,'ESO zone constants'!$D$3:$H$4953,5,FALSE),"")),""),"")</f>
        <v/>
      </c>
      <c r="Z429" t="str">
        <f>IF(AND(O429&lt;&gt;"",NOT(ISERROR(O429))),"",IF(AND(L429&lt;&gt;"",L429&gt;0,NOT(ISERROR(L429))),VLOOKUP(L429,'ESO dumped WayshrineInfo'!$K$3:$N$9999,4,FALSE),""))</f>
        <v/>
      </c>
      <c r="AA429" s="44"/>
      <c r="AB429" s="43" t="str">
        <f>IF(AA429&lt;&gt;"",IF(AA429&lt;&gt;"LIBSETS_DROP_MECHANIC_MONSTER_NAME",VLOOKUP(AA429,'LibSets constants'!$I$4:$L$1003,3,FALSE),""),"")</f>
        <v/>
      </c>
      <c r="AC429" s="43" t="str">
        <f>IF(AA429&lt;&gt;"",IF(AA429&lt;&gt;"LIBSETS_DROP_MECHANIC_MONSTER_NAME",VLOOKUP(AA429,'LibSets constants'!$I$4:$L$1003,4,FALSE),""),"")</f>
        <v/>
      </c>
      <c r="AD429" s="3" t="str">
        <f>IF(G429&lt;&gt;"LIBSETS_SETTYPE_BATTLEGROUND",IF(G429&lt;&gt;"LIBSETS_SETTYPE_SPECIAL",IF(AE429&lt;&gt;"",VLOOKUP(AE429,'ESO zone constants'!$D$3:$H$4953,5,FALSE),""),""),"")</f>
        <v/>
      </c>
      <c r="AE429" t="str">
        <f>IF(AND(O429&lt;&gt;"",NOT(ISERROR(O429))),"",IF(AND(M429&lt;&gt;"",M429&gt;0,NOT(ISERROR(M429))),VLOOKUP(M429,'ESO dumped WayshrineInfo'!$K$3:$N$9999,4,FALSE),""))</f>
        <v/>
      </c>
      <c r="AF429" s="44"/>
      <c r="AG429" s="43" t="str">
        <f>IF(AF429&lt;&gt;"",IF(AF429&lt;&gt;"LIBSETS_DROP_MECHANIC_MONSTER_NAME",VLOOKUP(AF429,'LibSets constants'!$I$4:$L$1003,3,FALSE),""),"")</f>
        <v/>
      </c>
      <c r="AH429" s="43" t="str">
        <f>IF(AF429&lt;&gt;"",IF(AF429&lt;&gt;"LIBSETS_DROP_MECHANIC_MONSTER_NAME",VLOOKUP(AF429,'LibSets constants'!$I$4:$L$1003,4,FALSE),""),"")</f>
        <v/>
      </c>
      <c r="AI429" s="3" t="str">
        <f>IF(G429&lt;&gt;"LIBSETS_SETTYPE_BATTLEGROUND",IF(G429&lt;&gt;"LIBSETS_SETTYPE_SPECIAL",IF(AJ429&lt;&gt;"",VLOOKUP(AJ429,'ESO zone constants'!$D$3:$H$4953,5,FALSE),""),""),"")</f>
        <v/>
      </c>
      <c r="AK429" s="44"/>
      <c r="AL429" s="43" t="str">
        <f>IF(AK429&lt;&gt;"",IF(AK429&lt;&gt;"LIBSETS_DROP_MECHANIC_MONSTER_NAME",VLOOKUP(AK429,'LibSets constants'!$I$4:$L$1003,3,FALSE),""),"")</f>
        <v/>
      </c>
      <c r="AM429" s="43" t="str">
        <f>IF(AK429&lt;&gt;"",IF(AK429&lt;&gt;"LIBSETS_DROP_MECHANIC_MONSTER_NAME",VLOOKUP(AK429,'LibSets constants'!$I$4:$L$1003,4,FALSE),""),"")</f>
        <v/>
      </c>
      <c r="AN429" s="3" t="str">
        <f>IF(G429&lt;&gt;"LIBSETS_SETTYPE_BATTLEGROUND",IF(G429&lt;&gt;"LIBSETS_SETTYPE_SPECIAL",IF(AO429&lt;&gt;"",VLOOKUP(AO429,'ESO zone constants'!$D$3:$H$4953,5,FALSE),""),""),"")</f>
        <v/>
      </c>
      <c r="AP429" s="44"/>
      <c r="AQ429" s="43" t="str">
        <f>IF(AP429&lt;&gt;"",IF(AP429&lt;&gt;"LIBSETS_DROP_MECHANIC_MONSTER_NAME",VLOOKUP(AP429,'LibSets constants'!$I$4:$L$1003,3,FALSE),""),"")</f>
        <v/>
      </c>
      <c r="AR429" s="43" t="str">
        <f>IF(AP429&lt;&gt;"",IF(AP429&lt;&gt;"LIBSETS_DROP_MECHANIC_MONSTER_NAME",VLOOKUP(AP429,'LibSets constants'!$I$4:$L$1003,4,FALSE),""),"")</f>
        <v/>
      </c>
      <c r="AS429" s="3" t="str">
        <f>IF(G429&lt;&gt;"LIBSETS_SETTYPE_BATTLEGROUND",IF(G429&lt;&gt;"LIBSETS_SETTYPE_SPECIAL",IF(AT429&lt;&gt;"",VLOOKUP(AT429,'ESO zone constants'!$D$3:$H$4953,5,FALSE),""),""),"")</f>
        <v/>
      </c>
      <c r="AU429" s="44"/>
      <c r="AV429" s="43" t="str">
        <f>IF(AU429&lt;&gt;"",IF(AU429&lt;&gt;"LIBSETS_DROP_MECHANIC_MONSTER_NAME",VLOOKUP(AU429,'LibSets constants'!$I$4:$L$1003,3,FALSE),""),"")</f>
        <v/>
      </c>
      <c r="AW429" s="43" t="str">
        <f>IF(AU429&lt;&gt;"",IF(AU429&lt;&gt;"LIBSETS_DROP_MECHANIC_MONSTER_NAME",VLOOKUP(AU429,'LibSets constants'!$I$4:$L$1003,4,FALSE),""),"")</f>
        <v/>
      </c>
      <c r="AX429" s="90" t="s">
        <v>2707</v>
      </c>
      <c r="AY429" s="21" t="str">
        <f>IF(A429="???","--","")&amp;IF(F429&lt;&gt;"Not in the game (anymore)",IF(A429&lt;&gt;"",CONCATENATE("[",A429,"] = {wayshrines={")&amp;IF(K429&lt;&gt;"",CONCATENATE(K429,","),"")&amp;IF(L429&lt;&gt;"",CONCATENATE(L429,","),"")&amp;IF(M429&lt;&gt;"",CONCATENATE(M429,","),"")&amp;CONCATENATE("}")&amp;IF(VALUE(N429)&gt;0,CONCATENATE(", traitsNeeded=",N429),"")&amp;CONCATENATE(", dlcId=",IF(S429&lt;&gt;"",S429,"DLC_BASE_GAME")),""),"")</f>
        <v>[489] = {wayshrines={418,419,421,}, dlcId=DLC_GREYMOOR</v>
      </c>
      <c r="AZ429" s="21" t="str">
        <f>IF(F429&lt;&gt;"Not in the game (anymore)",IF(A429&lt;&gt;"",IF(P429&lt;&gt;"",CONCATENATE(", zoneIds={",P429),"")&amp;IF(Y429&lt;&gt;"",CONCATENATE(",",Y429),"")&amp;IF(AD429&lt;&gt;"",CONCATENATE(",",AD429),"")&amp;IF(AI429&lt;&gt;"",CONCATENATE(",",AI429),"")&amp;IF(AN429&lt;&gt;"",CONCATENATE(",",AN429),"")&amp;IF(AS429&lt;&gt;"",CONCATENATE(",",AS429),"")&amp;IF(P429&lt;&gt;"",CONCATENATE("}",""),"")&amp;IF(OR(I429="true",I429="false",I429&lt;&gt;""), CONCATENATE(", veteran=", I429), ""),""),"")</f>
        <v>, zoneIds={1160}, veteran=false</v>
      </c>
      <c r="BA429" s="21" t="str">
        <f>IF(F429&lt;&gt;"Not in the game (anymore)",IF(A429&lt;&gt;"",", setType="&amp;G429,"")&amp;IF(J429="true",", multiTrialSet=true",""),"")</f>
        <v>, setType=LIBSETS_SETTYPE_OVERLAND</v>
      </c>
      <c r="BB429" s="21" t="str">
        <f>IF(AX429&lt;&gt;"",", isProcSetAllowedInPvP="&amp; AX429,"") &amp; IF(F429&lt;&gt;"Not in the game (anymore)",IF(U429&lt;&gt;"",", dropMechanic={"&amp;U429&amp;IF(AA429&lt;&gt;"",","&amp;AA429,"")&amp;IF(AF429&lt;&gt;"",","&amp;AF429,"")&amp;IF(AK429&lt;&gt;"",","&amp;AK429,"")&amp;IF(AP429&lt;&gt;"",","&amp;AP429,"")&amp;IF(AU429&lt;&gt;"",","&amp;AU429,"")&amp;"}"&amp;IF(U429="LIBSETS_DROP_MECHANIC_MONSTER_NAME",", dropMechanicNames={" &amp; IF(V429&lt;&gt;"","['en']='"&amp;V429&amp;"'","") &amp; IF(W429&lt;&gt;"",", ['de']='" &amp; W429&amp;"'","") &amp; "}",""),"")&amp;"},","")</f>
        <v>},</v>
      </c>
      <c r="BC429" s="21" t="str">
        <f>IF(F429&lt;&gt;"Not in the game (anymore)",IF(C429&lt;&gt;"",CONCATENATE(" --",C429," / ",B429,"   [",IF(Q429&lt;&gt;"",Q429,""),IF(Z429&lt;&gt;"",", "&amp;Z429,""),IF(AE429&lt;&gt;"",", "&amp;AE429,""),IF(AJ429&lt;&gt;"",", "&amp;AJ429,""),IF(AO429&lt;&gt;"",", "&amp;AO429,""),IF(AT429&lt;&gt;"",", "&amp;AT429,""),"]")),"")</f>
        <v xml:space="preserve"> --Eternal Vigor / Ewiger Elan   [Western Skyrim]</v>
      </c>
    </row>
    <row r="430" spans="1:55" x14ac:dyDescent="0.25">
      <c r="A430" s="5">
        <v>490</v>
      </c>
      <c r="B430" t="s">
        <v>1769</v>
      </c>
      <c r="C430" t="s">
        <v>2690</v>
      </c>
      <c r="D430" s="3">
        <f t="shared" ref="D430:D461" si="10">A430</f>
        <v>490</v>
      </c>
      <c r="G430" s="8" t="s">
        <v>1493</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40" t="str">
        <f>IF(U430&lt;&gt;"",IF(U430&lt;&gt;"LIBSETS_DROP_MECHANIC_MONSTER_NAME",VLOOKUP(U430,'LibSets constants'!$I$4:$L$1003,3,FALSE),""),"")</f>
        <v/>
      </c>
      <c r="W430" s="40" t="str">
        <f>IF(U430&lt;&gt;"",IF(U430&lt;&gt;"LIBSETS_DROP_MECHANIC_MONSTER_NAME",VLOOKUP(U430,'LibSets constants'!$I$4:$L$1003,4,FALSE),""),"")</f>
        <v/>
      </c>
      <c r="Y430" s="3">
        <f>IF(G430&lt;&gt;"LIBSETS_SETTYPE_BATTLEGROUND",IF(G430&lt;&gt;"LIBSETS_SETTYPE_SPECIAL",IF(X430&lt;&gt;"",X430,IF(Z430&lt;&gt;"",VLOOKUP(Z430,'ESO zone constants'!$D$3:$H$4953,5,FALSE),"")),""),"")</f>
        <v>1160</v>
      </c>
      <c r="Z430" t="str">
        <f>IF(AND(O430&lt;&gt;"",NOT(ISERROR(O430))),"",IF(AND(L430&lt;&gt;"",L430&gt;0,NOT(ISERROR(L430))),VLOOKUP(L430,'ESO dumped WayshrineInfo'!$K$3:$N$9999,4,FALSE),""))</f>
        <v>Western Skyrim</v>
      </c>
      <c r="AA430" s="41"/>
      <c r="AB430" s="40" t="str">
        <f>IF(AA430&lt;&gt;"",IF(AA430&lt;&gt;"LIBSETS_DROP_MECHANIC_MONSTER_NAME",VLOOKUP(AA430,'LibSets constants'!$I$4:$L$1003,3,FALSE),""),"")</f>
        <v/>
      </c>
      <c r="AC430" s="40" t="str">
        <f>IF(AA430&lt;&gt;"",IF(AA430&lt;&gt;"LIBSETS_DROP_MECHANIC_MONSTER_NAME",VLOOKUP(AA430,'LibSets constants'!$I$4:$L$1003,4,FALSE),""),"")</f>
        <v/>
      </c>
      <c r="AD430" s="3">
        <f>IF(G430&lt;&gt;"LIBSETS_SETTYPE_BATTLEGROUND",IF(G430&lt;&gt;"LIBSETS_SETTYPE_SPECIAL",IF(AE430&lt;&gt;"",VLOOKUP(AE430,'ESO zone constants'!$D$3:$H$4953,5,FALSE),""),""),"")</f>
        <v>1160</v>
      </c>
      <c r="AE430" t="str">
        <f>IF(AND(O430&lt;&gt;"",NOT(ISERROR(O430))),"",IF(AND(M430&lt;&gt;"",M430&gt;0,NOT(ISERROR(M430))),VLOOKUP(M430,'ESO dumped WayshrineInfo'!$K$3:$N$9999,4,FALSE),""))</f>
        <v>Western Skyrim</v>
      </c>
      <c r="AF430" s="41"/>
      <c r="AG430" s="40" t="str">
        <f>IF(AF430&lt;&gt;"",IF(AF430&lt;&gt;"LIBSETS_DROP_MECHANIC_MONSTER_NAME",VLOOKUP(AF430,'LibSets constants'!$I$4:$L$1003,3,FALSE),""),"")</f>
        <v/>
      </c>
      <c r="AH430" s="40" t="str">
        <f>IF(AF430&lt;&gt;"",IF(AF430&lt;&gt;"LIBSETS_DROP_MECHANIC_MONSTER_NAME",VLOOKUP(AF430,'LibSets constants'!$I$4:$L$1003,4,FALSE),""),"")</f>
        <v/>
      </c>
      <c r="AI430" s="3" t="str">
        <f>IF(G430&lt;&gt;"LIBSETS_SETTYPE_BATTLEGROUND",IF(G430&lt;&gt;"LIBSETS_SETTYPE_SPECIAL",IF(AJ430&lt;&gt;"",VLOOKUP(AJ430,'ESO zone constants'!$D$3:$H$4953,5,FALSE),""),""),"")</f>
        <v/>
      </c>
      <c r="AK430" s="41"/>
      <c r="AL430" s="40" t="str">
        <f>IF(AK430&lt;&gt;"",IF(AK430&lt;&gt;"LIBSETS_DROP_MECHANIC_MONSTER_NAME",VLOOKUP(AK430,'LibSets constants'!$I$4:$L$1003,3,FALSE),""),"")</f>
        <v/>
      </c>
      <c r="AM430" s="40" t="str">
        <f>IF(AK430&lt;&gt;"",IF(AK430&lt;&gt;"LIBSETS_DROP_MECHANIC_MONSTER_NAME",VLOOKUP(AK430,'LibSets constants'!$I$4:$L$1003,4,FALSE),""),"")</f>
        <v/>
      </c>
      <c r="AN430" s="3" t="str">
        <f>IF(G430&lt;&gt;"LIBSETS_SETTYPE_BATTLEGROUND",IF(G430&lt;&gt;"LIBSETS_SETTYPE_SPECIAL",IF(AO430&lt;&gt;"",VLOOKUP(AO430,'ESO zone constants'!$D$3:$H$4953,5,FALSE),""),""),"")</f>
        <v/>
      </c>
      <c r="AP430" s="41"/>
      <c r="AQ430" s="40" t="str">
        <f>IF(AP430&lt;&gt;"",IF(AP430&lt;&gt;"LIBSETS_DROP_MECHANIC_MONSTER_NAME",VLOOKUP(AP430,'LibSets constants'!$I$4:$L$1003,3,FALSE),""),"")</f>
        <v/>
      </c>
      <c r="AR430" s="40" t="str">
        <f>IF(AP430&lt;&gt;"",IF(AP430&lt;&gt;"LIBSETS_DROP_MECHANIC_MONSTER_NAME",VLOOKUP(AP430,'LibSets constants'!$I$4:$L$1003,4,FALSE),""),"")</f>
        <v/>
      </c>
      <c r="AS430" s="3" t="str">
        <f>IF(G430&lt;&gt;"LIBSETS_SETTYPE_BATTLEGROUND",IF(G430&lt;&gt;"LIBSETS_SETTYPE_SPECIAL",IF(AT430&lt;&gt;"",VLOOKUP(AT430,'ESO zone constants'!$D$3:$H$4953,5,FALSE),""),""),"")</f>
        <v/>
      </c>
      <c r="AU430" s="41"/>
      <c r="AV430" s="40" t="str">
        <f>IF(AU430&lt;&gt;"",IF(AU430&lt;&gt;"LIBSETS_DROP_MECHANIC_MONSTER_NAME",VLOOKUP(AU430,'LibSets constants'!$I$4:$L$1003,3,FALSE),""),"")</f>
        <v/>
      </c>
      <c r="AW430" s="40" t="str">
        <f>IF(AU430&lt;&gt;"",IF(AU430&lt;&gt;"LIBSETS_DROP_MECHANIC_MONSTER_NAME",VLOOKUP(AU430,'LibSets constants'!$I$4:$L$1003,4,FALSE),""),"")</f>
        <v/>
      </c>
      <c r="AX430" s="90" t="s">
        <v>2707</v>
      </c>
      <c r="AY430" s="21" t="str">
        <f>IF(A430="???","--","")&amp;IF(F430&lt;&gt;"Not in the game (anymore)",IF(A430&lt;&gt;"",CONCATENATE("[",A430,"] = {wayshrines={")&amp;IF(K430&lt;&gt;"",CONCATENATE(K430,","),"")&amp;IF(L430&lt;&gt;"",CONCATENATE(L430,","),"")&amp;IF(M430&lt;&gt;"",CONCATENATE(M430,","),"")&amp;CONCATENATE("}")&amp;IF(VALUE(N430)&gt;0,CONCATENATE(", traitsNeeded=",N430),"")&amp;CONCATENATE(", dlcId=",IF(S430&lt;&gt;"",S430,"DLC_BASE_GAME")),""),"")</f>
        <v>[490] = {wayshrines={418,418,418,}, traitsNeeded=5, dlcId=DLC_GREYMOOR</v>
      </c>
      <c r="AZ430" s="21" t="str">
        <f>IF(F430&lt;&gt;"Not in the game (anymore)",IF(A430&lt;&gt;"",IF(P430&lt;&gt;"",CONCATENATE(", zoneIds={",P430),"")&amp;IF(Y430&lt;&gt;"",CONCATENATE(",",Y430),"")&amp;IF(AD430&lt;&gt;"",CONCATENATE(",",AD430),"")&amp;IF(AI430&lt;&gt;"",CONCATENATE(",",AI430),"")&amp;IF(AN430&lt;&gt;"",CONCATENATE(",",AN430),"")&amp;IF(AS430&lt;&gt;"",CONCATENATE(",",AS430),"")&amp;IF(P430&lt;&gt;"",CONCATENATE("}",""),"")&amp;IF(OR(I430="true",I430="false",I430&lt;&gt;""), CONCATENATE(", veteran=", I430), ""),""),"")</f>
        <v>, zoneIds={1160,1160,1160}, veteran=false</v>
      </c>
      <c r="BA430" s="21" t="str">
        <f>IF(F430&lt;&gt;"Not in the game (anymore)",IF(A430&lt;&gt;"",", setType="&amp;G430,"")&amp;IF(J430="true",", multiTrialSet=true",""),"")</f>
        <v>, setType=LIBSETS_SETTYPE_CRAFTED</v>
      </c>
      <c r="BB430" s="21" t="str">
        <f>IF(AX430&lt;&gt;"",", isProcSetAllowedInPvP="&amp; AX430,"") &amp; IF(F430&lt;&gt;"Not in the game (anymore)",IF(U430&lt;&gt;"",", dropMechanic={"&amp;U430&amp;IF(AA430&lt;&gt;"",","&amp;AA430,"")&amp;IF(AF430&lt;&gt;"",","&amp;AF430,"")&amp;IF(AK430&lt;&gt;"",","&amp;AK430,"")&amp;IF(AP430&lt;&gt;"",","&amp;AP430,"")&amp;IF(AU430&lt;&gt;"",","&amp;AU430,"")&amp;"}"&amp;IF(U430="LIBSETS_DROP_MECHANIC_MONSTER_NAME",", dropMechanicNames={" &amp; IF(V430&lt;&gt;"","['en']='"&amp;V430&amp;"'","") &amp; IF(W430&lt;&gt;"",", ['de']='" &amp; W430&amp;"'","") &amp; "}",""),"")&amp;"},","")</f>
        <v>},</v>
      </c>
      <c r="BC430" s="21" t="str">
        <f>IF(F430&lt;&gt;"Not in the game (anymore)",IF(C430&lt;&gt;"",CONCATENATE(" --",C430," / ",B430,"   [",IF(Q430&lt;&gt;"",Q430,""),IF(Z430&lt;&gt;"",", "&amp;Z430,""),IF(AE430&lt;&gt;"",", "&amp;AE430,""),IF(AJ430&lt;&gt;"",", "&amp;AJ430,""),IF(AO430&lt;&gt;"",", "&amp;AO430,""),IF(AT430&lt;&gt;"",", "&amp;AT430,""),"]")),"")</f>
        <v xml:space="preserve"> --Stuhn\'s Favor / Stuhns Gunst   [Western Skyrim, Western Skyrim, Western Skyrim]</v>
      </c>
    </row>
    <row r="431" spans="1:55" x14ac:dyDescent="0.25">
      <c r="A431" s="5">
        <v>491</v>
      </c>
      <c r="B431" t="s">
        <v>1770</v>
      </c>
      <c r="C431" t="s">
        <v>2691</v>
      </c>
      <c r="D431" s="3">
        <f t="shared" si="10"/>
        <v>491</v>
      </c>
      <c r="G431" s="8" t="s">
        <v>1493</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40" t="str">
        <f>IF(U431&lt;&gt;"",IF(U431&lt;&gt;"LIBSETS_DROP_MECHANIC_MONSTER_NAME",VLOOKUP(U431,'LibSets constants'!$I$4:$L$1003,3,FALSE),""),"")</f>
        <v/>
      </c>
      <c r="W431" s="40" t="str">
        <f>IF(U431&lt;&gt;"",IF(U431&lt;&gt;"LIBSETS_DROP_MECHANIC_MONSTER_NAME",VLOOKUP(U431,'LibSets constants'!$I$4:$L$1003,4,FALSE),""),"")</f>
        <v/>
      </c>
      <c r="Y431" s="3">
        <f>IF(G431&lt;&gt;"LIBSETS_SETTYPE_BATTLEGROUND",IF(G431&lt;&gt;"LIBSETS_SETTYPE_SPECIAL",IF(X431&lt;&gt;"",X431,IF(Z431&lt;&gt;"",VLOOKUP(Z431,'ESO zone constants'!$D$3:$H$4953,5,FALSE),"")),""),"")</f>
        <v>1160</v>
      </c>
      <c r="Z431" t="str">
        <f>IF(AND(O431&lt;&gt;"",NOT(ISERROR(O431))),"",IF(AND(L431&lt;&gt;"",L431&gt;0,NOT(ISERROR(L431))),VLOOKUP(L431,'ESO dumped WayshrineInfo'!$K$3:$N$9999,4,FALSE),""))</f>
        <v>Western Skyrim</v>
      </c>
      <c r="AA431" s="41"/>
      <c r="AB431" s="40" t="str">
        <f>IF(AA431&lt;&gt;"",IF(AA431&lt;&gt;"LIBSETS_DROP_MECHANIC_MONSTER_NAME",VLOOKUP(AA431,'LibSets constants'!$I$4:$L$1003,3,FALSE),""),"")</f>
        <v/>
      </c>
      <c r="AC431" s="40" t="str">
        <f>IF(AA431&lt;&gt;"",IF(AA431&lt;&gt;"LIBSETS_DROP_MECHANIC_MONSTER_NAME",VLOOKUP(AA431,'LibSets constants'!$I$4:$L$1003,4,FALSE),""),"")</f>
        <v/>
      </c>
      <c r="AD431" s="3">
        <f>IF(G431&lt;&gt;"LIBSETS_SETTYPE_BATTLEGROUND",IF(G431&lt;&gt;"LIBSETS_SETTYPE_SPECIAL",IF(AE431&lt;&gt;"",VLOOKUP(AE431,'ESO zone constants'!$D$3:$H$4953,5,FALSE),""),""),"")</f>
        <v>1160</v>
      </c>
      <c r="AE431" t="str">
        <f>IF(AND(O431&lt;&gt;"",NOT(ISERROR(O431))),"",IF(AND(M431&lt;&gt;"",M431&gt;0,NOT(ISERROR(M431))),VLOOKUP(M431,'ESO dumped WayshrineInfo'!$K$3:$N$9999,4,FALSE),""))</f>
        <v>Western Skyrim</v>
      </c>
      <c r="AF431" s="41"/>
      <c r="AG431" s="40" t="str">
        <f>IF(AF431&lt;&gt;"",IF(AF431&lt;&gt;"LIBSETS_DROP_MECHANIC_MONSTER_NAME",VLOOKUP(AF431,'LibSets constants'!$I$4:$L$1003,3,FALSE),""),"")</f>
        <v/>
      </c>
      <c r="AH431" s="40" t="str">
        <f>IF(AF431&lt;&gt;"",IF(AF431&lt;&gt;"LIBSETS_DROP_MECHANIC_MONSTER_NAME",VLOOKUP(AF431,'LibSets constants'!$I$4:$L$1003,4,FALSE),""),"")</f>
        <v/>
      </c>
      <c r="AI431" s="3" t="str">
        <f>IF(G431&lt;&gt;"LIBSETS_SETTYPE_BATTLEGROUND",IF(G431&lt;&gt;"LIBSETS_SETTYPE_SPECIAL",IF(AJ431&lt;&gt;"",VLOOKUP(AJ431,'ESO zone constants'!$D$3:$H$4953,5,FALSE),""),""),"")</f>
        <v/>
      </c>
      <c r="AK431" s="41"/>
      <c r="AL431" s="40" t="str">
        <f>IF(AK431&lt;&gt;"",IF(AK431&lt;&gt;"LIBSETS_DROP_MECHANIC_MONSTER_NAME",VLOOKUP(AK431,'LibSets constants'!$I$4:$L$1003,3,FALSE),""),"")</f>
        <v/>
      </c>
      <c r="AM431" s="40" t="str">
        <f>IF(AK431&lt;&gt;"",IF(AK431&lt;&gt;"LIBSETS_DROP_MECHANIC_MONSTER_NAME",VLOOKUP(AK431,'LibSets constants'!$I$4:$L$1003,4,FALSE),""),"")</f>
        <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0" t="str">
        <f>IF(AU431&lt;&gt;"",IF(AU431&lt;&gt;"LIBSETS_DROP_MECHANIC_MONSTER_NAME",VLOOKUP(AU431,'LibSets constants'!$I$4:$L$1003,4,FALSE),""),"")</f>
        <v/>
      </c>
      <c r="AX431" s="90" t="s">
        <v>2707</v>
      </c>
      <c r="AY431" s="21" t="str">
        <f>IF(A431="???","--","")&amp;IF(F431&lt;&gt;"Not in the game (anymore)",IF(A431&lt;&gt;"",CONCATENATE("[",A431,"] = {wayshrines={")&amp;IF(K431&lt;&gt;"",CONCATENATE(K431,","),"")&amp;IF(L431&lt;&gt;"",CONCATENATE(L431,","),"")&amp;IF(M431&lt;&gt;"",CONCATENATE(M431,","),"")&amp;CONCATENATE("}")&amp;IF(VALUE(N431)&gt;0,CONCATENATE(", traitsNeeded=",N431),"")&amp;CONCATENATE(", dlcId=",IF(S431&lt;&gt;"",S431,"DLC_BASE_GAME")),""),"")</f>
        <v>[491] = {wayshrines={417,417,417,}, traitsNeeded=7, dlcId=DLC_GREYMOOR</v>
      </c>
      <c r="AZ431" s="21" t="str">
        <f>IF(F431&lt;&gt;"Not in the game (anymore)",IF(A431&lt;&gt;"",IF(P431&lt;&gt;"",CONCATENATE(", zoneIds={",P431),"")&amp;IF(Y431&lt;&gt;"",CONCATENATE(",",Y431),"")&amp;IF(AD431&lt;&gt;"",CONCATENATE(",",AD431),"")&amp;IF(AI431&lt;&gt;"",CONCATENATE(",",AI431),"")&amp;IF(AN431&lt;&gt;"",CONCATENATE(",",AN431),"")&amp;IF(AS431&lt;&gt;"",CONCATENATE(",",AS431),"")&amp;IF(P431&lt;&gt;"",CONCATENATE("}",""),"")&amp;IF(OR(I431="true",I431="false",I431&lt;&gt;""), CONCATENATE(", veteran=", I431), ""),""),"")</f>
        <v>, zoneIds={1160,1160,1160}, veteran=false</v>
      </c>
      <c r="BA431" s="21" t="str">
        <f>IF(F431&lt;&gt;"Not in the game (anymore)",IF(A431&lt;&gt;"",", setType="&amp;G431,"")&amp;IF(J431="true",", multiTrialSet=true",""),"")</f>
        <v>, setType=LIBSETS_SETTYPE_CRAFTED</v>
      </c>
      <c r="BB431" s="21" t="str">
        <f>IF(AX431&lt;&gt;"",", isProcSetAllowedInPvP="&amp; AX431,"") &amp; IF(F431&lt;&gt;"Not in the game (anymore)",IF(U431&lt;&gt;"",", dropMechanic={"&amp;U431&amp;IF(AA431&lt;&gt;"",","&amp;AA431,"")&amp;IF(AF431&lt;&gt;"",","&amp;AF431,"")&amp;IF(AK431&lt;&gt;"",","&amp;AK431,"")&amp;IF(AP431&lt;&gt;"",","&amp;AP431,"")&amp;IF(AU431&lt;&gt;"",","&amp;AU431,"")&amp;"}"&amp;IF(U431="LIBSETS_DROP_MECHANIC_MONSTER_NAME",", dropMechanicNames={" &amp; IF(V431&lt;&gt;"","['en']='"&amp;V431&amp;"'","") &amp; IF(W431&lt;&gt;"",", ['de']='" &amp; W431&amp;"'","") &amp; "}",""),"")&amp;"},","")</f>
        <v>},</v>
      </c>
      <c r="BC431" s="21" t="str">
        <f>IF(F431&lt;&gt;"Not in the game (anymore)",IF(C431&lt;&gt;"",CONCATENATE(" --",C431," / ",B431,"   [",IF(Q431&lt;&gt;"",Q431,""),IF(Z431&lt;&gt;"",", "&amp;Z431,""),IF(AE431&lt;&gt;"",", "&amp;AE431,""),IF(AJ431&lt;&gt;"",", "&amp;AJ431,""),IF(AO431&lt;&gt;"",", "&amp;AO431,""),IF(AT431&lt;&gt;"",", "&amp;AT431,""),"]")),"")</f>
        <v xml:space="preserve"> --Dragon\'s Appetite / Appetit des Drachen   [Western Skyrim, Western Skyrim, Western Skyrim]</v>
      </c>
    </row>
    <row r="432" spans="1:55" x14ac:dyDescent="0.25">
      <c r="A432" s="5">
        <v>492</v>
      </c>
      <c r="B432" t="s">
        <v>1771</v>
      </c>
      <c r="C432" t="s">
        <v>2692</v>
      </c>
      <c r="D432" s="3">
        <f t="shared" si="10"/>
        <v>492</v>
      </c>
      <c r="G432" s="8" t="s">
        <v>1500</v>
      </c>
      <c r="I432" t="s">
        <v>97</v>
      </c>
      <c r="J432" t="s">
        <v>97</v>
      </c>
      <c r="K432">
        <v>434</v>
      </c>
      <c r="L432">
        <v>434</v>
      </c>
      <c r="M432">
        <v>434</v>
      </c>
      <c r="N432">
        <v>0</v>
      </c>
      <c r="O432" s="66" t="s">
        <v>1738</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1565</v>
      </c>
      <c r="V432" s="40" t="str">
        <f>IF(U432&lt;&gt;"",IF(U432&lt;&gt;"LIBSETS_DROP_MECHANIC_MONSTER_NAME",VLOOKUP(U432,'LibSets constants'!$I$4:$L$1003,3,FALSE),""),"")</f>
        <v/>
      </c>
      <c r="W432" s="43" t="str">
        <f>IF(U432&lt;&gt;"",IF(U432&lt;&gt;"LIBSETS_DROP_MECHANIC_MONSTER_NAME",VLOOKUP(U432,'LibSets constants'!$I$4:$L$1003,4,FALSE),""),"")</f>
        <v/>
      </c>
      <c r="Y432" s="3" t="str">
        <f>IF(G432&lt;&gt;"LIBSETS_SETTYPE_BATTLEGROUND",IF(G432&lt;&gt;"LIBSETS_SETTYPE_SPECIAL",IF(X432&lt;&gt;"",X432,IF(Z432&lt;&gt;"",VLOOKUP(Z432,'ESO zone constants'!$D$3:$H$4953,5,FALSE),"")),""),"")</f>
        <v/>
      </c>
      <c r="Z432" t="str">
        <f>IF(AND(O432&lt;&gt;"",NOT(ISERROR(O432))),"",IF(AND(L432&lt;&gt;"",L432&gt;0,NOT(ISERROR(L432))),VLOOKUP(L432,'ESO dumped WayshrineInfo'!$K$3:$N$9999,4,FALSE),""))</f>
        <v/>
      </c>
      <c r="AA432" s="44"/>
      <c r="AB432" s="43" t="str">
        <f>IF(AA432&lt;&gt;"",IF(AA432&lt;&gt;"LIBSETS_DROP_MECHANIC_MONSTER_NAME",VLOOKUP(AA432,'LibSets constants'!$I$4:$L$1003,3,FALSE),""),"")</f>
        <v/>
      </c>
      <c r="AC432" s="4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WayshrineInfo'!$K$3:$N$9999,4,FALSE),""))</f>
        <v/>
      </c>
      <c r="AF432" s="44"/>
      <c r="AG432" s="43" t="str">
        <f>IF(AF432&lt;&gt;"",IF(AF432&lt;&gt;"LIBSETS_DROP_MECHANIC_MONSTER_NAME",VLOOKUP(AF432,'LibSets constants'!$I$4:$L$1003,3,FALSE),""),"")</f>
        <v/>
      </c>
      <c r="AH432" s="43" t="str">
        <f>IF(AF432&lt;&gt;"",IF(AF432&lt;&gt;"LIBSETS_DROP_MECHANIC_MONSTER_NAME",VLOOKUP(AF432,'LibSets constants'!$I$4:$L$1003,4,FALSE),""),"")</f>
        <v/>
      </c>
      <c r="AI432" s="3" t="str">
        <f>IF(G432&lt;&gt;"LIBSETS_SETTYPE_BATTLEGROUND",IF(G432&lt;&gt;"LIBSETS_SETTYPE_SPECIAL",IF(AJ432&lt;&gt;"",VLOOKUP(AJ432,'ESO zone constants'!$D$3:$H$4953,5,FALSE),""),""),"")</f>
        <v/>
      </c>
      <c r="AK432" s="44"/>
      <c r="AL432" s="43" t="str">
        <f>IF(AK432&lt;&gt;"",IF(AK432&lt;&gt;"LIBSETS_DROP_MECHANIC_MONSTER_NAME",VLOOKUP(AK432,'LibSets constants'!$I$4:$L$1003,3,FALSE),""),"")</f>
        <v/>
      </c>
      <c r="AM432" s="43" t="str">
        <f>IF(AK432&lt;&gt;"",IF(AK432&lt;&gt;"LIBSETS_DROP_MECHANIC_MONSTER_NAME",VLOOKUP(AK432,'LibSets constants'!$I$4:$L$1003,4,FALSE),""),"")</f>
        <v/>
      </c>
      <c r="AN432" s="3" t="str">
        <f>IF(G432&lt;&gt;"LIBSETS_SETTYPE_BATTLEGROUND",IF(G432&lt;&gt;"LIBSETS_SETTYPE_SPECIAL",IF(AO432&lt;&gt;"",VLOOKUP(AO432,'ESO zone constants'!$D$3:$H$4953,5,FALSE),""),""),"")</f>
        <v/>
      </c>
      <c r="AP432" s="44"/>
      <c r="AQ432" s="43" t="str">
        <f>IF(AP432&lt;&gt;"",IF(AP432&lt;&gt;"LIBSETS_DROP_MECHANIC_MONSTER_NAME",VLOOKUP(AP432,'LibSets constants'!$I$4:$L$1003,3,FALSE),""),"")</f>
        <v/>
      </c>
      <c r="AR432" s="43" t="str">
        <f>IF(AP432&lt;&gt;"",IF(AP432&lt;&gt;"LIBSETS_DROP_MECHANIC_MONSTER_NAME",VLOOKUP(AP432,'LibSets constants'!$I$4:$L$1003,4,FALSE),""),"")</f>
        <v/>
      </c>
      <c r="AS432" s="3" t="str">
        <f>IF(G432&lt;&gt;"LIBSETS_SETTYPE_BATTLEGROUND",IF(G432&lt;&gt;"LIBSETS_SETTYPE_SPECIAL",IF(AT432&lt;&gt;"",VLOOKUP(AT432,'ESO zone constants'!$D$3:$H$4953,5,FALSE),""),""),"")</f>
        <v/>
      </c>
      <c r="AU432" s="44"/>
      <c r="AV432" s="43" t="str">
        <f>IF(AU432&lt;&gt;"",IF(AU432&lt;&gt;"LIBSETS_DROP_MECHANIC_MONSTER_NAME",VLOOKUP(AU432,'LibSets constants'!$I$4:$L$1003,3,FALSE),""),"")</f>
        <v/>
      </c>
      <c r="AW432" s="43" t="str">
        <f>IF(AU432&lt;&gt;"",IF(AU432&lt;&gt;"LIBSETS_DROP_MECHANIC_MONSTER_NAME",VLOOKUP(AU432,'LibSets constants'!$I$4:$L$1003,4,FALSE),""),"")</f>
        <v/>
      </c>
      <c r="AX432" s="90" t="s">
        <v>2707</v>
      </c>
      <c r="AY432" s="21" t="str">
        <f>IF(A432="???","--","")&amp;IF(F432&lt;&gt;"Not in the game (anymore)",IF(A432&lt;&gt;"",CONCATENATE("[",A432,"] = {wayshrines={")&amp;IF(K432&lt;&gt;"",CONCATENATE(K432,","),"")&amp;IF(L432&lt;&gt;"",CONCATENATE(L432,","),"")&amp;IF(M432&lt;&gt;"",CONCATENATE(M432,","),"")&amp;CONCATENATE("}")&amp;IF(VALUE(N432)&gt;0,CONCATENATE(", traitsNeeded=",N432),"")&amp;CONCATENATE(", dlcId=",IF(S432&lt;&gt;"",S432,"DLC_BASE_GAME")),""),"")</f>
        <v>[492] = {wayshrines={434,434,434,}, dlcId=DLC_GREYMOOR</v>
      </c>
      <c r="AZ432" s="21" t="str">
        <f>IF(F432&lt;&gt;"Not in the game (anymore)",IF(A432&lt;&gt;"",IF(P432&lt;&gt;"",CONCATENATE(", zoneIds={",P432),"")&amp;IF(Y432&lt;&gt;"",CONCATENATE(",",Y432),"")&amp;IF(AD432&lt;&gt;"",CONCATENATE(",",AD432),"")&amp;IF(AI432&lt;&gt;"",CONCATENATE(",",AI432),"")&amp;IF(AN432&lt;&gt;"",CONCATENATE(",",AN432),"")&amp;IF(AS432&lt;&gt;"",CONCATENATE(",",AS432),"")&amp;IF(P432&lt;&gt;"",CONCATENATE("}",""),"")&amp;IF(OR(I432="true",I432="false",I432&lt;&gt;""), CONCATENATE(", veteran=", I432), ""),""),"")</f>
        <v>, zoneIds={1196}, veteran=false</v>
      </c>
      <c r="BA432" s="21" t="str">
        <f>IF(F432&lt;&gt;"Not in the game (anymore)",IF(A432&lt;&gt;"",", setType="&amp;G432,"")&amp;IF(J432="true",", multiTrialSet=true",""),"")</f>
        <v>, setType=LIBSETS_SETTYPE_TRIAL</v>
      </c>
      <c r="BB432" s="21" t="str">
        <f>IF(AX432&lt;&gt;"",", isProcSetAllowedInPvP="&amp; AX432,"") &amp; IF(F432&lt;&gt;"Not in the game (anymore)",IF(U432&lt;&gt;"",", dropMechanic={"&amp;U432&amp;IF(AA432&lt;&gt;"",","&amp;AA432,"")&amp;IF(AF432&lt;&gt;"",","&amp;AF432,"")&amp;IF(AK432&lt;&gt;"",","&amp;AK432,"")&amp;IF(AP432&lt;&gt;"",","&amp;AP432,"")&amp;IF(AU432&lt;&gt;"",","&amp;AU432,"")&amp;"}"&amp;IF(U432="LIBSETS_DROP_MECHANIC_MONSTER_NAME",", dropMechanicNames={" &amp; IF(V432&lt;&gt;"","['en']='"&amp;V432&amp;"'","") &amp; IF(W432&lt;&gt;"",", ['de']='" &amp; W432&amp;"'","") &amp; "}",""),"")&amp;"},","")</f>
        <v>, dropMechanic={LIBSETS_DROP_MECHANIC_MONSTER_NAME}, dropMechanicNames={}},</v>
      </c>
      <c r="BC432" s="21" t="str">
        <f>IF(F432&lt;&gt;"Not in the game (anymore)",IF(C432&lt;&gt;"",CONCATENATE(" --",C432," / ",B432,"   [",IF(Q432&lt;&gt;"",Q432,""),IF(Z432&lt;&gt;"",", "&amp;Z432,""),IF(AE432&lt;&gt;"",", "&amp;AE432,""),IF(AJ432&lt;&gt;"",", "&amp;AJ432,""),IF(AO432&lt;&gt;"",", "&amp;AO432,""),IF(AT432&lt;&gt;"",", "&amp;AT432,""),"]")),"")</f>
        <v xml:space="preserve"> --Kyne\'s Wind / Kynes Wind   [Kyne's Aegis]</v>
      </c>
    </row>
    <row r="433" spans="1:55" x14ac:dyDescent="0.25">
      <c r="A433" s="5">
        <v>493</v>
      </c>
      <c r="B433" t="s">
        <v>1772</v>
      </c>
      <c r="C433" t="s">
        <v>2693</v>
      </c>
      <c r="D433" s="3">
        <f t="shared" si="10"/>
        <v>493</v>
      </c>
      <c r="G433" s="8" t="s">
        <v>1500</v>
      </c>
      <c r="I433" t="s">
        <v>98</v>
      </c>
      <c r="J433" t="s">
        <v>97</v>
      </c>
      <c r="K433">
        <v>434</v>
      </c>
      <c r="L433">
        <v>434</v>
      </c>
      <c r="M433">
        <v>434</v>
      </c>
      <c r="N433">
        <v>0</v>
      </c>
      <c r="O433" s="66" t="s">
        <v>1738</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1565</v>
      </c>
      <c r="V433" s="40" t="str">
        <f>IF(U433&lt;&gt;"",IF(U433&lt;&gt;"LIBSETS_DROP_MECHANIC_MONSTER_NAME",VLOOKUP(U433,'LibSets constants'!$I$4:$L$1003,3,FALSE),""),"")</f>
        <v/>
      </c>
      <c r="W433" s="43" t="str">
        <f>IF(U433&lt;&gt;"",IF(U433&lt;&gt;"LIBSETS_DROP_MECHANIC_MONSTER_NAME",VLOOKUP(U433,'LibSets constants'!$I$4:$L$1003,4,FALSE),""),"")</f>
        <v/>
      </c>
      <c r="Y433" s="3" t="str">
        <f>IF(G433&lt;&gt;"LIBSETS_SETTYPE_BATTLEGROUND",IF(G433&lt;&gt;"LIBSETS_SETTYPE_SPECIAL",IF(X433&lt;&gt;"",X433,IF(Z433&lt;&gt;"",VLOOKUP(Z433,'ESO zone constants'!$D$3:$H$4953,5,FALSE),"")),""),"")</f>
        <v/>
      </c>
      <c r="Z433" t="str">
        <f>IF(AND(O433&lt;&gt;"",NOT(ISERROR(O433))),"",IF(AND(L433&lt;&gt;"",L433&gt;0,NOT(ISERROR(L433))),VLOOKUP(L433,'ESO dumped WayshrineInfo'!$K$3:$N$9999,4,FALSE),""))</f>
        <v/>
      </c>
      <c r="AA433" s="44"/>
      <c r="AB433" s="43" t="str">
        <f>IF(AA433&lt;&gt;"",IF(AA433&lt;&gt;"LIBSETS_DROP_MECHANIC_MONSTER_NAME",VLOOKUP(AA433,'LibSets constants'!$I$4:$L$1003,3,FALSE),""),"")</f>
        <v/>
      </c>
      <c r="AC433" s="43" t="str">
        <f>IF(AA433&lt;&gt;"",IF(AA433&lt;&gt;"LIBSETS_DROP_MECHANIC_MONSTER_NAME",VLOOKUP(AA433,'LibSets constants'!$I$4:$L$1003,4,FALSE),""),"")</f>
        <v/>
      </c>
      <c r="AD433" s="3" t="str">
        <f>IF(G433&lt;&gt;"LIBSETS_SETTYPE_BATTLEGROUND",IF(G433&lt;&gt;"LIBSETS_SETTYPE_SPECIAL",IF(AE433&lt;&gt;"",VLOOKUP(AE433,'ESO zone constants'!$D$3:$H$4953,5,FALSE),""),""),"")</f>
        <v/>
      </c>
      <c r="AE433" t="str">
        <f>IF(AND(O433&lt;&gt;"",NOT(ISERROR(O433))),"",IF(AND(M433&lt;&gt;"",M433&gt;0,NOT(ISERROR(M433))),VLOOKUP(M433,'ESO dumped WayshrineInfo'!$K$3:$N$9999,4,FALSE),""))</f>
        <v/>
      </c>
      <c r="AF433" s="44"/>
      <c r="AG433" s="43" t="str">
        <f>IF(AF433&lt;&gt;"",IF(AF433&lt;&gt;"LIBSETS_DROP_MECHANIC_MONSTER_NAME",VLOOKUP(AF433,'LibSets constants'!$I$4:$L$1003,3,FALSE),""),"")</f>
        <v/>
      </c>
      <c r="AH433" s="43" t="str">
        <f>IF(AF433&lt;&gt;"",IF(AF433&lt;&gt;"LIBSETS_DROP_MECHANIC_MONSTER_NAME",VLOOKUP(AF433,'LibSets constants'!$I$4:$L$1003,4,FALSE),""),"")</f>
        <v/>
      </c>
      <c r="AI433" s="3" t="str">
        <f>IF(G433&lt;&gt;"LIBSETS_SETTYPE_BATTLEGROUND",IF(G433&lt;&gt;"LIBSETS_SETTYPE_SPECIAL",IF(AJ433&lt;&gt;"",VLOOKUP(AJ433,'ESO zone constants'!$D$3:$H$4953,5,FALSE),""),""),"")</f>
        <v/>
      </c>
      <c r="AK433" s="44"/>
      <c r="AL433" s="43" t="str">
        <f>IF(AK433&lt;&gt;"",IF(AK433&lt;&gt;"LIBSETS_DROP_MECHANIC_MONSTER_NAME",VLOOKUP(AK433,'LibSets constants'!$I$4:$L$1003,3,FALSE),""),"")</f>
        <v/>
      </c>
      <c r="AM433" s="43" t="str">
        <f>IF(AK433&lt;&gt;"",IF(AK433&lt;&gt;"LIBSETS_DROP_MECHANIC_MONSTER_NAME",VLOOKUP(AK433,'LibSets constants'!$I$4:$L$1003,4,FALSE),""),"")</f>
        <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90" t="s">
        <v>2707</v>
      </c>
      <c r="AY433" s="21" t="str">
        <f>IF(A433="???","--","")&amp;IF(F433&lt;&gt;"Not in the game (anymore)",IF(A433&lt;&gt;"",CONCATENATE("[",A433,"] = {wayshrines={")&amp;IF(K433&lt;&gt;"",CONCATENATE(K433,","),"")&amp;IF(L433&lt;&gt;"",CONCATENATE(L433,","),"")&amp;IF(M433&lt;&gt;"",CONCATENATE(M433,","),"")&amp;CONCATENATE("}")&amp;IF(VALUE(N433)&gt;0,CONCATENATE(", traitsNeeded=",N433),"")&amp;CONCATENATE(", dlcId=",IF(S433&lt;&gt;"",S433,"DLC_BASE_GAME")),""),"")</f>
        <v>[493] = {wayshrines={434,434,434,}, dlcId=DLC_GREYMOOR</v>
      </c>
      <c r="AZ433" s="21" t="str">
        <f>IF(F433&lt;&gt;"Not in the game (anymore)",IF(A433&lt;&gt;"",IF(P433&lt;&gt;"",CONCATENATE(", zoneIds={",P433),"")&amp;IF(Y433&lt;&gt;"",CONCATENATE(",",Y433),"")&amp;IF(AD433&lt;&gt;"",CONCATENATE(",",AD433),"")&amp;IF(AI433&lt;&gt;"",CONCATENATE(",",AI433),"")&amp;IF(AN433&lt;&gt;"",CONCATENATE(",",AN433),"")&amp;IF(AS433&lt;&gt;"",CONCATENATE(",",AS433),"")&amp;IF(P433&lt;&gt;"",CONCATENATE("}",""),"")&amp;IF(OR(I433="true",I433="false",I433&lt;&gt;""), CONCATENATE(", veteran=", I433), ""),""),"")</f>
        <v>, zoneIds={1196}, veteran=true</v>
      </c>
      <c r="BA433" s="21" t="str">
        <f>IF(F433&lt;&gt;"Not in the game (anymore)",IF(A433&lt;&gt;"",", setType="&amp;G433,"")&amp;IF(J433="true",", multiTrialSet=true",""),"")</f>
        <v>, setType=LIBSETS_SETTYPE_TRIAL</v>
      </c>
      <c r="BB433" s="21" t="str">
        <f>IF(AX433&lt;&gt;"",", isProcSetAllowedInPvP="&amp; AX433,"") &amp; IF(F433&lt;&gt;"Not in the game (anymore)",IF(U433&lt;&gt;"",", dropMechanic={"&amp;U433&amp;IF(AA433&lt;&gt;"",","&amp;AA433,"")&amp;IF(AF433&lt;&gt;"",","&amp;AF433,"")&amp;IF(AK433&lt;&gt;"",","&amp;AK433,"")&amp;IF(AP433&lt;&gt;"",","&amp;AP433,"")&amp;IF(AU433&lt;&gt;"",","&amp;AU433,"")&amp;"}"&amp;IF(U433="LIBSETS_DROP_MECHANIC_MONSTER_NAME",", dropMechanicNames={" &amp; IF(V433&lt;&gt;"","['en']='"&amp;V433&amp;"'","") &amp; IF(W433&lt;&gt;"",", ['de']='" &amp; W433&amp;"'","") &amp; "}",""),"")&amp;"},","")</f>
        <v>, dropMechanic={LIBSETS_DROP_MECHANIC_MONSTER_NAME}, dropMechanicNames={}},</v>
      </c>
      <c r="BC433" s="21" t="str">
        <f>IF(F433&lt;&gt;"Not in the game (anymore)",IF(C433&lt;&gt;"",CONCATENATE(" --",C433," / ",B433,"   [",IF(Q433&lt;&gt;"",Q433,""),IF(Z433&lt;&gt;"",", "&amp;Z433,""),IF(AE433&lt;&gt;"",", "&amp;AE433,""),IF(AJ433&lt;&gt;"",", "&amp;AJ433,""),IF(AO433&lt;&gt;"",", "&amp;AO433,""),IF(AT433&lt;&gt;"",", "&amp;AT433,""),"]")),"")</f>
        <v xml:space="preserve"> --Perfected Kyne\'s Wind / Kynes perfektionierter Wind   [Kyne's Aegis]</v>
      </c>
    </row>
    <row r="434" spans="1:55" x14ac:dyDescent="0.25">
      <c r="A434" s="5">
        <v>494</v>
      </c>
      <c r="B434" t="s">
        <v>1773</v>
      </c>
      <c r="C434" t="s">
        <v>2694</v>
      </c>
      <c r="D434" s="3">
        <f t="shared" si="10"/>
        <v>494</v>
      </c>
      <c r="G434" s="8" t="s">
        <v>1500</v>
      </c>
      <c r="I434" t="s">
        <v>97</v>
      </c>
      <c r="J434" t="s">
        <v>97</v>
      </c>
      <c r="K434">
        <v>434</v>
      </c>
      <c r="L434">
        <v>434</v>
      </c>
      <c r="M434">
        <v>434</v>
      </c>
      <c r="N434">
        <v>0</v>
      </c>
      <c r="O434" s="66" t="s">
        <v>1738</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1565</v>
      </c>
      <c r="V434" s="40" t="str">
        <f>IF(U434&lt;&gt;"",IF(U434&lt;&gt;"LIBSETS_DROP_MECHANIC_MONSTER_NAME",VLOOKUP(U434,'LibSets constants'!$I$4:$L$1003,3,FALSE),""),"")</f>
        <v/>
      </c>
      <c r="W434" s="43" t="str">
        <f>IF(U434&lt;&gt;"",IF(U434&lt;&gt;"LIBSETS_DROP_MECHANIC_MONSTER_NAME",VLOOKUP(U434,'LibSets constants'!$I$4:$L$1003,4,FALSE),""),"")</f>
        <v/>
      </c>
      <c r="Y434" s="3" t="str">
        <f>IF(G434&lt;&gt;"LIBSETS_SETTYPE_BATTLEGROUND",IF(G434&lt;&gt;"LIBSETS_SETTYPE_SPECIAL",IF(X434&lt;&gt;"",X434,IF(Z434&lt;&gt;"",VLOOKUP(Z434,'ESO zone constants'!$D$3:$H$4953,5,FALSE),"")),""),"")</f>
        <v/>
      </c>
      <c r="Z434" t="str">
        <f>IF(AND(O434&lt;&gt;"",NOT(ISERROR(O434))),"",IF(AND(L434&lt;&gt;"",L434&gt;0,NOT(ISERROR(L434))),VLOOKUP(L434,'ESO dumped WayshrineInfo'!$K$3:$N$9999,4,FALSE),""))</f>
        <v/>
      </c>
      <c r="AA434" s="44"/>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WayshrineInfo'!$K$3:$N$9999,4,FALSE),""))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90" t="s">
        <v>2707</v>
      </c>
      <c r="AY434" s="21" t="str">
        <f>IF(A434="???","--","")&amp;IF(F434&lt;&gt;"Not in the game (anymore)",IF(A434&lt;&gt;"",CONCATENATE("[",A434,"] = {wayshrines={")&amp;IF(K434&lt;&gt;"",CONCATENATE(K434,","),"")&amp;IF(L434&lt;&gt;"",CONCATENATE(L434,","),"")&amp;IF(M434&lt;&gt;"",CONCATENATE(M434,","),"")&amp;CONCATENATE("}")&amp;IF(VALUE(N434)&gt;0,CONCATENATE(", traitsNeeded=",N434),"")&amp;CONCATENATE(", dlcId=",IF(S434&lt;&gt;"",S434,"DLC_BASE_GAME")),""),"")</f>
        <v>[494] = {wayshrines={434,434,434,}, dlcId=DLC_GREYMOOR</v>
      </c>
      <c r="AZ434" s="21" t="str">
        <f>IF(F434&lt;&gt;"Not in the game (anymore)",IF(A434&lt;&gt;"",IF(P434&lt;&gt;"",CONCATENATE(", zoneIds={",P434),"")&amp;IF(Y434&lt;&gt;"",CONCATENATE(",",Y434),"")&amp;IF(AD434&lt;&gt;"",CONCATENATE(",",AD434),"")&amp;IF(AI434&lt;&gt;"",CONCATENATE(",",AI434),"")&amp;IF(AN434&lt;&gt;"",CONCATENATE(",",AN434),"")&amp;IF(AS434&lt;&gt;"",CONCATENATE(",",AS434),"")&amp;IF(P434&lt;&gt;"",CONCATENATE("}",""),"")&amp;IF(OR(I434="true",I434="false",I434&lt;&gt;""), CONCATENATE(", veteran=", I434), ""),""),"")</f>
        <v>, zoneIds={1196}, veteran=false</v>
      </c>
      <c r="BA434" s="21" t="str">
        <f>IF(F434&lt;&gt;"Not in the game (anymore)",IF(A434&lt;&gt;"",", setType="&amp;G434,"")&amp;IF(J434="true",", multiTrialSet=true",""),"")</f>
        <v>, setType=LIBSETS_SETTYPE_TRIAL</v>
      </c>
      <c r="BB434" s="21" t="str">
        <f>IF(AX434&lt;&gt;"",", isProcSetAllowedInPvP="&amp; AX434,"") &amp; IF(F434&lt;&gt;"Not in the game (anymore)",IF(U434&lt;&gt;"",", dropMechanic={"&amp;U434&amp;IF(AA434&lt;&gt;"",","&amp;AA434,"")&amp;IF(AF434&lt;&gt;"",","&amp;AF434,"")&amp;IF(AK434&lt;&gt;"",","&amp;AK434,"")&amp;IF(AP434&lt;&gt;"",","&amp;AP434,"")&amp;IF(AU434&lt;&gt;"",","&amp;AU434,"")&amp;"}"&amp;IF(U434="LIBSETS_DROP_MECHANIC_MONSTER_NAME",", dropMechanicNames={" &amp; IF(V434&lt;&gt;"","['en']='"&amp;V434&amp;"'","") &amp; IF(W434&lt;&gt;"",", ['de']='" &amp; W434&amp;"'","") &amp; "}",""),"")&amp;"},","")</f>
        <v>, dropMechanic={LIBSETS_DROP_MECHANIC_MONSTER_NAME}, dropMechanicNames={}},</v>
      </c>
      <c r="BC434" s="21" t="str">
        <f>IF(F434&lt;&gt;"Not in the game (anymore)",IF(C434&lt;&gt;"",CONCATENATE(" --",C434," / ",B434,"   [",IF(Q434&lt;&gt;"",Q434,""),IF(Z434&lt;&gt;"",", "&amp;Z434,""),IF(AE434&lt;&gt;"",", "&amp;AE434,""),IF(AJ434&lt;&gt;"",", "&amp;AJ434,""),IF(AO434&lt;&gt;"",", "&amp;AO434,""),IF(AT434&lt;&gt;"",", "&amp;AT434,""),"]")),"")</f>
        <v xml:space="preserve"> --Vrol\'s Command / Vrols Befehl   [Kyne's Aegis]</v>
      </c>
    </row>
    <row r="435" spans="1:55" x14ac:dyDescent="0.25">
      <c r="A435" s="5">
        <v>495</v>
      </c>
      <c r="B435" t="s">
        <v>1774</v>
      </c>
      <c r="C435" t="s">
        <v>2695</v>
      </c>
      <c r="D435" s="3">
        <f t="shared" si="10"/>
        <v>495</v>
      </c>
      <c r="G435" s="8" t="s">
        <v>1500</v>
      </c>
      <c r="I435" t="s">
        <v>98</v>
      </c>
      <c r="J435" t="s">
        <v>97</v>
      </c>
      <c r="K435">
        <v>434</v>
      </c>
      <c r="L435">
        <v>434</v>
      </c>
      <c r="M435">
        <v>434</v>
      </c>
      <c r="N435">
        <v>0</v>
      </c>
      <c r="O435" s="66" t="s">
        <v>1738</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1565</v>
      </c>
      <c r="V435" s="40" t="str">
        <f>IF(U435&lt;&gt;"",IF(U435&lt;&gt;"LIBSETS_DROP_MECHANIC_MONSTER_NAME",VLOOKUP(U435,'LibSets constants'!$I$4:$L$1003,3,FALSE),""),"")</f>
        <v/>
      </c>
      <c r="W435" s="43" t="str">
        <f>IF(U435&lt;&gt;"",IF(U435&lt;&gt;"LIBSETS_DROP_MECHANIC_MONSTER_NAME",VLOOKUP(U435,'LibSets constants'!$I$4:$L$1003,4,FALSE),""),"")</f>
        <v/>
      </c>
      <c r="Y435" s="3" t="str">
        <f>IF(G435&lt;&gt;"LIBSETS_SETTYPE_BATTLEGROUND",IF(G435&lt;&gt;"LIBSETS_SETTYPE_SPECIAL",IF(X435&lt;&gt;"",X435,IF(Z435&lt;&gt;"",VLOOKUP(Z435,'ESO zone constants'!$D$3:$H$4953,5,FALSE),"")),""),"")</f>
        <v/>
      </c>
      <c r="Z435" t="str">
        <f>IF(AND(O435&lt;&gt;"",NOT(ISERROR(O435))),"",IF(AND(L435&lt;&gt;"",L435&gt;0,NOT(ISERROR(L435))),VLOOKUP(L435,'ESO dumped WayshrineInfo'!$K$3:$N$9999,4,FALSE),""))</f>
        <v/>
      </c>
      <c r="AA435" s="44"/>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WayshrineInfo'!$K$3:$N$9999,4,FALSE),""))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90" t="s">
        <v>2707</v>
      </c>
      <c r="AY435" s="21" t="str">
        <f>IF(A435="???","--","")&amp;IF(F435&lt;&gt;"Not in the game (anymore)",IF(A435&lt;&gt;"",CONCATENATE("[",A435,"] = {wayshrines={")&amp;IF(K435&lt;&gt;"",CONCATENATE(K435,","),"")&amp;IF(L435&lt;&gt;"",CONCATENATE(L435,","),"")&amp;IF(M435&lt;&gt;"",CONCATENATE(M435,","),"")&amp;CONCATENATE("}")&amp;IF(VALUE(N435)&gt;0,CONCATENATE(", traitsNeeded=",N435),"")&amp;CONCATENATE(", dlcId=",IF(S435&lt;&gt;"",S435,"DLC_BASE_GAME")),""),"")</f>
        <v>[495] = {wayshrines={434,434,434,}, dlcId=DLC_GREYMOOR</v>
      </c>
      <c r="AZ435" s="21" t="str">
        <f>IF(F435&lt;&gt;"Not in the game (anymore)",IF(A435&lt;&gt;"",IF(P435&lt;&gt;"",CONCATENATE(", zoneIds={",P435),"")&amp;IF(Y435&lt;&gt;"",CONCATENATE(",",Y435),"")&amp;IF(AD435&lt;&gt;"",CONCATENATE(",",AD435),"")&amp;IF(AI435&lt;&gt;"",CONCATENATE(",",AI435),"")&amp;IF(AN435&lt;&gt;"",CONCATENATE(",",AN435),"")&amp;IF(AS435&lt;&gt;"",CONCATENATE(",",AS435),"")&amp;IF(P435&lt;&gt;"",CONCATENATE("}",""),"")&amp;IF(OR(I435="true",I435="false",I435&lt;&gt;""), CONCATENATE(", veteran=", I435), ""),""),"")</f>
        <v>, zoneIds={1196}, veteran=true</v>
      </c>
      <c r="BA435" s="21" t="str">
        <f>IF(F435&lt;&gt;"Not in the game (anymore)",IF(A435&lt;&gt;"",", setType="&amp;G435,"")&amp;IF(J435="true",", multiTrialSet=true",""),"")</f>
        <v>, setType=LIBSETS_SETTYPE_TRIAL</v>
      </c>
      <c r="BB435" s="21" t="str">
        <f>IF(AX435&lt;&gt;"",", isProcSetAllowedInPvP="&amp; AX435,"") &amp; IF(F435&lt;&gt;"Not in the game (anymore)",IF(U435&lt;&gt;"",", dropMechanic={"&amp;U435&amp;IF(AA435&lt;&gt;"",","&amp;AA435,"")&amp;IF(AF435&lt;&gt;"",","&amp;AF435,"")&amp;IF(AK435&lt;&gt;"",","&amp;AK435,"")&amp;IF(AP435&lt;&gt;"",","&amp;AP435,"")&amp;IF(AU435&lt;&gt;"",","&amp;AU435,"")&amp;"}"&amp;IF(U435="LIBSETS_DROP_MECHANIC_MONSTER_NAME",", dropMechanicNames={" &amp; IF(V435&lt;&gt;"","['en']='"&amp;V435&amp;"'","") &amp; IF(W435&lt;&gt;"",", ['de']='" &amp; W435&amp;"'","") &amp; "}",""),"")&amp;"},","")</f>
        <v>, dropMechanic={LIBSETS_DROP_MECHANIC_MONSTER_NAME}, dropMechanicNames={}},</v>
      </c>
      <c r="BC435" s="21" t="str">
        <f>IF(F435&lt;&gt;"Not in the game (anymore)",IF(C435&lt;&gt;"",CONCATENATE(" --",C435," / ",B435,"   [",IF(Q435&lt;&gt;"",Q435,""),IF(Z435&lt;&gt;"",", "&amp;Z435,""),IF(AE435&lt;&gt;"",", "&amp;AE435,""),IF(AJ435&lt;&gt;"",", "&amp;AJ435,""),IF(AO435&lt;&gt;"",", "&amp;AO435,""),IF(AT435&lt;&gt;"",", "&amp;AT435,""),"]")),"")</f>
        <v xml:space="preserve"> --Perfected Vrol\'s Command / Vrols perfektionierter Befehl   [Kyne's Aegis]</v>
      </c>
    </row>
    <row r="436" spans="1:55" x14ac:dyDescent="0.25">
      <c r="A436" s="5">
        <v>496</v>
      </c>
      <c r="B436" t="s">
        <v>1775</v>
      </c>
      <c r="C436" t="s">
        <v>1776</v>
      </c>
      <c r="D436" s="3">
        <f t="shared" si="10"/>
        <v>496</v>
      </c>
      <c r="G436" s="8" t="s">
        <v>1500</v>
      </c>
      <c r="I436" t="s">
        <v>97</v>
      </c>
      <c r="J436" t="s">
        <v>97</v>
      </c>
      <c r="K436">
        <v>434</v>
      </c>
      <c r="L436">
        <v>434</v>
      </c>
      <c r="M436">
        <v>434</v>
      </c>
      <c r="N436">
        <v>0</v>
      </c>
      <c r="O436" s="66" t="s">
        <v>1738</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1565</v>
      </c>
      <c r="V436" s="40" t="str">
        <f>IF(U436&lt;&gt;"",IF(U436&lt;&gt;"LIBSETS_DROP_MECHANIC_MONSTER_NAME",VLOOKUP(U436,'LibSets constants'!$I$4:$L$1003,3,FALSE),""),"")</f>
        <v/>
      </c>
      <c r="W436" s="43" t="str">
        <f>IF(U436&lt;&gt;"",IF(U436&lt;&gt;"LIBSETS_DROP_MECHANIC_MONSTER_NAME",VLOOKUP(U436,'LibSets constants'!$I$4:$L$1003,4,FALSE),""),"")</f>
        <v/>
      </c>
      <c r="Y436" s="3" t="str">
        <f>IF(G436&lt;&gt;"LIBSETS_SETTYPE_BATTLEGROUND",IF(G436&lt;&gt;"LIBSETS_SETTYPE_SPECIAL",IF(X436&lt;&gt;"",X436,IF(Z436&lt;&gt;"",VLOOKUP(Z436,'ESO zone constants'!$D$3:$H$4953,5,FALSE),"")),""),"")</f>
        <v/>
      </c>
      <c r="Z436" t="str">
        <f>IF(AND(O436&lt;&gt;"",NOT(ISERROR(O436))),"",IF(AND(L436&lt;&gt;"",L436&gt;0,NOT(ISERROR(L436))),VLOOKUP(L436,'ESO dumped WayshrineInfo'!$K$3:$N$9999,4,FALSE),""))</f>
        <v/>
      </c>
      <c r="AA436" s="44"/>
      <c r="AB436" s="43" t="str">
        <f>IF(AA436&lt;&gt;"",IF(AA436&lt;&gt;"LIBSETS_DROP_MECHANIC_MONSTER_NAME",VLOOKUP(AA436,'LibSets constants'!$I$4:$L$1003,3,FALSE),""),"")</f>
        <v/>
      </c>
      <c r="AC436" s="43" t="str">
        <f>IF(AA436&lt;&gt;"",IF(AA436&lt;&gt;"LIBSETS_DROP_MECHANIC_MONSTER_NAME",VLOOKUP(AA436,'LibSets constants'!$I$4:$L$1003,4,FALSE),""),"")</f>
        <v/>
      </c>
      <c r="AD436" s="3" t="str">
        <f>IF(G436&lt;&gt;"LIBSETS_SETTYPE_BATTLEGROUND",IF(G436&lt;&gt;"LIBSETS_SETTYPE_SPECIAL",IF(AE436&lt;&gt;"",VLOOKUP(AE436,'ESO zone constants'!$D$3:$H$4953,5,FALSE),""),""),"")</f>
        <v/>
      </c>
      <c r="AE436" t="str">
        <f>IF(AND(O436&lt;&gt;"",NOT(ISERROR(O436))),"",IF(AND(M436&lt;&gt;"",M436&gt;0,NOT(ISERROR(M436))),VLOOKUP(M436,'ESO dumped WayshrineInfo'!$K$3:$N$9999,4,FALSE),""))</f>
        <v/>
      </c>
      <c r="AF436" s="44"/>
      <c r="AG436" s="43" t="str">
        <f>IF(AF436&lt;&gt;"",IF(AF436&lt;&gt;"LIBSETS_DROP_MECHANIC_MONSTER_NAME",VLOOKUP(AF436,'LibSets constants'!$I$4:$L$1003,3,FALSE),""),"")</f>
        <v/>
      </c>
      <c r="AH436" s="43" t="str">
        <f>IF(AF436&lt;&gt;"",IF(AF436&lt;&gt;"LIBSETS_DROP_MECHANIC_MONSTER_NAME",VLOOKUP(AF436,'LibSets constants'!$I$4:$L$1003,4,FALSE),""),"")</f>
        <v/>
      </c>
      <c r="AI436" s="3" t="str">
        <f>IF(G436&lt;&gt;"LIBSETS_SETTYPE_BATTLEGROUND",IF(G436&lt;&gt;"LIBSETS_SETTYPE_SPECIAL",IF(AJ436&lt;&gt;"",VLOOKUP(AJ436,'ESO zone constants'!$D$3:$H$4953,5,FALSE),""),""),"")</f>
        <v/>
      </c>
      <c r="AK436" s="44"/>
      <c r="AL436" s="43" t="str">
        <f>IF(AK436&lt;&gt;"",IF(AK436&lt;&gt;"LIBSETS_DROP_MECHANIC_MONSTER_NAME",VLOOKUP(AK436,'LibSets constants'!$I$4:$L$1003,3,FALSE),""),"")</f>
        <v/>
      </c>
      <c r="AM436" s="43" t="str">
        <f>IF(AK436&lt;&gt;"",IF(AK436&lt;&gt;"LIBSETS_DROP_MECHANIC_MONSTER_NAME",VLOOKUP(AK436,'LibSets constants'!$I$4:$L$1003,4,FALSE),""),"")</f>
        <v/>
      </c>
      <c r="AN436" s="3" t="str">
        <f>IF(G436&lt;&gt;"LIBSETS_SETTYPE_BATTLEGROUND",IF(G436&lt;&gt;"LIBSETS_SETTYPE_SPECIAL",IF(AO436&lt;&gt;"",VLOOKUP(AO436,'ESO zone constants'!$D$3:$H$4953,5,FALSE),""),""),"")</f>
        <v/>
      </c>
      <c r="AP436" s="44"/>
      <c r="AQ436" s="43" t="str">
        <f>IF(AP436&lt;&gt;"",IF(AP436&lt;&gt;"LIBSETS_DROP_MECHANIC_MONSTER_NAME",VLOOKUP(AP436,'LibSets constants'!$I$4:$L$1003,3,FALSE),""),"")</f>
        <v/>
      </c>
      <c r="AR436" s="43" t="str">
        <f>IF(AP436&lt;&gt;"",IF(AP436&lt;&gt;"LIBSETS_DROP_MECHANIC_MONSTER_NAME",VLOOKUP(AP436,'LibSets constants'!$I$4:$L$1003,4,FALSE),""),"")</f>
        <v/>
      </c>
      <c r="AS436" s="3" t="str">
        <f>IF(G436&lt;&gt;"LIBSETS_SETTYPE_BATTLEGROUND",IF(G436&lt;&gt;"LIBSETS_SETTYPE_SPECIAL",IF(AT436&lt;&gt;"",VLOOKUP(AT436,'ESO zone constants'!$D$3:$H$4953,5,FALSE),""),""),"")</f>
        <v/>
      </c>
      <c r="AU436" s="44"/>
      <c r="AV436" s="43" t="str">
        <f>IF(AU436&lt;&gt;"",IF(AU436&lt;&gt;"LIBSETS_DROP_MECHANIC_MONSTER_NAME",VLOOKUP(AU436,'LibSets constants'!$I$4:$L$1003,3,FALSE),""),"")</f>
        <v/>
      </c>
      <c r="AW436" s="43" t="str">
        <f>IF(AU436&lt;&gt;"",IF(AU436&lt;&gt;"LIBSETS_DROP_MECHANIC_MONSTER_NAME",VLOOKUP(AU436,'LibSets constants'!$I$4:$L$1003,4,FALSE),""),"")</f>
        <v/>
      </c>
      <c r="AX436" s="90" t="s">
        <v>2707</v>
      </c>
      <c r="AY436" s="21" t="str">
        <f>IF(A436="???","--","")&amp;IF(F436&lt;&gt;"Not in the game (anymore)",IF(A436&lt;&gt;"",CONCATENATE("[",A436,"] = {wayshrines={")&amp;IF(K436&lt;&gt;"",CONCATENATE(K436,","),"")&amp;IF(L436&lt;&gt;"",CONCATENATE(L436,","),"")&amp;IF(M436&lt;&gt;"",CONCATENATE(M436,","),"")&amp;CONCATENATE("}")&amp;IF(VALUE(N436)&gt;0,CONCATENATE(", traitsNeeded=",N436),"")&amp;CONCATENATE(", dlcId=",IF(S436&lt;&gt;"",S436,"DLC_BASE_GAME")),""),"")</f>
        <v>[496] = {wayshrines={434,434,434,}, dlcId=DLC_GREYMOOR</v>
      </c>
      <c r="AZ436" s="21" t="str">
        <f>IF(F436&lt;&gt;"Not in the game (anymore)",IF(A436&lt;&gt;"",IF(P436&lt;&gt;"",CONCATENATE(", zoneIds={",P436),"")&amp;IF(Y436&lt;&gt;"",CONCATENATE(",",Y436),"")&amp;IF(AD436&lt;&gt;"",CONCATENATE(",",AD436),"")&amp;IF(AI436&lt;&gt;"",CONCATENATE(",",AI436),"")&amp;IF(AN436&lt;&gt;"",CONCATENATE(",",AN436),"")&amp;IF(AS436&lt;&gt;"",CONCATENATE(",",AS436),"")&amp;IF(P436&lt;&gt;"",CONCATENATE("}",""),"")&amp;IF(OR(I436="true",I436="false",I436&lt;&gt;""), CONCATENATE(", veteran=", I436), ""),""),"")</f>
        <v>, zoneIds={1196}, veteran=false</v>
      </c>
      <c r="BA436" s="21" t="str">
        <f>IF(F436&lt;&gt;"Not in the game (anymore)",IF(A436&lt;&gt;"",", setType="&amp;G436,"")&amp;IF(J436="true",", multiTrialSet=true",""),"")</f>
        <v>, setType=LIBSETS_SETTYPE_TRIAL</v>
      </c>
      <c r="BB436" s="21" t="str">
        <f>IF(AX436&lt;&gt;"",", isProcSetAllowedInPvP="&amp; AX436,"") &amp; IF(F436&lt;&gt;"Not in the game (anymore)",IF(U436&lt;&gt;"",", dropMechanic={"&amp;U436&amp;IF(AA436&lt;&gt;"",","&amp;AA436,"")&amp;IF(AF436&lt;&gt;"",","&amp;AF436,"")&amp;IF(AK436&lt;&gt;"",","&amp;AK436,"")&amp;IF(AP436&lt;&gt;"",","&amp;AP436,"")&amp;IF(AU436&lt;&gt;"",","&amp;AU436,"")&amp;"}"&amp;IF(U436="LIBSETS_DROP_MECHANIC_MONSTER_NAME",", dropMechanicNames={" &amp; IF(V436&lt;&gt;"","['en']='"&amp;V436&amp;"'","") &amp; IF(W436&lt;&gt;"",", ['de']='" &amp; W436&amp;"'","") &amp; "}",""),"")&amp;"},","")</f>
        <v>, dropMechanic={LIBSETS_DROP_MECHANIC_MONSTER_NAME}, dropMechanicNames={}},</v>
      </c>
      <c r="BC436" s="21" t="str">
        <f>IF(F436&lt;&gt;"Not in the game (anymore)",IF(C436&lt;&gt;"",CONCATENATE(" --",C436," / ",B436,"   [",IF(Q436&lt;&gt;"",Q436,""),IF(Z436&lt;&gt;"",", "&amp;Z436,""),IF(AE436&lt;&gt;"",", "&amp;AE436,""),IF(AJ436&lt;&gt;"",", "&amp;AJ436,""),IF(AO436&lt;&gt;"",", "&amp;AO436,""),IF(AT436&lt;&gt;"",", "&amp;AT436,""),"]")),"")</f>
        <v xml:space="preserve"> --Roaring Opportunist / Brüllender Opportunist   [Kyne's Aegis]</v>
      </c>
    </row>
    <row r="437" spans="1:55" x14ac:dyDescent="0.25">
      <c r="A437" s="5">
        <v>497</v>
      </c>
      <c r="B437" t="s">
        <v>1777</v>
      </c>
      <c r="C437" t="s">
        <v>1778</v>
      </c>
      <c r="D437" s="3">
        <f t="shared" si="10"/>
        <v>497</v>
      </c>
      <c r="G437" s="8" t="s">
        <v>1500</v>
      </c>
      <c r="I437" t="s">
        <v>98</v>
      </c>
      <c r="J437" t="s">
        <v>97</v>
      </c>
      <c r="K437">
        <v>434</v>
      </c>
      <c r="L437">
        <v>434</v>
      </c>
      <c r="M437">
        <v>434</v>
      </c>
      <c r="N437">
        <v>0</v>
      </c>
      <c r="O437" s="66" t="s">
        <v>1738</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1565</v>
      </c>
      <c r="V437" s="40" t="str">
        <f>IF(U437&lt;&gt;"",IF(U437&lt;&gt;"LIBSETS_DROP_MECHANIC_MONSTER_NAME",VLOOKUP(U437,'LibSets constants'!$I$4:$L$1003,3,FALSE),""),"")</f>
        <v/>
      </c>
      <c r="W437" s="43" t="str">
        <f>IF(U437&lt;&gt;"",IF(U437&lt;&gt;"LIBSETS_DROP_MECHANIC_MONSTER_NAME",VLOOKUP(U437,'LibSets constants'!$I$4:$L$1003,4,FALSE),""),"")</f>
        <v/>
      </c>
      <c r="Y437" s="3" t="str">
        <f>IF(G437&lt;&gt;"LIBSETS_SETTYPE_BATTLEGROUND",IF(G437&lt;&gt;"LIBSETS_SETTYPE_SPECIAL",IF(X437&lt;&gt;"",X437,IF(Z437&lt;&gt;"",VLOOKUP(Z437,'ESO zone constants'!$D$3:$H$4953,5,FALSE),"")),""),"")</f>
        <v/>
      </c>
      <c r="Z437" t="str">
        <f>IF(AND(O437&lt;&gt;"",NOT(ISERROR(O437))),"",IF(AND(L437&lt;&gt;"",L437&gt;0,NOT(ISERROR(L437))),VLOOKUP(L437,'ESO dumped WayshrineInfo'!$K$3:$N$9999,4,FALSE),""))</f>
        <v/>
      </c>
      <c r="AA437" s="44"/>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WayshrineInfo'!$K$3:$N$9999,4,FALSE),""))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90" t="s">
        <v>2707</v>
      </c>
      <c r="AY437" s="21" t="str">
        <f>IF(A437="???","--","")&amp;IF(F437&lt;&gt;"Not in the game (anymore)",IF(A437&lt;&gt;"",CONCATENATE("[",A437,"] = {wayshrines={")&amp;IF(K437&lt;&gt;"",CONCATENATE(K437,","),"")&amp;IF(L437&lt;&gt;"",CONCATENATE(L437,","),"")&amp;IF(M437&lt;&gt;"",CONCATENATE(M437,","),"")&amp;CONCATENATE("}")&amp;IF(VALUE(N437)&gt;0,CONCATENATE(", traitsNeeded=",N437),"")&amp;CONCATENATE(", dlcId=",IF(S437&lt;&gt;"",S437,"DLC_BASE_GAME")),""),"")</f>
        <v>[497] = {wayshrines={434,434,434,}, dlcId=DLC_GREYMOOR</v>
      </c>
      <c r="AZ437" s="21" t="str">
        <f>IF(F437&lt;&gt;"Not in the game (anymore)",IF(A437&lt;&gt;"",IF(P437&lt;&gt;"",CONCATENATE(", zoneIds={",P437),"")&amp;IF(Y437&lt;&gt;"",CONCATENATE(",",Y437),"")&amp;IF(AD437&lt;&gt;"",CONCATENATE(",",AD437),"")&amp;IF(AI437&lt;&gt;"",CONCATENATE(",",AI437),"")&amp;IF(AN437&lt;&gt;"",CONCATENATE(",",AN437),"")&amp;IF(AS437&lt;&gt;"",CONCATENATE(",",AS437),"")&amp;IF(P437&lt;&gt;"",CONCATENATE("}",""),"")&amp;IF(OR(I437="true",I437="false",I437&lt;&gt;""), CONCATENATE(", veteran=", I437), ""),""),"")</f>
        <v>, zoneIds={1196}, veteran=true</v>
      </c>
      <c r="BA437" s="21" t="str">
        <f>IF(F437&lt;&gt;"Not in the game (anymore)",IF(A437&lt;&gt;"",", setType="&amp;G437,"")&amp;IF(J437="true",", multiTrialSet=true",""),"")</f>
        <v>, setType=LIBSETS_SETTYPE_TRIAL</v>
      </c>
      <c r="BB437" s="21" t="str">
        <f>IF(AX437&lt;&gt;"",", isProcSetAllowedInPvP="&amp; AX437,"") &amp; IF(F437&lt;&gt;"Not in the game (anymore)",IF(U437&lt;&gt;"",", dropMechanic={"&amp;U437&amp;IF(AA437&lt;&gt;"",","&amp;AA437,"")&amp;IF(AF437&lt;&gt;"",","&amp;AF437,"")&amp;IF(AK437&lt;&gt;"",","&amp;AK437,"")&amp;IF(AP437&lt;&gt;"",","&amp;AP437,"")&amp;IF(AU437&lt;&gt;"",","&amp;AU437,"")&amp;"}"&amp;IF(U437="LIBSETS_DROP_MECHANIC_MONSTER_NAME",", dropMechanicNames={" &amp; IF(V437&lt;&gt;"","['en']='"&amp;V437&amp;"'","") &amp; IF(W437&lt;&gt;"",", ['de']='" &amp; W437&amp;"'","") &amp; "}",""),"")&amp;"},","")</f>
        <v>, dropMechanic={LIBSETS_DROP_MECHANIC_MONSTER_NAME}, dropMechanicNames={}},</v>
      </c>
      <c r="BC437" s="21" t="str">
        <f>IF(F437&lt;&gt;"Not in the game (anymore)",IF(C437&lt;&gt;"",CONCATENATE(" --",C437," / ",B437,"   [",IF(Q437&lt;&gt;"",Q437,""),IF(Z437&lt;&gt;"",", "&amp;Z437,""),IF(AE437&lt;&gt;"",", "&amp;AE437,""),IF(AJ437&lt;&gt;"",", "&amp;AJ437,""),IF(AO437&lt;&gt;"",", "&amp;AO437,""),IF(AT437&lt;&gt;"",", "&amp;AT437,""),"]")),"")</f>
        <v xml:space="preserve"> --Perfected Roaring Opportunist / Perfektionierter brüllender Opportunist   [Kyne's Aegis]</v>
      </c>
    </row>
    <row r="438" spans="1:55" x14ac:dyDescent="0.25">
      <c r="A438" s="5">
        <v>498</v>
      </c>
      <c r="B438" t="s">
        <v>1779</v>
      </c>
      <c r="C438" t="s">
        <v>2696</v>
      </c>
      <c r="D438" s="3">
        <f t="shared" si="10"/>
        <v>498</v>
      </c>
      <c r="G438" s="8" t="s">
        <v>1500</v>
      </c>
      <c r="I438" t="s">
        <v>97</v>
      </c>
      <c r="J438" t="s">
        <v>97</v>
      </c>
      <c r="K438">
        <v>434</v>
      </c>
      <c r="L438">
        <v>434</v>
      </c>
      <c r="M438">
        <v>434</v>
      </c>
      <c r="N438">
        <v>0</v>
      </c>
      <c r="O438" s="66" t="s">
        <v>1738</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1565</v>
      </c>
      <c r="V438" s="40" t="str">
        <f>IF(U438&lt;&gt;"",IF(U438&lt;&gt;"LIBSETS_DROP_MECHANIC_MONSTER_NAME",VLOOKUP(U438,'LibSets constants'!$I$4:$L$1003,3,FALSE),""),"")</f>
        <v/>
      </c>
      <c r="W438" s="43" t="str">
        <f>IF(U438&lt;&gt;"",IF(U438&lt;&gt;"LIBSETS_DROP_MECHANIC_MONSTER_NAME",VLOOKUP(U438,'LibSets constants'!$I$4:$L$1003,4,FALSE),""),"")</f>
        <v/>
      </c>
      <c r="Y438" s="3" t="str">
        <f>IF(G438&lt;&gt;"LIBSETS_SETTYPE_BATTLEGROUND",IF(G438&lt;&gt;"LIBSETS_SETTYPE_SPECIAL",IF(X438&lt;&gt;"",X438,IF(Z438&lt;&gt;"",VLOOKUP(Z438,'ESO zone constants'!$D$3:$H$4953,5,FALSE),"")),""),"")</f>
        <v/>
      </c>
      <c r="Z438" t="str">
        <f>IF(AND(O438&lt;&gt;"",NOT(ISERROR(O438))),"",IF(AND(L438&lt;&gt;"",L438&gt;0,NOT(ISERROR(L438))),VLOOKUP(L438,'ESO dumped WayshrineInfo'!$K$3:$N$9999,4,FALSE),""))</f>
        <v/>
      </c>
      <c r="AA438" s="44"/>
      <c r="AB438" s="43" t="str">
        <f>IF(AA438&lt;&gt;"",IF(AA438&lt;&gt;"LIBSETS_DROP_MECHANIC_MONSTER_NAME",VLOOKUP(AA438,'LibSets constants'!$I$4:$L$1003,3,FALSE),""),"")</f>
        <v/>
      </c>
      <c r="AC438" s="43" t="str">
        <f>IF(AA438&lt;&gt;"",IF(AA438&lt;&gt;"LIBSETS_DROP_MECHANIC_MONSTER_NAME",VLOOKUP(AA438,'LibSets constants'!$I$4:$L$1003,4,FALSE),""),"")</f>
        <v/>
      </c>
      <c r="AD438" s="3" t="str">
        <f>IF(G438&lt;&gt;"LIBSETS_SETTYPE_BATTLEGROUND",IF(G438&lt;&gt;"LIBSETS_SETTYPE_SPECIAL",IF(AE438&lt;&gt;"",VLOOKUP(AE438,'ESO zone constants'!$D$3:$H$4953,5,FALSE),""),""),"")</f>
        <v/>
      </c>
      <c r="AE438" t="str">
        <f>IF(AND(O438&lt;&gt;"",NOT(ISERROR(O438))),"",IF(AND(M438&lt;&gt;"",M438&gt;0,NOT(ISERROR(M438))),VLOOKUP(M438,'ESO dumped WayshrineInfo'!$K$3:$N$9999,4,FALSE),""))</f>
        <v/>
      </c>
      <c r="AF438" s="44"/>
      <c r="AG438" s="43" t="str">
        <f>IF(AF438&lt;&gt;"",IF(AF438&lt;&gt;"LIBSETS_DROP_MECHANIC_MONSTER_NAME",VLOOKUP(AF438,'LibSets constants'!$I$4:$L$1003,3,FALSE),""),"")</f>
        <v/>
      </c>
      <c r="AH438" s="43" t="str">
        <f>IF(AF438&lt;&gt;"",IF(AF438&lt;&gt;"LIBSETS_DROP_MECHANIC_MONSTER_NAME",VLOOKUP(AF438,'LibSets constants'!$I$4:$L$1003,4,FALSE),""),"")</f>
        <v/>
      </c>
      <c r="AI438" s="3" t="str">
        <f>IF(G438&lt;&gt;"LIBSETS_SETTYPE_BATTLEGROUND",IF(G438&lt;&gt;"LIBSETS_SETTYPE_SPECIAL",IF(AJ438&lt;&gt;"",VLOOKUP(AJ438,'ESO zone constants'!$D$3:$H$4953,5,FALSE),""),""),"")</f>
        <v/>
      </c>
      <c r="AK438" s="44"/>
      <c r="AL438" s="43" t="str">
        <f>IF(AK438&lt;&gt;"",IF(AK438&lt;&gt;"LIBSETS_DROP_MECHANIC_MONSTER_NAME",VLOOKUP(AK438,'LibSets constants'!$I$4:$L$1003,3,FALSE),""),"")</f>
        <v/>
      </c>
      <c r="AM438" s="43" t="str">
        <f>IF(AK438&lt;&gt;"",IF(AK438&lt;&gt;"LIBSETS_DROP_MECHANIC_MONSTER_NAME",VLOOKUP(AK438,'LibSets constants'!$I$4:$L$1003,4,FALSE),""),"")</f>
        <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90" t="s">
        <v>2707</v>
      </c>
      <c r="AY438" s="21" t="str">
        <f>IF(A438="???","--","")&amp;IF(F438&lt;&gt;"Not in the game (anymore)",IF(A438&lt;&gt;"",CONCATENATE("[",A438,"] = {wayshrines={")&amp;IF(K438&lt;&gt;"",CONCATENATE(K438,","),"")&amp;IF(L438&lt;&gt;"",CONCATENATE(L438,","),"")&amp;IF(M438&lt;&gt;"",CONCATENATE(M438,","),"")&amp;CONCATENATE("}")&amp;IF(VALUE(N438)&gt;0,CONCATENATE(", traitsNeeded=",N438),"")&amp;CONCATENATE(", dlcId=",IF(S438&lt;&gt;"",S438,"DLC_BASE_GAME")),""),"")</f>
        <v>[498] = {wayshrines={434,434,434,}, dlcId=DLC_GREYMOOR</v>
      </c>
      <c r="AZ438" s="21" t="str">
        <f>IF(F438&lt;&gt;"Not in the game (anymore)",IF(A438&lt;&gt;"",IF(P438&lt;&gt;"",CONCATENATE(", zoneIds={",P438),"")&amp;IF(Y438&lt;&gt;"",CONCATENATE(",",Y438),"")&amp;IF(AD438&lt;&gt;"",CONCATENATE(",",AD438),"")&amp;IF(AI438&lt;&gt;"",CONCATENATE(",",AI438),"")&amp;IF(AN438&lt;&gt;"",CONCATENATE(",",AN438),"")&amp;IF(AS438&lt;&gt;"",CONCATENATE(",",AS438),"")&amp;IF(P438&lt;&gt;"",CONCATENATE("}",""),"")&amp;IF(OR(I438="true",I438="false",I438&lt;&gt;""), CONCATENATE(", veteran=", I438), ""),""),"")</f>
        <v>, zoneIds={1196}, veteran=false</v>
      </c>
      <c r="BA438" s="21" t="str">
        <f>IF(F438&lt;&gt;"Not in the game (anymore)",IF(A438&lt;&gt;"",", setType="&amp;G438,"")&amp;IF(J438="true",", multiTrialSet=true",""),"")</f>
        <v>, setType=LIBSETS_SETTYPE_TRIAL</v>
      </c>
      <c r="BB438" s="21" t="str">
        <f>IF(AX438&lt;&gt;"",", isProcSetAllowedInPvP="&amp; AX438,"") &amp; IF(F438&lt;&gt;"Not in the game (anymore)",IF(U438&lt;&gt;"",", dropMechanic={"&amp;U438&amp;IF(AA438&lt;&gt;"",","&amp;AA438,"")&amp;IF(AF438&lt;&gt;"",","&amp;AF438,"")&amp;IF(AK438&lt;&gt;"",","&amp;AK438,"")&amp;IF(AP438&lt;&gt;"",","&amp;AP438,"")&amp;IF(AU438&lt;&gt;"",","&amp;AU438,"")&amp;"}"&amp;IF(U438="LIBSETS_DROP_MECHANIC_MONSTER_NAME",", dropMechanicNames={" &amp; IF(V438&lt;&gt;"","['en']='"&amp;V438&amp;"'","") &amp; IF(W438&lt;&gt;"",", ['de']='" &amp; W438&amp;"'","") &amp; "}",""),"")&amp;"},","")</f>
        <v>, dropMechanic={LIBSETS_DROP_MECHANIC_MONSTER_NAME}, dropMechanicNames={}},</v>
      </c>
      <c r="BC438" s="21" t="str">
        <f>IF(F438&lt;&gt;"Not in the game (anymore)",IF(C438&lt;&gt;"",CONCATENATE(" --",C438," / ",B438,"   [",IF(Q438&lt;&gt;"",Q438,""),IF(Z438&lt;&gt;"",", "&amp;Z438,""),IF(AE438&lt;&gt;"",", "&amp;AE438,""),IF(AJ438&lt;&gt;"",", "&amp;AJ438,""),IF(AO438&lt;&gt;"",", "&amp;AO438,""),IF(AT438&lt;&gt;"",", "&amp;AT438,""),"]")),"")</f>
        <v xml:space="preserve"> --Yandir\'s Might / Yandirs Macht   [Kyne's Aegis]</v>
      </c>
    </row>
    <row r="439" spans="1:55" x14ac:dyDescent="0.25">
      <c r="A439" s="5">
        <v>499</v>
      </c>
      <c r="B439" t="s">
        <v>1780</v>
      </c>
      <c r="C439" t="s">
        <v>2697</v>
      </c>
      <c r="D439" s="3">
        <f t="shared" si="10"/>
        <v>499</v>
      </c>
      <c r="G439" s="8" t="s">
        <v>1500</v>
      </c>
      <c r="I439" t="s">
        <v>98</v>
      </c>
      <c r="J439" t="s">
        <v>97</v>
      </c>
      <c r="K439">
        <v>434</v>
      </c>
      <c r="L439">
        <v>434</v>
      </c>
      <c r="M439">
        <v>434</v>
      </c>
      <c r="N439">
        <v>0</v>
      </c>
      <c r="O439" s="66" t="s">
        <v>1738</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1565</v>
      </c>
      <c r="V439" s="40" t="str">
        <f>IF(U439&lt;&gt;"",IF(U439&lt;&gt;"LIBSETS_DROP_MECHANIC_MONSTER_NAME",VLOOKUP(U439,'LibSets constants'!$I$4:$L$1003,3,FALSE),""),"")</f>
        <v/>
      </c>
      <c r="W439" s="43" t="str">
        <f>IF(U439&lt;&gt;"",IF(U439&lt;&gt;"LIBSETS_DROP_MECHANIC_MONSTER_NAME",VLOOKUP(U439,'LibSets constants'!$I$4:$L$1003,4,FALSE),""),"")</f>
        <v/>
      </c>
      <c r="Y439" s="3" t="str">
        <f>IF(G439&lt;&gt;"LIBSETS_SETTYPE_BATTLEGROUND",IF(G439&lt;&gt;"LIBSETS_SETTYPE_SPECIAL",IF(X439&lt;&gt;"",X439,IF(Z439&lt;&gt;"",VLOOKUP(Z439,'ESO zone constants'!$D$3:$H$4953,5,FALSE),"")),""),"")</f>
        <v/>
      </c>
      <c r="Z439" t="str">
        <f>IF(AND(O439&lt;&gt;"",NOT(ISERROR(O439))),"",IF(AND(L439&lt;&gt;"",L439&gt;0,NOT(ISERROR(L439))),VLOOKUP(L439,'ESO dumped WayshrineInfo'!$K$3:$N$9999,4,FALSE),""))</f>
        <v/>
      </c>
      <c r="AA439" s="44"/>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WayshrineInfo'!$K$3:$N$9999,4,FALSE),""))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90" t="s">
        <v>2707</v>
      </c>
      <c r="AY439" s="21" t="str">
        <f>IF(A439="???","--","")&amp;IF(F439&lt;&gt;"Not in the game (anymore)",IF(A439&lt;&gt;"",CONCATENATE("[",A439,"] = {wayshrines={")&amp;IF(K439&lt;&gt;"",CONCATENATE(K439,","),"")&amp;IF(L439&lt;&gt;"",CONCATENATE(L439,","),"")&amp;IF(M439&lt;&gt;"",CONCATENATE(M439,","),"")&amp;CONCATENATE("}")&amp;IF(VALUE(N439)&gt;0,CONCATENATE(", traitsNeeded=",N439),"")&amp;CONCATENATE(", dlcId=",IF(S439&lt;&gt;"",S439,"DLC_BASE_GAME")),""),"")</f>
        <v>[499] = {wayshrines={434,434,434,}, dlcId=DLC_GREYMOOR</v>
      </c>
      <c r="AZ439" s="21" t="str">
        <f>IF(F439&lt;&gt;"Not in the game (anymore)",IF(A439&lt;&gt;"",IF(P439&lt;&gt;"",CONCATENATE(", zoneIds={",P439),"")&amp;IF(Y439&lt;&gt;"",CONCATENATE(",",Y439),"")&amp;IF(AD439&lt;&gt;"",CONCATENATE(",",AD439),"")&amp;IF(AI439&lt;&gt;"",CONCATENATE(",",AI439),"")&amp;IF(AN439&lt;&gt;"",CONCATENATE(",",AN439),"")&amp;IF(AS439&lt;&gt;"",CONCATENATE(",",AS439),"")&amp;IF(P439&lt;&gt;"",CONCATENATE("}",""),"")&amp;IF(OR(I439="true",I439="false",I439&lt;&gt;""), CONCATENATE(", veteran=", I439), ""),""),"")</f>
        <v>, zoneIds={1196}, veteran=true</v>
      </c>
      <c r="BA439" s="21" t="str">
        <f>IF(F439&lt;&gt;"Not in the game (anymore)",IF(A439&lt;&gt;"",", setType="&amp;G439,"")&amp;IF(J439="true",", multiTrialSet=true",""),"")</f>
        <v>, setType=LIBSETS_SETTYPE_TRIAL</v>
      </c>
      <c r="BB439" s="21" t="str">
        <f>IF(AX439&lt;&gt;"",", isProcSetAllowedInPvP="&amp; AX439,"") &amp; IF(F439&lt;&gt;"Not in the game (anymore)",IF(U439&lt;&gt;"",", dropMechanic={"&amp;U439&amp;IF(AA439&lt;&gt;"",","&amp;AA439,"")&amp;IF(AF439&lt;&gt;"",","&amp;AF439,"")&amp;IF(AK439&lt;&gt;"",","&amp;AK439,"")&amp;IF(AP439&lt;&gt;"",","&amp;AP439,"")&amp;IF(AU439&lt;&gt;"",","&amp;AU439,"")&amp;"}"&amp;IF(U439="LIBSETS_DROP_MECHANIC_MONSTER_NAME",", dropMechanicNames={" &amp; IF(V439&lt;&gt;"","['en']='"&amp;V439&amp;"'","") &amp; IF(W439&lt;&gt;"",", ['de']='" &amp; W439&amp;"'","") &amp; "}",""),"")&amp;"},","")</f>
        <v>, dropMechanic={LIBSETS_DROP_MECHANIC_MONSTER_NAME}, dropMechanicNames={}},</v>
      </c>
      <c r="BC439" s="21" t="str">
        <f>IF(F439&lt;&gt;"Not in the game (anymore)",IF(C439&lt;&gt;"",CONCATENATE(" --",C439," / ",B439,"   [",IF(Q439&lt;&gt;"",Q439,""),IF(Z439&lt;&gt;"",", "&amp;Z439,""),IF(AE439&lt;&gt;"",", "&amp;AE439,""),IF(AJ439&lt;&gt;"",", "&amp;AJ439,""),IF(AO439&lt;&gt;"",", "&amp;AO439,""),IF(AT439&lt;&gt;"",", "&amp;AT439,""),"]")),"")</f>
        <v xml:space="preserve"> --Perfected Yandir\'s Might / Yandirs perfektionierte Macht   [Kyne's Aegis]</v>
      </c>
    </row>
    <row r="440" spans="1:55" x14ac:dyDescent="0.25">
      <c r="A440" s="5">
        <v>500</v>
      </c>
      <c r="B440" t="s">
        <v>1781</v>
      </c>
      <c r="C440" t="s">
        <v>2698</v>
      </c>
      <c r="D440" s="3">
        <f t="shared" si="10"/>
        <v>500</v>
      </c>
      <c r="E440" s="42" t="s">
        <v>1824</v>
      </c>
      <c r="F440" s="30" t="s">
        <v>1483</v>
      </c>
      <c r="G440" s="8"/>
      <c r="N440">
        <v>0</v>
      </c>
      <c r="O440" s="66" t="s">
        <v>1719</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40" t="str">
        <f>IF(U440&lt;&gt;"",IF(U440&lt;&gt;"LIBSETS_DROP_MECHANIC_MONSTER_NAME",VLOOKUP(U440,'LibSets constants'!$I$4:$L$1003,3,FALSE),""),"")</f>
        <v/>
      </c>
      <c r="W440" s="43" t="str">
        <f>IF(U440&lt;&gt;"",IF(U440&lt;&gt;"LIBSETS_DROP_MECHANIC_MONSTER_NAME",VLOOKUP(U440,'LibSets constants'!$I$4:$L$1003,4,FALSE),""),"")</f>
        <v/>
      </c>
      <c r="Y440" s="3" t="str">
        <f>IF(G440&lt;&gt;"LIBSETS_SETTYPE_BATTLEGROUND",IF(G440&lt;&gt;"LIBSETS_SETTYPE_SPECIAL",IF(X440&lt;&gt;"",X440,IF(Z440&lt;&gt;"",VLOOKUP(Z440,'ESO zone constants'!$D$3:$H$4953,5,FALSE),"")),""),"")</f>
        <v/>
      </c>
      <c r="Z440" t="str">
        <f>IF(AND(O440&lt;&gt;"",NOT(ISERROR(O440))),"",IF(AND(L440&lt;&gt;"",L440&gt;0,NOT(ISERROR(L440))),VLOOKUP(L440,'ESO dumped WayshrineInfo'!$K$3:$N$9999,4,FALSE),""))</f>
        <v/>
      </c>
      <c r="AA440" s="44"/>
      <c r="AB440" s="43" t="str">
        <f>IF(AA440&lt;&gt;"",IF(AA440&lt;&gt;"LIBSETS_DROP_MECHANIC_MONSTER_NAME",VLOOKUP(AA440,'LibSets constants'!$I$4:$L$1003,3,FALSE),""),"")</f>
        <v/>
      </c>
      <c r="AC440" s="43" t="str">
        <f>IF(AA440&lt;&gt;"",IF(AA440&lt;&gt;"LIBSETS_DROP_MECHANIC_MONSTER_NAME",VLOOKUP(AA440,'LibSets constants'!$I$4:$L$1003,4,FALSE),""),"")</f>
        <v/>
      </c>
      <c r="AD440" s="3" t="str">
        <f>IF(G440&lt;&gt;"LIBSETS_SETTYPE_BATTLEGROUND",IF(G440&lt;&gt;"LIBSETS_SETTYPE_SPECIAL",IF(AE440&lt;&gt;"",VLOOKUP(AE440,'ESO zone constants'!$D$3:$H$4953,5,FALSE),""),""),"")</f>
        <v/>
      </c>
      <c r="AE440" t="str">
        <f>IF(AND(O440&lt;&gt;"",NOT(ISERROR(O440))),"",IF(AND(M440&lt;&gt;"",M440&gt;0,NOT(ISERROR(M440))),VLOOKUP(M440,'ESO dumped WayshrineInfo'!$K$3:$N$9999,4,FALSE),""))</f>
        <v/>
      </c>
      <c r="AF440" s="44"/>
      <c r="AG440" s="43" t="str">
        <f>IF(AF440&lt;&gt;"",IF(AF440&lt;&gt;"LIBSETS_DROP_MECHANIC_MONSTER_NAME",VLOOKUP(AF440,'LibSets constants'!$I$4:$L$1003,3,FALSE),""),"")</f>
        <v/>
      </c>
      <c r="AH440" s="43" t="str">
        <f>IF(AF440&lt;&gt;"",IF(AF440&lt;&gt;"LIBSETS_DROP_MECHANIC_MONSTER_NAME",VLOOKUP(AF440,'LibSets constants'!$I$4:$L$1003,4,FALSE),""),"")</f>
        <v/>
      </c>
      <c r="AI440" s="3" t="str">
        <f>IF(G440&lt;&gt;"LIBSETS_SETTYPE_BATTLEGROUND",IF(G440&lt;&gt;"LIBSETS_SETTYPE_SPECIAL",IF(AJ440&lt;&gt;"",VLOOKUP(AJ440,'ESO zone constants'!$D$3:$H$4953,5,FALSE),""),""),"")</f>
        <v/>
      </c>
      <c r="AK440" s="44"/>
      <c r="AL440" s="43" t="str">
        <f>IF(AK440&lt;&gt;"",IF(AK440&lt;&gt;"LIBSETS_DROP_MECHANIC_MONSTER_NAME",VLOOKUP(AK440,'LibSets constants'!$I$4:$L$1003,3,FALSE),""),"")</f>
        <v/>
      </c>
      <c r="AM440" s="43" t="str">
        <f>IF(AK440&lt;&gt;"",IF(AK440&lt;&gt;"LIBSETS_DROP_MECHANIC_MONSTER_NAME",VLOOKUP(AK440,'LibSets constants'!$I$4:$L$1003,4,FALSE),""),"")</f>
        <v/>
      </c>
      <c r="AN440" s="3" t="str">
        <f>IF(G440&lt;&gt;"LIBSETS_SETTYPE_BATTLEGROUND",IF(G440&lt;&gt;"LIBSETS_SETTYPE_SPECIAL",IF(AO440&lt;&gt;"",VLOOKUP(AO440,'ESO zone constants'!$D$3:$H$4953,5,FALSE),""),""),"")</f>
        <v/>
      </c>
      <c r="AP440" s="44"/>
      <c r="AQ440" s="43" t="str">
        <f>IF(AP440&lt;&gt;"",IF(AP440&lt;&gt;"LIBSETS_DROP_MECHANIC_MONSTER_NAME",VLOOKUP(AP440,'LibSets constants'!$I$4:$L$1003,3,FALSE),""),"")</f>
        <v/>
      </c>
      <c r="AR440" s="43" t="str">
        <f>IF(AP440&lt;&gt;"",IF(AP440&lt;&gt;"LIBSETS_DROP_MECHANIC_MONSTER_NAME",VLOOKUP(AP440,'LibSets constants'!$I$4:$L$1003,4,FALSE),""),"")</f>
        <v/>
      </c>
      <c r="AS440" s="3" t="str">
        <f>IF(G440&lt;&gt;"LIBSETS_SETTYPE_BATTLEGROUND",IF(G440&lt;&gt;"LIBSETS_SETTYPE_SPECIAL",IF(AT440&lt;&gt;"",VLOOKUP(AT440,'ESO zone constants'!$D$3:$H$4953,5,FALSE),""),""),"")</f>
        <v/>
      </c>
      <c r="AU440" s="44"/>
      <c r="AV440" s="43" t="str">
        <f>IF(AU440&lt;&gt;"",IF(AU440&lt;&gt;"LIBSETS_DROP_MECHANIC_MONSTER_NAME",VLOOKUP(AU440,'LibSets constants'!$I$4:$L$1003,3,FALSE),""),"")</f>
        <v/>
      </c>
      <c r="AW440" s="43" t="str">
        <f>IF(AU440&lt;&gt;"",IF(AU440&lt;&gt;"LIBSETS_DROP_MECHANIC_MONSTER_NAME",VLOOKUP(AU440,'LibSets constants'!$I$4:$L$1003,4,FALSE),""),"")</f>
        <v/>
      </c>
      <c r="AX440" s="90" t="s">
        <v>2707</v>
      </c>
      <c r="AY440" s="21" t="str">
        <f>IF(A440="???","--","")&amp;IF(F440&lt;&gt;"Not in the game (anymore)",IF(A440&lt;&gt;"",CONCATENATE("[",A440,"] = {wayshrines={")&amp;IF(K440&lt;&gt;"",CONCATENATE(K440,","),"")&amp;IF(L440&lt;&gt;"",CONCATENATE(L440,","),"")&amp;IF(M440&lt;&gt;"",CONCATENATE(M440,","),"")&amp;CONCATENATE("}")&amp;IF(VALUE(N440)&gt;0,CONCATENATE(", traitsNeeded=",N440),"")&amp;CONCATENATE(", dlcId=",IF(S440&lt;&gt;"",S440,"DLC_BASE_GAME")),""),"")</f>
        <v/>
      </c>
      <c r="AZ440" s="21" t="str">
        <f>IF(F440&lt;&gt;"Not in the game (anymore)",IF(A440&lt;&gt;"",IF(P440&lt;&gt;"",CONCATENATE(", zoneIds={",P440),"")&amp;IF(Y440&lt;&gt;"",CONCATENATE(",",Y440),"")&amp;IF(AD440&lt;&gt;"",CONCATENATE(",",AD440),"")&amp;IF(AI440&lt;&gt;"",CONCATENATE(",",AI440),"")&amp;IF(AN440&lt;&gt;"",CONCATENATE(",",AN440),"")&amp;IF(AS440&lt;&gt;"",CONCATENATE(",",AS440),"")&amp;IF(P440&lt;&gt;"",CONCATENATE("}",""),"")&amp;IF(OR(I440="true",I440="false",I440&lt;&gt;""), CONCATENATE(", veteran=", I440), ""),""),"")</f>
        <v/>
      </c>
      <c r="BA440" s="21" t="str">
        <f>IF(F440&lt;&gt;"Not in the game (anymore)",IF(A440&lt;&gt;"",", setType="&amp;G440,"")&amp;IF(J440="true",", multiTrialSet=true",""),"")</f>
        <v/>
      </c>
      <c r="BB440" s="21" t="str">
        <f>IF(AX440&lt;&gt;"",", isProcSetAllowedInPvP="&amp; AX440,"") &amp; IF(F440&lt;&gt;"Not in the game (anymore)",IF(U440&lt;&gt;"",", dropMechanic={"&amp;U440&amp;IF(AA440&lt;&gt;"",","&amp;AA440,"")&amp;IF(AF440&lt;&gt;"",","&amp;AF440,"")&amp;IF(AK440&lt;&gt;"",","&amp;AK440,"")&amp;IF(AP440&lt;&gt;"",","&amp;AP440,"")&amp;IF(AU440&lt;&gt;"",","&amp;AU440,"")&amp;"}"&amp;IF(U440="LIBSETS_DROP_MECHANIC_MONSTER_NAME",", dropMechanicNames={" &amp; IF(V440&lt;&gt;"","['en']='"&amp;V440&amp;"'","") &amp; IF(W440&lt;&gt;"",", ['de']='" &amp; W440&amp;"'","") &amp; "}",""),"")&amp;"},","")</f>
        <v/>
      </c>
      <c r="BC440" s="21" t="str">
        <f>IF(F440&lt;&gt;"Not in the game (anymore)",IF(C440&lt;&gt;"",CONCATENATE(" --",C440," / ",B440,"   [",IF(Q440&lt;&gt;"",Q440,""),IF(Z440&lt;&gt;"",", "&amp;Z440,""),IF(AE440&lt;&gt;"",", "&amp;AE440,""),IF(AJ440&lt;&gt;"",", "&amp;AJ440,""),IF(AO440&lt;&gt;"",", "&amp;AO440,""),IF(AT440&lt;&gt;"",", "&amp;AT440,""),"]")),"")</f>
        <v/>
      </c>
    </row>
    <row r="441" spans="1:55" x14ac:dyDescent="0.25">
      <c r="A441" s="5">
        <v>501</v>
      </c>
      <c r="B441" t="s">
        <v>1783</v>
      </c>
      <c r="C441" t="s">
        <v>1782</v>
      </c>
      <c r="D441" s="3">
        <f t="shared" si="10"/>
        <v>501</v>
      </c>
      <c r="G441" s="8" t="s">
        <v>1712</v>
      </c>
      <c r="I441" t="s">
        <v>97</v>
      </c>
      <c r="J441" t="s">
        <v>97</v>
      </c>
      <c r="K441">
        <v>-1</v>
      </c>
      <c r="L441">
        <v>-1</v>
      </c>
      <c r="M441">
        <v>-1</v>
      </c>
      <c r="N441">
        <v>0</v>
      </c>
      <c r="O441" s="66" t="s">
        <v>1829</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1635</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constants'!$B$4:$C$1003,2,FALSE),"")</f>
        <v>Greymoor</v>
      </c>
      <c r="U441" s="3" t="s">
        <v>1709</v>
      </c>
      <c r="V441" s="40" t="str">
        <f>IF(U441&lt;&gt;"",IF(U441&lt;&gt;"LIBSETS_DROP_MECHANIC_MONSTER_NAME",VLOOKUP(U441,'LibSets constants'!$I$4:$L$1003,3,FALSE),""),"")</f>
        <v>Antiquities (Mythic set items)</v>
      </c>
      <c r="W441" s="43" t="str">
        <f>IF(U441&lt;&gt;"",IF(U441&lt;&gt;"LIBSETS_DROP_MECHANIC_MONSTER_NAME",VLOOKUP(U441,'LibSets constants'!$I$4:$L$1003,4,FALSE),""),"")</f>
        <v>Antiquitäten (Mytische Set Gegenstände)</v>
      </c>
      <c r="Y441" s="3" t="str">
        <f>IF(G441&lt;&gt;"LIBSETS_SETTYPE_BATTLEGROUND",IF(G441&lt;&gt;"LIBSETS_SETTYPE_SPECIAL",IF(X441&lt;&gt;"",X441,IF(Z441&lt;&gt;"",VLOOKUP(Z441,'ESO zone constants'!$D$3:$H$4953,5,FALSE),"")),""),"")</f>
        <v/>
      </c>
      <c r="Z441" t="str">
        <f>IF(AND(O441&lt;&gt;"",NOT(ISERROR(O441))),"",IF(AND(L441&lt;&gt;"",L441&gt;0,NOT(ISERROR(L441))),VLOOKUP(L441,'ESO dumped WayshrineInfo'!$K$3:$N$9999,4,FALSE),""))</f>
        <v/>
      </c>
      <c r="AA441" s="44"/>
      <c r="AB441" s="43" t="str">
        <f>IF(AA441&lt;&gt;"",IF(AA441&lt;&gt;"LIBSETS_DROP_MECHANIC_MONSTER_NAME",VLOOKUP(AA441,'LibSets constants'!$I$4:$L$1003,3,FALSE),""),"")</f>
        <v/>
      </c>
      <c r="AC441" s="43" t="str">
        <f>IF(AA441&lt;&gt;"",IF(AA441&lt;&gt;"LIBSETS_DROP_MECHANIC_MONSTER_NAME",VLOOKUP(AA441,'LibSets constants'!$I$4:$L$1003,4,FALSE),""),"")</f>
        <v/>
      </c>
      <c r="AD441" s="3" t="str">
        <f>IF(G441&lt;&gt;"LIBSETS_SETTYPE_BATTLEGROUND",IF(G441&lt;&gt;"LIBSETS_SETTYPE_SPECIAL",IF(AE441&lt;&gt;"",VLOOKUP(AE441,'ESO zone constants'!$D$3:$H$4953,5,FALSE),""),""),"")</f>
        <v/>
      </c>
      <c r="AE441" t="str">
        <f>IF(AND(O441&lt;&gt;"",NOT(ISERROR(O441))),"",IF(AND(M441&lt;&gt;"",M441&gt;0,NOT(ISERROR(M441))),VLOOKUP(M441,'ESO dumped WayshrineInfo'!$K$3:$N$9999,4,FALSE),""))</f>
        <v/>
      </c>
      <c r="AF441" s="44"/>
      <c r="AG441" s="43" t="str">
        <f>IF(AF441&lt;&gt;"",IF(AF441&lt;&gt;"LIBSETS_DROP_MECHANIC_MONSTER_NAME",VLOOKUP(AF441,'LibSets constants'!$I$4:$L$1003,3,FALSE),""),"")</f>
        <v/>
      </c>
      <c r="AH441" s="43" t="str">
        <f>IF(AF441&lt;&gt;"",IF(AF441&lt;&gt;"LIBSETS_DROP_MECHANIC_MONSTER_NAME",VLOOKUP(AF441,'LibSets constants'!$I$4:$L$1003,4,FALSE),""),"")</f>
        <v/>
      </c>
      <c r="AI441" s="3" t="str">
        <f>IF(G441&lt;&gt;"LIBSETS_SETTYPE_BATTLEGROUND",IF(G441&lt;&gt;"LIBSETS_SETTYPE_SPECIAL",IF(AJ441&lt;&gt;"",VLOOKUP(AJ441,'ESO zone constants'!$D$3:$H$4953,5,FALSE),""),""),"")</f>
        <v/>
      </c>
      <c r="AK441" s="44"/>
      <c r="AL441" s="43" t="str">
        <f>IF(AK441&lt;&gt;"",IF(AK441&lt;&gt;"LIBSETS_DROP_MECHANIC_MONSTER_NAME",VLOOKUP(AK441,'LibSets constants'!$I$4:$L$1003,3,FALSE),""),"")</f>
        <v/>
      </c>
      <c r="AM441" s="43" t="str">
        <f>IF(AK441&lt;&gt;"",IF(AK441&lt;&gt;"LIBSETS_DROP_MECHANIC_MONSTER_NAME",VLOOKUP(AK441,'LibSets constants'!$I$4:$L$1003,4,FALSE),""),"")</f>
        <v/>
      </c>
      <c r="AN441" s="3" t="str">
        <f>IF(G441&lt;&gt;"LIBSETS_SETTYPE_BATTLEGROUND",IF(G441&lt;&gt;"LIBSETS_SETTYPE_SPECIAL",IF(AO441&lt;&gt;"",VLOOKUP(AO441,'ESO zone constants'!$D$3:$H$4953,5,FALSE),""),""),"")</f>
        <v/>
      </c>
      <c r="AP441" s="44"/>
      <c r="AQ441" s="43" t="str">
        <f>IF(AP441&lt;&gt;"",IF(AP441&lt;&gt;"LIBSETS_DROP_MECHANIC_MONSTER_NAME",VLOOKUP(AP441,'LibSets constants'!$I$4:$L$1003,3,FALSE),""),"")</f>
        <v/>
      </c>
      <c r="AR441" s="43" t="str">
        <f>IF(AP441&lt;&gt;"",IF(AP441&lt;&gt;"LIBSETS_DROP_MECHANIC_MONSTER_NAME",VLOOKUP(AP441,'LibSets constants'!$I$4:$L$1003,4,FALSE),""),"")</f>
        <v/>
      </c>
      <c r="AS441" s="3" t="str">
        <f>IF(G441&lt;&gt;"LIBSETS_SETTYPE_BATTLEGROUND",IF(G441&lt;&gt;"LIBSETS_SETTYPE_SPECIAL",IF(AT441&lt;&gt;"",VLOOKUP(AT441,'ESO zone constants'!$D$3:$H$4953,5,FALSE),""),""),"")</f>
        <v/>
      </c>
      <c r="AU441" s="44"/>
      <c r="AV441" s="43" t="str">
        <f>IF(AU441&lt;&gt;"",IF(AU441&lt;&gt;"LIBSETS_DROP_MECHANIC_MONSTER_NAME",VLOOKUP(AU441,'LibSets constants'!$I$4:$L$1003,3,FALSE),""),"")</f>
        <v/>
      </c>
      <c r="AW441" s="43" t="str">
        <f>IF(AU441&lt;&gt;"",IF(AU441&lt;&gt;"LIBSETS_DROP_MECHANIC_MONSTER_NAME",VLOOKUP(AU441,'LibSets constants'!$I$4:$L$1003,4,FALSE),""),"")</f>
        <v/>
      </c>
      <c r="AX441" s="90" t="s">
        <v>2707</v>
      </c>
      <c r="AY441" s="21" t="str">
        <f>IF(A441="???","--","")&amp;IF(F441&lt;&gt;"Not in the game (anymore)",IF(A441&lt;&gt;"",CONCATENATE("[",A441,"] = {wayshrines={")&amp;IF(K441&lt;&gt;"",CONCATENATE(K441,","),"")&amp;IF(L441&lt;&gt;"",CONCATENATE(L441,","),"")&amp;IF(M441&lt;&gt;"",CONCATENATE(M441,","),"")&amp;CONCATENATE("}")&amp;IF(VALUE(N441)&gt;0,CONCATENATE(", traitsNeeded=",N441),"")&amp;CONCATENATE(", dlcId=",IF(S441&lt;&gt;"",S441,"DLC_BASE_GAME")),""),"")</f>
        <v>[501] = {wayshrines={-1,-1,-1,}, dlcId=DLC_GREYMOOR</v>
      </c>
      <c r="AZ441" s="21" t="str">
        <f>IF(F441&lt;&gt;"Not in the game (anymore)",IF(A441&lt;&gt;"",IF(P441&lt;&gt;"",CONCATENATE(", zoneIds={",P441),"")&amp;IF(Y441&lt;&gt;"",CONCATENATE(",",Y441),"")&amp;IF(AD441&lt;&gt;"",CONCATENATE(",",AD441),"")&amp;IF(AI441&lt;&gt;"",CONCATENATE(",",AI441),"")&amp;IF(AN441&lt;&gt;"",CONCATENATE(",",AN441),"")&amp;IF(AS441&lt;&gt;"",CONCATENATE(",",AS441),"")&amp;IF(P441&lt;&gt;"",CONCATENATE("}",""),"")&amp;IF(OR(I441="true",I441="false",I441&lt;&gt;""), CONCATENATE(", veteran=", I441), ""),""),"")</f>
        <v>, veteran=false</v>
      </c>
      <c r="BA441" s="21" t="str">
        <f>IF(F441&lt;&gt;"Not in the game (anymore)",IF(A441&lt;&gt;"",", setType="&amp;G441,"")&amp;IF(J441="true",", multiTrialSet=true",""),"")</f>
        <v>, setType=LIBSETS_SETTYPE_MYTHIC</v>
      </c>
      <c r="BB441" s="21" t="str">
        <f>IF(AX441&lt;&gt;"",", isProcSetAllowedInPvP="&amp; AX441,"") &amp; IF(F441&lt;&gt;"Not in the game (anymore)",IF(U441&lt;&gt;"",", dropMechanic={"&amp;U441&amp;IF(AA441&lt;&gt;"",","&amp;AA441,"")&amp;IF(AF441&lt;&gt;"",","&amp;AF441,"")&amp;IF(AK441&lt;&gt;"",","&amp;AK441,"")&amp;IF(AP441&lt;&gt;"",","&amp;AP441,"")&amp;IF(AU441&lt;&gt;"",","&amp;AU441,"")&amp;"}"&amp;IF(U441="LIBSETS_DROP_MECHANIC_MONSTER_NAME",", dropMechanicNames={" &amp; IF(V441&lt;&gt;"","['en']='"&amp;V441&amp;"'","") &amp; IF(W441&lt;&gt;"",", ['de']='" &amp; W441&amp;"'","") &amp; "}",""),"")&amp;"},","")</f>
        <v>, dropMechanic={LIBSETS_DROP_MECHANIC_ANTIQUITIES}},</v>
      </c>
      <c r="BC441" s="21" t="str">
        <f>IF(F441&lt;&gt;"Not in the game (anymore)",IF(C441&lt;&gt;"",CONCATENATE(" --",C441," / ",B441,"   [",IF(Q441&lt;&gt;"",Q441,""),IF(Z441&lt;&gt;"",", "&amp;Z441,""),IF(AE441&lt;&gt;"",", "&amp;AE441,""),IF(AJ441&lt;&gt;"",", "&amp;AJ441,""),IF(AO441&lt;&gt;"",", "&amp;AO441,""),IF(AT441&lt;&gt;"",", "&amp;AT441,""),"]")),"")</f>
        <v xml:space="preserve"> --Thrassian Stranglers / Thrassische Würger   [Antiquities]</v>
      </c>
    </row>
    <row r="442" spans="1:55" x14ac:dyDescent="0.25">
      <c r="A442" s="5">
        <v>502</v>
      </c>
      <c r="B442" t="s">
        <v>1784</v>
      </c>
      <c r="C442" t="s">
        <v>1784</v>
      </c>
      <c r="D442" s="3">
        <f t="shared" si="10"/>
        <v>502</v>
      </c>
      <c r="E442" t="s">
        <v>1825</v>
      </c>
      <c r="F442" s="30" t="s">
        <v>1483</v>
      </c>
      <c r="G442" s="8"/>
      <c r="N442">
        <v>0</v>
      </c>
      <c r="O442" s="66" t="s">
        <v>1719</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40" t="str">
        <f>IF(U442&lt;&gt;"",IF(U442&lt;&gt;"LIBSETS_DROP_MECHANIC_MONSTER_NAME",VLOOKUP(U442,'LibSets constants'!$I$4:$L$1003,3,FALSE),""),"")</f>
        <v/>
      </c>
      <c r="W442" s="43" t="str">
        <f>IF(U442&lt;&gt;"",IF(U442&lt;&gt;"LIBSETS_DROP_MECHANIC_MONSTER_NAME",VLOOKUP(U442,'LibSets constants'!$I$4:$L$1003,4,FALSE),""),"")</f>
        <v/>
      </c>
      <c r="Y442" s="3" t="str">
        <f>IF(G442&lt;&gt;"LIBSETS_SETTYPE_BATTLEGROUND",IF(G442&lt;&gt;"LIBSETS_SETTYPE_SPECIAL",IF(X442&lt;&gt;"",X442,IF(Z442&lt;&gt;"",VLOOKUP(Z442,'ESO zone constants'!$D$3:$H$4953,5,FALSE),"")),""),"")</f>
        <v/>
      </c>
      <c r="Z442" t="str">
        <f>IF(AND(O442&lt;&gt;"",NOT(ISERROR(O442))),"",IF(AND(L442&lt;&gt;"",L442&gt;0,NOT(ISERROR(L442))),VLOOKUP(L442,'ESO dumped WayshrineInfo'!$K$3:$N$9999,4,FALSE),""))</f>
        <v/>
      </c>
      <c r="AA442" s="44"/>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WayshrineInfo'!$K$3:$N$9999,4,FALSE),""))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90" t="s">
        <v>2707</v>
      </c>
      <c r="AY442" s="21" t="str">
        <f>IF(A442="???","--","")&amp;IF(F442&lt;&gt;"Not in the game (anymore)",IF(A442&lt;&gt;"",CONCATENATE("[",A442,"] = {wayshrines={")&amp;IF(K442&lt;&gt;"",CONCATENATE(K442,","),"")&amp;IF(L442&lt;&gt;"",CONCATENATE(L442,","),"")&amp;IF(M442&lt;&gt;"",CONCATENATE(M442,","),"")&amp;CONCATENATE("}")&amp;IF(VALUE(N442)&gt;0,CONCATENATE(", traitsNeeded=",N442),"")&amp;CONCATENATE(", dlcId=",IF(S442&lt;&gt;"",S442,"DLC_BASE_GAME")),""),"")</f>
        <v/>
      </c>
      <c r="AZ442" s="21" t="str">
        <f>IF(F442&lt;&gt;"Not in the game (anymore)",IF(A442&lt;&gt;"",IF(P442&lt;&gt;"",CONCATENATE(", zoneIds={",P442),"")&amp;IF(Y442&lt;&gt;"",CONCATENATE(",",Y442),"")&amp;IF(AD442&lt;&gt;"",CONCATENATE(",",AD442),"")&amp;IF(AI442&lt;&gt;"",CONCATENATE(",",AI442),"")&amp;IF(AN442&lt;&gt;"",CONCATENATE(",",AN442),"")&amp;IF(AS442&lt;&gt;"",CONCATENATE(",",AS442),"")&amp;IF(P442&lt;&gt;"",CONCATENATE("}",""),"")&amp;IF(OR(I442="true",I442="false",I442&lt;&gt;""), CONCATENATE(", veteran=", I442), ""),""),"")</f>
        <v/>
      </c>
      <c r="BA442" s="21" t="str">
        <f>IF(F442&lt;&gt;"Not in the game (anymore)",IF(A442&lt;&gt;"",", setType="&amp;G442,"")&amp;IF(J442="true",", multiTrialSet=true",""),"")</f>
        <v/>
      </c>
      <c r="BB442" s="21" t="str">
        <f>IF(AX442&lt;&gt;"",", isProcSetAllowedInPvP="&amp; AX442,"") &amp; IF(F442&lt;&gt;"Not in the game (anymore)",IF(U442&lt;&gt;"",", dropMechanic={"&amp;U442&amp;IF(AA442&lt;&gt;"",","&amp;AA442,"")&amp;IF(AF442&lt;&gt;"",","&amp;AF442,"")&amp;IF(AK442&lt;&gt;"",","&amp;AK442,"")&amp;IF(AP442&lt;&gt;"",","&amp;AP442,"")&amp;IF(AU442&lt;&gt;"",","&amp;AU442,"")&amp;"}"&amp;IF(U442="LIBSETS_DROP_MECHANIC_MONSTER_NAME",", dropMechanicNames={" &amp; IF(V442&lt;&gt;"","['en']='"&amp;V442&amp;"'","") &amp; IF(W442&lt;&gt;"",", ['de']='" &amp; W442&amp;"'","") &amp; "}",""),"")&amp;"},","")</f>
        <v/>
      </c>
      <c r="BC442" s="21" t="str">
        <f>IF(F442&lt;&gt;"Not in the game (anymore)",IF(C442&lt;&gt;"",CONCATENATE(" --",C442," / ",B442,"   [",IF(Q442&lt;&gt;"",Q442,""),IF(Z442&lt;&gt;"",", "&amp;Z442,""),IF(AE442&lt;&gt;"",", "&amp;AE442,""),IF(AJ442&lt;&gt;"",", "&amp;AJ442,""),IF(AO442&lt;&gt;"",", "&amp;AO442,""),IF(AT442&lt;&gt;"",", "&amp;AT442,""),"]")),"")</f>
        <v/>
      </c>
    </row>
    <row r="443" spans="1:55" x14ac:dyDescent="0.25">
      <c r="A443" s="5">
        <v>503</v>
      </c>
      <c r="B443" t="s">
        <v>1785</v>
      </c>
      <c r="C443" t="s">
        <v>1786</v>
      </c>
      <c r="D443" s="3">
        <f t="shared" si="10"/>
        <v>503</v>
      </c>
      <c r="G443" s="8" t="s">
        <v>1712</v>
      </c>
      <c r="I443" t="s">
        <v>97</v>
      </c>
      <c r="J443" t="s">
        <v>97</v>
      </c>
      <c r="K443">
        <v>-1</v>
      </c>
      <c r="L443">
        <v>-1</v>
      </c>
      <c r="M443">
        <v>-1</v>
      </c>
      <c r="N443">
        <v>0</v>
      </c>
      <c r="O443" s="66" t="s">
        <v>1829</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1635</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 t="s">
        <v>1709</v>
      </c>
      <c r="V443" s="40" t="str">
        <f>IF(U443&lt;&gt;"",IF(U443&lt;&gt;"LIBSETS_DROP_MECHANIC_MONSTER_NAME",VLOOKUP(U443,'LibSets constants'!$I$4:$L$1003,3,FALSE),""),"")</f>
        <v>Antiquities (Mythic set items)</v>
      </c>
      <c r="W443" s="43" t="str">
        <f>IF(U443&lt;&gt;"",IF(U443&lt;&gt;"LIBSETS_DROP_MECHANIC_MONSTER_NAME",VLOOKUP(U443,'LibSets constants'!$I$4:$L$1003,4,FALSE),""),"")</f>
        <v>Antiquitäten (Mytische Set Gegenstände)</v>
      </c>
      <c r="Y443" s="3" t="str">
        <f>IF(G443&lt;&gt;"LIBSETS_SETTYPE_BATTLEGROUND",IF(G443&lt;&gt;"LIBSETS_SETTYPE_SPECIAL",IF(X443&lt;&gt;"",X443,IF(Z443&lt;&gt;"",VLOOKUP(Z443,'ESO zone constants'!$D$3:$H$4953,5,FALSE),"")),""),"")</f>
        <v/>
      </c>
      <c r="Z443" t="str">
        <f>IF(AND(O443&lt;&gt;"",NOT(ISERROR(O443))),"",IF(AND(L443&lt;&gt;"",L443&gt;0,NOT(ISERROR(L443))),VLOOKUP(L443,'ESO dumped WayshrineInfo'!$K$3:$N$9999,4,FALSE),""))</f>
        <v/>
      </c>
      <c r="AA443" s="44"/>
      <c r="AB443" s="43" t="str">
        <f>IF(AA443&lt;&gt;"",IF(AA443&lt;&gt;"LIBSETS_DROP_MECHANIC_MONSTER_NAME",VLOOKUP(AA443,'LibSets constants'!$I$4:$L$1003,3,FALSE),""),"")</f>
        <v/>
      </c>
      <c r="AC443" s="43" t="str">
        <f>IF(AA443&lt;&gt;"",IF(AA443&lt;&gt;"LIBSETS_DROP_MECHANIC_MONSTER_NAME",VLOOKUP(AA443,'LibSets constants'!$I$4:$L$1003,4,FALSE),""),"")</f>
        <v/>
      </c>
      <c r="AD443" s="3" t="str">
        <f>IF(G443&lt;&gt;"LIBSETS_SETTYPE_BATTLEGROUND",IF(G443&lt;&gt;"LIBSETS_SETTYPE_SPECIAL",IF(AE443&lt;&gt;"",VLOOKUP(AE443,'ESO zone constants'!$D$3:$H$4953,5,FALSE),""),""),"")</f>
        <v/>
      </c>
      <c r="AE443" t="str">
        <f>IF(AND(O443&lt;&gt;"",NOT(ISERROR(O443))),"",IF(AND(M443&lt;&gt;"",M443&gt;0,NOT(ISERROR(M443))),VLOOKUP(M443,'ESO dumped WayshrineInfo'!$K$3:$N$9999,4,FALSE),""))</f>
        <v/>
      </c>
      <c r="AF443" s="44"/>
      <c r="AG443" s="43" t="str">
        <f>IF(AF443&lt;&gt;"",IF(AF443&lt;&gt;"LIBSETS_DROP_MECHANIC_MONSTER_NAME",VLOOKUP(AF443,'LibSets constants'!$I$4:$L$1003,3,FALSE),""),"")</f>
        <v/>
      </c>
      <c r="AH443" s="43" t="str">
        <f>IF(AF443&lt;&gt;"",IF(AF443&lt;&gt;"LIBSETS_DROP_MECHANIC_MONSTER_NAME",VLOOKUP(AF443,'LibSets constants'!$I$4:$L$1003,4,FALSE),""),"")</f>
        <v/>
      </c>
      <c r="AI443" s="3" t="str">
        <f>IF(G443&lt;&gt;"LIBSETS_SETTYPE_BATTLEGROUND",IF(G443&lt;&gt;"LIBSETS_SETTYPE_SPECIAL",IF(AJ443&lt;&gt;"",VLOOKUP(AJ443,'ESO zone constants'!$D$3:$H$4953,5,FALSE),""),""),"")</f>
        <v/>
      </c>
      <c r="AK443" s="44"/>
      <c r="AL443" s="43" t="str">
        <f>IF(AK443&lt;&gt;"",IF(AK443&lt;&gt;"LIBSETS_DROP_MECHANIC_MONSTER_NAME",VLOOKUP(AK443,'LibSets constants'!$I$4:$L$1003,3,FALSE),""),"")</f>
        <v/>
      </c>
      <c r="AM443" s="43" t="str">
        <f>IF(AK443&lt;&gt;"",IF(AK443&lt;&gt;"LIBSETS_DROP_MECHANIC_MONSTER_NAME",VLOOKUP(AK443,'LibSets constants'!$I$4:$L$1003,4,FALSE),""),"")</f>
        <v/>
      </c>
      <c r="AN443" s="3" t="str">
        <f>IF(G443&lt;&gt;"LIBSETS_SETTYPE_BATTLEGROUND",IF(G443&lt;&gt;"LIBSETS_SETTYPE_SPECIAL",IF(AO443&lt;&gt;"",VLOOKUP(AO443,'ESO zone constants'!$D$3:$H$4953,5,FALSE),""),""),"")</f>
        <v/>
      </c>
      <c r="AP443" s="44"/>
      <c r="AQ443" s="43" t="str">
        <f>IF(AP443&lt;&gt;"",IF(AP443&lt;&gt;"LIBSETS_DROP_MECHANIC_MONSTER_NAME",VLOOKUP(AP443,'LibSets constants'!$I$4:$L$1003,3,FALSE),""),"")</f>
        <v/>
      </c>
      <c r="AR443" s="43" t="str">
        <f>IF(AP443&lt;&gt;"",IF(AP443&lt;&gt;"LIBSETS_DROP_MECHANIC_MONSTER_NAME",VLOOKUP(AP443,'LibSets constants'!$I$4:$L$1003,4,FALSE),""),"")</f>
        <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90" t="s">
        <v>2707</v>
      </c>
      <c r="AY443" s="21" t="str">
        <f>IF(A443="???","--","")&amp;IF(F443&lt;&gt;"Not in the game (anymore)",IF(A443&lt;&gt;"",CONCATENATE("[",A443,"] = {wayshrines={")&amp;IF(K443&lt;&gt;"",CONCATENATE(K443,","),"")&amp;IF(L443&lt;&gt;"",CONCATENATE(L443,","),"")&amp;IF(M443&lt;&gt;"",CONCATENATE(M443,","),"")&amp;CONCATENATE("}")&amp;IF(VALUE(N443)&gt;0,CONCATENATE(", traitsNeeded=",N443),"")&amp;CONCATENATE(", dlcId=",IF(S443&lt;&gt;"",S443,"DLC_BASE_GAME")),""),"")</f>
        <v>[503] = {wayshrines={-1,-1,-1,}, dlcId=DLC_GREYMOOR</v>
      </c>
      <c r="AZ443" s="21" t="str">
        <f>IF(F443&lt;&gt;"Not in the game (anymore)",IF(A443&lt;&gt;"",IF(P443&lt;&gt;"",CONCATENATE(", zoneIds={",P443),"")&amp;IF(Y443&lt;&gt;"",CONCATENATE(",",Y443),"")&amp;IF(AD443&lt;&gt;"",CONCATENATE(",",AD443),"")&amp;IF(AI443&lt;&gt;"",CONCATENATE(",",AI443),"")&amp;IF(AN443&lt;&gt;"",CONCATENATE(",",AN443),"")&amp;IF(AS443&lt;&gt;"",CONCATENATE(",",AS443),"")&amp;IF(P443&lt;&gt;"",CONCATENATE("}",""),"")&amp;IF(OR(I443="true",I443="false",I443&lt;&gt;""), CONCATENATE(", veteran=", I443), ""),""),"")</f>
        <v>, veteran=false</v>
      </c>
      <c r="BA443" s="21" t="str">
        <f>IF(F443&lt;&gt;"Not in the game (anymore)",IF(A443&lt;&gt;"",", setType="&amp;G443,"")&amp;IF(J443="true",", multiTrialSet=true",""),"")</f>
        <v>, setType=LIBSETS_SETTYPE_MYTHIC</v>
      </c>
      <c r="BB443" s="21" t="str">
        <f>IF(AX443&lt;&gt;"",", isProcSetAllowedInPvP="&amp; AX443,"") &amp; IF(F443&lt;&gt;"Not in the game (anymore)",IF(U443&lt;&gt;"",", dropMechanic={"&amp;U443&amp;IF(AA443&lt;&gt;"",","&amp;AA443,"")&amp;IF(AF443&lt;&gt;"",","&amp;AF443,"")&amp;IF(AK443&lt;&gt;"",","&amp;AK443,"")&amp;IF(AP443&lt;&gt;"",","&amp;AP443,"")&amp;IF(AU443&lt;&gt;"",","&amp;AU443,"")&amp;"}"&amp;IF(U443="LIBSETS_DROP_MECHANIC_MONSTER_NAME",", dropMechanicNames={" &amp; IF(V443&lt;&gt;"","['en']='"&amp;V443&amp;"'","") &amp; IF(W443&lt;&gt;"",", ['de']='" &amp; W443&amp;"'","") &amp; "}",""),"")&amp;"},","")</f>
        <v>, dropMechanic={LIBSETS_DROP_MECHANIC_ANTIQUITIES}},</v>
      </c>
      <c r="BC443" s="21" t="str">
        <f>IF(F443&lt;&gt;"Not in the game (anymore)",IF(C443&lt;&gt;"",CONCATENATE(" --",C443," / ",B443,"   [",IF(Q443&lt;&gt;"",Q443,""),IF(Z443&lt;&gt;"",", "&amp;Z443,""),IF(AE443&lt;&gt;"",", "&amp;AE443,""),IF(AJ443&lt;&gt;"",", "&amp;AJ443,""),IF(AO443&lt;&gt;"",", "&amp;AO443,""),IF(AT443&lt;&gt;"",", "&amp;AT443,""),"]")),"")</f>
        <v xml:space="preserve"> --Ring of the Wild Hunt / Ring der Wilden Jagd   [Antiquities]</v>
      </c>
    </row>
    <row r="444" spans="1:55" x14ac:dyDescent="0.25">
      <c r="A444" s="5">
        <v>504</v>
      </c>
      <c r="B444" t="s">
        <v>1787</v>
      </c>
      <c r="C444" t="s">
        <v>2699</v>
      </c>
      <c r="D444" s="3">
        <f t="shared" si="10"/>
        <v>504</v>
      </c>
      <c r="E444" t="s">
        <v>1826</v>
      </c>
      <c r="F444" s="30" t="s">
        <v>1483</v>
      </c>
      <c r="G444" s="8"/>
      <c r="N444">
        <v>0</v>
      </c>
      <c r="O444" s="66" t="s">
        <v>1719</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40" t="str">
        <f>IF(U444&lt;&gt;"",IF(U444&lt;&gt;"LIBSETS_DROP_MECHANIC_MONSTER_NAME",VLOOKUP(U444,'LibSets constants'!$I$4:$L$1003,3,FALSE),""),"")</f>
        <v/>
      </c>
      <c r="W444" s="43" t="str">
        <f>IF(U444&lt;&gt;"",IF(U444&lt;&gt;"LIBSETS_DROP_MECHANIC_MONSTER_NAME",VLOOKUP(U444,'LibSets constants'!$I$4:$L$1003,4,FALSE),""),"")</f>
        <v/>
      </c>
      <c r="Y444" s="3" t="str">
        <f>IF(G444&lt;&gt;"LIBSETS_SETTYPE_BATTLEGROUND",IF(G444&lt;&gt;"LIBSETS_SETTYPE_SPECIAL",IF(X444&lt;&gt;"",X444,IF(Z444&lt;&gt;"",VLOOKUP(Z444,'ESO zone constants'!$D$3:$H$4953,5,FALSE),"")),""),"")</f>
        <v/>
      </c>
      <c r="Z444" t="str">
        <f>IF(AND(O444&lt;&gt;"",NOT(ISERROR(O444))),"",IF(AND(L444&lt;&gt;"",L444&gt;0,NOT(ISERROR(L444))),VLOOKUP(L444,'ESO dumped WayshrineInfo'!$K$3:$N$9999,4,FALSE),""))</f>
        <v/>
      </c>
      <c r="AA444" s="44"/>
      <c r="AB444" s="43" t="str">
        <f>IF(AA444&lt;&gt;"",IF(AA444&lt;&gt;"LIBSETS_DROP_MECHANIC_MONSTER_NAME",VLOOKUP(AA444,'LibSets constants'!$I$4:$L$1003,3,FALSE),""),"")</f>
        <v/>
      </c>
      <c r="AC444" s="43" t="str">
        <f>IF(AA444&lt;&gt;"",IF(AA444&lt;&gt;"LIBSETS_DROP_MECHANIC_MONSTER_NAME",VLOOKUP(AA444,'LibSets constants'!$I$4:$L$1003,4,FALSE),""),"")</f>
        <v/>
      </c>
      <c r="AD444" s="3" t="str">
        <f>IF(G444&lt;&gt;"LIBSETS_SETTYPE_BATTLEGROUND",IF(G444&lt;&gt;"LIBSETS_SETTYPE_SPECIAL",IF(AE444&lt;&gt;"",VLOOKUP(AE444,'ESO zone constants'!$D$3:$H$4953,5,FALSE),""),""),"")</f>
        <v/>
      </c>
      <c r="AE444" t="str">
        <f>IF(AND(O444&lt;&gt;"",NOT(ISERROR(O444))),"",IF(AND(M444&lt;&gt;"",M444&gt;0,NOT(ISERROR(M444))),VLOOKUP(M444,'ESO dumped WayshrineInfo'!$K$3:$N$9999,4,FALSE),""))</f>
        <v/>
      </c>
      <c r="AF444" s="44"/>
      <c r="AG444" s="43" t="str">
        <f>IF(AF444&lt;&gt;"",IF(AF444&lt;&gt;"LIBSETS_DROP_MECHANIC_MONSTER_NAME",VLOOKUP(AF444,'LibSets constants'!$I$4:$L$1003,3,FALSE),""),"")</f>
        <v/>
      </c>
      <c r="AH444" s="43" t="str">
        <f>IF(AF444&lt;&gt;"",IF(AF444&lt;&gt;"LIBSETS_DROP_MECHANIC_MONSTER_NAME",VLOOKUP(AF444,'LibSets constants'!$I$4:$L$1003,4,FALSE),""),"")</f>
        <v/>
      </c>
      <c r="AI444" s="3" t="str">
        <f>IF(G444&lt;&gt;"LIBSETS_SETTYPE_BATTLEGROUND",IF(G444&lt;&gt;"LIBSETS_SETTYPE_SPECIAL",IF(AJ444&lt;&gt;"",VLOOKUP(AJ444,'ESO zone constants'!$D$3:$H$4953,5,FALSE),""),""),"")</f>
        <v/>
      </c>
      <c r="AK444" s="44"/>
      <c r="AL444" s="43" t="str">
        <f>IF(AK444&lt;&gt;"",IF(AK444&lt;&gt;"LIBSETS_DROP_MECHANIC_MONSTER_NAME",VLOOKUP(AK444,'LibSets constants'!$I$4:$L$1003,3,FALSE),""),"")</f>
        <v/>
      </c>
      <c r="AM444" s="43" t="str">
        <f>IF(AK444&lt;&gt;"",IF(AK444&lt;&gt;"LIBSETS_DROP_MECHANIC_MONSTER_NAME",VLOOKUP(AK444,'LibSets constants'!$I$4:$L$1003,4,FALSE),""),"")</f>
        <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90" t="s">
        <v>2707</v>
      </c>
      <c r="AY444" s="21" t="str">
        <f>IF(A444="???","--","")&amp;IF(F444&lt;&gt;"Not in the game (anymore)",IF(A444&lt;&gt;"",CONCATENATE("[",A444,"] = {wayshrines={")&amp;IF(K444&lt;&gt;"",CONCATENATE(K444,","),"")&amp;IF(L444&lt;&gt;"",CONCATENATE(L444,","),"")&amp;IF(M444&lt;&gt;"",CONCATENATE(M444,","),"")&amp;CONCATENATE("}")&amp;IF(VALUE(N444)&gt;0,CONCATENATE(", traitsNeeded=",N444),"")&amp;CONCATENATE(", dlcId=",IF(S444&lt;&gt;"",S444,"DLC_BASE_GAME")),""),"")</f>
        <v/>
      </c>
      <c r="AZ444" s="21" t="str">
        <f>IF(F444&lt;&gt;"Not in the game (anymore)",IF(A444&lt;&gt;"",IF(P444&lt;&gt;"",CONCATENATE(", zoneIds={",P444),"")&amp;IF(Y444&lt;&gt;"",CONCATENATE(",",Y444),"")&amp;IF(AD444&lt;&gt;"",CONCATENATE(",",AD444),"")&amp;IF(AI444&lt;&gt;"",CONCATENATE(",",AI444),"")&amp;IF(AN444&lt;&gt;"",CONCATENATE(",",AN444),"")&amp;IF(AS444&lt;&gt;"",CONCATENATE(",",AS444),"")&amp;IF(P444&lt;&gt;"",CONCATENATE("}",""),"")&amp;IF(OR(I444="true",I444="false",I444&lt;&gt;""), CONCATENATE(", veteran=", I444), ""),""),"")</f>
        <v/>
      </c>
      <c r="BA444" s="21" t="str">
        <f>IF(F444&lt;&gt;"Not in the game (anymore)",IF(A444&lt;&gt;"",", setType="&amp;G444,"")&amp;IF(J444="true",", multiTrialSet=true",""),"")</f>
        <v/>
      </c>
      <c r="BB444" s="21" t="str">
        <f>IF(AX444&lt;&gt;"",", isProcSetAllowedInPvP="&amp; AX444,"") &amp; IF(F444&lt;&gt;"Not in the game (anymore)",IF(U444&lt;&gt;"",", dropMechanic={"&amp;U444&amp;IF(AA444&lt;&gt;"",","&amp;AA444,"")&amp;IF(AF444&lt;&gt;"",","&amp;AF444,"")&amp;IF(AK444&lt;&gt;"",","&amp;AK444,"")&amp;IF(AP444&lt;&gt;"",","&amp;AP444,"")&amp;IF(AU444&lt;&gt;"",","&amp;AU444,"")&amp;"}"&amp;IF(U444="LIBSETS_DROP_MECHANIC_MONSTER_NAME",", dropMechanicNames={" &amp; IF(V444&lt;&gt;"","['en']='"&amp;V444&amp;"'","") &amp; IF(W444&lt;&gt;"",", ['de']='" &amp; W444&amp;"'","") &amp; "}",""),"")&amp;"},","")</f>
        <v/>
      </c>
      <c r="BC444" s="21" t="str">
        <f>IF(F444&lt;&gt;"Not in the game (anymore)",IF(C444&lt;&gt;"",CONCATENATE(" --",C444," / ",B444,"   [",IF(Q444&lt;&gt;"",Q444,""),IF(Z444&lt;&gt;"",", "&amp;Z444,""),IF(AE444&lt;&gt;"",", "&amp;AE444,""),IF(AJ444&lt;&gt;"",", "&amp;AJ444,""),IF(AO444&lt;&gt;"",", "&amp;AO444,""),IF(AT444&lt;&gt;"",", "&amp;AT444,""),"]")),"")</f>
        <v/>
      </c>
    </row>
    <row r="445" spans="1:55" x14ac:dyDescent="0.25">
      <c r="A445" s="5">
        <v>505</v>
      </c>
      <c r="B445" t="s">
        <v>1789</v>
      </c>
      <c r="C445" t="s">
        <v>1788</v>
      </c>
      <c r="D445" s="3">
        <f t="shared" si="10"/>
        <v>505</v>
      </c>
      <c r="G445" s="8" t="s">
        <v>1712</v>
      </c>
      <c r="I445" t="s">
        <v>97</v>
      </c>
      <c r="J445" t="s">
        <v>97</v>
      </c>
      <c r="K445">
        <v>-1</v>
      </c>
      <c r="L445">
        <v>-1</v>
      </c>
      <c r="M445">
        <v>-1</v>
      </c>
      <c r="N445">
        <v>0</v>
      </c>
      <c r="O445" s="66" t="s">
        <v>1829</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1635</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constants'!$B$4:$C$1003,2,FALSE),"")</f>
        <v>Greymoor</v>
      </c>
      <c r="U445" s="3" t="s">
        <v>1709</v>
      </c>
      <c r="V445" s="40" t="str">
        <f>IF(U445&lt;&gt;"",IF(U445&lt;&gt;"LIBSETS_DROP_MECHANIC_MONSTER_NAME",VLOOKUP(U445,'LibSets constants'!$I$4:$L$1003,3,FALSE),""),"")</f>
        <v>Antiquities (Mythic set items)</v>
      </c>
      <c r="W445" s="43" t="str">
        <f>IF(U445&lt;&gt;"",IF(U445&lt;&gt;"LIBSETS_DROP_MECHANIC_MONSTER_NAME",VLOOKUP(U445,'LibSets constants'!$I$4:$L$1003,4,FALSE),""),"")</f>
        <v>Antiquitäten (Mytische Set Gegenstände)</v>
      </c>
      <c r="Y445" s="3" t="str">
        <f>IF(G445&lt;&gt;"LIBSETS_SETTYPE_BATTLEGROUND",IF(G445&lt;&gt;"LIBSETS_SETTYPE_SPECIAL",IF(X445&lt;&gt;"",X445,IF(Z445&lt;&gt;"",VLOOKUP(Z445,'ESO zone constants'!$D$3:$H$4953,5,FALSE),"")),""),"")</f>
        <v/>
      </c>
      <c r="Z445" t="str">
        <f>IF(AND(O445&lt;&gt;"",NOT(ISERROR(O445))),"",IF(AND(L445&lt;&gt;"",L445&gt;0,NOT(ISERROR(L445))),VLOOKUP(L445,'ESO dumped WayshrineInfo'!$K$3:$N$9999,4,FALSE),""))</f>
        <v/>
      </c>
      <c r="AA445" s="44"/>
      <c r="AB445" s="43" t="str">
        <f>IF(AA445&lt;&gt;"",IF(AA445&lt;&gt;"LIBSETS_DROP_MECHANIC_MONSTER_NAME",VLOOKUP(AA445,'LibSets constants'!$I$4:$L$1003,3,FALSE),""),"")</f>
        <v/>
      </c>
      <c r="AC445" s="43" t="str">
        <f>IF(AA445&lt;&gt;"",IF(AA445&lt;&gt;"LIBSETS_DROP_MECHANIC_MONSTER_NAME",VLOOKUP(AA445,'LibSets constants'!$I$4:$L$1003,4,FALSE),""),"")</f>
        <v/>
      </c>
      <c r="AD445" s="3" t="str">
        <f>IF(G445&lt;&gt;"LIBSETS_SETTYPE_BATTLEGROUND",IF(G445&lt;&gt;"LIBSETS_SETTYPE_SPECIAL",IF(AE445&lt;&gt;"",VLOOKUP(AE445,'ESO zone constants'!$D$3:$H$4953,5,FALSE),""),""),"")</f>
        <v/>
      </c>
      <c r="AE445" t="str">
        <f>IF(AND(O445&lt;&gt;"",NOT(ISERROR(O445))),"",IF(AND(M445&lt;&gt;"",M445&gt;0,NOT(ISERROR(M445))),VLOOKUP(M445,'ESO dumped WayshrineInfo'!$K$3:$N$9999,4,FALSE),""))</f>
        <v/>
      </c>
      <c r="AF445" s="44"/>
      <c r="AG445" s="43" t="str">
        <f>IF(AF445&lt;&gt;"",IF(AF445&lt;&gt;"LIBSETS_DROP_MECHANIC_MONSTER_NAME",VLOOKUP(AF445,'LibSets constants'!$I$4:$L$1003,3,FALSE),""),"")</f>
        <v/>
      </c>
      <c r="AH445" s="43" t="str">
        <f>IF(AF445&lt;&gt;"",IF(AF445&lt;&gt;"LIBSETS_DROP_MECHANIC_MONSTER_NAME",VLOOKUP(AF445,'LibSets constants'!$I$4:$L$1003,4,FALSE),""),"")</f>
        <v/>
      </c>
      <c r="AI445" s="3" t="str">
        <f>IF(G445&lt;&gt;"LIBSETS_SETTYPE_BATTLEGROUND",IF(G445&lt;&gt;"LIBSETS_SETTYPE_SPECIAL",IF(AJ445&lt;&gt;"",VLOOKUP(AJ445,'ESO zone constants'!$D$3:$H$4953,5,FALSE),""),""),"")</f>
        <v/>
      </c>
      <c r="AK445" s="44"/>
      <c r="AL445" s="43" t="str">
        <f>IF(AK445&lt;&gt;"",IF(AK445&lt;&gt;"LIBSETS_DROP_MECHANIC_MONSTER_NAME",VLOOKUP(AK445,'LibSets constants'!$I$4:$L$1003,3,FALSE),""),"")</f>
        <v/>
      </c>
      <c r="AM445" s="43" t="str">
        <f>IF(AK445&lt;&gt;"",IF(AK445&lt;&gt;"LIBSETS_DROP_MECHANIC_MONSTER_NAME",VLOOKUP(AK445,'LibSets constants'!$I$4:$L$1003,4,FALSE),""),"")</f>
        <v/>
      </c>
      <c r="AN445" s="3" t="str">
        <f>IF(G445&lt;&gt;"LIBSETS_SETTYPE_BATTLEGROUND",IF(G445&lt;&gt;"LIBSETS_SETTYPE_SPECIAL",IF(AO445&lt;&gt;"",VLOOKUP(AO445,'ESO zone constants'!$D$3:$H$4953,5,FALSE),""),""),"")</f>
        <v/>
      </c>
      <c r="AP445" s="44"/>
      <c r="AQ445" s="43" t="str">
        <f>IF(AP445&lt;&gt;"",IF(AP445&lt;&gt;"LIBSETS_DROP_MECHANIC_MONSTER_NAME",VLOOKUP(AP445,'LibSets constants'!$I$4:$L$1003,3,FALSE),""),"")</f>
        <v/>
      </c>
      <c r="AR445" s="43" t="str">
        <f>IF(AP445&lt;&gt;"",IF(AP445&lt;&gt;"LIBSETS_DROP_MECHANIC_MONSTER_NAME",VLOOKUP(AP445,'LibSets constants'!$I$4:$L$1003,4,FALSE),""),"")</f>
        <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90" t="s">
        <v>2707</v>
      </c>
      <c r="AY445" s="21" t="str">
        <f>IF(A445="???","--","")&amp;IF(F445&lt;&gt;"Not in the game (anymore)",IF(A445&lt;&gt;"",CONCATENATE("[",A445,"] = {wayshrines={")&amp;IF(K445&lt;&gt;"",CONCATENATE(K445,","),"")&amp;IF(L445&lt;&gt;"",CONCATENATE(L445,","),"")&amp;IF(M445&lt;&gt;"",CONCATENATE(M445,","),"")&amp;CONCATENATE("}")&amp;IF(VALUE(N445)&gt;0,CONCATENATE(", traitsNeeded=",N445),"")&amp;CONCATENATE(", dlcId=",IF(S445&lt;&gt;"",S445,"DLC_BASE_GAME")),""),"")</f>
        <v>[505] = {wayshrines={-1,-1,-1,}, dlcId=DLC_GREYMOOR</v>
      </c>
      <c r="AZ445" s="21" t="str">
        <f>IF(F445&lt;&gt;"Not in the game (anymore)",IF(A445&lt;&gt;"",IF(P445&lt;&gt;"",CONCATENATE(", zoneIds={",P445),"")&amp;IF(Y445&lt;&gt;"",CONCATENATE(",",Y445),"")&amp;IF(AD445&lt;&gt;"",CONCATENATE(",",AD445),"")&amp;IF(AI445&lt;&gt;"",CONCATENATE(",",AI445),"")&amp;IF(AN445&lt;&gt;"",CONCATENATE(",",AN445),"")&amp;IF(AS445&lt;&gt;"",CONCATENATE(",",AS445),"")&amp;IF(P445&lt;&gt;"",CONCATENATE("}",""),"")&amp;IF(OR(I445="true",I445="false",I445&lt;&gt;""), CONCATENATE(", veteran=", I445), ""),""),"")</f>
        <v>, veteran=false</v>
      </c>
      <c r="BA445" s="21" t="str">
        <f>IF(F445&lt;&gt;"Not in the game (anymore)",IF(A445&lt;&gt;"",", setType="&amp;G445,"")&amp;IF(J445="true",", multiTrialSet=true",""),"")</f>
        <v>, setType=LIBSETS_SETTYPE_MYTHIC</v>
      </c>
      <c r="BB445" s="21" t="str">
        <f>IF(AX445&lt;&gt;"",", isProcSetAllowedInPvP="&amp; AX445,"") &amp; IF(F445&lt;&gt;"Not in the game (anymore)",IF(U445&lt;&gt;"",", dropMechanic={"&amp;U445&amp;IF(AA445&lt;&gt;"",","&amp;AA445,"")&amp;IF(AF445&lt;&gt;"",","&amp;AF445,"")&amp;IF(AK445&lt;&gt;"",","&amp;AK445,"")&amp;IF(AP445&lt;&gt;"",","&amp;AP445,"")&amp;IF(AU445&lt;&gt;"",","&amp;AU445,"")&amp;"}"&amp;IF(U445="LIBSETS_DROP_MECHANIC_MONSTER_NAME",", dropMechanicNames={" &amp; IF(V445&lt;&gt;"","['en']='"&amp;V445&amp;"'","") &amp; IF(W445&lt;&gt;"",", ['de']='" &amp; W445&amp;"'","") &amp; "}",""),"")&amp;"},","")</f>
        <v>, dropMechanic={LIBSETS_DROP_MECHANIC_ANTIQUITIES}},</v>
      </c>
      <c r="BC445" s="21" t="str">
        <f>IF(F445&lt;&gt;"Not in the game (anymore)",IF(C445&lt;&gt;"",CONCATENATE(" --",C445," / ",B445,"   [",IF(Q445&lt;&gt;"",Q445,""),IF(Z445&lt;&gt;"",", "&amp;Z445,""),IF(AE445&lt;&gt;"",", "&amp;AE445,""),IF(AJ445&lt;&gt;"",", "&amp;AJ445,""),IF(AO445&lt;&gt;"",", "&amp;AO445,""),IF(AT445&lt;&gt;"",", "&amp;AT445,""),"]")),"")</f>
        <v xml:space="preserve"> --Torc of Tonal Constancy / Torques der Klangkonstanz   [Antiquities]</v>
      </c>
    </row>
    <row r="446" spans="1:55" x14ac:dyDescent="0.25">
      <c r="A446" s="5">
        <v>506</v>
      </c>
      <c r="B446" t="s">
        <v>1790</v>
      </c>
      <c r="C446" t="s">
        <v>1791</v>
      </c>
      <c r="D446" s="3">
        <f t="shared" si="10"/>
        <v>506</v>
      </c>
      <c r="G446" s="8" t="s">
        <v>1493</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constants'!$B$4:$C$1003,2,FALSE),"")</f>
        <v>Greymoor</v>
      </c>
      <c r="V446" s="40" t="str">
        <f>IF(U446&lt;&gt;"",IF(U446&lt;&gt;"LIBSETS_DROP_MECHANIC_MONSTER_NAME",VLOOKUP(U446,'LibSets constants'!$I$4:$L$1003,3,FALSE),""),"")</f>
        <v/>
      </c>
      <c r="W446" s="43" t="str">
        <f>IF(U446&lt;&gt;"",IF(U446&lt;&gt;"LIBSETS_DROP_MECHANIC_MONSTER_NAME",VLOOKUP(U446,'LibSets constants'!$I$4:$L$1003,4,FALSE),""),"")</f>
        <v/>
      </c>
      <c r="Y446" s="3">
        <f>IF(G446&lt;&gt;"LIBSETS_SETTYPE_BATTLEGROUND",IF(G446&lt;&gt;"LIBSETS_SETTYPE_SPECIAL",IF(X446&lt;&gt;"",X446,IF(Z446&lt;&gt;"",VLOOKUP(Z446,'ESO zone constants'!$D$3:$H$4953,5,FALSE),"")),""),"")</f>
        <v>1161</v>
      </c>
      <c r="Z446" t="str">
        <f>IF(AND(O446&lt;&gt;"",NOT(ISERROR(O446))),"",IF(AND(L446&lt;&gt;"",L446&gt;0,NOT(ISERROR(L446))),VLOOKUP(L446,'ESO dumped WayshrineInfo'!$K$3:$N$9999,4,FALSE),""))</f>
        <v>Blackreach: Greymoor Caverns</v>
      </c>
      <c r="AA446" s="44"/>
      <c r="AB446" s="43" t="str">
        <f>IF(AA446&lt;&gt;"",IF(AA446&lt;&gt;"LIBSETS_DROP_MECHANIC_MONSTER_NAME",VLOOKUP(AA446,'LibSets constants'!$I$4:$L$1003,3,FALSE),""),"")</f>
        <v/>
      </c>
      <c r="AC446" s="43" t="str">
        <f>IF(AA446&lt;&gt;"",IF(AA446&lt;&gt;"LIBSETS_DROP_MECHANIC_MONSTER_NAME",VLOOKUP(AA446,'LibSets constants'!$I$4:$L$1003,4,FALSE),""),"")</f>
        <v/>
      </c>
      <c r="AD446" s="3">
        <f>IF(G446&lt;&gt;"LIBSETS_SETTYPE_BATTLEGROUND",IF(G446&lt;&gt;"LIBSETS_SETTYPE_SPECIAL",IF(AE446&lt;&gt;"",VLOOKUP(AE446,'ESO zone constants'!$D$3:$H$4953,5,FALSE),""),""),"")</f>
        <v>1161</v>
      </c>
      <c r="AE446" t="str">
        <f>IF(AND(O446&lt;&gt;"",NOT(ISERROR(O446))),"",IF(AND(M446&lt;&gt;"",M446&gt;0,NOT(ISERROR(M446))),VLOOKUP(M446,'ESO dumped WayshrineInfo'!$K$3:$N$9999,4,FALSE),""))</f>
        <v>Blackreach: Greymoor Caverns</v>
      </c>
      <c r="AF446" s="44"/>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90" t="s">
        <v>2707</v>
      </c>
      <c r="AY446" s="21" t="str">
        <f>IF(A446="???","--","")&amp;IF(F446&lt;&gt;"Not in the game (anymore)",IF(A446&lt;&gt;"",CONCATENATE("[",A446,"] = {wayshrines={")&amp;IF(K446&lt;&gt;"",CONCATENATE(K446,","),"")&amp;IF(L446&lt;&gt;"",CONCATENATE(L446,","),"")&amp;IF(M446&lt;&gt;"",CONCATENATE(M446,","),"")&amp;CONCATENATE("}")&amp;IF(VALUE(N446)&gt;0,CONCATENATE(", traitsNeeded=",N446),"")&amp;CONCATENATE(", dlcId=",IF(S446&lt;&gt;"",S446,"DLC_BASE_GAME")),""),"")</f>
        <v>[506] = {wayshrines={430,430,430,}, traitsNeeded=3, dlcId=DLC_GREYMOOR</v>
      </c>
      <c r="AZ446" s="21" t="str">
        <f>IF(F446&lt;&gt;"Not in the game (anymore)",IF(A446&lt;&gt;"",IF(P446&lt;&gt;"",CONCATENATE(", zoneIds={",P446),"")&amp;IF(Y446&lt;&gt;"",CONCATENATE(",",Y446),"")&amp;IF(AD446&lt;&gt;"",CONCATENATE(",",AD446),"")&amp;IF(AI446&lt;&gt;"",CONCATENATE(",",AI446),"")&amp;IF(AN446&lt;&gt;"",CONCATENATE(",",AN446),"")&amp;IF(AS446&lt;&gt;"",CONCATENATE(",",AS446),"")&amp;IF(P446&lt;&gt;"",CONCATENATE("}",""),"")&amp;IF(OR(I446="true",I446="false",I446&lt;&gt;""), CONCATENATE(", veteran=", I446), ""),""),"")</f>
        <v>, zoneIds={1161,1161,1161}, veteran=false</v>
      </c>
      <c r="BA446" s="21" t="str">
        <f>IF(F446&lt;&gt;"Not in the game (anymore)",IF(A446&lt;&gt;"",", setType="&amp;G446,"")&amp;IF(J446="true",", multiTrialSet=true",""),"")</f>
        <v>, setType=LIBSETS_SETTYPE_CRAFTED</v>
      </c>
      <c r="BB446" s="21" t="str">
        <f>IF(AX446&lt;&gt;"",", isProcSetAllowedInPvP="&amp; AX446,"") &amp; IF(F446&lt;&gt;"Not in the game (anymore)",IF(U446&lt;&gt;"",", dropMechanic={"&amp;U446&amp;IF(AA446&lt;&gt;"",","&amp;AA446,"")&amp;IF(AF446&lt;&gt;"",","&amp;AF446,"")&amp;IF(AK446&lt;&gt;"",","&amp;AK446,"")&amp;IF(AP446&lt;&gt;"",","&amp;AP446,"")&amp;IF(AU446&lt;&gt;"",","&amp;AU446,"")&amp;"}"&amp;IF(U446="LIBSETS_DROP_MECHANIC_MONSTER_NAME",", dropMechanicNames={" &amp; IF(V446&lt;&gt;"","['en']='"&amp;V446&amp;"'","") &amp; IF(W446&lt;&gt;"",", ['de']='" &amp; W446&amp;"'","") &amp; "}",""),"")&amp;"},","")</f>
        <v>},</v>
      </c>
      <c r="BC446" s="21" t="str">
        <f>IF(F446&lt;&gt;"Not in the game (anymore)",IF(C446&lt;&gt;"",CONCATENATE(" --",C446," / ",B446,"   [",IF(Q446&lt;&gt;"",Q446,""),IF(Z446&lt;&gt;"",", "&amp;Z446,""),IF(AE446&lt;&gt;"",", "&amp;AE446,""),IF(AJ446&lt;&gt;"",", "&amp;AJ446,""),IF(AO446&lt;&gt;"",", "&amp;AO446,""),IF(AT446&lt;&gt;"",", "&amp;AT446,""),"]")),"")</f>
        <v xml:space="preserve"> --Spell Parasite / Magieparasit   [Blackreach: Greymoor Caverns, Blackreach: Greymoor Caverns, Blackreach: Greymoor Caverns]</v>
      </c>
    </row>
    <row r="447" spans="1:55" x14ac:dyDescent="0.25">
      <c r="A447" s="94">
        <v>509</v>
      </c>
      <c r="B447" s="95" t="s">
        <v>1792</v>
      </c>
      <c r="C447" s="95" t="s">
        <v>1792</v>
      </c>
      <c r="D447" s="3">
        <f t="shared" si="10"/>
        <v>509</v>
      </c>
      <c r="E447" s="59" t="s">
        <v>1823</v>
      </c>
      <c r="F447" s="30" t="s">
        <v>1483</v>
      </c>
      <c r="G447" s="8" t="s">
        <v>1501</v>
      </c>
      <c r="N447">
        <v>0</v>
      </c>
      <c r="O447" s="66" t="s">
        <v>1719</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1832</v>
      </c>
      <c r="V447" s="40" t="e">
        <f>IF(U447&lt;&gt;"",IF(U447&lt;&gt;"LIBSETS_DROP_MECHANIC_MONSTER_NAME",VLOOKUP(U447,'LibSets constants'!$I$4:$L$1003,3,FALSE),""),"")</f>
        <v>#N/A</v>
      </c>
      <c r="W447" s="43" t="e">
        <f>IF(U447&lt;&gt;"",IF(U447&lt;&gt;"LIBSETS_DROP_MECHANIC_MONSTER_NAME",VLOOKUP(U447,'LibSets constants'!$I$4:$L$1003,4,FALSE),""),"")</f>
        <v>#N/A</v>
      </c>
      <c r="Y447" s="3" t="str">
        <f>IF(G447&lt;&gt;"LIBSETS_SETTYPE_BATTLEGROUND",IF(G447&lt;&gt;"LIBSETS_SETTYPE_SPECIAL",IF(X447&lt;&gt;"",X447,IF(Z447&lt;&gt;"",VLOOKUP(Z447,'ESO zone constants'!$D$3:$H$4953,5,FALSE),"")),""),"")</f>
        <v/>
      </c>
      <c r="Z447" t="str">
        <f>IF(AND(O447&lt;&gt;"",NOT(ISERROR(O447))),"",IF(AND(L447&lt;&gt;"",L447&gt;0,NOT(ISERROR(L447))),VLOOKUP(L447,'ESO dumped WayshrineInfo'!$K$3:$N$9999,4,FALSE),""))</f>
        <v/>
      </c>
      <c r="AA447" s="44"/>
      <c r="AB447" s="43" t="str">
        <f>IF(AA447&lt;&gt;"",IF(AA447&lt;&gt;"LIBSETS_DROP_MECHANIC_MONSTER_NAME",VLOOKUP(AA447,'LibSets constants'!$I$4:$L$1003,3,FALSE),""),"")</f>
        <v/>
      </c>
      <c r="AC447" s="43" t="str">
        <f>IF(AA447&lt;&gt;"",IF(AA447&lt;&gt;"LIBSETS_DROP_MECHANIC_MONSTER_NAME",VLOOKUP(AA447,'LibSets constants'!$I$4:$L$1003,4,FALSE),""),"")</f>
        <v/>
      </c>
      <c r="AD447" s="3" t="str">
        <f>IF(G447&lt;&gt;"LIBSETS_SETTYPE_BATTLEGROUND",IF(G447&lt;&gt;"LIBSETS_SETTYPE_SPECIAL",IF(AE447&lt;&gt;"",VLOOKUP(AE447,'ESO zone constants'!$D$3:$H$4953,5,FALSE),""),""),"")</f>
        <v/>
      </c>
      <c r="AE447" t="str">
        <f>IF(AND(O447&lt;&gt;"",NOT(ISERROR(O447))),"",IF(AND(M447&lt;&gt;"",M447&gt;0,NOT(ISERROR(M447))),VLOOKUP(M447,'ESO dumped WayshrineInfo'!$K$3:$N$9999,4,FALSE),""))</f>
        <v/>
      </c>
      <c r="AF447" s="44"/>
      <c r="AG447" s="43" t="str">
        <f>IF(AF447&lt;&gt;"",IF(AF447&lt;&gt;"LIBSETS_DROP_MECHANIC_MONSTER_NAME",VLOOKUP(AF447,'LibSets constants'!$I$4:$L$1003,3,FALSE),""),"")</f>
        <v/>
      </c>
      <c r="AH447" s="43" t="str">
        <f>IF(AF447&lt;&gt;"",IF(AF447&lt;&gt;"LIBSETS_DROP_MECHANIC_MONSTER_NAME",VLOOKUP(AF447,'LibSets constants'!$I$4:$L$1003,4,FALSE),""),"")</f>
        <v/>
      </c>
      <c r="AI447" s="3" t="str">
        <f>IF(G447&lt;&gt;"LIBSETS_SETTYPE_BATTLEGROUND",IF(G447&lt;&gt;"LIBSETS_SETTYPE_SPECIAL",IF(AJ447&lt;&gt;"",VLOOKUP(AJ447,'ESO zone constants'!$D$3:$H$4953,5,FALSE),""),""),"")</f>
        <v/>
      </c>
      <c r="AK447" s="44"/>
      <c r="AL447" s="43" t="str">
        <f>IF(AK447&lt;&gt;"",IF(AK447&lt;&gt;"LIBSETS_DROP_MECHANIC_MONSTER_NAME",VLOOKUP(AK447,'LibSets constants'!$I$4:$L$1003,3,FALSE),""),"")</f>
        <v/>
      </c>
      <c r="AM447" s="43" t="str">
        <f>IF(AK447&lt;&gt;"",IF(AK447&lt;&gt;"LIBSETS_DROP_MECHANIC_MONSTER_NAME",VLOOKUP(AK447,'LibSets constants'!$I$4:$L$1003,4,FALSE),""),"")</f>
        <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90" t="s">
        <v>2707</v>
      </c>
      <c r="AY447" s="21" t="str">
        <f>IF(A447="???","--","")&amp;IF(F447&lt;&gt;"Not in the game (anymore)",IF(A447&lt;&gt;"",CONCATENATE("[",A447,"] = {wayshrines={")&amp;IF(K447&lt;&gt;"",CONCATENATE(K447,","),"")&amp;IF(L447&lt;&gt;"",CONCATENATE(L447,","),"")&amp;IF(M447&lt;&gt;"",CONCATENATE(M447,","),"")&amp;CONCATENATE("}")&amp;IF(VALUE(N447)&gt;0,CONCATENATE(", traitsNeeded=",N447),"")&amp;CONCATENATE(", dlcId=",IF(S447&lt;&gt;"",S447,"DLC_BASE_GAME")),""),"")</f>
        <v/>
      </c>
      <c r="AZ447" s="21" t="str">
        <f>IF(F447&lt;&gt;"Not in the game (anymore)",IF(A447&lt;&gt;"",IF(P447&lt;&gt;"",CONCATENATE(", zoneIds={",P447),"")&amp;IF(Y447&lt;&gt;"",CONCATENATE(",",Y447),"")&amp;IF(AD447&lt;&gt;"",CONCATENATE(",",AD447),"")&amp;IF(AI447&lt;&gt;"",CONCATENATE(",",AI447),"")&amp;IF(AN447&lt;&gt;"",CONCATENATE(",",AN447),"")&amp;IF(AS447&lt;&gt;"",CONCATENATE(",",AS447),"")&amp;IF(P447&lt;&gt;"",CONCATENATE("}",""),"")&amp;IF(OR(I447="true",I447="false",I447&lt;&gt;""), CONCATENATE(", veteran=", I447), ""),""),"")</f>
        <v/>
      </c>
      <c r="BA447" s="21" t="str">
        <f>IF(F447&lt;&gt;"Not in the game (anymore)",IF(A447&lt;&gt;"",", setType="&amp;G447,"")&amp;IF(J447="true",", multiTrialSet=true",""),"")</f>
        <v/>
      </c>
      <c r="BB447" s="21" t="str">
        <f>IF(AX447&lt;&gt;"",", isProcSetAllowedInPvP="&amp; AX447,"") &amp; IF(F447&lt;&gt;"Not in the game (anymore)",IF(U447&lt;&gt;"",", dropMechanic={"&amp;U447&amp;IF(AA447&lt;&gt;"",","&amp;AA447,"")&amp;IF(AF447&lt;&gt;"",","&amp;AF447,"")&amp;IF(AK447&lt;&gt;"",","&amp;AK447,"")&amp;IF(AP447&lt;&gt;"",","&amp;AP447,"")&amp;IF(AU447&lt;&gt;"",","&amp;AU447,"")&amp;"}"&amp;IF(U447="LIBSETS_DROP_MECHANIC_MONSTER_NAME",", dropMechanicNames={" &amp; IF(V447&lt;&gt;"","['en']='"&amp;V447&amp;"'","") &amp; IF(W447&lt;&gt;"",", ['de']='" &amp; W447&amp;"'","") &amp; "}",""),"")&amp;"},","")</f>
        <v/>
      </c>
      <c r="BC447" s="21" t="str">
        <f>IF(F447&lt;&gt;"Not in the game (anymore)",IF(C447&lt;&gt;"",CONCATENATE(" --",C447," / ",B447,"   [",IF(Q447&lt;&gt;"",Q447,""),IF(Z447&lt;&gt;"",", "&amp;Z447,""),IF(AE447&lt;&gt;"",", "&amp;AE447,""),IF(AJ447&lt;&gt;"",", "&amp;AJ447,""),IF(AO447&lt;&gt;"",", "&amp;AO447,""),IF(AT447&lt;&gt;"",", "&amp;AT447,""),"]")),"")</f>
        <v/>
      </c>
    </row>
    <row r="448" spans="1:55" x14ac:dyDescent="0.25">
      <c r="A448" s="94">
        <v>510</v>
      </c>
      <c r="B448" s="95" t="s">
        <v>1793</v>
      </c>
      <c r="C448" s="95" t="s">
        <v>1793</v>
      </c>
      <c r="D448" s="3">
        <f t="shared" si="10"/>
        <v>510</v>
      </c>
      <c r="E448" s="59" t="s">
        <v>1823</v>
      </c>
      <c r="F448" s="30" t="s">
        <v>1483</v>
      </c>
      <c r="G448" s="8" t="s">
        <v>1501</v>
      </c>
      <c r="N448">
        <v>0</v>
      </c>
      <c r="O448" s="66" t="s">
        <v>1719</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1832</v>
      </c>
      <c r="V448" s="40" t="e">
        <f>IF(U448&lt;&gt;"",IF(U448&lt;&gt;"LIBSETS_DROP_MECHANIC_MONSTER_NAME",VLOOKUP(U448,'LibSets constants'!$I$4:$L$1003,3,FALSE),""),"")</f>
        <v>#N/A</v>
      </c>
      <c r="W448" s="43" t="e">
        <f>IF(U448&lt;&gt;"",IF(U448&lt;&gt;"LIBSETS_DROP_MECHANIC_MONSTER_NAME",VLOOKUP(U448,'LibSets constants'!$I$4:$L$1003,4,FALSE),""),"")</f>
        <v>#N/A</v>
      </c>
      <c r="Y448" s="3" t="str">
        <f>IF(G448&lt;&gt;"LIBSETS_SETTYPE_BATTLEGROUND",IF(G448&lt;&gt;"LIBSETS_SETTYPE_SPECIAL",IF(X448&lt;&gt;"",X448,IF(Z448&lt;&gt;"",VLOOKUP(Z448,'ESO zone constants'!$D$3:$H$4953,5,FALSE),"")),""),"")</f>
        <v/>
      </c>
      <c r="Z448" t="str">
        <f>IF(AND(O448&lt;&gt;"",NOT(ISERROR(O448))),"",IF(AND(L448&lt;&gt;"",L448&gt;0,NOT(ISERROR(L448))),VLOOKUP(L448,'ESO dumped WayshrineInfo'!$K$3:$N$9999,4,FALSE),""))</f>
        <v/>
      </c>
      <c r="AA448" s="44"/>
      <c r="AB448" s="43" t="str">
        <f>IF(AA448&lt;&gt;"",IF(AA448&lt;&gt;"LIBSETS_DROP_MECHANIC_MONSTER_NAME",VLOOKUP(AA448,'LibSets constants'!$I$4:$L$1003,3,FALSE),""),"")</f>
        <v/>
      </c>
      <c r="AC448" s="43" t="str">
        <f>IF(AA448&lt;&gt;"",IF(AA448&lt;&gt;"LIBSETS_DROP_MECHANIC_MONSTER_NAME",VLOOKUP(AA448,'LibSets constants'!$I$4:$L$1003,4,FALSE),""),"")</f>
        <v/>
      </c>
      <c r="AD448" s="3" t="str">
        <f>IF(G448&lt;&gt;"LIBSETS_SETTYPE_BATTLEGROUND",IF(G448&lt;&gt;"LIBSETS_SETTYPE_SPECIAL",IF(AE448&lt;&gt;"",VLOOKUP(AE448,'ESO zone constants'!$D$3:$H$4953,5,FALSE),""),""),"")</f>
        <v/>
      </c>
      <c r="AE448" t="str">
        <f>IF(AND(O448&lt;&gt;"",NOT(ISERROR(O448))),"",IF(AND(M448&lt;&gt;"",M448&gt;0,NOT(ISERROR(M448))),VLOOKUP(M448,'ESO dumped WayshrineInfo'!$K$3:$N$9999,4,FALSE),""))</f>
        <v/>
      </c>
      <c r="AF448" s="44"/>
      <c r="AG448" s="43" t="str">
        <f>IF(AF448&lt;&gt;"",IF(AF448&lt;&gt;"LIBSETS_DROP_MECHANIC_MONSTER_NAME",VLOOKUP(AF448,'LibSets constants'!$I$4:$L$1003,3,FALSE),""),"")</f>
        <v/>
      </c>
      <c r="AH448" s="43" t="str">
        <f>IF(AF448&lt;&gt;"",IF(AF448&lt;&gt;"LIBSETS_DROP_MECHANIC_MONSTER_NAME",VLOOKUP(AF448,'LibSets constants'!$I$4:$L$1003,4,FALSE),""),"")</f>
        <v/>
      </c>
      <c r="AI448" s="3" t="str">
        <f>IF(G448&lt;&gt;"LIBSETS_SETTYPE_BATTLEGROUND",IF(G448&lt;&gt;"LIBSETS_SETTYPE_SPECIAL",IF(AJ448&lt;&gt;"",VLOOKUP(AJ448,'ESO zone constants'!$D$3:$H$4953,5,FALSE),""),""),"")</f>
        <v/>
      </c>
      <c r="AK448" s="44"/>
      <c r="AL448" s="43" t="str">
        <f>IF(AK448&lt;&gt;"",IF(AK448&lt;&gt;"LIBSETS_DROP_MECHANIC_MONSTER_NAME",VLOOKUP(AK448,'LibSets constants'!$I$4:$L$1003,3,FALSE),""),"")</f>
        <v/>
      </c>
      <c r="AM448" s="43" t="str">
        <f>IF(AK448&lt;&gt;"",IF(AK448&lt;&gt;"LIBSETS_DROP_MECHANIC_MONSTER_NAME",VLOOKUP(AK448,'LibSets constants'!$I$4:$L$1003,4,FALSE),""),"")</f>
        <v/>
      </c>
      <c r="AN448" s="3" t="str">
        <f>IF(G448&lt;&gt;"LIBSETS_SETTYPE_BATTLEGROUND",IF(G448&lt;&gt;"LIBSETS_SETTYPE_SPECIAL",IF(AO448&lt;&gt;"",VLOOKUP(AO448,'ESO zone constants'!$D$3:$H$4953,5,FALSE),""),""),"")</f>
        <v/>
      </c>
      <c r="AP448" s="44"/>
      <c r="AQ448" s="43" t="str">
        <f>IF(AP448&lt;&gt;"",IF(AP448&lt;&gt;"LIBSETS_DROP_MECHANIC_MONSTER_NAME",VLOOKUP(AP448,'LibSets constants'!$I$4:$L$1003,3,FALSE),""),"")</f>
        <v/>
      </c>
      <c r="AR448" s="43" t="str">
        <f>IF(AP448&lt;&gt;"",IF(AP448&lt;&gt;"LIBSETS_DROP_MECHANIC_MONSTER_NAME",VLOOKUP(AP448,'LibSets constants'!$I$4:$L$1003,4,FALSE),""),"")</f>
        <v/>
      </c>
      <c r="AS448" s="3" t="str">
        <f>IF(G448&lt;&gt;"LIBSETS_SETTYPE_BATTLEGROUND",IF(G448&lt;&gt;"LIBSETS_SETTYPE_SPECIAL",IF(AT448&lt;&gt;"",VLOOKUP(AT448,'ESO zone constants'!$D$3:$H$4953,5,FALSE),""),""),"")</f>
        <v/>
      </c>
      <c r="AU448" s="44"/>
      <c r="AV448" s="43" t="str">
        <f>IF(AU448&lt;&gt;"",IF(AU448&lt;&gt;"LIBSETS_DROP_MECHANIC_MONSTER_NAME",VLOOKUP(AU448,'LibSets constants'!$I$4:$L$1003,3,FALSE),""),"")</f>
        <v/>
      </c>
      <c r="AW448" s="43" t="str">
        <f>IF(AU448&lt;&gt;"",IF(AU448&lt;&gt;"LIBSETS_DROP_MECHANIC_MONSTER_NAME",VLOOKUP(AU448,'LibSets constants'!$I$4:$L$1003,4,FALSE),""),"")</f>
        <v/>
      </c>
      <c r="AX448" s="90" t="s">
        <v>2707</v>
      </c>
      <c r="AY448" s="21" t="str">
        <f>IF(A448="???","--","")&amp;IF(F448&lt;&gt;"Not in the game (anymore)",IF(A448&lt;&gt;"",CONCATENATE("[",A448,"] = {wayshrines={")&amp;IF(K448&lt;&gt;"",CONCATENATE(K448,","),"")&amp;IF(L448&lt;&gt;"",CONCATENATE(L448,","),"")&amp;IF(M448&lt;&gt;"",CONCATENATE(M448,","),"")&amp;CONCATENATE("}")&amp;IF(VALUE(N448)&gt;0,CONCATENATE(", traitsNeeded=",N448),"")&amp;CONCATENATE(", dlcId=",IF(S448&lt;&gt;"",S448,"DLC_BASE_GAME")),""),"")</f>
        <v/>
      </c>
      <c r="AZ448" s="21" t="str">
        <f>IF(F448&lt;&gt;"Not in the game (anymore)",IF(A448&lt;&gt;"",IF(P448&lt;&gt;"",CONCATENATE(", zoneIds={",P448),"")&amp;IF(Y448&lt;&gt;"",CONCATENATE(",",Y448),"")&amp;IF(AD448&lt;&gt;"",CONCATENATE(",",AD448),"")&amp;IF(AI448&lt;&gt;"",CONCATENATE(",",AI448),"")&amp;IF(AN448&lt;&gt;"",CONCATENATE(",",AN448),"")&amp;IF(AS448&lt;&gt;"",CONCATENATE(",",AS448),"")&amp;IF(P448&lt;&gt;"",CONCATENATE("}",""),"")&amp;IF(OR(I448="true",I448="false",I448&lt;&gt;""), CONCATENATE(", veteran=", I448), ""),""),"")</f>
        <v/>
      </c>
      <c r="BA448" s="21" t="str">
        <f>IF(F448&lt;&gt;"Not in the game (anymore)",IF(A448&lt;&gt;"",", setType="&amp;G448,"")&amp;IF(J448="true",", multiTrialSet=true",""),"")</f>
        <v/>
      </c>
      <c r="BB448" s="21" t="str">
        <f>IF(AX448&lt;&gt;"",", isProcSetAllowedInPvP="&amp; AX448,"") &amp; IF(F448&lt;&gt;"Not in the game (anymore)",IF(U448&lt;&gt;"",", dropMechanic={"&amp;U448&amp;IF(AA448&lt;&gt;"",","&amp;AA448,"")&amp;IF(AF448&lt;&gt;"",","&amp;AF448,"")&amp;IF(AK448&lt;&gt;"",","&amp;AK448,"")&amp;IF(AP448&lt;&gt;"",","&amp;AP448,"")&amp;IF(AU448&lt;&gt;"",","&amp;AU448,"")&amp;"}"&amp;IF(U448="LIBSETS_DROP_MECHANIC_MONSTER_NAME",", dropMechanicNames={" &amp; IF(V448&lt;&gt;"","['en']='"&amp;V448&amp;"'","") &amp; IF(W448&lt;&gt;"",", ['de']='" &amp; W448&amp;"'","") &amp; "}",""),"")&amp;"},","")</f>
        <v/>
      </c>
      <c r="BC448" s="21" t="str">
        <f>IF(F448&lt;&gt;"Not in the game (anymore)",IF(C448&lt;&gt;"",CONCATENATE(" --",C448," / ",B448,"   [",IF(Q448&lt;&gt;"",Q448,""),IF(Z448&lt;&gt;"",", "&amp;Z448,""),IF(AE448&lt;&gt;"",", "&amp;AE448,""),IF(AJ448&lt;&gt;"",", "&amp;AJ448,""),IF(AO448&lt;&gt;"",", "&amp;AO448,""),IF(AT448&lt;&gt;"",", "&amp;AT448,""),"]")),"")</f>
        <v/>
      </c>
    </row>
    <row r="449" spans="1:55" x14ac:dyDescent="0.25">
      <c r="A449" s="94">
        <v>511</v>
      </c>
      <c r="B449" s="95" t="s">
        <v>1794</v>
      </c>
      <c r="C449" s="95" t="s">
        <v>1794</v>
      </c>
      <c r="D449" s="3">
        <f t="shared" si="10"/>
        <v>511</v>
      </c>
      <c r="E449" s="59" t="s">
        <v>1823</v>
      </c>
      <c r="F449" s="30" t="s">
        <v>1483</v>
      </c>
      <c r="G449" s="8" t="s">
        <v>1501</v>
      </c>
      <c r="N449">
        <v>0</v>
      </c>
      <c r="O449" s="66" t="s">
        <v>1719</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1832</v>
      </c>
      <c r="V449" s="40" t="e">
        <f>IF(U449&lt;&gt;"",IF(U449&lt;&gt;"LIBSETS_DROP_MECHANIC_MONSTER_NAME",VLOOKUP(U449,'LibSets constants'!$I$4:$L$1003,3,FALSE),""),"")</f>
        <v>#N/A</v>
      </c>
      <c r="W449" s="43" t="e">
        <f>IF(U449&lt;&gt;"",IF(U449&lt;&gt;"LIBSETS_DROP_MECHANIC_MONSTER_NAME",VLOOKUP(U449,'LibSets constants'!$I$4:$L$1003,4,FALSE),""),"")</f>
        <v>#N/A</v>
      </c>
      <c r="Y449" s="3" t="str">
        <f>IF(G449&lt;&gt;"LIBSETS_SETTYPE_BATTLEGROUND",IF(G449&lt;&gt;"LIBSETS_SETTYPE_SPECIAL",IF(X449&lt;&gt;"",X449,IF(Z449&lt;&gt;"",VLOOKUP(Z449,'ESO zone constants'!$D$3:$H$4953,5,FALSE),"")),""),"")</f>
        <v/>
      </c>
      <c r="Z449" t="str">
        <f>IF(AND(O449&lt;&gt;"",NOT(ISERROR(O449))),"",IF(AND(L449&lt;&gt;"",L449&gt;0,NOT(ISERROR(L449))),VLOOKUP(L449,'ESO dumped WayshrineInfo'!$K$3:$N$9999,4,FALSE),""))</f>
        <v/>
      </c>
      <c r="AA449" s="44"/>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WayshrineInfo'!$K$3:$N$9999,4,FALSE),""))</f>
        <v/>
      </c>
      <c r="AF449" s="44"/>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90" t="s">
        <v>2707</v>
      </c>
      <c r="AY449" s="21" t="str">
        <f>IF(A449="???","--","")&amp;IF(F449&lt;&gt;"Not in the game (anymore)",IF(A449&lt;&gt;"",CONCATENATE("[",A449,"] = {wayshrines={")&amp;IF(K449&lt;&gt;"",CONCATENATE(K449,","),"")&amp;IF(L449&lt;&gt;"",CONCATENATE(L449,","),"")&amp;IF(M449&lt;&gt;"",CONCATENATE(M449,","),"")&amp;CONCATENATE("}")&amp;IF(VALUE(N449)&gt;0,CONCATENATE(", traitsNeeded=",N449),"")&amp;CONCATENATE(", dlcId=",IF(S449&lt;&gt;"",S449,"DLC_BASE_GAME")),""),"")</f>
        <v/>
      </c>
      <c r="AZ449" s="21" t="str">
        <f>IF(F449&lt;&gt;"Not in the game (anymore)",IF(A449&lt;&gt;"",IF(P449&lt;&gt;"",CONCATENATE(", zoneIds={",P449),"")&amp;IF(Y449&lt;&gt;"",CONCATENATE(",",Y449),"")&amp;IF(AD449&lt;&gt;"",CONCATENATE(",",AD449),"")&amp;IF(AI449&lt;&gt;"",CONCATENATE(",",AI449),"")&amp;IF(AN449&lt;&gt;"",CONCATENATE(",",AN449),"")&amp;IF(AS449&lt;&gt;"",CONCATENATE(",",AS449),"")&amp;IF(P449&lt;&gt;"",CONCATENATE("}",""),"")&amp;IF(OR(I449="true",I449="false",I449&lt;&gt;""), CONCATENATE(", veteran=", I449), ""),""),"")</f>
        <v/>
      </c>
      <c r="BA449" s="21" t="str">
        <f>IF(F449&lt;&gt;"Not in the game (anymore)",IF(A449&lt;&gt;"",", setType="&amp;G449,"")&amp;IF(J449="true",", multiTrialSet=true",""),"")</f>
        <v/>
      </c>
      <c r="BB449" s="21" t="str">
        <f>IF(AX449&lt;&gt;"",", isProcSetAllowedInPvP="&amp; AX449,"") &amp; IF(F449&lt;&gt;"Not in the game (anymore)",IF(U449&lt;&gt;"",", dropMechanic={"&amp;U449&amp;IF(AA449&lt;&gt;"",","&amp;AA449,"")&amp;IF(AF449&lt;&gt;"",","&amp;AF449,"")&amp;IF(AK449&lt;&gt;"",","&amp;AK449,"")&amp;IF(AP449&lt;&gt;"",","&amp;AP449,"")&amp;IF(AU449&lt;&gt;"",","&amp;AU449,"")&amp;"}"&amp;IF(U449="LIBSETS_DROP_MECHANIC_MONSTER_NAME",", dropMechanicNames={" &amp; IF(V449&lt;&gt;"","['en']='"&amp;V449&amp;"'","") &amp; IF(W449&lt;&gt;"",", ['de']='" &amp; W449&amp;"'","") &amp; "}",""),"")&amp;"},","")</f>
        <v/>
      </c>
      <c r="BC449" s="21" t="str">
        <f>IF(F449&lt;&gt;"Not in the game (anymore)",IF(C449&lt;&gt;"",CONCATENATE(" --",C449," / ",B449,"   [",IF(Q449&lt;&gt;"",Q449,""),IF(Z449&lt;&gt;"",", "&amp;Z449,""),IF(AE449&lt;&gt;"",", "&amp;AE449,""),IF(AJ449&lt;&gt;"",", "&amp;AJ449,""),IF(AO449&lt;&gt;"",", "&amp;AO449,""),IF(AT449&lt;&gt;"",", "&amp;AT449,""),"]")),"")</f>
        <v/>
      </c>
    </row>
    <row r="450" spans="1:55" x14ac:dyDescent="0.25">
      <c r="A450" s="94">
        <v>512</v>
      </c>
      <c r="B450" s="95" t="s">
        <v>1795</v>
      </c>
      <c r="C450" s="95" t="s">
        <v>1795</v>
      </c>
      <c r="D450" s="3">
        <f t="shared" si="10"/>
        <v>512</v>
      </c>
      <c r="E450" s="59" t="s">
        <v>1823</v>
      </c>
      <c r="F450" s="30" t="s">
        <v>1483</v>
      </c>
      <c r="G450" s="8" t="s">
        <v>1501</v>
      </c>
      <c r="N450">
        <v>0</v>
      </c>
      <c r="O450" s="66" t="s">
        <v>1719</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1832</v>
      </c>
      <c r="V450" s="40" t="e">
        <f>IF(U450&lt;&gt;"",IF(U450&lt;&gt;"LIBSETS_DROP_MECHANIC_MONSTER_NAME",VLOOKUP(U450,'LibSets constants'!$I$4:$L$1003,3,FALSE),""),"")</f>
        <v>#N/A</v>
      </c>
      <c r="W450" s="43" t="e">
        <f>IF(U450&lt;&gt;"",IF(U450&lt;&gt;"LIBSETS_DROP_MECHANIC_MONSTER_NAME",VLOOKUP(U450,'LibSets constants'!$I$4:$L$1003,4,FALSE),""),"")</f>
        <v>#N/A</v>
      </c>
      <c r="Y450" s="3" t="str">
        <f>IF(G450&lt;&gt;"LIBSETS_SETTYPE_BATTLEGROUND",IF(G450&lt;&gt;"LIBSETS_SETTYPE_SPECIAL",IF(X450&lt;&gt;"",X450,IF(Z450&lt;&gt;"",VLOOKUP(Z450,'ESO zone constants'!$D$3:$H$4953,5,FALSE),"")),""),"")</f>
        <v/>
      </c>
      <c r="Z450" t="str">
        <f>IF(AND(O450&lt;&gt;"",NOT(ISERROR(O450))),"",IF(AND(L450&lt;&gt;"",L450&gt;0,NOT(ISERROR(L450))),VLOOKUP(L450,'ESO dumped WayshrineInfo'!$K$3:$N$9999,4,FALSE),""))</f>
        <v/>
      </c>
      <c r="AA450" s="44"/>
      <c r="AB450" s="43" t="str">
        <f>IF(AA450&lt;&gt;"",IF(AA450&lt;&gt;"LIBSETS_DROP_MECHANIC_MONSTER_NAME",VLOOKUP(AA450,'LibSets constants'!$I$4:$L$1003,3,FALSE),""),"")</f>
        <v/>
      </c>
      <c r="AC450" s="43" t="str">
        <f>IF(AA450&lt;&gt;"",IF(AA450&lt;&gt;"LIBSETS_DROP_MECHANIC_MONSTER_NAME",VLOOKUP(AA450,'LibSets constants'!$I$4:$L$1003,4,FALSE),""),"")</f>
        <v/>
      </c>
      <c r="AD450" s="3" t="str">
        <f>IF(G450&lt;&gt;"LIBSETS_SETTYPE_BATTLEGROUND",IF(G450&lt;&gt;"LIBSETS_SETTYPE_SPECIAL",IF(AE450&lt;&gt;"",VLOOKUP(AE450,'ESO zone constants'!$D$3:$H$4953,5,FALSE),""),""),"")</f>
        <v/>
      </c>
      <c r="AE450" t="str">
        <f>IF(AND(O450&lt;&gt;"",NOT(ISERROR(O450))),"",IF(AND(M450&lt;&gt;"",M450&gt;0,NOT(ISERROR(M450))),VLOOKUP(M450,'ESO dumped WayshrineInfo'!$K$3:$N$9999,4,FALSE),""))</f>
        <v/>
      </c>
      <c r="AF450" s="44"/>
      <c r="AG450" s="43" t="str">
        <f>IF(AF450&lt;&gt;"",IF(AF450&lt;&gt;"LIBSETS_DROP_MECHANIC_MONSTER_NAME",VLOOKUP(AF450,'LibSets constants'!$I$4:$L$1003,3,FALSE),""),"")</f>
        <v/>
      </c>
      <c r="AH450" s="43" t="str">
        <f>IF(AF450&lt;&gt;"",IF(AF450&lt;&gt;"LIBSETS_DROP_MECHANIC_MONSTER_NAME",VLOOKUP(AF450,'LibSets constants'!$I$4:$L$1003,4,FALSE),""),"")</f>
        <v/>
      </c>
      <c r="AI450" s="3" t="str">
        <f>IF(G450&lt;&gt;"LIBSETS_SETTYPE_BATTLEGROUND",IF(G450&lt;&gt;"LIBSETS_SETTYPE_SPECIAL",IF(AJ450&lt;&gt;"",VLOOKUP(AJ450,'ESO zone constants'!$D$3:$H$4953,5,FALSE),""),""),"")</f>
        <v/>
      </c>
      <c r="AK450" s="44"/>
      <c r="AL450" s="43" t="str">
        <f>IF(AK450&lt;&gt;"",IF(AK450&lt;&gt;"LIBSETS_DROP_MECHANIC_MONSTER_NAME",VLOOKUP(AK450,'LibSets constants'!$I$4:$L$1003,3,FALSE),""),"")</f>
        <v/>
      </c>
      <c r="AM450" s="43" t="str">
        <f>IF(AK450&lt;&gt;"",IF(AK450&lt;&gt;"LIBSETS_DROP_MECHANIC_MONSTER_NAME",VLOOKUP(AK450,'LibSets constants'!$I$4:$L$1003,4,FALSE),""),"")</f>
        <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90" t="s">
        <v>2707</v>
      </c>
      <c r="AY450" s="21" t="str">
        <f>IF(A450="???","--","")&amp;IF(F450&lt;&gt;"Not in the game (anymore)",IF(A450&lt;&gt;"",CONCATENATE("[",A450,"] = {wayshrines={")&amp;IF(K450&lt;&gt;"",CONCATENATE(K450,","),"")&amp;IF(L450&lt;&gt;"",CONCATENATE(L450,","),"")&amp;IF(M450&lt;&gt;"",CONCATENATE(M450,","),"")&amp;CONCATENATE("}")&amp;IF(VALUE(N450)&gt;0,CONCATENATE(", traitsNeeded=",N450),"")&amp;CONCATENATE(", dlcId=",IF(S450&lt;&gt;"",S450,"DLC_BASE_GAME")),""),"")</f>
        <v/>
      </c>
      <c r="AZ450" s="21" t="str">
        <f>IF(F450&lt;&gt;"Not in the game (anymore)",IF(A450&lt;&gt;"",IF(P450&lt;&gt;"",CONCATENATE(", zoneIds={",P450),"")&amp;IF(Y450&lt;&gt;"",CONCATENATE(",",Y450),"")&amp;IF(AD450&lt;&gt;"",CONCATENATE(",",AD450),"")&amp;IF(AI450&lt;&gt;"",CONCATENATE(",",AI450),"")&amp;IF(AN450&lt;&gt;"",CONCATENATE(",",AN450),"")&amp;IF(AS450&lt;&gt;"",CONCATENATE(",",AS450),"")&amp;IF(P450&lt;&gt;"",CONCATENATE("}",""),"")&amp;IF(OR(I450="true",I450="false",I450&lt;&gt;""), CONCATENATE(", veteran=", I450), ""),""),"")</f>
        <v/>
      </c>
      <c r="BA450" s="21" t="str">
        <f>IF(F450&lt;&gt;"Not in the game (anymore)",IF(A450&lt;&gt;"",", setType="&amp;G450,"")&amp;IF(J450="true",", multiTrialSet=true",""),"")</f>
        <v/>
      </c>
      <c r="BB450" s="21" t="str">
        <f>IF(AX450&lt;&gt;"",", isProcSetAllowedInPvP="&amp; AX450,"") &amp; IF(F450&lt;&gt;"Not in the game (anymore)",IF(U450&lt;&gt;"",", dropMechanic={"&amp;U450&amp;IF(AA450&lt;&gt;"",","&amp;AA450,"")&amp;IF(AF450&lt;&gt;"",","&amp;AF450,"")&amp;IF(AK450&lt;&gt;"",","&amp;AK450,"")&amp;IF(AP450&lt;&gt;"",","&amp;AP450,"")&amp;IF(AU450&lt;&gt;"",","&amp;AU450,"")&amp;"}"&amp;IF(U450="LIBSETS_DROP_MECHANIC_MONSTER_NAME",", dropMechanicNames={" &amp; IF(V450&lt;&gt;"","['en']='"&amp;V450&amp;"'","") &amp; IF(W450&lt;&gt;"",", ['de']='" &amp; W450&amp;"'","") &amp; "}",""),"")&amp;"},","")</f>
        <v/>
      </c>
      <c r="BC450" s="21" t="str">
        <f>IF(F450&lt;&gt;"Not in the game (anymore)",IF(C450&lt;&gt;"",CONCATENATE(" --",C450," / ",B450,"   [",IF(Q450&lt;&gt;"",Q450,""),IF(Z450&lt;&gt;"",", "&amp;Z450,""),IF(AE450&lt;&gt;"",", "&amp;AE450,""),IF(AJ450&lt;&gt;"",", "&amp;AJ450,""),IF(AO450&lt;&gt;"",", "&amp;AO450,""),IF(AT450&lt;&gt;"",", "&amp;AT450,""),"]")),"")</f>
        <v/>
      </c>
    </row>
    <row r="451" spans="1:55" x14ac:dyDescent="0.25">
      <c r="A451" s="5">
        <v>513</v>
      </c>
      <c r="B451" t="s">
        <v>2193</v>
      </c>
      <c r="C451" t="s">
        <v>1837</v>
      </c>
      <c r="D451" s="3">
        <f t="shared" si="10"/>
        <v>513</v>
      </c>
      <c r="G451" s="3" t="s">
        <v>1496</v>
      </c>
      <c r="I451" t="s">
        <v>97</v>
      </c>
      <c r="J451" t="s">
        <v>97</v>
      </c>
      <c r="K451">
        <v>436</v>
      </c>
      <c r="L451">
        <v>436</v>
      </c>
      <c r="M451">
        <v>436</v>
      </c>
      <c r="N451">
        <v>0</v>
      </c>
      <c r="O451" s="66" t="s">
        <v>1836</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40" t="str">
        <f>IF(U451&lt;&gt;"",IF(U451&lt;&gt;"LIBSETS_DROP_MECHANIC_MONSTER_NAME",VLOOKUP(U451,'LibSets constants'!$I$4:$L$1003,3,FALSE),""),"")</f>
        <v/>
      </c>
      <c r="W451" s="43" t="str">
        <f>IF(U451&lt;&gt;"",IF(U451&lt;&gt;"LIBSETS_DROP_MECHANIC_MONSTER_NAME",VLOOKUP(U451,'LibSets constants'!$I$4:$L$1003,4,FALSE),""),"")</f>
        <v/>
      </c>
      <c r="Y451" s="3" t="str">
        <f>IF(G451&lt;&gt;"LIBSETS_SETTYPE_BATTLEGROUND",IF(G451&lt;&gt;"LIBSETS_SETTYPE_SPECIAL",IF(X451&lt;&gt;"",X451,IF(Z451&lt;&gt;"",VLOOKUP(Z451,'ESO zone constants'!$D$3:$H$4953,5,FALSE),"")),""),"")</f>
        <v/>
      </c>
      <c r="Z451" t="str">
        <f>IF(AND(O451&lt;&gt;"",NOT(ISERROR(O451))),"",IF(AND(L451&lt;&gt;"",L451&gt;0,NOT(ISERROR(L451))),VLOOKUP(L451,'ESO dumped WayshrineInfo'!$K$3:$N$9999,4,FALSE),""))</f>
        <v/>
      </c>
      <c r="AA451" s="44"/>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WayshrineInfo'!$K$3:$N$9999,4,FALSE),""))</f>
        <v/>
      </c>
      <c r="AF451" s="44"/>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K451" s="44"/>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90" t="s">
        <v>2707</v>
      </c>
      <c r="AY451" s="21" t="str">
        <f>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{wayshrines={436,436,436,}, dlcId=DLC_STONETHORN</v>
      </c>
      <c r="AZ451" s="21" t="str">
        <f>IF(F451&lt;&gt;"Not in the game (anymore)",IF(A451&lt;&gt;"",IF(P451&lt;&gt;"",CONCATENATE(", zoneIds={",P451),"")&amp;IF(Y451&lt;&gt;"",CONCATENATE(",",Y451),"")&amp;IF(AD451&lt;&gt;"",CONCATENATE(",",AD451),"")&amp;IF(AI451&lt;&gt;"",CONCATENATE(",",AI451),"")&amp;IF(AN451&lt;&gt;"",CONCATENATE(",",AN451),"")&amp;IF(AS451&lt;&gt;"",CONCATENATE(",",AS451),"")&amp;IF(P451&lt;&gt;"",CONCATENATE("}",""),"")&amp;IF(OR(I451="true",I451="false",I451&lt;&gt;""), CONCATENATE(", veteran=", I451), ""),""),"")</f>
        <v>, zoneIds={1201}, veteran=false</v>
      </c>
      <c r="BA451" s="21" t="str">
        <f>IF(F451&lt;&gt;"Not in the game (anymore)",IF(A451&lt;&gt;"",", setType="&amp;G451,"")&amp;IF(J451="true",", multiTrialSet=true",""),"")</f>
        <v>, setType=LIBSETS_SETTYPE_DUNGEON</v>
      </c>
      <c r="BB451" s="21" t="str">
        <f>IF(AX451&lt;&gt;"",", isProcSetAllowedInPvP="&amp; AX451,"") &amp; IF(F451&lt;&gt;"Not in the game (anymore)",IF(U451&lt;&gt;"",", dropMechanic={"&amp;U451&amp;IF(AA451&lt;&gt;"",","&amp;AA451,"")&amp;IF(AF451&lt;&gt;"",","&amp;AF451,"")&amp;IF(AK451&lt;&gt;"",","&amp;AK451,"")&amp;IF(AP451&lt;&gt;"",","&amp;AP451,"")&amp;IF(AU451&lt;&gt;"",","&amp;AU451,"")&amp;"}"&amp;IF(U451="LIBSETS_DROP_MECHANIC_MONSTER_NAME",", dropMechanicNames={" &amp; IF(V451&lt;&gt;"","['en']='"&amp;V451&amp;"'","") &amp; IF(W451&lt;&gt;"",", ['de']='" &amp; W451&amp;"'","") &amp; "}",""),"")&amp;"},","")</f>
        <v>},</v>
      </c>
      <c r="BC451" s="21" t="str">
        <f>IF(F451&lt;&gt;"Not in the game (anymore)",IF(C451&lt;&gt;"",CONCATENATE(" --",C451," / ",B451,"   [",IF(Q451&lt;&gt;"",Q451,""),IF(Z451&lt;&gt;"",", "&amp;Z451,""),IF(AE451&lt;&gt;"",", "&amp;AE451,""),IF(AJ451&lt;&gt;"",", "&amp;AJ451,""),IF(AO451&lt;&gt;"",", "&amp;AO451,""),IF(AT451&lt;&gt;"",", "&amp;AT451,""),"]")),"")</f>
        <v xml:space="preserve"> --Talfyg’s Treachery / Talfygs Verrat   [Castle Thorn]</v>
      </c>
    </row>
    <row r="452" spans="1:55" x14ac:dyDescent="0.25">
      <c r="A452" s="5">
        <v>514</v>
      </c>
      <c r="B452" t="s">
        <v>2194</v>
      </c>
      <c r="C452" t="s">
        <v>1838</v>
      </c>
      <c r="D452" s="3">
        <f t="shared" si="10"/>
        <v>514</v>
      </c>
      <c r="G452" s="3" t="s">
        <v>1496</v>
      </c>
      <c r="I452" t="s">
        <v>97</v>
      </c>
      <c r="J452" t="s">
        <v>97</v>
      </c>
      <c r="K452">
        <v>436</v>
      </c>
      <c r="L452">
        <v>436</v>
      </c>
      <c r="M452">
        <v>436</v>
      </c>
      <c r="N452">
        <v>0</v>
      </c>
      <c r="O452" s="66" t="s">
        <v>1836</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40" t="str">
        <f>IF(U452&lt;&gt;"",IF(U452&lt;&gt;"LIBSETS_DROP_MECHANIC_MONSTER_NAME",VLOOKUP(U452,'LibSets constants'!$I$4:$L$1003,3,FALSE),""),"")</f>
        <v/>
      </c>
      <c r="W452" s="43" t="str">
        <f>IF(U452&lt;&gt;"",IF(U452&lt;&gt;"LIBSETS_DROP_MECHANIC_MONSTER_NAME",VLOOKUP(U452,'LibSets constants'!$I$4:$L$1003,4,FALSE),""),"")</f>
        <v/>
      </c>
      <c r="Y452" s="3" t="str">
        <f>IF(G452&lt;&gt;"LIBSETS_SETTYPE_BATTLEGROUND",IF(G452&lt;&gt;"LIBSETS_SETTYPE_SPECIAL",IF(X452&lt;&gt;"",X452,IF(Z452&lt;&gt;"",VLOOKUP(Z452,'ESO zone constants'!$D$3:$H$4953,5,FALSE),"")),""),"")</f>
        <v/>
      </c>
      <c r="Z452" t="str">
        <f>IF(AND(O452&lt;&gt;"",NOT(ISERROR(O452))),"",IF(AND(L452&lt;&gt;"",L452&gt;0,NOT(ISERROR(L452))),VLOOKUP(L452,'ESO dumped WayshrineInfo'!$K$3:$N$9999,4,FALSE),""))</f>
        <v/>
      </c>
      <c r="AA452" s="44"/>
      <c r="AB452" s="43" t="str">
        <f>IF(AA452&lt;&gt;"",IF(AA452&lt;&gt;"LIBSETS_DROP_MECHANIC_MONSTER_NAME",VLOOKUP(AA452,'LibSets constants'!$I$4:$L$1003,3,FALSE),""),"")</f>
        <v/>
      </c>
      <c r="AC452" s="43" t="str">
        <f>IF(AA452&lt;&gt;"",IF(AA452&lt;&gt;"LIBSETS_DROP_MECHANIC_MONSTER_NAME",VLOOKUP(AA452,'LibSets constants'!$I$4:$L$1003,4,FALSE),""),"")</f>
        <v/>
      </c>
      <c r="AD452" s="3" t="str">
        <f>IF(G452&lt;&gt;"LIBSETS_SETTYPE_BATTLEGROUND",IF(G452&lt;&gt;"LIBSETS_SETTYPE_SPECIAL",IF(AE452&lt;&gt;"",VLOOKUP(AE452,'ESO zone constants'!$D$3:$H$4953,5,FALSE),""),""),"")</f>
        <v/>
      </c>
      <c r="AE452" t="str">
        <f>IF(AND(O452&lt;&gt;"",NOT(ISERROR(O452))),"",IF(AND(M452&lt;&gt;"",M452&gt;0,NOT(ISERROR(M452))),VLOOKUP(M452,'ESO dumped WayshrineInfo'!$K$3:$N$9999,4,FALSE),""))</f>
        <v/>
      </c>
      <c r="AF452" s="44"/>
      <c r="AG452" s="43" t="str">
        <f>IF(AF452&lt;&gt;"",IF(AF452&lt;&gt;"LIBSETS_DROP_MECHANIC_MONSTER_NAME",VLOOKUP(AF452,'LibSets constants'!$I$4:$L$1003,3,FALSE),""),"")</f>
        <v/>
      </c>
      <c r="AH452" s="43" t="str">
        <f>IF(AF452&lt;&gt;"",IF(AF452&lt;&gt;"LIBSETS_DROP_MECHANIC_MONSTER_NAME",VLOOKUP(AF452,'LibSets constants'!$I$4:$L$1003,4,FALSE),""),"")</f>
        <v/>
      </c>
      <c r="AI452" s="3" t="str">
        <f>IF(G452&lt;&gt;"LIBSETS_SETTYPE_BATTLEGROUND",IF(G452&lt;&gt;"LIBSETS_SETTYPE_SPECIAL",IF(AJ452&lt;&gt;"",VLOOKUP(AJ452,'ESO zone constants'!$D$3:$H$4953,5,FALSE),""),""),"")</f>
        <v/>
      </c>
      <c r="AK452" s="44"/>
      <c r="AL452" s="43" t="str">
        <f>IF(AK452&lt;&gt;"",IF(AK452&lt;&gt;"LIBSETS_DROP_MECHANIC_MONSTER_NAME",VLOOKUP(AK452,'LibSets constants'!$I$4:$L$1003,3,FALSE),""),"")</f>
        <v/>
      </c>
      <c r="AM452" s="43" t="str">
        <f>IF(AK452&lt;&gt;"",IF(AK452&lt;&gt;"LIBSETS_DROP_MECHANIC_MONSTER_NAME",VLOOKUP(AK452,'LibSets constants'!$I$4:$L$1003,4,FALSE),""),"")</f>
        <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90" t="s">
        <v>2707</v>
      </c>
      <c r="AY452" s="21" t="str">
        <f>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Z452" s="21" t="str">
        <f>IF(F452&lt;&gt;"Not in the game (anymore)",IF(A452&lt;&gt;"",IF(P452&lt;&gt;"",CONCATENATE(", zoneIds={",P452),"")&amp;IF(Y452&lt;&gt;"",CONCATENATE(",",Y452),"")&amp;IF(AD452&lt;&gt;"",CONCATENATE(",",AD452),"")&amp;IF(AI452&lt;&gt;"",CONCATENATE(",",AI452),"")&amp;IF(AN452&lt;&gt;"",CONCATENATE(",",AN452),"")&amp;IF(AS452&lt;&gt;"",CONCATENATE(",",AS452),"")&amp;IF(P452&lt;&gt;"",CONCATENATE("}",""),"")&amp;IF(OR(I452="true",I452="false",I452&lt;&gt;""), CONCATENATE(", veteran=", I452), ""),""),"")</f>
        <v>, zoneIds={1201}, veteran=false</v>
      </c>
      <c r="BA452" s="21" t="str">
        <f>IF(F452&lt;&gt;"Not in the game (anymore)",IF(A452&lt;&gt;"",", setType="&amp;G452,"")&amp;IF(J452="true",", multiTrialSet=true",""),"")</f>
        <v>, setType=LIBSETS_SETTYPE_DUNGEON</v>
      </c>
      <c r="BB452" s="21" t="str">
        <f>IF(AX452&lt;&gt;"",", isProcSetAllowedInPvP="&amp; AX452,"") &amp; IF(F452&lt;&gt;"Not in the game (anymore)",IF(U452&lt;&gt;"",", dropMechanic={"&amp;U452&amp;IF(AA452&lt;&gt;"",","&amp;AA452,"")&amp;IF(AF452&lt;&gt;"",","&amp;AF452,"")&amp;IF(AK452&lt;&gt;"",","&amp;AK452,"")&amp;IF(AP452&lt;&gt;"",","&amp;AP452,"")&amp;IF(AU452&lt;&gt;"",","&amp;AU452,"")&amp;"}"&amp;IF(U452="LIBSETS_DROP_MECHANIC_MONSTER_NAME",", dropMechanicNames={" &amp; IF(V452&lt;&gt;"","['en']='"&amp;V452&amp;"'","") &amp; IF(W452&lt;&gt;"",", ['de']='" &amp; W452&amp;"'","") &amp; "}",""),"")&amp;"},","")</f>
        <v>},</v>
      </c>
      <c r="BC452" s="21" t="str">
        <f>IF(F452&lt;&gt;"Not in the game (anymore)",IF(C452&lt;&gt;"",CONCATENATE(" --",C452," / ",B452,"   [",IF(Q452&lt;&gt;"",Q452,""),IF(Z452&lt;&gt;"",", "&amp;Z452,""),IF(AE452&lt;&gt;"",", "&amp;AE452,""),IF(AJ452&lt;&gt;"",", "&amp;AJ452,""),IF(AO452&lt;&gt;"",", "&amp;AO452,""),IF(AT452&lt;&gt;"",", "&amp;AT452,""),"]")),"")</f>
        <v xml:space="preserve"> --Unleashed Terror / Entfesselter Schrecken   [Castle Thorn]</v>
      </c>
    </row>
    <row r="453" spans="1:55" x14ac:dyDescent="0.25">
      <c r="A453" s="5">
        <v>515</v>
      </c>
      <c r="B453" t="s">
        <v>2195</v>
      </c>
      <c r="C453" t="s">
        <v>1839</v>
      </c>
      <c r="D453" s="3">
        <f t="shared" si="10"/>
        <v>515</v>
      </c>
      <c r="G453" s="3" t="s">
        <v>1496</v>
      </c>
      <c r="I453" t="s">
        <v>97</v>
      </c>
      <c r="J453" t="s">
        <v>97</v>
      </c>
      <c r="K453">
        <v>436</v>
      </c>
      <c r="L453">
        <v>436</v>
      </c>
      <c r="M453">
        <v>436</v>
      </c>
      <c r="N453">
        <v>0</v>
      </c>
      <c r="O453" s="66" t="s">
        <v>1836</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40" t="str">
        <f>IF(U453&lt;&gt;"",IF(U453&lt;&gt;"LIBSETS_DROP_MECHANIC_MONSTER_NAME",VLOOKUP(U453,'LibSets constants'!$I$4:$L$1003,3,FALSE),""),"")</f>
        <v/>
      </c>
      <c r="W453" s="43" t="str">
        <f>IF(U453&lt;&gt;"",IF(U453&lt;&gt;"LIBSETS_DROP_MECHANIC_MONSTER_NAME",VLOOKUP(U453,'LibSets constants'!$I$4:$L$1003,4,FALSE),""),"")</f>
        <v/>
      </c>
      <c r="Y453" s="3" t="str">
        <f>IF(G453&lt;&gt;"LIBSETS_SETTYPE_BATTLEGROUND",IF(G453&lt;&gt;"LIBSETS_SETTYPE_SPECIAL",IF(X453&lt;&gt;"",X453,IF(Z453&lt;&gt;"",VLOOKUP(Z453,'ESO zone constants'!$D$3:$H$4953,5,FALSE),"")),""),"")</f>
        <v/>
      </c>
      <c r="Z453" t="str">
        <f>IF(AND(O453&lt;&gt;"",NOT(ISERROR(O453))),"",IF(AND(L453&lt;&gt;"",L453&gt;0,NOT(ISERROR(L453))),VLOOKUP(L453,'ESO dumped WayshrineInfo'!$K$3:$N$9999,4,FALSE),""))</f>
        <v/>
      </c>
      <c r="AA453" s="44"/>
      <c r="AB453" s="43" t="str">
        <f>IF(AA453&lt;&gt;"",IF(AA453&lt;&gt;"LIBSETS_DROP_MECHANIC_MONSTER_NAME",VLOOKUP(AA453,'LibSets constants'!$I$4:$L$1003,3,FALSE),""),"")</f>
        <v/>
      </c>
      <c r="AC453" s="43" t="str">
        <f>IF(AA453&lt;&gt;"",IF(AA453&lt;&gt;"LIBSETS_DROP_MECHANIC_MONSTER_NAME",VLOOKUP(AA453,'LibSets constants'!$I$4:$L$1003,4,FALSE),""),"")</f>
        <v/>
      </c>
      <c r="AD453" s="3" t="str">
        <f>IF(G453&lt;&gt;"LIBSETS_SETTYPE_BATTLEGROUND",IF(G453&lt;&gt;"LIBSETS_SETTYPE_SPECIAL",IF(AE453&lt;&gt;"",VLOOKUP(AE453,'ESO zone constants'!$D$3:$H$4953,5,FALSE),""),""),"")</f>
        <v/>
      </c>
      <c r="AE453" t="str">
        <f>IF(AND(O453&lt;&gt;"",NOT(ISERROR(O453))),"",IF(AND(M453&lt;&gt;"",M453&gt;0,NOT(ISERROR(M453))),VLOOKUP(M453,'ESO dumped WayshrineInfo'!$K$3:$N$9999,4,FALSE),""))</f>
        <v/>
      </c>
      <c r="AF453" s="44"/>
      <c r="AG453" s="43" t="str">
        <f>IF(AF453&lt;&gt;"",IF(AF453&lt;&gt;"LIBSETS_DROP_MECHANIC_MONSTER_NAME",VLOOKUP(AF453,'LibSets constants'!$I$4:$L$1003,3,FALSE),""),"")</f>
        <v/>
      </c>
      <c r="AH453" s="43" t="str">
        <f>IF(AF453&lt;&gt;"",IF(AF453&lt;&gt;"LIBSETS_DROP_MECHANIC_MONSTER_NAME",VLOOKUP(AF453,'LibSets constants'!$I$4:$L$1003,4,FALSE),""),"")</f>
        <v/>
      </c>
      <c r="AI453" s="3" t="str">
        <f>IF(G453&lt;&gt;"LIBSETS_SETTYPE_BATTLEGROUND",IF(G453&lt;&gt;"LIBSETS_SETTYPE_SPECIAL",IF(AJ453&lt;&gt;"",VLOOKUP(AJ453,'ESO zone constants'!$D$3:$H$4953,5,FALSE),""),""),"")</f>
        <v/>
      </c>
      <c r="AK453" s="44"/>
      <c r="AL453" s="43" t="str">
        <f>IF(AK453&lt;&gt;"",IF(AK453&lt;&gt;"LIBSETS_DROP_MECHANIC_MONSTER_NAME",VLOOKUP(AK453,'LibSets constants'!$I$4:$L$1003,3,FALSE),""),"")</f>
        <v/>
      </c>
      <c r="AM453" s="43" t="str">
        <f>IF(AK453&lt;&gt;"",IF(AK453&lt;&gt;"LIBSETS_DROP_MECHANIC_MONSTER_NAME",VLOOKUP(AK453,'LibSets constants'!$I$4:$L$1003,4,FALSE),""),"")</f>
        <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90" t="s">
        <v>2707</v>
      </c>
      <c r="AY453" s="21" t="str">
        <f>IF(A453="???","--","")&amp;IF(F453&lt;&gt;"Not in the game (anymore)",IF(A453&lt;&gt;"",CONCATENATE("[",A453,"] = {wayshrines={")&amp;IF(K453&lt;&gt;"",CONCATENATE(K453,","),"")&amp;IF(L453&lt;&gt;"",CONCATENATE(L453,","),"")&amp;IF(M453&lt;&gt;"",CONCATENATE(M453,","),"")&amp;CONCATENATE("}")&amp;IF(VALUE(N453)&gt;0,CONCATENATE(", traitsNeeded=",N453),"")&amp;CONCATENATE(", dlcId=",IF(S453&lt;&gt;"",S453,"DLC_BASE_GAME")),""),"")</f>
        <v>[515] = {wayshrines={436,436,436,}, dlcId=DLC_STONETHORN</v>
      </c>
      <c r="AZ453" s="21" t="str">
        <f>IF(F453&lt;&gt;"Not in the game (anymore)",IF(A453&lt;&gt;"",IF(P453&lt;&gt;"",CONCATENATE(", zoneIds={",P453),"")&amp;IF(Y453&lt;&gt;"",CONCATENATE(",",Y453),"")&amp;IF(AD453&lt;&gt;"",CONCATENATE(",",AD453),"")&amp;IF(AI453&lt;&gt;"",CONCATENATE(",",AI453),"")&amp;IF(AN453&lt;&gt;"",CONCATENATE(",",AN453),"")&amp;IF(AS453&lt;&gt;"",CONCATENATE(",",AS453),"")&amp;IF(P453&lt;&gt;"",CONCATENATE("}",""),"")&amp;IF(OR(I453="true",I453="false",I453&lt;&gt;""), CONCATENATE(", veteran=", I453), ""),""),"")</f>
        <v>, zoneIds={1201}, veteran=false</v>
      </c>
      <c r="BA453" s="21" t="str">
        <f>IF(F453&lt;&gt;"Not in the game (anymore)",IF(A453&lt;&gt;"",", setType="&amp;G453,"")&amp;IF(J453="true",", multiTrialSet=true",""),"")</f>
        <v>, setType=LIBSETS_SETTYPE_DUNGEON</v>
      </c>
      <c r="BB453" s="21" t="str">
        <f>IF(AX453&lt;&gt;"",", isProcSetAllowedInPvP="&amp; AX453,"") &amp; IF(F453&lt;&gt;"Not in the game (anymore)",IF(U453&lt;&gt;"",", dropMechanic={"&amp;U453&amp;IF(AA453&lt;&gt;"",","&amp;AA453,"")&amp;IF(AF453&lt;&gt;"",","&amp;AF453,"")&amp;IF(AK453&lt;&gt;"",","&amp;AK453,"")&amp;IF(AP453&lt;&gt;"",","&amp;AP453,"")&amp;IF(AU453&lt;&gt;"",","&amp;AU453,"")&amp;"}"&amp;IF(U453="LIBSETS_DROP_MECHANIC_MONSTER_NAME",", dropMechanicNames={" &amp; IF(V453&lt;&gt;"","['en']='"&amp;V453&amp;"'","") &amp; IF(W453&lt;&gt;"",", ['de']='" &amp; W453&amp;"'","") &amp; "}",""),"")&amp;"},","")</f>
        <v>},</v>
      </c>
      <c r="BC453" s="21" t="str">
        <f>IF(F453&lt;&gt;"Not in the game (anymore)",IF(C453&lt;&gt;"",CONCATENATE(" --",C453," / ",B453,"   [",IF(Q453&lt;&gt;"",Q453,""),IF(Z453&lt;&gt;"",", "&amp;Z453,""),IF(AE453&lt;&gt;"",", "&amp;AE453,""),IF(AJ453&lt;&gt;"",", "&amp;AJ453,""),IF(AO453&lt;&gt;"",", "&amp;AO453,""),IF(AT453&lt;&gt;"",", "&amp;AT453,""),"]")),"")</f>
        <v xml:space="preserve"> --Crimson Twilight / Scharlachrotes Zwielicht   [Castle Thorn]</v>
      </c>
    </row>
    <row r="454" spans="1:55" x14ac:dyDescent="0.25">
      <c r="A454" s="5">
        <v>516</v>
      </c>
      <c r="B454" t="s">
        <v>2196</v>
      </c>
      <c r="C454" t="s">
        <v>1841</v>
      </c>
      <c r="D454" s="3">
        <f t="shared" si="10"/>
        <v>516</v>
      </c>
      <c r="G454" s="3" t="s">
        <v>1496</v>
      </c>
      <c r="I454" t="s">
        <v>97</v>
      </c>
      <c r="J454" t="s">
        <v>97</v>
      </c>
      <c r="K454">
        <v>435</v>
      </c>
      <c r="L454">
        <v>435</v>
      </c>
      <c r="M454">
        <v>435</v>
      </c>
      <c r="N454">
        <v>0</v>
      </c>
      <c r="O454" s="66" t="s">
        <v>1844</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42" t="str">
        <f>IF(U454&lt;&gt;"",IF(U454&lt;&gt;"LIBSETS_DROP_MECHANIC_MONSTER_NAME",VLOOKUP(U454,'LibSets constants'!$I$4:$L$1003,3,FALSE),""),"")</f>
        <v/>
      </c>
      <c r="W454" s="39" t="str">
        <f>IF(U454&lt;&gt;"",IF(U454&lt;&gt;"LIBSETS_DROP_MECHANIC_MONSTER_NAME",VLOOKUP(U454,'LibSets constants'!$I$4:$L$1003,4,FALSE),""),"")</f>
        <v/>
      </c>
      <c r="Y454" s="3" t="str">
        <f>IF(G454&lt;&gt;"LIBSETS_SETTYPE_BATTLEGROUND",IF(G454&lt;&gt;"LIBSETS_SETTYPE_SPECIAL",IF(X454&lt;&gt;"",X454,IF(Z454&lt;&gt;"",VLOOKUP(Z454,'ESO zone constants'!$D$3:$H$4953,5,FALSE),"")),""),"")</f>
        <v/>
      </c>
      <c r="Z454" t="str">
        <f>IF(AND(O454&lt;&gt;"",NOT(ISERROR(O454))),"",IF(AND(L454&lt;&gt;"",L454&gt;0,NOT(ISERROR(L454))),VLOOKUP(L454,'ESO dumped WayshrineInfo'!$K$3:$N$9999,4,FALSE),""))</f>
        <v/>
      </c>
      <c r="AA454" s="44"/>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WayshrineInfo'!$K$3:$N$9999,4,FALSE),""))</f>
        <v/>
      </c>
      <c r="AF454" s="44"/>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90" t="s">
        <v>2707</v>
      </c>
      <c r="AY454" s="21" t="str">
        <f>IF(A454="???","--","")&amp;IF(F454&lt;&gt;"Not in the game (anymore)",IF(A454&lt;&gt;"",CONCATENATE("[",A454,"] = {wayshrines={")&amp;IF(K454&lt;&gt;"",CONCATENATE(K454,","),"")&amp;IF(L454&lt;&gt;"",CONCATENATE(L454,","),"")&amp;IF(M454&lt;&gt;"",CONCATENATE(M454,","),"")&amp;CONCATENATE("}")&amp;IF(VALUE(N454)&gt;0,CONCATENATE(", traitsNeeded=",N454),"")&amp;CONCATENATE(", dlcId=",IF(S454&lt;&gt;"",S454,"DLC_BASE_GAME")),""),"")</f>
        <v>[516] = {wayshrines={435,435,435,}, dlcId=DLC_STONETHORN</v>
      </c>
      <c r="AZ454" s="21" t="str">
        <f>IF(F454&lt;&gt;"Not in the game (anymore)",IF(A454&lt;&gt;"",IF(P454&lt;&gt;"",CONCATENATE(", zoneIds={",P454),"")&amp;IF(Y454&lt;&gt;"",CONCATENATE(",",Y454),"")&amp;IF(AD454&lt;&gt;"",CONCATENATE(",",AD454),"")&amp;IF(AI454&lt;&gt;"",CONCATENATE(",",AI454),"")&amp;IF(AN454&lt;&gt;"",CONCATENATE(",",AN454),"")&amp;IF(AS454&lt;&gt;"",CONCATENATE(",",AS454),"")&amp;IF(P454&lt;&gt;"",CONCATENATE("}",""),"")&amp;IF(OR(I454="true",I454="false",I454&lt;&gt;""), CONCATENATE(", veteran=", I454), ""),""),"")</f>
        <v>, zoneIds={1197}, veteran=false</v>
      </c>
      <c r="BA454" s="21" t="str">
        <f>IF(F454&lt;&gt;"Not in the game (anymore)",IF(A454&lt;&gt;"",", setType="&amp;G454,"")&amp;IF(J454="true",", multiTrialSet=true",""),"")</f>
        <v>, setType=LIBSETS_SETTYPE_DUNGEON</v>
      </c>
      <c r="BB454" s="21" t="str">
        <f>IF(AX454&lt;&gt;"",", isProcSetAllowedInPvP="&amp; AX454,"") &amp; IF(F454&lt;&gt;"Not in the game (anymore)",IF(U454&lt;&gt;"",", dropMechanic={"&amp;U454&amp;IF(AA454&lt;&gt;"",","&amp;AA454,"")&amp;IF(AF454&lt;&gt;"",","&amp;AF454,"")&amp;IF(AK454&lt;&gt;"",","&amp;AK454,"")&amp;IF(AP454&lt;&gt;"",","&amp;AP454,"")&amp;IF(AU454&lt;&gt;"",","&amp;AU454,"")&amp;"}"&amp;IF(U454="LIBSETS_DROP_MECHANIC_MONSTER_NAME",", dropMechanicNames={" &amp; IF(V454&lt;&gt;"","['en']='"&amp;V454&amp;"'","") &amp; IF(W454&lt;&gt;"",", ['de']='" &amp; W454&amp;"'","") &amp; "}",""),"")&amp;"},","")</f>
        <v>},</v>
      </c>
      <c r="BC454" s="21" t="str">
        <f>IF(F454&lt;&gt;"Not in the game (anymore)",IF(C454&lt;&gt;"",CONCATENATE(" --",C454," / ",B454,"   [",IF(Q454&lt;&gt;"",Q454,""),IF(Z454&lt;&gt;"",", "&amp;Z454,""),IF(AE454&lt;&gt;"",", "&amp;AE454,""),IF(AJ454&lt;&gt;"",", "&amp;AJ454,""),IF(AO454&lt;&gt;"",", "&amp;AO454,""),IF(AT454&lt;&gt;"",", "&amp;AT454,""),"]")),"")</f>
        <v xml:space="preserve"> --Elemental Catalyst / Elementarer Katalysator   [Stone Garden]</v>
      </c>
    </row>
    <row r="455" spans="1:55" x14ac:dyDescent="0.25">
      <c r="A455" s="5">
        <v>517</v>
      </c>
      <c r="B455" t="s">
        <v>2197</v>
      </c>
      <c r="C455" t="s">
        <v>1842</v>
      </c>
      <c r="D455" s="3">
        <f t="shared" si="10"/>
        <v>517</v>
      </c>
      <c r="G455" s="3" t="s">
        <v>1496</v>
      </c>
      <c r="I455" t="s">
        <v>97</v>
      </c>
      <c r="J455" t="s">
        <v>97</v>
      </c>
      <c r="K455">
        <v>435</v>
      </c>
      <c r="L455">
        <v>435</v>
      </c>
      <c r="M455">
        <v>435</v>
      </c>
      <c r="N455">
        <v>0</v>
      </c>
      <c r="O455" s="66" t="s">
        <v>1844</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42" t="str">
        <f>IF(U455&lt;&gt;"",IF(U455&lt;&gt;"LIBSETS_DROP_MECHANIC_MONSTER_NAME",VLOOKUP(U455,'LibSets constants'!$I$4:$L$1003,3,FALSE),""),"")</f>
        <v/>
      </c>
      <c r="W455" s="39" t="str">
        <f>IF(U455&lt;&gt;"",IF(U455&lt;&gt;"LIBSETS_DROP_MECHANIC_MONSTER_NAME",VLOOKUP(U455,'LibSets constants'!$I$4:$L$1003,4,FALSE),""),"")</f>
        <v/>
      </c>
      <c r="Y455" s="3" t="str">
        <f>IF(G455&lt;&gt;"LIBSETS_SETTYPE_BATTLEGROUND",IF(G455&lt;&gt;"LIBSETS_SETTYPE_SPECIAL",IF(X455&lt;&gt;"",X455,IF(Z455&lt;&gt;"",VLOOKUP(Z455,'ESO zone constants'!$D$3:$H$4953,5,FALSE),"")),""),"")</f>
        <v/>
      </c>
      <c r="Z455" t="str">
        <f>IF(AND(O455&lt;&gt;"",NOT(ISERROR(O455))),"",IF(AND(L455&lt;&gt;"",L455&gt;0,NOT(ISERROR(L455))),VLOOKUP(L455,'ESO dumped WayshrineInfo'!$K$3:$N$9999,4,FALSE),""))</f>
        <v/>
      </c>
      <c r="AA455" s="44"/>
      <c r="AB455" s="43" t="str">
        <f>IF(AA455&lt;&gt;"",IF(AA455&lt;&gt;"LIBSETS_DROP_MECHANIC_MONSTER_NAME",VLOOKUP(AA455,'LibSets constants'!$I$4:$L$1003,3,FALSE),""),"")</f>
        <v/>
      </c>
      <c r="AC455" s="43" t="str">
        <f>IF(AA455&lt;&gt;"",IF(AA455&lt;&gt;"LIBSETS_DROP_MECHANIC_MONSTER_NAME",VLOOKUP(AA455,'LibSets constants'!$I$4:$L$1003,4,FALSE),""),"")</f>
        <v/>
      </c>
      <c r="AD455" s="3" t="str">
        <f>IF(G455&lt;&gt;"LIBSETS_SETTYPE_BATTLEGROUND",IF(G455&lt;&gt;"LIBSETS_SETTYPE_SPECIAL",IF(AE455&lt;&gt;"",VLOOKUP(AE455,'ESO zone constants'!$D$3:$H$4953,5,FALSE),""),""),"")</f>
        <v/>
      </c>
      <c r="AE455" t="str">
        <f>IF(AND(O455&lt;&gt;"",NOT(ISERROR(O455))),"",IF(AND(M455&lt;&gt;"",M455&gt;0,NOT(ISERROR(M455))),VLOOKUP(M455,'ESO dumped WayshrineInfo'!$K$3:$N$9999,4,FALSE),""))</f>
        <v/>
      </c>
      <c r="AF455" s="44"/>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90" t="s">
        <v>2707</v>
      </c>
      <c r="AY455" s="21" t="str">
        <f>IF(A455="???","--","")&amp;IF(F455&lt;&gt;"Not in the game (anymore)",IF(A455&lt;&gt;"",CONCATENATE("[",A455,"] = {wayshrines={")&amp;IF(K455&lt;&gt;"",CONCATENATE(K455,","),"")&amp;IF(L455&lt;&gt;"",CONCATENATE(L455,","),"")&amp;IF(M455&lt;&gt;"",CONCATENATE(M455,","),"")&amp;CONCATENATE("}")&amp;IF(VALUE(N455)&gt;0,CONCATENATE(", traitsNeeded=",N455),"")&amp;CONCATENATE(", dlcId=",IF(S455&lt;&gt;"",S455,"DLC_BASE_GAME")),""),"")</f>
        <v>[517] = {wayshrines={435,435,435,}, dlcId=DLC_STONETHORN</v>
      </c>
      <c r="AZ455" s="21" t="str">
        <f>IF(F455&lt;&gt;"Not in the game (anymore)",IF(A455&lt;&gt;"",IF(P455&lt;&gt;"",CONCATENATE(", zoneIds={",P455),"")&amp;IF(Y455&lt;&gt;"",CONCATENATE(",",Y455),"")&amp;IF(AD455&lt;&gt;"",CONCATENATE(",",AD455),"")&amp;IF(AI455&lt;&gt;"",CONCATENATE(",",AI455),"")&amp;IF(AN455&lt;&gt;"",CONCATENATE(",",AN455),"")&amp;IF(AS455&lt;&gt;"",CONCATENATE(",",AS455),"")&amp;IF(P455&lt;&gt;"",CONCATENATE("}",""),"")&amp;IF(OR(I455="true",I455="false",I455&lt;&gt;""), CONCATENATE(", veteran=", I455), ""),""),"")</f>
        <v>, zoneIds={1197}, veteran=false</v>
      </c>
      <c r="BA455" s="21" t="str">
        <f>IF(F455&lt;&gt;"Not in the game (anymore)",IF(A455&lt;&gt;"",", setType="&amp;G455,"")&amp;IF(J455="true",", multiTrialSet=true",""),"")</f>
        <v>, setType=LIBSETS_SETTYPE_DUNGEON</v>
      </c>
      <c r="BB455" s="21" t="str">
        <f>IF(AX455&lt;&gt;"",", isProcSetAllowedInPvP="&amp; AX455,"") &amp; IF(F455&lt;&gt;"Not in the game (anymore)",IF(U455&lt;&gt;"",", dropMechanic={"&amp;U455&amp;IF(AA455&lt;&gt;"",","&amp;AA455,"")&amp;IF(AF455&lt;&gt;"",","&amp;AF455,"")&amp;IF(AK455&lt;&gt;"",","&amp;AK455,"")&amp;IF(AP455&lt;&gt;"",","&amp;AP455,"")&amp;IF(AU455&lt;&gt;"",","&amp;AU455,"")&amp;"}"&amp;IF(U455="LIBSETS_DROP_MECHANIC_MONSTER_NAME",", dropMechanicNames={" &amp; IF(V455&lt;&gt;"","['en']='"&amp;V455&amp;"'","") &amp; IF(W455&lt;&gt;"",", ['de']='" &amp; W455&amp;"'","") &amp; "}",""),"")&amp;"},","")</f>
        <v>},</v>
      </c>
      <c r="BC455" s="21" t="str">
        <f>IF(F455&lt;&gt;"Not in the game (anymore)",IF(C455&lt;&gt;"",CONCATENATE(" --",C455," / ",B455,"   [",IF(Q455&lt;&gt;"",Q455,""),IF(Z455&lt;&gt;"",", "&amp;Z455,""),IF(AE455&lt;&gt;"",", "&amp;AE455,""),IF(AJ455&lt;&gt;"",", "&amp;AJ455,""),IF(AO455&lt;&gt;"",", "&amp;AO455,""),IF(AT455&lt;&gt;"",", "&amp;AT455,""),"]")),"")</f>
        <v xml:space="preserve"> --Kraglen’s Howl / Kraglens Heulen   [Stone Garden]</v>
      </c>
    </row>
    <row r="456" spans="1:55" x14ac:dyDescent="0.25">
      <c r="A456" s="5">
        <v>518</v>
      </c>
      <c r="B456" t="s">
        <v>2198</v>
      </c>
      <c r="C456" t="s">
        <v>1843</v>
      </c>
      <c r="D456" s="3">
        <f t="shared" si="10"/>
        <v>518</v>
      </c>
      <c r="G456" s="3" t="s">
        <v>1496</v>
      </c>
      <c r="I456" t="s">
        <v>97</v>
      </c>
      <c r="J456" t="s">
        <v>97</v>
      </c>
      <c r="K456">
        <v>435</v>
      </c>
      <c r="L456">
        <v>435</v>
      </c>
      <c r="M456">
        <v>435</v>
      </c>
      <c r="N456">
        <v>0</v>
      </c>
      <c r="O456" s="66" t="s">
        <v>1844</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42" t="str">
        <f>IF(U456&lt;&gt;"",IF(U456&lt;&gt;"LIBSETS_DROP_MECHANIC_MONSTER_NAME",VLOOKUP(U456,'LibSets constants'!$I$4:$L$1003,3,FALSE),""),"")</f>
        <v/>
      </c>
      <c r="W456" s="39" t="str">
        <f>IF(U456&lt;&gt;"",IF(U456&lt;&gt;"LIBSETS_DROP_MECHANIC_MONSTER_NAME",VLOOKUP(U456,'LibSets constants'!$I$4:$L$1003,4,FALSE),""),"")</f>
        <v/>
      </c>
      <c r="Y456" s="3" t="str">
        <f>IF(G456&lt;&gt;"LIBSETS_SETTYPE_BATTLEGROUND",IF(G456&lt;&gt;"LIBSETS_SETTYPE_SPECIAL",IF(X456&lt;&gt;"",X456,IF(Z456&lt;&gt;"",VLOOKUP(Z456,'ESO zone constants'!$D$3:$H$4953,5,FALSE),"")),""),"")</f>
        <v/>
      </c>
      <c r="Z456" t="str">
        <f>IF(AND(O456&lt;&gt;"",NOT(ISERROR(O456))),"",IF(AND(L456&lt;&gt;"",L456&gt;0,NOT(ISERROR(L456))),VLOOKUP(L456,'ESO dumped WayshrineInfo'!$K$3:$N$9999,4,FALSE),""))</f>
        <v/>
      </c>
      <c r="AA456" s="44"/>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WayshrineInfo'!$K$3:$N$9999,4,FALSE),""))</f>
        <v/>
      </c>
      <c r="AF456" s="44"/>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90" t="s">
        <v>2707</v>
      </c>
      <c r="AY456" s="21" t="str">
        <f>IF(A456="???","--","")&amp;IF(F456&lt;&gt;"Not in the game (anymore)",IF(A456&lt;&gt;"",CONCATENATE("[",A456,"] = {wayshrines={")&amp;IF(K456&lt;&gt;"",CONCATENATE(K456,","),"")&amp;IF(L456&lt;&gt;"",CONCATENATE(L456,","),"")&amp;IF(M456&lt;&gt;"",CONCATENATE(M456,","),"")&amp;CONCATENATE("}")&amp;IF(VALUE(N456)&gt;0,CONCATENATE(", traitsNeeded=",N456),"")&amp;CONCATENATE(", dlcId=",IF(S456&lt;&gt;"",S456,"DLC_BASE_GAME")),""),"")</f>
        <v>[518] = {wayshrines={435,435,435,}, dlcId=DLC_STONETHORN</v>
      </c>
      <c r="AZ456" s="21" t="str">
        <f>IF(F456&lt;&gt;"Not in the game (anymore)",IF(A456&lt;&gt;"",IF(P456&lt;&gt;"",CONCATENATE(", zoneIds={",P456),"")&amp;IF(Y456&lt;&gt;"",CONCATENATE(",",Y456),"")&amp;IF(AD456&lt;&gt;"",CONCATENATE(",",AD456),"")&amp;IF(AI456&lt;&gt;"",CONCATENATE(",",AI456),"")&amp;IF(AN456&lt;&gt;"",CONCATENATE(",",AN456),"")&amp;IF(AS456&lt;&gt;"",CONCATENATE(",",AS456),"")&amp;IF(P456&lt;&gt;"",CONCATENATE("}",""),"")&amp;IF(OR(I456="true",I456="false",I456&lt;&gt;""), CONCATENATE(", veteran=", I456), ""),""),"")</f>
        <v>, zoneIds={1197}, veteran=false</v>
      </c>
      <c r="BA456" s="21" t="str">
        <f>IF(F456&lt;&gt;"Not in the game (anymore)",IF(A456&lt;&gt;"",", setType="&amp;G456,"")&amp;IF(J456="true",", multiTrialSet=true",""),"")</f>
        <v>, setType=LIBSETS_SETTYPE_DUNGEON</v>
      </c>
      <c r="BB456" s="21" t="str">
        <f>IF(AX456&lt;&gt;"",", isProcSetAllowedInPvP="&amp; AX456,"") &amp; IF(F456&lt;&gt;"Not in the game (anymore)",IF(U456&lt;&gt;"",", dropMechanic={"&amp;U456&amp;IF(AA456&lt;&gt;"",","&amp;AA456,"")&amp;IF(AF456&lt;&gt;"",","&amp;AF456,"")&amp;IF(AK456&lt;&gt;"",","&amp;AK456,"")&amp;IF(AP456&lt;&gt;"",","&amp;AP456,"")&amp;IF(AU456&lt;&gt;"",","&amp;AU456,"")&amp;"}"&amp;IF(U456="LIBSETS_DROP_MECHANIC_MONSTER_NAME",", dropMechanicNames={" &amp; IF(V456&lt;&gt;"","['en']='"&amp;V456&amp;"'","") &amp; IF(W456&lt;&gt;"",", ['de']='" &amp; W456&amp;"'","") &amp; "}",""),"")&amp;"},","")</f>
        <v>},</v>
      </c>
      <c r="BC456" s="21" t="str">
        <f>IF(F456&lt;&gt;"Not in the game (anymore)",IF(C456&lt;&gt;"",CONCATENATE(" --",C456," / ",B456,"   [",IF(Q456&lt;&gt;"",Q456,""),IF(Z456&lt;&gt;"",", "&amp;Z456,""),IF(AE456&lt;&gt;"",", "&amp;AE456,""),IF(AJ456&lt;&gt;"",", "&amp;AJ456,""),IF(AO456&lt;&gt;"",", "&amp;AO456,""),IF(AT456&lt;&gt;"",", "&amp;AT456,""),"]")),"")</f>
        <v xml:space="preserve"> --Arkasis’s Genius / Arkasis' Genie   [Stone Garden]</v>
      </c>
    </row>
    <row r="457" spans="1:55" x14ac:dyDescent="0.25">
      <c r="A457" s="5">
        <v>519</v>
      </c>
      <c r="B457" t="s">
        <v>1796</v>
      </c>
      <c r="C457" t="s">
        <v>1797</v>
      </c>
      <c r="D457" s="3">
        <f t="shared" si="10"/>
        <v>519</v>
      </c>
      <c r="G457" s="8" t="s">
        <v>1712</v>
      </c>
      <c r="I457" t="s">
        <v>97</v>
      </c>
      <c r="J457" t="s">
        <v>97</v>
      </c>
      <c r="K457">
        <v>-1</v>
      </c>
      <c r="L457">
        <v>-1</v>
      </c>
      <c r="M457">
        <v>-1</v>
      </c>
      <c r="N457">
        <v>0</v>
      </c>
      <c r="O457" s="66" t="s">
        <v>1829</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1635</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constants'!$B$4:$C$1003,2,FALSE),"")</f>
        <v>Greymoor</v>
      </c>
      <c r="U457" s="3" t="s">
        <v>1709</v>
      </c>
      <c r="V457" s="40" t="str">
        <f>IF(U457&lt;&gt;"",IF(U457&lt;&gt;"LIBSETS_DROP_MECHANIC_MONSTER_NAME",VLOOKUP(U457,'LibSets constants'!$I$4:$L$1003,3,FALSE),""),"")</f>
        <v>Antiquities (Mythic set items)</v>
      </c>
      <c r="W457" s="43" t="str">
        <f>IF(U457&lt;&gt;"",IF(U457&lt;&gt;"LIBSETS_DROP_MECHANIC_MONSTER_NAME",VLOOKUP(U457,'LibSets constants'!$I$4:$L$1003,4,FALSE),""),"")</f>
        <v>Antiquitäten (Mytische Set Gegenstände)</v>
      </c>
      <c r="Y457" s="3" t="str">
        <f>IF(G457&lt;&gt;"LIBSETS_SETTYPE_BATTLEGROUND",IF(G457&lt;&gt;"LIBSETS_SETTYPE_SPECIAL",IF(X457&lt;&gt;"",X457,IF(Z457&lt;&gt;"",VLOOKUP(Z457,'ESO zone constants'!$D$3:$H$4953,5,FALSE),"")),""),"")</f>
        <v/>
      </c>
      <c r="Z457" t="str">
        <f>IF(AND(O457&lt;&gt;"",NOT(ISERROR(O457))),"",IF(AND(L457&lt;&gt;"",L457&gt;0,NOT(ISERROR(L457))),VLOOKUP(L457,'ESO dumped WayshrineInfo'!$K$3:$N$9999,4,FALSE),""))</f>
        <v/>
      </c>
      <c r="AA457" s="44"/>
      <c r="AB457" s="43" t="str">
        <f>IF(AA457&lt;&gt;"",IF(AA457&lt;&gt;"LIBSETS_DROP_MECHANIC_MONSTER_NAME",VLOOKUP(AA457,'LibSets constants'!$I$4:$L$1003,3,FALSE),""),"")</f>
        <v/>
      </c>
      <c r="AC457" s="43" t="str">
        <f>IF(AA457&lt;&gt;"",IF(AA457&lt;&gt;"LIBSETS_DROP_MECHANIC_MONSTER_NAME",VLOOKUP(AA457,'LibSets constants'!$I$4:$L$1003,4,FALSE),""),"")</f>
        <v/>
      </c>
      <c r="AD457" s="3" t="str">
        <f>IF(G457&lt;&gt;"LIBSETS_SETTYPE_BATTLEGROUND",IF(G457&lt;&gt;"LIBSETS_SETTYPE_SPECIAL",IF(AE457&lt;&gt;"",VLOOKUP(AE457,'ESO zone constants'!$D$3:$H$4953,5,FALSE),""),""),"")</f>
        <v/>
      </c>
      <c r="AE457" t="str">
        <f>IF(AND(O457&lt;&gt;"",NOT(ISERROR(O457))),"",IF(AND(M457&lt;&gt;"",M457&gt;0,NOT(ISERROR(M457))),VLOOKUP(M457,'ESO dumped WayshrineInfo'!$K$3:$N$9999,4,FALSE),""))</f>
        <v/>
      </c>
      <c r="AF457" s="44"/>
      <c r="AG457" s="43" t="str">
        <f>IF(AF457&lt;&gt;"",IF(AF457&lt;&gt;"LIBSETS_DROP_MECHANIC_MONSTER_NAME",VLOOKUP(AF457,'LibSets constants'!$I$4:$L$1003,3,FALSE),""),"")</f>
        <v/>
      </c>
      <c r="AH457" s="43" t="str">
        <f>IF(AF457&lt;&gt;"",IF(AF457&lt;&gt;"LIBSETS_DROP_MECHANIC_MONSTER_NAME",VLOOKUP(AF457,'LibSets constants'!$I$4:$L$1003,4,FALSE),""),"")</f>
        <v/>
      </c>
      <c r="AI457" s="3" t="str">
        <f>IF(G457&lt;&gt;"LIBSETS_SETTYPE_BATTLEGROUND",IF(G457&lt;&gt;"LIBSETS_SETTYPE_SPECIAL",IF(AJ457&lt;&gt;"",VLOOKUP(AJ457,'ESO zone constants'!$D$3:$H$4953,5,FALSE),""),""),"")</f>
        <v/>
      </c>
      <c r="AK457" s="44"/>
      <c r="AL457" s="43" t="str">
        <f>IF(AK457&lt;&gt;"",IF(AK457&lt;&gt;"LIBSETS_DROP_MECHANIC_MONSTER_NAME",VLOOKUP(AK457,'LibSets constants'!$I$4:$L$1003,3,FALSE),""),"")</f>
        <v/>
      </c>
      <c r="AM457" s="43" t="str">
        <f>IF(AK457&lt;&gt;"",IF(AK457&lt;&gt;"LIBSETS_DROP_MECHANIC_MONSTER_NAME",VLOOKUP(AK457,'LibSets constants'!$I$4:$L$1003,4,FALSE),""),"")</f>
        <v/>
      </c>
      <c r="AN457" s="3" t="str">
        <f>IF(G457&lt;&gt;"LIBSETS_SETTYPE_BATTLEGROUND",IF(G457&lt;&gt;"LIBSETS_SETTYPE_SPECIAL",IF(AO457&lt;&gt;"",VLOOKUP(AO457,'ESO zone constants'!$D$3:$H$4953,5,FALSE),""),""),"")</f>
        <v/>
      </c>
      <c r="AP457" s="44"/>
      <c r="AQ457" s="43" t="str">
        <f>IF(AP457&lt;&gt;"",IF(AP457&lt;&gt;"LIBSETS_DROP_MECHANIC_MONSTER_NAME",VLOOKUP(AP457,'LibSets constants'!$I$4:$L$1003,3,FALSE),""),"")</f>
        <v/>
      </c>
      <c r="AR457" s="43" t="str">
        <f>IF(AP457&lt;&gt;"",IF(AP457&lt;&gt;"LIBSETS_DROP_MECHANIC_MONSTER_NAME",VLOOKUP(AP457,'LibSets constants'!$I$4:$L$1003,4,FALSE),""),"")</f>
        <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90" t="s">
        <v>2707</v>
      </c>
      <c r="AY457" s="21" t="str">
        <f>IF(A457="???","--","")&amp;IF(F457&lt;&gt;"Not in the game (anymore)",IF(A457&lt;&gt;"",CONCATENATE("[",A457,"] = {wayshrines={")&amp;IF(K457&lt;&gt;"",CONCATENATE(K457,","),"")&amp;IF(L457&lt;&gt;"",CONCATENATE(L457,","),"")&amp;IF(M457&lt;&gt;"",CONCATENATE(M457,","),"")&amp;CONCATENATE("}")&amp;IF(VALUE(N457)&gt;0,CONCATENATE(", traitsNeeded=",N457),"")&amp;CONCATENATE(", dlcId=",IF(S457&lt;&gt;"",S457,"DLC_BASE_GAME")),""),"")</f>
        <v>[519] = {wayshrines={-1,-1,-1,}, dlcId=DLC_GREYMOOR</v>
      </c>
      <c r="AZ457" s="21" t="str">
        <f>IF(F457&lt;&gt;"Not in the game (anymore)",IF(A457&lt;&gt;"",IF(P457&lt;&gt;"",CONCATENATE(", zoneIds={",P457),"")&amp;IF(Y457&lt;&gt;"",CONCATENATE(",",Y457),"")&amp;IF(AD457&lt;&gt;"",CONCATENATE(",",AD457),"")&amp;IF(AI457&lt;&gt;"",CONCATENATE(",",AI457),"")&amp;IF(AN457&lt;&gt;"",CONCATENATE(",",AN457),"")&amp;IF(AS457&lt;&gt;"",CONCATENATE(",",AS457),"")&amp;IF(P457&lt;&gt;"",CONCATENATE("}",""),"")&amp;IF(OR(I457="true",I457="false",I457&lt;&gt;""), CONCATENATE(", veteran=", I457), ""),""),"")</f>
        <v>, veteran=false</v>
      </c>
      <c r="BA457" s="21" t="str">
        <f>IF(F457&lt;&gt;"Not in the game (anymore)",IF(A457&lt;&gt;"",", setType="&amp;G457,"")&amp;IF(J457="true",", multiTrialSet=true",""),"")</f>
        <v>, setType=LIBSETS_SETTYPE_MYTHIC</v>
      </c>
      <c r="BB457" s="21" t="str">
        <f>IF(AX457&lt;&gt;"",", isProcSetAllowedInPvP="&amp; AX457,"") &amp; IF(F457&lt;&gt;"Not in the game (anymore)",IF(U457&lt;&gt;"",", dropMechanic={"&amp;U457&amp;IF(AA457&lt;&gt;"",","&amp;AA457,"")&amp;IF(AF457&lt;&gt;"",","&amp;AF457,"")&amp;IF(AK457&lt;&gt;"",","&amp;AK457,"")&amp;IF(AP457&lt;&gt;"",","&amp;AP457,"")&amp;IF(AU457&lt;&gt;"",","&amp;AU457,"")&amp;"}"&amp;IF(U457="LIBSETS_DROP_MECHANIC_MONSTER_NAME",", dropMechanicNames={" &amp; IF(V457&lt;&gt;"","['en']='"&amp;V457&amp;"'","") &amp; IF(W457&lt;&gt;"",", ['de']='" &amp; W457&amp;"'","") &amp; "}",""),"")&amp;"},","")</f>
        <v>, dropMechanic={LIBSETS_DROP_MECHANIC_ANTIQUITIES}},</v>
      </c>
      <c r="BC457" s="21" t="str">
        <f>IF(F457&lt;&gt;"Not in the game (anymore)",IF(C457&lt;&gt;"",CONCATENATE(" --",C457," / ",B457,"   [",IF(Q457&lt;&gt;"",Q457,""),IF(Z457&lt;&gt;"",", "&amp;Z457,""),IF(AE457&lt;&gt;"",", "&amp;AE457,""),IF(AJ457&lt;&gt;"",", "&amp;AJ457,""),IF(AO457&lt;&gt;"",", "&amp;AO457,""),IF(AT457&lt;&gt;"",", "&amp;AT457,""),"]")),"")</f>
        <v xml:space="preserve"> --Snow Treaders / Schneetreter   [Antiquities]</v>
      </c>
    </row>
    <row r="458" spans="1:55" x14ac:dyDescent="0.25">
      <c r="A458" s="5">
        <v>520</v>
      </c>
      <c r="B458" t="s">
        <v>1798</v>
      </c>
      <c r="C458" t="s">
        <v>2700</v>
      </c>
      <c r="D458" s="3">
        <f t="shared" si="10"/>
        <v>520</v>
      </c>
      <c r="G458" s="8" t="s">
        <v>1712</v>
      </c>
      <c r="I458" t="s">
        <v>97</v>
      </c>
      <c r="J458" t="s">
        <v>97</v>
      </c>
      <c r="K458">
        <v>-1</v>
      </c>
      <c r="L458">
        <v>-1</v>
      </c>
      <c r="M458">
        <v>-1</v>
      </c>
      <c r="N458">
        <v>0</v>
      </c>
      <c r="O458" s="66" t="s">
        <v>1829</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1635</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constants'!$B$4:$C$1003,2,FALSE),"")</f>
        <v>Greymoor</v>
      </c>
      <c r="U458" s="3" t="s">
        <v>1709</v>
      </c>
      <c r="V458" s="40" t="str">
        <f>IF(U458&lt;&gt;"",IF(U458&lt;&gt;"LIBSETS_DROP_MECHANIC_MONSTER_NAME",VLOOKUP(U458,'LibSets constants'!$I$4:$L$1003,3,FALSE),""),"")</f>
        <v>Antiquities (Mythic set items)</v>
      </c>
      <c r="W458" s="43" t="str">
        <f>IF(U458&lt;&gt;"",IF(U458&lt;&gt;"LIBSETS_DROP_MECHANIC_MONSTER_NAME",VLOOKUP(U458,'LibSets constants'!$I$4:$L$1003,4,FALSE),""),"")</f>
        <v>Antiquitäten (Mytische Set Gegenstände)</v>
      </c>
      <c r="Y458" s="3" t="str">
        <f>IF(G458&lt;&gt;"LIBSETS_SETTYPE_BATTLEGROUND",IF(G458&lt;&gt;"LIBSETS_SETTYPE_SPECIAL",IF(X458&lt;&gt;"",X458,IF(Z458&lt;&gt;"",VLOOKUP(Z458,'ESO zone constants'!$D$3:$H$4953,5,FALSE),"")),""),"")</f>
        <v/>
      </c>
      <c r="Z458" t="str">
        <f>IF(AND(O458&lt;&gt;"",NOT(ISERROR(O458))),"",IF(AND(L458&lt;&gt;"",L458&gt;0,NOT(ISERROR(L458))),VLOOKUP(L458,'ESO dumped WayshrineInfo'!$K$3:$N$9999,4,FALSE),""))</f>
        <v/>
      </c>
      <c r="AA458" s="44"/>
      <c r="AB458" s="43" t="str">
        <f>IF(AA458&lt;&gt;"",IF(AA458&lt;&gt;"LIBSETS_DROP_MECHANIC_MONSTER_NAME",VLOOKUP(AA458,'LibSets constants'!$I$4:$L$1003,3,FALSE),""),"")</f>
        <v/>
      </c>
      <c r="AC458" s="43" t="str">
        <f>IF(AA458&lt;&gt;"",IF(AA458&lt;&gt;"LIBSETS_DROP_MECHANIC_MONSTER_NAME",VLOOKUP(AA458,'LibSets constants'!$I$4:$L$1003,4,FALSE),""),"")</f>
        <v/>
      </c>
      <c r="AD458" s="3" t="str">
        <f>IF(G458&lt;&gt;"LIBSETS_SETTYPE_BATTLEGROUND",IF(G458&lt;&gt;"LIBSETS_SETTYPE_SPECIAL",IF(AE458&lt;&gt;"",VLOOKUP(AE458,'ESO zone constants'!$D$3:$H$4953,5,FALSE),""),""),"")</f>
        <v/>
      </c>
      <c r="AE458" t="str">
        <f>IF(AND(O458&lt;&gt;"",NOT(ISERROR(O458))),"",IF(AND(M458&lt;&gt;"",M458&gt;0,NOT(ISERROR(M458))),VLOOKUP(M458,'ESO dumped WayshrineInfo'!$K$3:$N$9999,4,FALSE),""))</f>
        <v/>
      </c>
      <c r="AF458" s="44"/>
      <c r="AG458" s="43" t="str">
        <f>IF(AF458&lt;&gt;"",IF(AF458&lt;&gt;"LIBSETS_DROP_MECHANIC_MONSTER_NAME",VLOOKUP(AF458,'LibSets constants'!$I$4:$L$1003,3,FALSE),""),"")</f>
        <v/>
      </c>
      <c r="AH458" s="43" t="str">
        <f>IF(AF458&lt;&gt;"",IF(AF458&lt;&gt;"LIBSETS_DROP_MECHANIC_MONSTER_NAME",VLOOKUP(AF458,'LibSets constants'!$I$4:$L$1003,4,FALSE),""),"")</f>
        <v/>
      </c>
      <c r="AI458" s="3" t="str">
        <f>IF(G458&lt;&gt;"LIBSETS_SETTYPE_BATTLEGROUND",IF(G458&lt;&gt;"LIBSETS_SETTYPE_SPECIAL",IF(AJ458&lt;&gt;"",VLOOKUP(AJ458,'ESO zone constants'!$D$3:$H$4953,5,FALSE),""),""),"")</f>
        <v/>
      </c>
      <c r="AK458" s="44"/>
      <c r="AL458" s="43" t="str">
        <f>IF(AK458&lt;&gt;"",IF(AK458&lt;&gt;"LIBSETS_DROP_MECHANIC_MONSTER_NAME",VLOOKUP(AK458,'LibSets constants'!$I$4:$L$1003,3,FALSE),""),"")</f>
        <v/>
      </c>
      <c r="AM458" s="43" t="str">
        <f>IF(AK458&lt;&gt;"",IF(AK458&lt;&gt;"LIBSETS_DROP_MECHANIC_MONSTER_NAME",VLOOKUP(AK458,'LibSets constants'!$I$4:$L$1003,4,FALSE),""),"")</f>
        <v/>
      </c>
      <c r="AN458" s="3" t="str">
        <f>IF(G458&lt;&gt;"LIBSETS_SETTYPE_BATTLEGROUND",IF(G458&lt;&gt;"LIBSETS_SETTYPE_SPECIAL",IF(AO458&lt;&gt;"",VLOOKUP(AO458,'ESO zone constants'!$D$3:$H$4953,5,FALSE),""),""),"")</f>
        <v/>
      </c>
      <c r="AP458" s="44"/>
      <c r="AQ458" s="43" t="str">
        <f>IF(AP458&lt;&gt;"",IF(AP458&lt;&gt;"LIBSETS_DROP_MECHANIC_MONSTER_NAME",VLOOKUP(AP458,'LibSets constants'!$I$4:$L$1003,3,FALSE),""),"")</f>
        <v/>
      </c>
      <c r="AR458" s="43" t="str">
        <f>IF(AP458&lt;&gt;"",IF(AP458&lt;&gt;"LIBSETS_DROP_MECHANIC_MONSTER_NAME",VLOOKUP(AP458,'LibSets constants'!$I$4:$L$1003,4,FALSE),""),"")</f>
        <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90" t="s">
        <v>2707</v>
      </c>
      <c r="AY458" s="21" t="str">
        <f>IF(A458="???","--","")&amp;IF(F458&lt;&gt;"Not in the game (anymore)",IF(A458&lt;&gt;"",CONCATENATE("[",A458,"] = {wayshrines={")&amp;IF(K458&lt;&gt;"",CONCATENATE(K458,","),"")&amp;IF(L458&lt;&gt;"",CONCATENATE(L458,","),"")&amp;IF(M458&lt;&gt;"",CONCATENATE(M458,","),"")&amp;CONCATENATE("}")&amp;IF(VALUE(N458)&gt;0,CONCATENATE(", traitsNeeded=",N458),"")&amp;CONCATENATE(", dlcId=",IF(S458&lt;&gt;"",S458,"DLC_BASE_GAME")),""),"")</f>
        <v>[520] = {wayshrines={-1,-1,-1,}, dlcId=DLC_GREYMOOR</v>
      </c>
      <c r="AZ458" s="21" t="str">
        <f>IF(F458&lt;&gt;"Not in the game (anymore)",IF(A458&lt;&gt;"",IF(P458&lt;&gt;"",CONCATENATE(", zoneIds={",P458),"")&amp;IF(Y458&lt;&gt;"",CONCATENATE(",",Y458),"")&amp;IF(AD458&lt;&gt;"",CONCATENATE(",",AD458),"")&amp;IF(AI458&lt;&gt;"",CONCATENATE(",",AI458),"")&amp;IF(AN458&lt;&gt;"",CONCATENATE(",",AN458),"")&amp;IF(AS458&lt;&gt;"",CONCATENATE(",",AS458),"")&amp;IF(P458&lt;&gt;"",CONCATENATE("}",""),"")&amp;IF(OR(I458="true",I458="false",I458&lt;&gt;""), CONCATENATE(", veteran=", I458), ""),""),"")</f>
        <v>, veteran=false</v>
      </c>
      <c r="BA458" s="21" t="str">
        <f>IF(F458&lt;&gt;"Not in the game (anymore)",IF(A458&lt;&gt;"",", setType="&amp;G458,"")&amp;IF(J458="true",", multiTrialSet=true",""),"")</f>
        <v>, setType=LIBSETS_SETTYPE_MYTHIC</v>
      </c>
      <c r="BB458" s="21" t="str">
        <f>IF(AX458&lt;&gt;"",", isProcSetAllowedInPvP="&amp; AX458,"") &amp; IF(F458&lt;&gt;"Not in the game (anymore)",IF(U458&lt;&gt;"",", dropMechanic={"&amp;U458&amp;IF(AA458&lt;&gt;"",","&amp;AA458,"")&amp;IF(AF458&lt;&gt;"",","&amp;AF458,"")&amp;IF(AK458&lt;&gt;"",","&amp;AK458,"")&amp;IF(AP458&lt;&gt;"",","&amp;AP458,"")&amp;IF(AU458&lt;&gt;"",","&amp;AU458,"")&amp;"}"&amp;IF(U458="LIBSETS_DROP_MECHANIC_MONSTER_NAME",", dropMechanicNames={" &amp; IF(V458&lt;&gt;"","['en']='"&amp;V458&amp;"'","") &amp; IF(W458&lt;&gt;"",", ['de']='" &amp; W458&amp;"'","") &amp; "}",""),"")&amp;"},","")</f>
        <v>, dropMechanic={LIBSETS_DROP_MECHANIC_ANTIQUITIES}},</v>
      </c>
      <c r="BC458" s="21" t="str">
        <f>IF(F458&lt;&gt;"Not in the game (anymore)",IF(C458&lt;&gt;"",CONCATENATE(" --",C458," / ",B458,"   [",IF(Q458&lt;&gt;"",Q458,""),IF(Z458&lt;&gt;"",", "&amp;Z458,""),IF(AE458&lt;&gt;"",", "&amp;AE458,""),IF(AJ458&lt;&gt;"",", "&amp;AJ458,""),IF(AO458&lt;&gt;"",", "&amp;AO458,""),IF(AT458&lt;&gt;"",", "&amp;AT458,""),"]")),"")</f>
        <v xml:space="preserve"> --Malacath\'s Band of Brutality / Malacaths Band der Brutalität   [Antiquities]</v>
      </c>
    </row>
    <row r="459" spans="1:55" x14ac:dyDescent="0.25">
      <c r="A459" s="5">
        <v>521</v>
      </c>
      <c r="B459" t="s">
        <v>1799</v>
      </c>
      <c r="C459" t="s">
        <v>2701</v>
      </c>
      <c r="D459" s="3">
        <f t="shared" si="10"/>
        <v>521</v>
      </c>
      <c r="E459" s="42"/>
      <c r="G459" s="8" t="s">
        <v>1712</v>
      </c>
      <c r="I459" t="s">
        <v>97</v>
      </c>
      <c r="J459" t="s">
        <v>97</v>
      </c>
      <c r="K459">
        <v>-1</v>
      </c>
      <c r="L459">
        <v>-1</v>
      </c>
      <c r="M459">
        <v>-1</v>
      </c>
      <c r="N459">
        <v>0</v>
      </c>
      <c r="O459" s="66" t="s">
        <v>1829</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1635</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3" t="s">
        <v>1709</v>
      </c>
      <c r="V459" s="40" t="str">
        <f>IF(U459&lt;&gt;"",IF(U459&lt;&gt;"LIBSETS_DROP_MECHANIC_MONSTER_NAME",VLOOKUP(U459,'LibSets constants'!$I$4:$L$1003,3,FALSE),""),"")</f>
        <v>Antiquities (Mythic set items)</v>
      </c>
      <c r="W459" s="43" t="str">
        <f>IF(U459&lt;&gt;"",IF(U459&lt;&gt;"LIBSETS_DROP_MECHANIC_MONSTER_NAME",VLOOKUP(U459,'LibSets constants'!$I$4:$L$1003,4,FALSE),""),"")</f>
        <v>Antiquitäten (Mytische Set Gegenstände)</v>
      </c>
      <c r="Y459" s="3" t="str">
        <f>IF(G459&lt;&gt;"LIBSETS_SETTYPE_BATTLEGROUND",IF(G459&lt;&gt;"LIBSETS_SETTYPE_SPECIAL",IF(X459&lt;&gt;"",X459,IF(Z459&lt;&gt;"",VLOOKUP(Z459,'ESO zone constants'!$D$3:$H$4953,5,FALSE),"")),""),"")</f>
        <v/>
      </c>
      <c r="Z459" t="str">
        <f>IF(AND(O459&lt;&gt;"",NOT(ISERROR(O459))),"",IF(AND(L459&lt;&gt;"",L459&gt;0,NOT(ISERROR(L459))),VLOOKUP(L459,'ESO dumped WayshrineInfo'!$K$3:$N$9999,4,FALSE),""))</f>
        <v/>
      </c>
      <c r="AA459" s="44"/>
      <c r="AB459" s="43" t="str">
        <f>IF(AA459&lt;&gt;"",IF(AA459&lt;&gt;"LIBSETS_DROP_MECHANIC_MONSTER_NAME",VLOOKUP(AA459,'LibSets constants'!$I$4:$L$1003,3,FALSE),""),"")</f>
        <v/>
      </c>
      <c r="AC459" s="43" t="str">
        <f>IF(AA459&lt;&gt;"",IF(AA459&lt;&gt;"LIBSETS_DROP_MECHANIC_MONSTER_NAME",VLOOKUP(AA459,'LibSets constants'!$I$4:$L$1003,4,FALSE),""),"")</f>
        <v/>
      </c>
      <c r="AD459" s="3" t="str">
        <f>IF(G459&lt;&gt;"LIBSETS_SETTYPE_BATTLEGROUND",IF(G459&lt;&gt;"LIBSETS_SETTYPE_SPECIAL",IF(AE459&lt;&gt;"",VLOOKUP(AE459,'ESO zone constants'!$D$3:$H$4953,5,FALSE),""),""),"")</f>
        <v/>
      </c>
      <c r="AE459" t="str">
        <f>IF(AND(O459&lt;&gt;"",NOT(ISERROR(O459))),"",IF(AND(M459&lt;&gt;"",M459&gt;0,NOT(ISERROR(M459))),VLOOKUP(M459,'ESO dumped WayshrineInfo'!$K$3:$N$9999,4,FALSE),""))</f>
        <v/>
      </c>
      <c r="AF459" s="44"/>
      <c r="AG459" s="43" t="str">
        <f>IF(AF459&lt;&gt;"",IF(AF459&lt;&gt;"LIBSETS_DROP_MECHANIC_MONSTER_NAME",VLOOKUP(AF459,'LibSets constants'!$I$4:$L$1003,3,FALSE),""),"")</f>
        <v/>
      </c>
      <c r="AH459" s="43" t="str">
        <f>IF(AF459&lt;&gt;"",IF(AF459&lt;&gt;"LIBSETS_DROP_MECHANIC_MONSTER_NAME",VLOOKUP(AF459,'LibSets constants'!$I$4:$L$1003,4,FALSE),""),"")</f>
        <v/>
      </c>
      <c r="AI459" s="3" t="str">
        <f>IF(G459&lt;&gt;"LIBSETS_SETTYPE_BATTLEGROUND",IF(G459&lt;&gt;"LIBSETS_SETTYPE_SPECIAL",IF(AJ459&lt;&gt;"",VLOOKUP(AJ459,'ESO zone constants'!$D$3:$H$4953,5,FALSE),""),""),"")</f>
        <v/>
      </c>
      <c r="AK459" s="44"/>
      <c r="AL459" s="43" t="str">
        <f>IF(AK459&lt;&gt;"",IF(AK459&lt;&gt;"LIBSETS_DROP_MECHANIC_MONSTER_NAME",VLOOKUP(AK459,'LibSets constants'!$I$4:$L$1003,3,FALSE),""),"")</f>
        <v/>
      </c>
      <c r="AM459" s="43" t="str">
        <f>IF(AK459&lt;&gt;"",IF(AK459&lt;&gt;"LIBSETS_DROP_MECHANIC_MONSTER_NAME",VLOOKUP(AK459,'LibSets constants'!$I$4:$L$1003,4,FALSE),""),"")</f>
        <v/>
      </c>
      <c r="AN459" s="3" t="str">
        <f>IF(G459&lt;&gt;"LIBSETS_SETTYPE_BATTLEGROUND",IF(G459&lt;&gt;"LIBSETS_SETTYPE_SPECIAL",IF(AO459&lt;&gt;"",VLOOKUP(AO459,'ESO zone constants'!$D$3:$H$4953,5,FALSE),""),""),"")</f>
        <v/>
      </c>
      <c r="AP459" s="44"/>
      <c r="AQ459" s="43" t="str">
        <f>IF(AP459&lt;&gt;"",IF(AP459&lt;&gt;"LIBSETS_DROP_MECHANIC_MONSTER_NAME",VLOOKUP(AP459,'LibSets constants'!$I$4:$L$1003,3,FALSE),""),"")</f>
        <v/>
      </c>
      <c r="AR459" s="43" t="str">
        <f>IF(AP459&lt;&gt;"",IF(AP459&lt;&gt;"LIBSETS_DROP_MECHANIC_MONSTER_NAME",VLOOKUP(AP459,'LibSets constants'!$I$4:$L$1003,4,FALSE),""),"")</f>
        <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90" t="s">
        <v>2707</v>
      </c>
      <c r="AY459" s="21" t="str">
        <f>IF(A459="???","--","")&amp;IF(F459&lt;&gt;"Not in the game (anymore)",IF(A459&lt;&gt;"",CONCATENATE("[",A459,"] = {wayshrines={")&amp;IF(K459&lt;&gt;"",CONCATENATE(K459,","),"")&amp;IF(L459&lt;&gt;"",CONCATENATE(L459,","),"")&amp;IF(M459&lt;&gt;"",CONCATENATE(M459,","),"")&amp;CONCATENATE("}")&amp;IF(VALUE(N459)&gt;0,CONCATENATE(", traitsNeeded=",N459),"")&amp;CONCATENATE(", dlcId=",IF(S459&lt;&gt;"",S459,"DLC_BASE_GAME")),""),"")</f>
        <v>[521] = {wayshrines={-1,-1,-1,}, dlcId=DLC_GREYMOOR</v>
      </c>
      <c r="AZ459" s="21" t="str">
        <f>IF(F459&lt;&gt;"Not in the game (anymore)",IF(A459&lt;&gt;"",IF(P459&lt;&gt;"",CONCATENATE(", zoneIds={",P459),"")&amp;IF(Y459&lt;&gt;"",CONCATENATE(",",Y459),"")&amp;IF(AD459&lt;&gt;"",CONCATENATE(",",AD459),"")&amp;IF(AI459&lt;&gt;"",CONCATENATE(",",AI459),"")&amp;IF(AN459&lt;&gt;"",CONCATENATE(",",AN459),"")&amp;IF(AS459&lt;&gt;"",CONCATENATE(",",AS459),"")&amp;IF(P459&lt;&gt;"",CONCATENATE("}",""),"")&amp;IF(OR(I459="true",I459="false",I459&lt;&gt;""), CONCATENATE(", veteran=", I459), ""),""),"")</f>
        <v>, veteran=false</v>
      </c>
      <c r="BA459" s="21" t="str">
        <f>IF(F459&lt;&gt;"Not in the game (anymore)",IF(A459&lt;&gt;"",", setType="&amp;G459,"")&amp;IF(J459="true",", multiTrialSet=true",""),"")</f>
        <v>, setType=LIBSETS_SETTYPE_MYTHIC</v>
      </c>
      <c r="BB459" s="21" t="str">
        <f>IF(AX459&lt;&gt;"",", isProcSetAllowedInPvP="&amp; AX459,"") &amp; IF(F459&lt;&gt;"Not in the game (anymore)",IF(U459&lt;&gt;"",", dropMechanic={"&amp;U459&amp;IF(AA459&lt;&gt;"",","&amp;AA459,"")&amp;IF(AF459&lt;&gt;"",","&amp;AF459,"")&amp;IF(AK459&lt;&gt;"",","&amp;AK459,"")&amp;IF(AP459&lt;&gt;"",","&amp;AP459,"")&amp;IF(AU459&lt;&gt;"",","&amp;AU459,"")&amp;"}"&amp;IF(U459="LIBSETS_DROP_MECHANIC_MONSTER_NAME",", dropMechanicNames={" &amp; IF(V459&lt;&gt;"","['en']='"&amp;V459&amp;"'","") &amp; IF(W459&lt;&gt;"",", ['de']='" &amp; W459&amp;"'","") &amp; "}",""),"")&amp;"},","")</f>
        <v>, dropMechanic={LIBSETS_DROP_MECHANIC_ANTIQUITIES}},</v>
      </c>
      <c r="BC459" s="21" t="str">
        <f>IF(F459&lt;&gt;"Not in the game (anymore)",IF(C459&lt;&gt;"",CONCATENATE(" --",C459," / ",B459,"   [",IF(Q459&lt;&gt;"",Q459,""),IF(Z459&lt;&gt;"",", "&amp;Z459,""),IF(AE459&lt;&gt;"",", "&amp;AE459,""),IF(AJ459&lt;&gt;"",", "&amp;AJ459,""),IF(AO459&lt;&gt;"",", "&amp;AO459,""),IF(AT459&lt;&gt;"",", "&amp;AT459,""),"]")),"")</f>
        <v xml:space="preserve"> --Bloodlord\'s Embrace / Umarmung des Blutfürsten   [Antiquities]</v>
      </c>
    </row>
    <row r="460" spans="1:55" x14ac:dyDescent="0.25">
      <c r="A460" s="5">
        <v>522</v>
      </c>
      <c r="B460" t="s">
        <v>1800</v>
      </c>
      <c r="C460" t="s">
        <v>1801</v>
      </c>
      <c r="D460" s="3">
        <f t="shared" si="10"/>
        <v>522</v>
      </c>
      <c r="E460" s="42"/>
      <c r="G460" s="8" t="s">
        <v>1491</v>
      </c>
      <c r="I460" t="s">
        <v>98</v>
      </c>
      <c r="J460" t="s">
        <v>97</v>
      </c>
      <c r="K460">
        <v>249</v>
      </c>
      <c r="L460">
        <v>249</v>
      </c>
      <c r="M460">
        <v>249</v>
      </c>
      <c r="N460">
        <v>0</v>
      </c>
      <c r="O460" s="66"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6" t="s">
        <v>1635</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constants'!$B$4:$C$1003,2,FALSE),"")</f>
        <v>Greymoor</v>
      </c>
      <c r="U460" s="33" t="s">
        <v>1577</v>
      </c>
      <c r="V460" s="40" t="str">
        <f>IF(U460&lt;&gt;"",IF(U460&lt;&gt;"LIBSETS_DROP_MECHANIC_MONSTER_NAME",VLOOKUP(U460,'LibSets constants'!$I$4:$L$1003,3,FALSE),""),"")</f>
        <v>Arena stage chest</v>
      </c>
      <c r="W460" s="43" t="str">
        <f>IF(U460&lt;&gt;"",IF(U460&lt;&gt;"LIBSETS_DROP_MECHANIC_MONSTER_NAME",VLOOKUP(U460,'LibSets constants'!$I$4:$L$1003,4,FALSE),""),"")</f>
        <v>Arena-Phasen Schatztruhe</v>
      </c>
      <c r="Y460" s="3" t="str">
        <f>IF(G460&lt;&gt;"LIBSETS_SETTYPE_BATTLEGROUND",IF(G460&lt;&gt;"LIBSETS_SETTYPE_SPECIAL",IF(X460&lt;&gt;"",X460,IF(Z460&lt;&gt;"",VLOOKUP(Z460,'ESO zone constants'!$D$3:$H$4953,5,FALSE),"")),""),"")</f>
        <v/>
      </c>
      <c r="Z460" t="str">
        <f>IF(AND(O460&lt;&gt;"",NOT(ISERROR(O460))),"",IF(AND(L460&lt;&gt;"",L460&gt;0,NOT(ISERROR(L460))),VLOOKUP(L460,'ESO dumped WayshrineInfo'!$K$3:$N$9999,4,FALSE),""))</f>
        <v/>
      </c>
      <c r="AA460" s="44"/>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WayshrineInfo'!$K$3:$N$9999,4,FALSE),""))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90" t="s">
        <v>2707</v>
      </c>
      <c r="AY460" s="21" t="str">
        <f>IF(A460="???","--","")&amp;IF(F460&lt;&gt;"Not in the game (anymore)",IF(A460&lt;&gt;"",CONCATENATE("[",A460,"] = {wayshrines={")&amp;IF(K460&lt;&gt;"",CONCATENATE(K460,","),"")&amp;IF(L460&lt;&gt;"",CONCATENATE(L460,","),"")&amp;IF(M460&lt;&gt;"",CONCATENATE(M460,","),"")&amp;CONCATENATE("}")&amp;IF(VALUE(N460)&gt;0,CONCATENATE(", traitsNeeded=",N460),"")&amp;CONCATENATE(", dlcId=",IF(S460&lt;&gt;"",S460,"DLC_BASE_GAME")),""),"")</f>
        <v>[522] = {wayshrines={249,249,249,}, dlcId=DLC_GREYMOOR</v>
      </c>
      <c r="AZ460" s="21" t="str">
        <f>IF(F460&lt;&gt;"Not in the game (anymore)",IF(A460&lt;&gt;"",IF(P460&lt;&gt;"",CONCATENATE(", zoneIds={",P460),"")&amp;IF(Y460&lt;&gt;"",CONCATENATE(",",Y460),"")&amp;IF(AD460&lt;&gt;"",CONCATENATE(",",AD460),"")&amp;IF(AI460&lt;&gt;"",CONCATENATE(",",AI460),"")&amp;IF(AN460&lt;&gt;"",CONCATENATE(",",AN460),"")&amp;IF(AS460&lt;&gt;"",CONCATENATE(",",AS460),"")&amp;IF(P460&lt;&gt;"",CONCATENATE("}",""),"")&amp;IF(OR(I460="true",I460="false",I460&lt;&gt;""), CONCATENATE(", veteran=", I460), ""),""),"")</f>
        <v>, zoneIds={677}, veteran=true</v>
      </c>
      <c r="BA460" s="21" t="str">
        <f>IF(F460&lt;&gt;"Not in the game (anymore)",IF(A460&lt;&gt;"",", setType="&amp;G460,"")&amp;IF(J460="true",", multiTrialSet=true",""),"")</f>
        <v>, setType=LIBSETS_SETTYPE_ARENA</v>
      </c>
      <c r="BB460" s="21" t="str">
        <f>IF(AX460&lt;&gt;"",", isProcSetAllowedInPvP="&amp; AX460,"") &amp; IF(F460&lt;&gt;"Not in the game (anymore)",IF(U460&lt;&gt;"",", dropMechanic={"&amp;U460&amp;IF(AA460&lt;&gt;"",","&amp;AA460,"")&amp;IF(AF460&lt;&gt;"",","&amp;AF460,"")&amp;IF(AK460&lt;&gt;"",","&amp;AK460,"")&amp;IF(AP460&lt;&gt;"",","&amp;AP460,"")&amp;IF(AU460&lt;&gt;"",","&amp;AU460,"")&amp;"}"&amp;IF(U460="LIBSETS_DROP_MECHANIC_MONSTER_NAME",", dropMechanicNames={" &amp; IF(V460&lt;&gt;"","['en']='"&amp;V460&amp;"'","") &amp; IF(W460&lt;&gt;"",", ['de']='" &amp; W460&amp;"'","") &amp; "}",""),"")&amp;"},","")</f>
        <v>, dropMechanic={LIBSETS_DROP_MECHANIC_ARENA_STAGE_CHEST}},</v>
      </c>
      <c r="BC460" s="21" t="str">
        <f>IF(F460&lt;&gt;"Not in the game (anymore)",IF(C460&lt;&gt;"",CONCATENATE(" --",C460," / ",B460,"   [",IF(Q460&lt;&gt;"",Q460,""),IF(Z460&lt;&gt;"",", "&amp;Z460,""),IF(AE460&lt;&gt;"",", "&amp;AE460,""),IF(AJ460&lt;&gt;"",", "&amp;AJ460,""),IF(AO460&lt;&gt;"",", "&amp;AO460,""),IF(AT460&lt;&gt;"",", "&amp;AT460,""),"]")),"")</f>
        <v xml:space="preserve"> --Perfected Merciless Charge / Perfektionierter gnadenloser Ansturm   [Maelstrom Arena]</v>
      </c>
    </row>
    <row r="461" spans="1:55" x14ac:dyDescent="0.25">
      <c r="A461" s="5">
        <v>523</v>
      </c>
      <c r="B461" t="s">
        <v>1802</v>
      </c>
      <c r="C461" t="s">
        <v>1803</v>
      </c>
      <c r="D461" s="3">
        <f t="shared" si="10"/>
        <v>523</v>
      </c>
      <c r="E461" s="42"/>
      <c r="G461" s="8" t="s">
        <v>1491</v>
      </c>
      <c r="I461" t="s">
        <v>98</v>
      </c>
      <c r="J461" t="s">
        <v>97</v>
      </c>
      <c r="K461">
        <v>249</v>
      </c>
      <c r="L461">
        <v>249</v>
      </c>
      <c r="M461">
        <v>249</v>
      </c>
      <c r="N461">
        <v>0</v>
      </c>
      <c r="O461" s="66"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6" t="s">
        <v>1635</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constants'!$B$4:$C$1003,2,FALSE),"")</f>
        <v>Greymoor</v>
      </c>
      <c r="U461" s="33" t="s">
        <v>1577</v>
      </c>
      <c r="V461" s="40" t="str">
        <f>IF(U461&lt;&gt;"",IF(U461&lt;&gt;"LIBSETS_DROP_MECHANIC_MONSTER_NAME",VLOOKUP(U461,'LibSets constants'!$I$4:$L$1003,3,FALSE),""),"")</f>
        <v>Arena stage chest</v>
      </c>
      <c r="W461" s="43" t="str">
        <f>IF(U461&lt;&gt;"",IF(U461&lt;&gt;"LIBSETS_DROP_MECHANIC_MONSTER_NAME",VLOOKUP(U461,'LibSets constants'!$I$4:$L$1003,4,FALSE),""),"")</f>
        <v>Arena-Phasen Schatztruhe</v>
      </c>
      <c r="Y461" s="3" t="str">
        <f>IF(G461&lt;&gt;"LIBSETS_SETTYPE_BATTLEGROUND",IF(G461&lt;&gt;"LIBSETS_SETTYPE_SPECIAL",IF(X461&lt;&gt;"",X461,IF(Z461&lt;&gt;"",VLOOKUP(Z461,'ESO zone constants'!$D$3:$H$4953,5,FALSE),"")),""),"")</f>
        <v/>
      </c>
      <c r="Z461" t="str">
        <f>IF(AND(O461&lt;&gt;"",NOT(ISERROR(O461))),"",IF(AND(L461&lt;&gt;"",L461&gt;0,NOT(ISERROR(L461))),VLOOKUP(L461,'ESO dumped WayshrineInfo'!$K$3:$N$9999,4,FALSE),""))</f>
        <v/>
      </c>
      <c r="AA461" s="44"/>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WayshrineInfo'!$K$3:$N$9999,4,FALSE),""))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90" t="s">
        <v>2707</v>
      </c>
      <c r="AY461" s="21" t="str">
        <f>IF(A461="???","--","")&amp;IF(F461&lt;&gt;"Not in the game (anymore)",IF(A461&lt;&gt;"",CONCATENATE("[",A461,"] = {wayshrines={")&amp;IF(K461&lt;&gt;"",CONCATENATE(K461,","),"")&amp;IF(L461&lt;&gt;"",CONCATENATE(L461,","),"")&amp;IF(M461&lt;&gt;"",CONCATENATE(M461,","),"")&amp;CONCATENATE("}")&amp;IF(VALUE(N461)&gt;0,CONCATENATE(", traitsNeeded=",N461),"")&amp;CONCATENATE(", dlcId=",IF(S461&lt;&gt;"",S461,"DLC_BASE_GAME")),""),"")</f>
        <v>[523] = {wayshrines={249,249,249,}, dlcId=DLC_GREYMOOR</v>
      </c>
      <c r="AZ461" s="21" t="str">
        <f>IF(F461&lt;&gt;"Not in the game (anymore)",IF(A461&lt;&gt;"",IF(P461&lt;&gt;"",CONCATENATE(", zoneIds={",P461),"")&amp;IF(Y461&lt;&gt;"",CONCATENATE(",",Y461),"")&amp;IF(AD461&lt;&gt;"",CONCATENATE(",",AD461),"")&amp;IF(AI461&lt;&gt;"",CONCATENATE(",",AI461),"")&amp;IF(AN461&lt;&gt;"",CONCATENATE(",",AN461),"")&amp;IF(AS461&lt;&gt;"",CONCATENATE(",",AS461),"")&amp;IF(P461&lt;&gt;"",CONCATENATE("}",""),"")&amp;IF(OR(I461="true",I461="false",I461&lt;&gt;""), CONCATENATE(", veteran=", I461), ""),""),"")</f>
        <v>, zoneIds={677}, veteran=true</v>
      </c>
      <c r="BA461" s="21" t="str">
        <f>IF(F461&lt;&gt;"Not in the game (anymore)",IF(A461&lt;&gt;"",", setType="&amp;G461,"")&amp;IF(J461="true",", multiTrialSet=true",""),"")</f>
        <v>, setType=LIBSETS_SETTYPE_ARENA</v>
      </c>
      <c r="BB461" s="21" t="str">
        <f>IF(AX461&lt;&gt;"",", isProcSetAllowedInPvP="&amp; AX461,"") &amp; IF(F461&lt;&gt;"Not in the game (anymore)",IF(U461&lt;&gt;"",", dropMechanic={"&amp;U461&amp;IF(AA461&lt;&gt;"",","&amp;AA461,"")&amp;IF(AF461&lt;&gt;"",","&amp;AF461,"")&amp;IF(AK461&lt;&gt;"",","&amp;AK461,"")&amp;IF(AP461&lt;&gt;"",","&amp;AP461,"")&amp;IF(AU461&lt;&gt;"",","&amp;AU461,"")&amp;"}"&amp;IF(U461="LIBSETS_DROP_MECHANIC_MONSTER_NAME",", dropMechanicNames={" &amp; IF(V461&lt;&gt;"","['en']='"&amp;V461&amp;"'","") &amp; IF(W461&lt;&gt;"",", ['de']='" &amp; W461&amp;"'","") &amp; "}",""),"")&amp;"},","")</f>
        <v>, dropMechanic={LIBSETS_DROP_MECHANIC_ARENA_STAGE_CHEST}},</v>
      </c>
      <c r="BC461" s="21" t="str">
        <f>IF(F461&lt;&gt;"Not in the game (anymore)",IF(C461&lt;&gt;"",CONCATENATE(" --",C461," / ",B461,"   [",IF(Q461&lt;&gt;"",Q461,""),IF(Z461&lt;&gt;"",", "&amp;Z461,""),IF(AE461&lt;&gt;"",", "&amp;AE461,""),IF(AJ461&lt;&gt;"",", "&amp;AJ461,""),IF(AO461&lt;&gt;"",", "&amp;AO461,""),IF(AT461&lt;&gt;"",", "&amp;AT461,""),"]")),"")</f>
        <v xml:space="preserve"> --Perfected Rampaging Slash / Perfektionierter tobender Schnitt   [Maelstrom Arena]</v>
      </c>
    </row>
    <row r="462" spans="1:55" x14ac:dyDescent="0.25">
      <c r="A462" s="5">
        <v>524</v>
      </c>
      <c r="B462" t="s">
        <v>1805</v>
      </c>
      <c r="C462" t="s">
        <v>1804</v>
      </c>
      <c r="D462" s="3">
        <f t="shared" ref="D462:D469" si="11">A462</f>
        <v>524</v>
      </c>
      <c r="E462" s="42"/>
      <c r="G462" s="8" t="s">
        <v>1491</v>
      </c>
      <c r="I462" t="s">
        <v>98</v>
      </c>
      <c r="J462" t="s">
        <v>97</v>
      </c>
      <c r="K462">
        <v>249</v>
      </c>
      <c r="L462">
        <v>249</v>
      </c>
      <c r="M462">
        <v>249</v>
      </c>
      <c r="N462">
        <v>0</v>
      </c>
      <c r="O462" s="66"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6" t="s">
        <v>1635</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constants'!$B$4:$C$1003,2,FALSE),"")</f>
        <v>Greymoor</v>
      </c>
      <c r="U462" s="33" t="s">
        <v>1577</v>
      </c>
      <c r="V462" s="40" t="str">
        <f>IF(U462&lt;&gt;"",IF(U462&lt;&gt;"LIBSETS_DROP_MECHANIC_MONSTER_NAME",VLOOKUP(U462,'LibSets constants'!$I$4:$L$1003,3,FALSE),""),"")</f>
        <v>Arena stage chest</v>
      </c>
      <c r="W462" s="43" t="str">
        <f>IF(U462&lt;&gt;"",IF(U462&lt;&gt;"LIBSETS_DROP_MECHANIC_MONSTER_NAME",VLOOKUP(U462,'LibSets constants'!$I$4:$L$1003,4,FALSE),""),"")</f>
        <v>Arena-Phasen Schatztruhe</v>
      </c>
      <c r="Y462" s="3" t="str">
        <f>IF(G462&lt;&gt;"LIBSETS_SETTYPE_BATTLEGROUND",IF(G462&lt;&gt;"LIBSETS_SETTYPE_SPECIAL",IF(X462&lt;&gt;"",X462,IF(Z462&lt;&gt;"",VLOOKUP(Z462,'ESO zone constants'!$D$3:$H$4953,5,FALSE),"")),""),"")</f>
        <v/>
      </c>
      <c r="Z462" t="str">
        <f>IF(AND(O462&lt;&gt;"",NOT(ISERROR(O462))),"",IF(AND(L462&lt;&gt;"",L462&gt;0,NOT(ISERROR(L462))),VLOOKUP(L462,'ESO dumped WayshrineInfo'!$K$3:$N$9999,4,FALSE),""))</f>
        <v/>
      </c>
      <c r="AA462" s="44"/>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WayshrineInfo'!$K$3:$N$9999,4,FALSE),""))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90" t="s">
        <v>2707</v>
      </c>
      <c r="AY462" s="21" t="str">
        <f>IF(A462="???","--","")&amp;IF(F462&lt;&gt;"Not in the game (anymore)",IF(A462&lt;&gt;"",CONCATENATE("[",A462,"] = {wayshrines={")&amp;IF(K462&lt;&gt;"",CONCATENATE(K462,","),"")&amp;IF(L462&lt;&gt;"",CONCATENATE(L462,","),"")&amp;IF(M462&lt;&gt;"",CONCATENATE(M462,","),"")&amp;CONCATENATE("}")&amp;IF(VALUE(N462)&gt;0,CONCATENATE(", traitsNeeded=",N462),"")&amp;CONCATENATE(", dlcId=",IF(S462&lt;&gt;"",S462,"DLC_BASE_GAME")),""),"")</f>
        <v>[524] = {wayshrines={249,249,249,}, dlcId=DLC_GREYMOOR</v>
      </c>
      <c r="AZ462" s="21" t="str">
        <f>IF(F462&lt;&gt;"Not in the game (anymore)",IF(A462&lt;&gt;"",IF(P462&lt;&gt;"",CONCATENATE(", zoneIds={",P462),"")&amp;IF(Y462&lt;&gt;"",CONCATENATE(",",Y462),"")&amp;IF(AD462&lt;&gt;"",CONCATENATE(",",AD462),"")&amp;IF(AI462&lt;&gt;"",CONCATENATE(",",AI462),"")&amp;IF(AN462&lt;&gt;"",CONCATENATE(",",AN462),"")&amp;IF(AS462&lt;&gt;"",CONCATENATE(",",AS462),"")&amp;IF(P462&lt;&gt;"",CONCATENATE("}",""),"")&amp;IF(OR(I462="true",I462="false",I462&lt;&gt;""), CONCATENATE(", veteran=", I462), ""),""),"")</f>
        <v>, zoneIds={677}, veteran=true</v>
      </c>
      <c r="BA462" s="21" t="str">
        <f>IF(F462&lt;&gt;"Not in the game (anymore)",IF(A462&lt;&gt;"",", setType="&amp;G462,"")&amp;IF(J462="true",", multiTrialSet=true",""),"")</f>
        <v>, setType=LIBSETS_SETTYPE_ARENA</v>
      </c>
      <c r="BB462" s="21" t="str">
        <f>IF(AX462&lt;&gt;"",", isProcSetAllowedInPvP="&amp; AX462,"") &amp; IF(F462&lt;&gt;"Not in the game (anymore)",IF(U462&lt;&gt;"",", dropMechanic={"&amp;U462&amp;IF(AA462&lt;&gt;"",","&amp;AA462,"")&amp;IF(AF462&lt;&gt;"",","&amp;AF462,"")&amp;IF(AK462&lt;&gt;"",","&amp;AK462,"")&amp;IF(AP462&lt;&gt;"",","&amp;AP462,"")&amp;IF(AU462&lt;&gt;"",","&amp;AU462,"")&amp;"}"&amp;IF(U462="LIBSETS_DROP_MECHANIC_MONSTER_NAME",", dropMechanicNames={" &amp; IF(V462&lt;&gt;"","['en']='"&amp;V462&amp;"'","") &amp; IF(W462&lt;&gt;"",", ['de']='" &amp; W462&amp;"'","") &amp; "}",""),"")&amp;"},","")</f>
        <v>, dropMechanic={LIBSETS_DROP_MECHANIC_ARENA_STAGE_CHEST}},</v>
      </c>
      <c r="BC462" s="21" t="str">
        <f>IF(F462&lt;&gt;"Not in the game (anymore)",IF(C462&lt;&gt;"",CONCATENATE(" --",C462," / ",B462,"   [",IF(Q462&lt;&gt;"",Q462,""),IF(Z462&lt;&gt;"",", "&amp;Z462,""),IF(AE462&lt;&gt;"",", "&amp;AE462,""),IF(AJ462&lt;&gt;"",", "&amp;AJ462,""),IF(AO462&lt;&gt;"",", "&amp;AO462,""),IF(AT462&lt;&gt;"",", "&amp;AT462,""),"]")),"")</f>
        <v xml:space="preserve"> --Perfected Cruel Flurry / Perfektionierter grausamer Schlaghagel   [Maelstrom Arena]</v>
      </c>
    </row>
    <row r="463" spans="1:55" x14ac:dyDescent="0.25">
      <c r="A463" s="5">
        <v>525</v>
      </c>
      <c r="B463" t="s">
        <v>1807</v>
      </c>
      <c r="C463" t="s">
        <v>1806</v>
      </c>
      <c r="D463" s="3">
        <f t="shared" si="11"/>
        <v>525</v>
      </c>
      <c r="E463" s="42"/>
      <c r="G463" s="8" t="s">
        <v>1491</v>
      </c>
      <c r="I463" t="s">
        <v>98</v>
      </c>
      <c r="J463" t="s">
        <v>97</v>
      </c>
      <c r="K463">
        <v>249</v>
      </c>
      <c r="L463">
        <v>249</v>
      </c>
      <c r="M463">
        <v>249</v>
      </c>
      <c r="N463">
        <v>0</v>
      </c>
      <c r="O463" s="66"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6" t="s">
        <v>1635</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constants'!$B$4:$C$1003,2,FALSE),"")</f>
        <v>Greymoor</v>
      </c>
      <c r="U463" s="33" t="s">
        <v>1577</v>
      </c>
      <c r="V463" s="40" t="str">
        <f>IF(U463&lt;&gt;"",IF(U463&lt;&gt;"LIBSETS_DROP_MECHANIC_MONSTER_NAME",VLOOKUP(U463,'LibSets constants'!$I$4:$L$1003,3,FALSE),""),"")</f>
        <v>Arena stage chest</v>
      </c>
      <c r="W463" s="43" t="str">
        <f>IF(U463&lt;&gt;"",IF(U463&lt;&gt;"LIBSETS_DROP_MECHANIC_MONSTER_NAME",VLOOKUP(U463,'LibSets constants'!$I$4:$L$1003,4,FALSE),""),"")</f>
        <v>Arena-Phasen Schatztruhe</v>
      </c>
      <c r="Y463" s="3" t="str">
        <f>IF(G463&lt;&gt;"LIBSETS_SETTYPE_BATTLEGROUND",IF(G463&lt;&gt;"LIBSETS_SETTYPE_SPECIAL",IF(X463&lt;&gt;"",X463,IF(Z463&lt;&gt;"",VLOOKUP(Z463,'ESO zone constants'!$D$3:$H$4953,5,FALSE),"")),""),"")</f>
        <v/>
      </c>
      <c r="Z463" t="str">
        <f>IF(AND(O463&lt;&gt;"",NOT(ISERROR(O463))),"",IF(AND(L463&lt;&gt;"",L463&gt;0,NOT(ISERROR(L463))),VLOOKUP(L463,'ESO dumped WayshrineInfo'!$K$3:$N$9999,4,FALSE),""))</f>
        <v/>
      </c>
      <c r="AA463" s="44"/>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WayshrineInfo'!$K$3:$N$9999,4,FALSE),""))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90" t="s">
        <v>2707</v>
      </c>
      <c r="AY463" s="21" t="str">
        <f>IF(A463="???","--","")&amp;IF(F463&lt;&gt;"Not in the game (anymore)",IF(A463&lt;&gt;"",CONCATENATE("[",A463,"] = {wayshrines={")&amp;IF(K463&lt;&gt;"",CONCATENATE(K463,","),"")&amp;IF(L463&lt;&gt;"",CONCATENATE(L463,","),"")&amp;IF(M463&lt;&gt;"",CONCATENATE(M463,","),"")&amp;CONCATENATE("}")&amp;IF(VALUE(N463)&gt;0,CONCATENATE(", traitsNeeded=",N463),"")&amp;CONCATENATE(", dlcId=",IF(S463&lt;&gt;"",S463,"DLC_BASE_GAME")),""),"")</f>
        <v>[525] = {wayshrines={249,249,249,}, dlcId=DLC_GREYMOOR</v>
      </c>
      <c r="AZ463" s="21" t="str">
        <f>IF(F463&lt;&gt;"Not in the game (anymore)",IF(A463&lt;&gt;"",IF(P463&lt;&gt;"",CONCATENATE(", zoneIds={",P463),"")&amp;IF(Y463&lt;&gt;"",CONCATENATE(",",Y463),"")&amp;IF(AD463&lt;&gt;"",CONCATENATE(",",AD463),"")&amp;IF(AI463&lt;&gt;"",CONCATENATE(",",AI463),"")&amp;IF(AN463&lt;&gt;"",CONCATENATE(",",AN463),"")&amp;IF(AS463&lt;&gt;"",CONCATENATE(",",AS463),"")&amp;IF(P463&lt;&gt;"",CONCATENATE("}",""),"")&amp;IF(OR(I463="true",I463="false",I463&lt;&gt;""), CONCATENATE(", veteran=", I463), ""),""),"")</f>
        <v>, zoneIds={677}, veteran=true</v>
      </c>
      <c r="BA463" s="21" t="str">
        <f>IF(F463&lt;&gt;"Not in the game (anymore)",IF(A463&lt;&gt;"",", setType="&amp;G463,"")&amp;IF(J463="true",", multiTrialSet=true",""),"")</f>
        <v>, setType=LIBSETS_SETTYPE_ARENA</v>
      </c>
      <c r="BB463" s="21" t="str">
        <f>IF(AX463&lt;&gt;"",", isProcSetAllowedInPvP="&amp; AX463,"") &amp; IF(F463&lt;&gt;"Not in the game (anymore)",IF(U463&lt;&gt;"",", dropMechanic={"&amp;U463&amp;IF(AA463&lt;&gt;"",","&amp;AA463,"")&amp;IF(AF463&lt;&gt;"",","&amp;AF463,"")&amp;IF(AK463&lt;&gt;"",","&amp;AK463,"")&amp;IF(AP463&lt;&gt;"",","&amp;AP463,"")&amp;IF(AU463&lt;&gt;"",","&amp;AU463,"")&amp;"}"&amp;IF(U463="LIBSETS_DROP_MECHANIC_MONSTER_NAME",", dropMechanicNames={" &amp; IF(V463&lt;&gt;"","['en']='"&amp;V463&amp;"'","") &amp; IF(W463&lt;&gt;"",", ['de']='" &amp; W463&amp;"'","") &amp; "}",""),"")&amp;"},","")</f>
        <v>, dropMechanic={LIBSETS_DROP_MECHANIC_ARENA_STAGE_CHEST}},</v>
      </c>
      <c r="BC463" s="21" t="str">
        <f>IF(F463&lt;&gt;"Not in the game (anymore)",IF(C463&lt;&gt;"",CONCATENATE(" --",C463," / ",B463,"   [",IF(Q463&lt;&gt;"",Q463,""),IF(Z463&lt;&gt;"",", "&amp;Z463,""),IF(AE463&lt;&gt;"",", "&amp;AE463,""),IF(AJ463&lt;&gt;"",", "&amp;AJ463,""),IF(AO463&lt;&gt;"",", "&amp;AO463,""),IF(AT463&lt;&gt;"",", "&amp;AT463,""),"]")),"")</f>
        <v xml:space="preserve"> --Perfected Thunderous Volley / Perfektionierte donnernde Salve   [Maelstrom Arena]</v>
      </c>
    </row>
    <row r="464" spans="1:55" x14ac:dyDescent="0.25">
      <c r="A464" s="5">
        <v>526</v>
      </c>
      <c r="B464" t="s">
        <v>1809</v>
      </c>
      <c r="C464" t="s">
        <v>1808</v>
      </c>
      <c r="D464" s="3">
        <f t="shared" si="11"/>
        <v>526</v>
      </c>
      <c r="E464" s="42"/>
      <c r="G464" s="8" t="s">
        <v>1491</v>
      </c>
      <c r="I464" t="s">
        <v>98</v>
      </c>
      <c r="J464" t="s">
        <v>97</v>
      </c>
      <c r="K464">
        <v>249</v>
      </c>
      <c r="L464">
        <v>249</v>
      </c>
      <c r="M464">
        <v>249</v>
      </c>
      <c r="N464">
        <v>0</v>
      </c>
      <c r="O464" s="66"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6" t="s">
        <v>1635</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constants'!$B$4:$C$1003,2,FALSE),"")</f>
        <v>Greymoor</v>
      </c>
      <c r="U464" s="33" t="s">
        <v>1577</v>
      </c>
      <c r="V464" s="40" t="str">
        <f>IF(U464&lt;&gt;"",IF(U464&lt;&gt;"LIBSETS_DROP_MECHANIC_MONSTER_NAME",VLOOKUP(U464,'LibSets constants'!$I$4:$L$1003,3,FALSE),""),"")</f>
        <v>Arena stage chest</v>
      </c>
      <c r="W464" s="43" t="str">
        <f>IF(U464&lt;&gt;"",IF(U464&lt;&gt;"LIBSETS_DROP_MECHANIC_MONSTER_NAME",VLOOKUP(U464,'LibSets constants'!$I$4:$L$1003,4,FALSE),""),"")</f>
        <v>Arena-Phasen Schatztruhe</v>
      </c>
      <c r="Y464" s="3" t="str">
        <f>IF(G464&lt;&gt;"LIBSETS_SETTYPE_BATTLEGROUND",IF(G464&lt;&gt;"LIBSETS_SETTYPE_SPECIAL",IF(X464&lt;&gt;"",X464,IF(Z464&lt;&gt;"",VLOOKUP(Z464,'ESO zone constants'!$D$3:$H$4953,5,FALSE),"")),""),"")</f>
        <v/>
      </c>
      <c r="Z464" t="str">
        <f>IF(AND(O464&lt;&gt;"",NOT(ISERROR(O464))),"",IF(AND(L464&lt;&gt;"",L464&gt;0,NOT(ISERROR(L464))),VLOOKUP(L464,'ESO dumped WayshrineInfo'!$K$3:$N$9999,4,FALSE),""))</f>
        <v/>
      </c>
      <c r="AA464" s="44"/>
      <c r="AB464" s="43" t="str">
        <f>IF(AA464&lt;&gt;"",IF(AA464&lt;&gt;"LIBSETS_DROP_MECHANIC_MONSTER_NAME",VLOOKUP(AA464,'LibSets constants'!$I$4:$L$1003,3,FALSE),""),"")</f>
        <v/>
      </c>
      <c r="AC464" s="4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WayshrineInfo'!$K$3:$N$9999,4,FALSE),""))</f>
        <v/>
      </c>
      <c r="AF464" s="44"/>
      <c r="AG464" s="43" t="str">
        <f>IF(AF464&lt;&gt;"",IF(AF464&lt;&gt;"LIBSETS_DROP_MECHANIC_MONSTER_NAME",VLOOKUP(AF464,'LibSets constants'!$I$4:$L$1003,3,FALSE),""),"")</f>
        <v/>
      </c>
      <c r="AH464" s="43" t="str">
        <f>IF(AF464&lt;&gt;"",IF(AF464&lt;&gt;"LIBSETS_DROP_MECHANIC_MONSTER_NAME",VLOOKUP(AF464,'LibSets constants'!$I$4:$L$1003,4,FALSE),""),"")</f>
        <v/>
      </c>
      <c r="AI464" s="3" t="str">
        <f>IF(G464&lt;&gt;"LIBSETS_SETTYPE_BATTLEGROUND",IF(G464&lt;&gt;"LIBSETS_SETTYPE_SPECIAL",IF(AJ464&lt;&gt;"",VLOOKUP(AJ464,'ESO zone constants'!$D$3:$H$4953,5,FALSE),""),""),"")</f>
        <v/>
      </c>
      <c r="AK464" s="44"/>
      <c r="AL464" s="43" t="str">
        <f>IF(AK464&lt;&gt;"",IF(AK464&lt;&gt;"LIBSETS_DROP_MECHANIC_MONSTER_NAME",VLOOKUP(AK464,'LibSets constants'!$I$4:$L$1003,3,FALSE),""),"")</f>
        <v/>
      </c>
      <c r="AM464" s="43" t="str">
        <f>IF(AK464&lt;&gt;"",IF(AK464&lt;&gt;"LIBSETS_DROP_MECHANIC_MONSTER_NAME",VLOOKUP(AK464,'LibSets constants'!$I$4:$L$1003,4,FALSE),""),"")</f>
        <v/>
      </c>
      <c r="AN464" s="3" t="str">
        <f>IF(G464&lt;&gt;"LIBSETS_SETTYPE_BATTLEGROUND",IF(G464&lt;&gt;"LIBSETS_SETTYPE_SPECIAL",IF(AO464&lt;&gt;"",VLOOKUP(AO464,'ESO zone constants'!$D$3:$H$4953,5,FALSE),""),""),"")</f>
        <v/>
      </c>
      <c r="AP464" s="44"/>
      <c r="AQ464" s="43" t="str">
        <f>IF(AP464&lt;&gt;"",IF(AP464&lt;&gt;"LIBSETS_DROP_MECHANIC_MONSTER_NAME",VLOOKUP(AP464,'LibSets constants'!$I$4:$L$1003,3,FALSE),""),"")</f>
        <v/>
      </c>
      <c r="AR464" s="43" t="str">
        <f>IF(AP464&lt;&gt;"",IF(AP464&lt;&gt;"LIBSETS_DROP_MECHANIC_MONSTER_NAME",VLOOKUP(AP464,'LibSets constants'!$I$4:$L$1003,4,FALSE),""),"")</f>
        <v/>
      </c>
      <c r="AS464" s="3" t="str">
        <f>IF(G464&lt;&gt;"LIBSETS_SETTYPE_BATTLEGROUND",IF(G464&lt;&gt;"LIBSETS_SETTYPE_SPECIAL",IF(AT464&lt;&gt;"",VLOOKUP(AT464,'ESO zone constants'!$D$3:$H$4953,5,FALSE),""),""),"")</f>
        <v/>
      </c>
      <c r="AU464" s="44"/>
      <c r="AV464" s="43" t="str">
        <f>IF(AU464&lt;&gt;"",IF(AU464&lt;&gt;"LIBSETS_DROP_MECHANIC_MONSTER_NAME",VLOOKUP(AU464,'LibSets constants'!$I$4:$L$1003,3,FALSE),""),"")</f>
        <v/>
      </c>
      <c r="AW464" s="43" t="str">
        <f>IF(AU464&lt;&gt;"",IF(AU464&lt;&gt;"LIBSETS_DROP_MECHANIC_MONSTER_NAME",VLOOKUP(AU464,'LibSets constants'!$I$4:$L$1003,4,FALSE),""),"")</f>
        <v/>
      </c>
      <c r="AX464" s="90" t="s">
        <v>2708</v>
      </c>
      <c r="AY464" s="21" t="str">
        <f>IF(A464="???","--","")&amp;IF(F464&lt;&gt;"Not in the game (anymore)",IF(A464&lt;&gt;"",CONCATENATE("[",A464,"] = {wayshrines={")&amp;IF(K464&lt;&gt;"",CONCATENATE(K464,","),"")&amp;IF(L464&lt;&gt;"",CONCATENATE(L464,","),"")&amp;IF(M464&lt;&gt;"",CONCATENATE(M464,","),"")&amp;CONCATENATE("}")&amp;IF(VALUE(N464)&gt;0,CONCATENATE(", traitsNeeded=",N464),"")&amp;CONCATENATE(", dlcId=",IF(S464&lt;&gt;"",S464,"DLC_BASE_GAME")),""),"")</f>
        <v>[526] = {wayshrines={249,249,249,}, dlcId=DLC_GREYMOOR</v>
      </c>
      <c r="AZ464" s="21" t="str">
        <f>IF(F464&lt;&gt;"Not in the game (anymore)",IF(A464&lt;&gt;"",IF(P464&lt;&gt;"",CONCATENATE(", zoneIds={",P464),"")&amp;IF(Y464&lt;&gt;"",CONCATENATE(",",Y464),"")&amp;IF(AD464&lt;&gt;"",CONCATENATE(",",AD464),"")&amp;IF(AI464&lt;&gt;"",CONCATENATE(",",AI464),"")&amp;IF(AN464&lt;&gt;"",CONCATENATE(",",AN464),"")&amp;IF(AS464&lt;&gt;"",CONCATENATE(",",AS464),"")&amp;IF(P464&lt;&gt;"",CONCATENATE("}",""),"")&amp;IF(OR(I464="true",I464="false",I464&lt;&gt;""), CONCATENATE(", veteran=", I464), ""),""),"")</f>
        <v>, zoneIds={677}, veteran=true</v>
      </c>
      <c r="BA464" s="21" t="str">
        <f>IF(F464&lt;&gt;"Not in the game (anymore)",IF(A464&lt;&gt;"",", setType="&amp;G464,"")&amp;IF(J464="true",", multiTrialSet=true",""),"")</f>
        <v>, setType=LIBSETS_SETTYPE_ARENA</v>
      </c>
      <c r="BB464" s="21" t="str">
        <f>IF(AX464&lt;&gt;"",", isProcSetAllowedInPvP="&amp; AX464,"") &amp; IF(F464&lt;&gt;"Not in the game (anymore)",IF(U464&lt;&gt;"",", dropMechanic={"&amp;U464&amp;IF(AA464&lt;&gt;"",","&amp;AA464,"")&amp;IF(AF464&lt;&gt;"",","&amp;AF464,"")&amp;IF(AK464&lt;&gt;"",","&amp;AK464,"")&amp;IF(AP464&lt;&gt;"",","&amp;AP464,"")&amp;IF(AU464&lt;&gt;"",","&amp;AU464,"")&amp;"}"&amp;IF(U464="LIBSETS_DROP_MECHANIC_MONSTER_NAME",", dropMechanicNames={" &amp; IF(V464&lt;&gt;"","['en']='"&amp;V464&amp;"'","") &amp; IF(W464&lt;&gt;"",", ['de']='" &amp; W464&amp;"'","") &amp; "}",""),"")&amp;"},","")</f>
        <v>, isProcSetAllowedInPvP=1, dropMechanic={LIBSETS_DROP_MECHANIC_ARENA_STAGE_CHEST}},</v>
      </c>
      <c r="BC464" s="21" t="str">
        <f>IF(F464&lt;&gt;"Not in the game (anymore)",IF(C464&lt;&gt;"",CONCATENATE(" --",C464," / ",B464,"   [",IF(Q464&lt;&gt;"",Q464,""),IF(Z464&lt;&gt;"",", "&amp;Z464,""),IF(AE464&lt;&gt;"",", "&amp;AE464,""),IF(AJ464&lt;&gt;"",", "&amp;AJ464,""),IF(AO464&lt;&gt;"",", "&amp;AO464,""),IF(AT464&lt;&gt;"",", "&amp;AT464,""),"]")),"")</f>
        <v xml:space="preserve"> --Perfected Crushing Wall / Perfektionierte zermalmende Mauer   [Maelstrom Arena]</v>
      </c>
    </row>
    <row r="465" spans="1:55" x14ac:dyDescent="0.25">
      <c r="A465" s="5">
        <v>527</v>
      </c>
      <c r="B465" t="s">
        <v>1810</v>
      </c>
      <c r="C465" t="s">
        <v>1811</v>
      </c>
      <c r="D465" s="3">
        <f t="shared" si="11"/>
        <v>527</v>
      </c>
      <c r="E465" s="42"/>
      <c r="G465" s="8" t="s">
        <v>1491</v>
      </c>
      <c r="I465" t="s">
        <v>98</v>
      </c>
      <c r="J465" t="s">
        <v>97</v>
      </c>
      <c r="K465">
        <v>249</v>
      </c>
      <c r="L465">
        <v>249</v>
      </c>
      <c r="M465">
        <v>249</v>
      </c>
      <c r="N465">
        <v>0</v>
      </c>
      <c r="O465" s="66"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6" t="s">
        <v>1635</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constants'!$B$4:$C$1003,2,FALSE),"")</f>
        <v>Greymoor</v>
      </c>
      <c r="U465" s="33" t="s">
        <v>1577</v>
      </c>
      <c r="V465" s="40" t="str">
        <f>IF(U465&lt;&gt;"",IF(U465&lt;&gt;"LIBSETS_DROP_MECHANIC_MONSTER_NAME",VLOOKUP(U465,'LibSets constants'!$I$4:$L$1003,3,FALSE),""),"")</f>
        <v>Arena stage chest</v>
      </c>
      <c r="W465" s="43" t="str">
        <f>IF(U465&lt;&gt;"",IF(U465&lt;&gt;"LIBSETS_DROP_MECHANIC_MONSTER_NAME",VLOOKUP(U465,'LibSets constants'!$I$4:$L$1003,4,FALSE),""),"")</f>
        <v>Arena-Phasen Schatztruhe</v>
      </c>
      <c r="Y465" s="3" t="str">
        <f>IF(G465&lt;&gt;"LIBSETS_SETTYPE_BATTLEGROUND",IF(G465&lt;&gt;"LIBSETS_SETTYPE_SPECIAL",IF(X465&lt;&gt;"",X465,IF(Z465&lt;&gt;"",VLOOKUP(Z465,'ESO zone constants'!$D$3:$H$4953,5,FALSE),"")),""),"")</f>
        <v/>
      </c>
      <c r="Z465" t="str">
        <f>IF(AND(O465&lt;&gt;"",NOT(ISERROR(O465))),"",IF(AND(L465&lt;&gt;"",L465&gt;0,NOT(ISERROR(L465))),VLOOKUP(L465,'ESO dumped WayshrineInfo'!$K$3:$N$9999,4,FALSE),""))</f>
        <v/>
      </c>
      <c r="AA465" s="44"/>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WayshrineInfo'!$K$3:$N$9999,4,FALSE),""))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t="str">
        <f>IF(G465&lt;&gt;"LIBSETS_SETTYPE_BATTLEGROUND",IF(G465&lt;&gt;"LIBSETS_SETTYPE_SPECIAL",IF(AJ465&lt;&gt;"",VLOOKUP(AJ465,'ESO zone constants'!$D$3:$H$4953,5,FALSE),""),""),"")</f>
        <v/>
      </c>
      <c r="AK465" s="44"/>
      <c r="AL465" s="43" t="str">
        <f>IF(AK465&lt;&gt;"",IF(AK465&lt;&gt;"LIBSETS_DROP_MECHANIC_MONSTER_NAME",VLOOKUP(AK465,'LibSets constants'!$I$4:$L$1003,3,FALSE),""),"")</f>
        <v/>
      </c>
      <c r="AM465" s="43" t="str">
        <f>IF(AK465&lt;&gt;"",IF(AK465&lt;&gt;"LIBSETS_DROP_MECHANIC_MONSTER_NAME",VLOOKUP(AK465,'LibSets constants'!$I$4:$L$1003,4,FALSE),""),"")</f>
        <v/>
      </c>
      <c r="AN465" s="3" t="str">
        <f>IF(G465&lt;&gt;"LIBSETS_SETTYPE_BATTLEGROUND",IF(G465&lt;&gt;"LIBSETS_SETTYPE_SPECIAL",IF(AO465&lt;&gt;"",VLOOKUP(AO465,'ESO zone constants'!$D$3:$H$4953,5,FALSE),""),""),"")</f>
        <v/>
      </c>
      <c r="AP465" s="44"/>
      <c r="AQ465" s="43" t="str">
        <f>IF(AP465&lt;&gt;"",IF(AP465&lt;&gt;"LIBSETS_DROP_MECHANIC_MONSTER_NAME",VLOOKUP(AP465,'LibSets constants'!$I$4:$L$1003,3,FALSE),""),"")</f>
        <v/>
      </c>
      <c r="AR465" s="43" t="str">
        <f>IF(AP465&lt;&gt;"",IF(AP465&lt;&gt;"LIBSETS_DROP_MECHANIC_MONSTER_NAME",VLOOKUP(AP465,'LibSets constants'!$I$4:$L$1003,4,FALSE),""),"")</f>
        <v/>
      </c>
      <c r="AS465" s="3" t="str">
        <f>IF(G465&lt;&gt;"LIBSETS_SETTYPE_BATTLEGROUND",IF(G465&lt;&gt;"LIBSETS_SETTYPE_SPECIAL",IF(AT465&lt;&gt;"",VLOOKUP(AT465,'ESO zone constants'!$D$3:$H$4953,5,FALSE),""),""),"")</f>
        <v/>
      </c>
      <c r="AU465" s="44"/>
      <c r="AV465" s="43" t="str">
        <f>IF(AU465&lt;&gt;"",IF(AU465&lt;&gt;"LIBSETS_DROP_MECHANIC_MONSTER_NAME",VLOOKUP(AU465,'LibSets constants'!$I$4:$L$1003,3,FALSE),""),"")</f>
        <v/>
      </c>
      <c r="AW465" s="43" t="str">
        <f>IF(AU465&lt;&gt;"",IF(AU465&lt;&gt;"LIBSETS_DROP_MECHANIC_MONSTER_NAME",VLOOKUP(AU465,'LibSets constants'!$I$4:$L$1003,4,FALSE),""),"")</f>
        <v/>
      </c>
      <c r="AX465" s="90" t="s">
        <v>2707</v>
      </c>
      <c r="AY465" s="21" t="str">
        <f>IF(A465="???","--","")&amp;IF(F465&lt;&gt;"Not in the game (anymore)",IF(A465&lt;&gt;"",CONCATENATE("[",A465,"] = {wayshrines={")&amp;IF(K465&lt;&gt;"",CONCATENATE(K465,","),"")&amp;IF(L465&lt;&gt;"",CONCATENATE(L465,","),"")&amp;IF(M465&lt;&gt;"",CONCATENATE(M465,","),"")&amp;CONCATENATE("}")&amp;IF(VALUE(N465)&gt;0,CONCATENATE(", traitsNeeded=",N465),"")&amp;CONCATENATE(", dlcId=",IF(S465&lt;&gt;"",S465,"DLC_BASE_GAME")),""),"")</f>
        <v>[527] = {wayshrines={249,249,249,}, dlcId=DLC_GREYMOOR</v>
      </c>
      <c r="AZ465" s="21" t="str">
        <f>IF(F465&lt;&gt;"Not in the game (anymore)",IF(A465&lt;&gt;"",IF(P465&lt;&gt;"",CONCATENATE(", zoneIds={",P465),"")&amp;IF(Y465&lt;&gt;"",CONCATENATE(",",Y465),"")&amp;IF(AD465&lt;&gt;"",CONCATENATE(",",AD465),"")&amp;IF(AI465&lt;&gt;"",CONCATENATE(",",AI465),"")&amp;IF(AN465&lt;&gt;"",CONCATENATE(",",AN465),"")&amp;IF(AS465&lt;&gt;"",CONCATENATE(",",AS465),"")&amp;IF(P465&lt;&gt;"",CONCATENATE("}",""),"")&amp;IF(OR(I465="true",I465="false",I465&lt;&gt;""), CONCATENATE(", veteran=", I465), ""),""),"")</f>
        <v>, zoneIds={677}, veteran=true</v>
      </c>
      <c r="BA465" s="21" t="str">
        <f>IF(F465&lt;&gt;"Not in the game (anymore)",IF(A465&lt;&gt;"",", setType="&amp;G465,"")&amp;IF(J465="true",", multiTrialSet=true",""),"")</f>
        <v>, setType=LIBSETS_SETTYPE_ARENA</v>
      </c>
      <c r="BB465" s="21" t="str">
        <f>IF(AX465&lt;&gt;"",", isProcSetAllowedInPvP="&amp; AX465,"") &amp; IF(F465&lt;&gt;"Not in the game (anymore)",IF(U465&lt;&gt;"",", dropMechanic={"&amp;U465&amp;IF(AA465&lt;&gt;"",","&amp;AA465,"")&amp;IF(AF465&lt;&gt;"",","&amp;AF465,"")&amp;IF(AK465&lt;&gt;"",","&amp;AK465,"")&amp;IF(AP465&lt;&gt;"",","&amp;AP465,"")&amp;IF(AU465&lt;&gt;"",","&amp;AU465,"")&amp;"}"&amp;IF(U465="LIBSETS_DROP_MECHANIC_MONSTER_NAME",", dropMechanicNames={" &amp; IF(V465&lt;&gt;"","['en']='"&amp;V465&amp;"'","") &amp; IF(W465&lt;&gt;"",", ['de']='" &amp; W465&amp;"'","") &amp; "}",""),"")&amp;"},","")</f>
        <v>, dropMechanic={LIBSETS_DROP_MECHANIC_ARENA_STAGE_CHEST}},</v>
      </c>
      <c r="BC465" s="21" t="str">
        <f>IF(F465&lt;&gt;"Not in the game (anymore)",IF(C465&lt;&gt;"",CONCATENATE(" --",C465," / ",B465,"   [",IF(Q465&lt;&gt;"",Q465,""),IF(Z465&lt;&gt;"",", "&amp;Z465,""),IF(AE465&lt;&gt;"",", "&amp;AE465,""),IF(AJ465&lt;&gt;"",", "&amp;AJ465,""),IF(AO465&lt;&gt;"",", "&amp;AO465,""),IF(AT465&lt;&gt;"",", "&amp;AT465,""),"]")),"")</f>
        <v xml:space="preserve"> --Perfected Precise Regeneration / Perfektionierte präzise Regeneration   [Maelstrom Arena]</v>
      </c>
    </row>
    <row r="466" spans="1:55" x14ac:dyDescent="0.25">
      <c r="A466" s="5">
        <v>528</v>
      </c>
      <c r="B466" t="s">
        <v>1813</v>
      </c>
      <c r="C466" t="s">
        <v>1812</v>
      </c>
      <c r="D466" s="3">
        <f t="shared" si="11"/>
        <v>528</v>
      </c>
      <c r="E466" s="42"/>
      <c r="G466" s="8" t="s">
        <v>1491</v>
      </c>
      <c r="I466" t="s">
        <v>98</v>
      </c>
      <c r="J466" t="s">
        <v>97</v>
      </c>
      <c r="K466">
        <v>270</v>
      </c>
      <c r="L466">
        <v>270</v>
      </c>
      <c r="M466">
        <v>270</v>
      </c>
      <c r="N466">
        <v>0</v>
      </c>
      <c r="O466" s="66"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6" t="s">
        <v>1635</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constants'!$B$4:$C$1003,2,FALSE),"")</f>
        <v>Greymoor</v>
      </c>
      <c r="U466" s="33" t="s">
        <v>1577</v>
      </c>
      <c r="V466" s="40" t="str">
        <f>IF(U466&lt;&gt;"",IF(U466&lt;&gt;"LIBSETS_DROP_MECHANIC_MONSTER_NAME",VLOOKUP(U466,'LibSets constants'!$I$4:$L$1003,3,FALSE),""),"")</f>
        <v>Arena stage chest</v>
      </c>
      <c r="W466" s="43" t="str">
        <f>IF(U466&lt;&gt;"",IF(U466&lt;&gt;"LIBSETS_DROP_MECHANIC_MONSTER_NAME",VLOOKUP(U466,'LibSets constants'!$I$4:$L$1003,4,FALSE),""),"")</f>
        <v>Arena-Phasen Schatztruhe</v>
      </c>
      <c r="Y466" s="3" t="str">
        <f>IF(G466&lt;&gt;"LIBSETS_SETTYPE_BATTLEGROUND",IF(G466&lt;&gt;"LIBSETS_SETTYPE_SPECIAL",IF(X466&lt;&gt;"",X466,IF(Z466&lt;&gt;"",VLOOKUP(Z466,'ESO zone constants'!$D$3:$H$4953,5,FALSE),"")),""),"")</f>
        <v/>
      </c>
      <c r="Z466" t="str">
        <f>IF(AND(O466&lt;&gt;"",NOT(ISERROR(O466))),"",IF(AND(L466&lt;&gt;"",L466&gt;0,NOT(ISERROR(L466))),VLOOKUP(L466,'ESO dumped WayshrineInfo'!$K$3:$N$9999,4,FALSE),""))</f>
        <v/>
      </c>
      <c r="AA466" s="44"/>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WayshrineInfo'!$K$3:$N$9999,4,FALSE),""))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90" t="s">
        <v>2707</v>
      </c>
      <c r="AY466" s="21" t="str">
        <f>IF(A466="???","--","")&amp;IF(F466&lt;&gt;"Not in the game (anymore)",IF(A466&lt;&gt;"",CONCATENATE("[",A466,"] = {wayshrines={")&amp;IF(K466&lt;&gt;"",CONCATENATE(K466,","),"")&amp;IF(L466&lt;&gt;"",CONCATENATE(L466,","),"")&amp;IF(M466&lt;&gt;"",CONCATENATE(M466,","),"")&amp;CONCATENATE("}")&amp;IF(VALUE(N466)&gt;0,CONCATENATE(", traitsNeeded=",N466),"")&amp;CONCATENATE(", dlcId=",IF(S466&lt;&gt;"",S466,"DLC_BASE_GAME")),""),"")</f>
        <v>[528] = {wayshrines={270,270,270,}, dlcId=DLC_GREYMOOR</v>
      </c>
      <c r="AZ466" s="21" t="str">
        <f>IF(F466&lt;&gt;"Not in the game (anymore)",IF(A466&lt;&gt;"",IF(P466&lt;&gt;"",CONCATENATE(", zoneIds={",P466),"")&amp;IF(Y466&lt;&gt;"",CONCATENATE(",",Y466),"")&amp;IF(AD466&lt;&gt;"",CONCATENATE(",",AD466),"")&amp;IF(AI466&lt;&gt;"",CONCATENATE(",",AI466),"")&amp;IF(AN466&lt;&gt;"",CONCATENATE(",",AN466),"")&amp;IF(AS466&lt;&gt;"",CONCATENATE(",",AS466),"")&amp;IF(P466&lt;&gt;"",CONCATENATE("}",""),"")&amp;IF(OR(I466="true",I466="false",I466&lt;&gt;""), CONCATENATE(", veteran=", I466), ""),""),"")</f>
        <v>, zoneIds={635}, veteran=true</v>
      </c>
      <c r="BA466" s="21" t="str">
        <f>IF(F466&lt;&gt;"Not in the game (anymore)",IF(A466&lt;&gt;"",", setType="&amp;G466,"")&amp;IF(J466="true",", multiTrialSet=true",""),"")</f>
        <v>, setType=LIBSETS_SETTYPE_ARENA</v>
      </c>
      <c r="BB466" s="21" t="str">
        <f>IF(AX466&lt;&gt;"",", isProcSetAllowedInPvP="&amp; AX466,"") &amp; IF(F466&lt;&gt;"Not in the game (anymore)",IF(U466&lt;&gt;"",", dropMechanic={"&amp;U466&amp;IF(AA466&lt;&gt;"",","&amp;AA466,"")&amp;IF(AF466&lt;&gt;"",","&amp;AF466,"")&amp;IF(AK466&lt;&gt;"",","&amp;AK466,"")&amp;IF(AP466&lt;&gt;"",","&amp;AP466,"")&amp;IF(AU466&lt;&gt;"",","&amp;AU466,"")&amp;"}"&amp;IF(U466="LIBSETS_DROP_MECHANIC_MONSTER_NAME",", dropMechanicNames={" &amp; IF(V466&lt;&gt;"","['en']='"&amp;V466&amp;"'","") &amp; IF(W466&lt;&gt;"",", ['de']='" &amp; W466&amp;"'","") &amp; "}",""),"")&amp;"},","")</f>
        <v>, dropMechanic={LIBSETS_DROP_MECHANIC_ARENA_STAGE_CHEST}},</v>
      </c>
      <c r="BC466" s="21" t="str">
        <f>IF(F466&lt;&gt;"Not in the game (anymore)",IF(C466&lt;&gt;"",CONCATENATE(" --",C466," / ",B466,"   [",IF(Q466&lt;&gt;"",Q466,""),IF(Z466&lt;&gt;"",", "&amp;Z466,""),IF(AE466&lt;&gt;"",", "&amp;AE466,""),IF(AJ466&lt;&gt;"",", "&amp;AJ466,""),IF(AO466&lt;&gt;"",", "&amp;AO466,""),IF(AT466&lt;&gt;"",", "&amp;AT466,""),"]")),"")</f>
        <v xml:space="preserve"> --Perfected Titanic Cleave / Perfektioniertes titanisches Trennen   [Dragonstar Arena]</v>
      </c>
    </row>
    <row r="467" spans="1:55" x14ac:dyDescent="0.25">
      <c r="A467" s="5">
        <v>529</v>
      </c>
      <c r="B467" t="s">
        <v>1815</v>
      </c>
      <c r="C467" t="s">
        <v>1814</v>
      </c>
      <c r="D467" s="3">
        <f t="shared" si="11"/>
        <v>529</v>
      </c>
      <c r="E467" s="42"/>
      <c r="G467" s="8" t="s">
        <v>1491</v>
      </c>
      <c r="I467" t="s">
        <v>98</v>
      </c>
      <c r="J467" t="s">
        <v>97</v>
      </c>
      <c r="K467">
        <v>270</v>
      </c>
      <c r="L467">
        <v>270</v>
      </c>
      <c r="M467">
        <v>270</v>
      </c>
      <c r="N467">
        <v>0</v>
      </c>
      <c r="O467" s="66"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6" t="s">
        <v>1635</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constants'!$B$4:$C$1003,2,FALSE),"")</f>
        <v>Greymoor</v>
      </c>
      <c r="U467" s="33" t="s">
        <v>1577</v>
      </c>
      <c r="V467" s="40" t="str">
        <f>IF(U467&lt;&gt;"",IF(U467&lt;&gt;"LIBSETS_DROP_MECHANIC_MONSTER_NAME",VLOOKUP(U467,'LibSets constants'!$I$4:$L$1003,3,FALSE),""),"")</f>
        <v>Arena stage chest</v>
      </c>
      <c r="W467" s="43" t="str">
        <f>IF(U467&lt;&gt;"",IF(U467&lt;&gt;"LIBSETS_DROP_MECHANIC_MONSTER_NAME",VLOOKUP(U467,'LibSets constants'!$I$4:$L$1003,4,FALSE),""),"")</f>
        <v>Arena-Phasen Schatztruhe</v>
      </c>
      <c r="Y467" s="3" t="str">
        <f>IF(G467&lt;&gt;"LIBSETS_SETTYPE_BATTLEGROUND",IF(G467&lt;&gt;"LIBSETS_SETTYPE_SPECIAL",IF(X467&lt;&gt;"",X467,IF(Z467&lt;&gt;"",VLOOKUP(Z467,'ESO zone constants'!$D$3:$H$4953,5,FALSE),"")),""),"")</f>
        <v/>
      </c>
      <c r="Z467" t="str">
        <f>IF(AND(O467&lt;&gt;"",NOT(ISERROR(O467))),"",IF(AND(L467&lt;&gt;"",L467&gt;0,NOT(ISERROR(L467))),VLOOKUP(L467,'ESO dumped WayshrineInfo'!$K$3:$N$9999,4,FALSE),""))</f>
        <v/>
      </c>
      <c r="AA467" s="44"/>
      <c r="AB467" s="43" t="str">
        <f>IF(AA467&lt;&gt;"",IF(AA467&lt;&gt;"LIBSETS_DROP_MECHANIC_MONSTER_NAME",VLOOKUP(AA467,'LibSets constants'!$I$4:$L$1003,3,FALSE),""),"")</f>
        <v/>
      </c>
      <c r="AC467" s="4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WayshrineInfo'!$K$3:$N$9999,4,FALSE),""))</f>
        <v/>
      </c>
      <c r="AF467" s="44"/>
      <c r="AG467" s="43" t="str">
        <f>IF(AF467&lt;&gt;"",IF(AF467&lt;&gt;"LIBSETS_DROP_MECHANIC_MONSTER_NAME",VLOOKUP(AF467,'LibSets constants'!$I$4:$L$1003,3,FALSE),""),"")</f>
        <v/>
      </c>
      <c r="AH467" s="43" t="str">
        <f>IF(AF467&lt;&gt;"",IF(AF467&lt;&gt;"LIBSETS_DROP_MECHANIC_MONSTER_NAME",VLOOKUP(AF467,'LibSets constants'!$I$4:$L$1003,4,FALSE),""),"")</f>
        <v/>
      </c>
      <c r="AI467" s="3" t="str">
        <f>IF(G467&lt;&gt;"LIBSETS_SETTYPE_BATTLEGROUND",IF(G467&lt;&gt;"LIBSETS_SETTYPE_SPECIAL",IF(AJ467&lt;&gt;"",VLOOKUP(AJ467,'ESO zone constants'!$D$3:$H$4953,5,FALSE),""),""),"")</f>
        <v/>
      </c>
      <c r="AK467" s="44"/>
      <c r="AL467" s="43" t="str">
        <f>IF(AK467&lt;&gt;"",IF(AK467&lt;&gt;"LIBSETS_DROP_MECHANIC_MONSTER_NAME",VLOOKUP(AK467,'LibSets constants'!$I$4:$L$1003,3,FALSE),""),"")</f>
        <v/>
      </c>
      <c r="AM467" s="43" t="str">
        <f>IF(AK467&lt;&gt;"",IF(AK467&lt;&gt;"LIBSETS_DROP_MECHANIC_MONSTER_NAME",VLOOKUP(AK467,'LibSets constants'!$I$4:$L$1003,4,FALSE),""),"")</f>
        <v/>
      </c>
      <c r="AN467" s="3" t="str">
        <f>IF(G467&lt;&gt;"LIBSETS_SETTYPE_BATTLEGROUND",IF(G467&lt;&gt;"LIBSETS_SETTYPE_SPECIAL",IF(AO467&lt;&gt;"",VLOOKUP(AO467,'ESO zone constants'!$D$3:$H$4953,5,FALSE),""),""),"")</f>
        <v/>
      </c>
      <c r="AP467" s="44"/>
      <c r="AQ467" s="43" t="str">
        <f>IF(AP467&lt;&gt;"",IF(AP467&lt;&gt;"LIBSETS_DROP_MECHANIC_MONSTER_NAME",VLOOKUP(AP467,'LibSets constants'!$I$4:$L$1003,3,FALSE),""),"")</f>
        <v/>
      </c>
      <c r="AR467" s="43" t="str">
        <f>IF(AP467&lt;&gt;"",IF(AP467&lt;&gt;"LIBSETS_DROP_MECHANIC_MONSTER_NAME",VLOOKUP(AP467,'LibSets constants'!$I$4:$L$1003,4,FALSE),""),"")</f>
        <v/>
      </c>
      <c r="AS467" s="3" t="str">
        <f>IF(G467&lt;&gt;"LIBSETS_SETTYPE_BATTLEGROUND",IF(G467&lt;&gt;"LIBSETS_SETTYPE_SPECIAL",IF(AT467&lt;&gt;"",VLOOKUP(AT467,'ESO zone constants'!$D$3:$H$4953,5,FALSE),""),""),"")</f>
        <v/>
      </c>
      <c r="AU467" s="44"/>
      <c r="AV467" s="43" t="str">
        <f>IF(AU467&lt;&gt;"",IF(AU467&lt;&gt;"LIBSETS_DROP_MECHANIC_MONSTER_NAME",VLOOKUP(AU467,'LibSets constants'!$I$4:$L$1003,3,FALSE),""),"")</f>
        <v/>
      </c>
      <c r="AW467" s="43" t="str">
        <f>IF(AU467&lt;&gt;"",IF(AU467&lt;&gt;"LIBSETS_DROP_MECHANIC_MONSTER_NAME",VLOOKUP(AU467,'LibSets constants'!$I$4:$L$1003,4,FALSE),""),"")</f>
        <v/>
      </c>
      <c r="AX467" s="90" t="s">
        <v>2707</v>
      </c>
      <c r="AY467" s="21" t="str">
        <f>IF(A467="???","--","")&amp;IF(F467&lt;&gt;"Not in the game (anymore)",IF(A467&lt;&gt;"",CONCATENATE("[",A467,"] = {wayshrines={")&amp;IF(K467&lt;&gt;"",CONCATENATE(K467,","),"")&amp;IF(L467&lt;&gt;"",CONCATENATE(L467,","),"")&amp;IF(M467&lt;&gt;"",CONCATENATE(M467,","),"")&amp;CONCATENATE("}")&amp;IF(VALUE(N467)&gt;0,CONCATENATE(", traitsNeeded=",N467),"")&amp;CONCATENATE(", dlcId=",IF(S467&lt;&gt;"",S467,"DLC_BASE_GAME")),""),"")</f>
        <v>[529] = {wayshrines={270,270,270,}, dlcId=DLC_GREYMOOR</v>
      </c>
      <c r="AZ467" s="21" t="str">
        <f>IF(F467&lt;&gt;"Not in the game (anymore)",IF(A467&lt;&gt;"",IF(P467&lt;&gt;"",CONCATENATE(", zoneIds={",P467),"")&amp;IF(Y467&lt;&gt;"",CONCATENATE(",",Y467),"")&amp;IF(AD467&lt;&gt;"",CONCATENATE(",",AD467),"")&amp;IF(AI467&lt;&gt;"",CONCATENATE(",",AI467),"")&amp;IF(AN467&lt;&gt;"",CONCATENATE(",",AN467),"")&amp;IF(AS467&lt;&gt;"",CONCATENATE(",",AS467),"")&amp;IF(P467&lt;&gt;"",CONCATENATE("}",""),"")&amp;IF(OR(I467="true",I467="false",I467&lt;&gt;""), CONCATENATE(", veteran=", I467), ""),""),"")</f>
        <v>, zoneIds={635}, veteran=true</v>
      </c>
      <c r="BA467" s="21" t="str">
        <f>IF(F467&lt;&gt;"Not in the game (anymore)",IF(A467&lt;&gt;"",", setType="&amp;G467,"")&amp;IF(J467="true",", multiTrialSet=true",""),"")</f>
        <v>, setType=LIBSETS_SETTYPE_ARENA</v>
      </c>
      <c r="BB467" s="21" t="str">
        <f>IF(AX467&lt;&gt;"",", isProcSetAllowedInPvP="&amp; AX467,"") &amp; IF(F467&lt;&gt;"Not in the game (anymore)",IF(U467&lt;&gt;"",", dropMechanic={"&amp;U467&amp;IF(AA467&lt;&gt;"",","&amp;AA467,"")&amp;IF(AF467&lt;&gt;"",","&amp;AF467,"")&amp;IF(AK467&lt;&gt;"",","&amp;AK467,"")&amp;IF(AP467&lt;&gt;"",","&amp;AP467,"")&amp;IF(AU467&lt;&gt;"",","&amp;AU467,"")&amp;"}"&amp;IF(U467="LIBSETS_DROP_MECHANIC_MONSTER_NAME",", dropMechanicNames={" &amp; IF(V467&lt;&gt;"","['en']='"&amp;V467&amp;"'","") &amp; IF(W467&lt;&gt;"",", ['de']='" &amp; W467&amp;"'","") &amp; "}",""),"")&amp;"},","")</f>
        <v>, dropMechanic={LIBSETS_DROP_MECHANIC_ARENA_STAGE_CHEST}},</v>
      </c>
      <c r="BC467" s="21" t="str">
        <f>IF(F467&lt;&gt;"Not in the game (anymore)",IF(C467&lt;&gt;"",CONCATENATE(" --",C467," / ",B467,"   [",IF(Q467&lt;&gt;"",Q467,""),IF(Z467&lt;&gt;"",", "&amp;Z467,""),IF(AE467&lt;&gt;"",", "&amp;AE467,""),IF(AJ467&lt;&gt;"",", "&amp;AJ467,""),IF(AO467&lt;&gt;"",", "&amp;AO467,""),IF(AT467&lt;&gt;"",", "&amp;AT467,""),"]")),"")</f>
        <v xml:space="preserve"> --Perfected Puncturing Remedy / Perfektionierte durchschlagende Genesung   [Dragonstar Arena]</v>
      </c>
    </row>
    <row r="468" spans="1:55" x14ac:dyDescent="0.25">
      <c r="A468" s="5">
        <v>530</v>
      </c>
      <c r="B468" t="s">
        <v>1816</v>
      </c>
      <c r="C468" t="s">
        <v>1817</v>
      </c>
      <c r="D468" s="3">
        <f t="shared" si="11"/>
        <v>530</v>
      </c>
      <c r="E468" s="42"/>
      <c r="G468" s="8" t="s">
        <v>1491</v>
      </c>
      <c r="I468" t="s">
        <v>98</v>
      </c>
      <c r="J468" t="s">
        <v>97</v>
      </c>
      <c r="K468">
        <v>270</v>
      </c>
      <c r="L468">
        <v>270</v>
      </c>
      <c r="M468">
        <v>270</v>
      </c>
      <c r="N468">
        <v>0</v>
      </c>
      <c r="O468" s="66"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6" t="s">
        <v>1635</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constants'!$B$4:$C$1003,2,FALSE),"")</f>
        <v>Greymoor</v>
      </c>
      <c r="U468" s="33" t="s">
        <v>1577</v>
      </c>
      <c r="V468" s="40" t="str">
        <f>IF(U468&lt;&gt;"",IF(U468&lt;&gt;"LIBSETS_DROP_MECHANIC_MONSTER_NAME",VLOOKUP(U468,'LibSets constants'!$I$4:$L$1003,3,FALSE),""),"")</f>
        <v>Arena stage chest</v>
      </c>
      <c r="W468" s="43" t="str">
        <f>IF(U468&lt;&gt;"",IF(U468&lt;&gt;"LIBSETS_DROP_MECHANIC_MONSTER_NAME",VLOOKUP(U468,'LibSets constants'!$I$4:$L$1003,4,FALSE),""),"")</f>
        <v>Arena-Phasen Schatztruhe</v>
      </c>
      <c r="Y468" s="3" t="str">
        <f>IF(G468&lt;&gt;"LIBSETS_SETTYPE_BATTLEGROUND",IF(G468&lt;&gt;"LIBSETS_SETTYPE_SPECIAL",IF(X468&lt;&gt;"",X468,IF(Z468&lt;&gt;"",VLOOKUP(Z468,'ESO zone constants'!$D$3:$H$4953,5,FALSE),"")),""),"")</f>
        <v/>
      </c>
      <c r="Z468" t="str">
        <f>IF(AND(O468&lt;&gt;"",NOT(ISERROR(O468))),"",IF(AND(L468&lt;&gt;"",L468&gt;0,NOT(ISERROR(L468))),VLOOKUP(L468,'ESO dumped WayshrineInfo'!$K$3:$N$9999,4,FALSE),""))</f>
        <v/>
      </c>
      <c r="AA468" s="44"/>
      <c r="AB468" s="43" t="str">
        <f>IF(AA468&lt;&gt;"",IF(AA468&lt;&gt;"LIBSETS_DROP_MECHANIC_MONSTER_NAME",VLOOKUP(AA468,'LibSets constants'!$I$4:$L$1003,3,FALSE),""),"")</f>
        <v/>
      </c>
      <c r="AC468" s="4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WayshrineInfo'!$K$3:$N$9999,4,FALSE),""))</f>
        <v/>
      </c>
      <c r="AF468" s="44"/>
      <c r="AG468" s="43" t="str">
        <f>IF(AF468&lt;&gt;"",IF(AF468&lt;&gt;"LIBSETS_DROP_MECHANIC_MONSTER_NAME",VLOOKUP(AF468,'LibSets constants'!$I$4:$L$1003,3,FALSE),""),"")</f>
        <v/>
      </c>
      <c r="AH468" s="43" t="str">
        <f>IF(AF468&lt;&gt;"",IF(AF468&lt;&gt;"LIBSETS_DROP_MECHANIC_MONSTER_NAME",VLOOKUP(AF468,'LibSets constants'!$I$4:$L$1003,4,FALSE),""),"")</f>
        <v/>
      </c>
      <c r="AI468" s="3" t="str">
        <f>IF(G468&lt;&gt;"LIBSETS_SETTYPE_BATTLEGROUND",IF(G468&lt;&gt;"LIBSETS_SETTYPE_SPECIAL",IF(AJ468&lt;&gt;"",VLOOKUP(AJ468,'ESO zone constants'!$D$3:$H$4953,5,FALSE),""),""),"")</f>
        <v/>
      </c>
      <c r="AK468" s="44"/>
      <c r="AL468" s="43" t="str">
        <f>IF(AK468&lt;&gt;"",IF(AK468&lt;&gt;"LIBSETS_DROP_MECHANIC_MONSTER_NAME",VLOOKUP(AK468,'LibSets constants'!$I$4:$L$1003,3,FALSE),""),"")</f>
        <v/>
      </c>
      <c r="AM468" s="43" t="str">
        <f>IF(AK468&lt;&gt;"",IF(AK468&lt;&gt;"LIBSETS_DROP_MECHANIC_MONSTER_NAME",VLOOKUP(AK468,'LibSets constants'!$I$4:$L$1003,4,FALSE),""),"")</f>
        <v/>
      </c>
      <c r="AN468" s="3" t="str">
        <f>IF(G468&lt;&gt;"LIBSETS_SETTYPE_BATTLEGROUND",IF(G468&lt;&gt;"LIBSETS_SETTYPE_SPECIAL",IF(AO468&lt;&gt;"",VLOOKUP(AO468,'ESO zone constants'!$D$3:$H$4953,5,FALSE),""),""),"")</f>
        <v/>
      </c>
      <c r="AP468" s="44"/>
      <c r="AQ468" s="43" t="str">
        <f>IF(AP468&lt;&gt;"",IF(AP468&lt;&gt;"LIBSETS_DROP_MECHANIC_MONSTER_NAME",VLOOKUP(AP468,'LibSets constants'!$I$4:$L$1003,3,FALSE),""),"")</f>
        <v/>
      </c>
      <c r="AR468" s="43" t="str">
        <f>IF(AP468&lt;&gt;"",IF(AP468&lt;&gt;"LIBSETS_DROP_MECHANIC_MONSTER_NAME",VLOOKUP(AP468,'LibSets constants'!$I$4:$L$1003,4,FALSE),""),"")</f>
        <v/>
      </c>
      <c r="AS468" s="3" t="str">
        <f>IF(G468&lt;&gt;"LIBSETS_SETTYPE_BATTLEGROUND",IF(G468&lt;&gt;"LIBSETS_SETTYPE_SPECIAL",IF(AT468&lt;&gt;"",VLOOKUP(AT468,'ESO zone constants'!$D$3:$H$4953,5,FALSE),""),""),"")</f>
        <v/>
      </c>
      <c r="AU468" s="44"/>
      <c r="AV468" s="43" t="str">
        <f>IF(AU468&lt;&gt;"",IF(AU468&lt;&gt;"LIBSETS_DROP_MECHANIC_MONSTER_NAME",VLOOKUP(AU468,'LibSets constants'!$I$4:$L$1003,3,FALSE),""),"")</f>
        <v/>
      </c>
      <c r="AW468" s="43" t="str">
        <f>IF(AU468&lt;&gt;"",IF(AU468&lt;&gt;"LIBSETS_DROP_MECHANIC_MONSTER_NAME",VLOOKUP(AU468,'LibSets constants'!$I$4:$L$1003,4,FALSE),""),"")</f>
        <v/>
      </c>
      <c r="AX468" s="90" t="s">
        <v>2707</v>
      </c>
      <c r="AY468" s="21" t="str">
        <f>IF(A468="???","--","")&amp;IF(F468&lt;&gt;"Not in the game (anymore)",IF(A468&lt;&gt;"",CONCATENATE("[",A468,"] = {wayshrines={")&amp;IF(K468&lt;&gt;"",CONCATENATE(K468,","),"")&amp;IF(L468&lt;&gt;"",CONCATENATE(L468,","),"")&amp;IF(M468&lt;&gt;"",CONCATENATE(M468,","),"")&amp;CONCATENATE("}")&amp;IF(VALUE(N468)&gt;0,CONCATENATE(", traitsNeeded=",N468),"")&amp;CONCATENATE(", dlcId=",IF(S468&lt;&gt;"",S468,"DLC_BASE_GAME")),""),"")</f>
        <v>[530] = {wayshrines={270,270,270,}, dlcId=DLC_GREYMOOR</v>
      </c>
      <c r="AZ468" s="21" t="str">
        <f>IF(F468&lt;&gt;"Not in the game (anymore)",IF(A468&lt;&gt;"",IF(P468&lt;&gt;"",CONCATENATE(", zoneIds={",P468),"")&amp;IF(Y468&lt;&gt;"",CONCATENATE(",",Y468),"")&amp;IF(AD468&lt;&gt;"",CONCATENATE(",",AD468),"")&amp;IF(AI468&lt;&gt;"",CONCATENATE(",",AI468),"")&amp;IF(AN468&lt;&gt;"",CONCATENATE(",",AN468),"")&amp;IF(AS468&lt;&gt;"",CONCATENATE(",",AS468),"")&amp;IF(P468&lt;&gt;"",CONCATENATE("}",""),"")&amp;IF(OR(I468="true",I468="false",I468&lt;&gt;""), CONCATENATE(", veteran=", I468), ""),""),"")</f>
        <v>, zoneIds={635}, veteran=true</v>
      </c>
      <c r="BA468" s="21" t="str">
        <f>IF(F468&lt;&gt;"Not in the game (anymore)",IF(A468&lt;&gt;"",", setType="&amp;G468,"")&amp;IF(J468="true",", multiTrialSet=true",""),"")</f>
        <v>, setType=LIBSETS_SETTYPE_ARENA</v>
      </c>
      <c r="BB468" s="21" t="str">
        <f>IF(AX468&lt;&gt;"",", isProcSetAllowedInPvP="&amp; AX468,"") &amp; IF(F468&lt;&gt;"Not in the game (anymore)",IF(U468&lt;&gt;"",", dropMechanic={"&amp;U468&amp;IF(AA468&lt;&gt;"",","&amp;AA468,"")&amp;IF(AF468&lt;&gt;"",","&amp;AF468,"")&amp;IF(AK468&lt;&gt;"",","&amp;AK468,"")&amp;IF(AP468&lt;&gt;"",","&amp;AP468,"")&amp;IF(AU468&lt;&gt;"",","&amp;AU468,"")&amp;"}"&amp;IF(U468="LIBSETS_DROP_MECHANIC_MONSTER_NAME",", dropMechanicNames={" &amp; IF(V468&lt;&gt;"","['en']='"&amp;V468&amp;"'","") &amp; IF(W468&lt;&gt;"",", ['de']='" &amp; W468&amp;"'","") &amp; "}",""),"")&amp;"},","")</f>
        <v>, dropMechanic={LIBSETS_DROP_MECHANIC_ARENA_STAGE_CHEST}},</v>
      </c>
      <c r="BC468" s="21" t="str">
        <f>IF(F468&lt;&gt;"Not in the game (anymore)",IF(C468&lt;&gt;"",CONCATENATE(" --",C468," / ",B468,"   [",IF(Q468&lt;&gt;"",Q468,""),IF(Z468&lt;&gt;"",", "&amp;Z468,""),IF(AE468&lt;&gt;"",", "&amp;AE468,""),IF(AJ468&lt;&gt;"",", "&amp;AJ468,""),IF(AO468&lt;&gt;"",", "&amp;AO468,""),IF(AT468&lt;&gt;"",", "&amp;AT468,""),"]")),"")</f>
        <v xml:space="preserve"> --Perfected Stinging Slashes / Perfektionierte stechende Schnitte   [Dragonstar Arena]</v>
      </c>
    </row>
    <row r="469" spans="1:55" x14ac:dyDescent="0.25">
      <c r="A469" s="5">
        <v>531</v>
      </c>
      <c r="B469" t="s">
        <v>1819</v>
      </c>
      <c r="C469" t="s">
        <v>1818</v>
      </c>
      <c r="D469" s="3">
        <f t="shared" si="11"/>
        <v>531</v>
      </c>
      <c r="E469" s="42"/>
      <c r="G469" s="8" t="s">
        <v>1491</v>
      </c>
      <c r="I469" t="s">
        <v>98</v>
      </c>
      <c r="J469" t="s">
        <v>97</v>
      </c>
      <c r="K469">
        <v>270</v>
      </c>
      <c r="L469">
        <v>270</v>
      </c>
      <c r="M469">
        <v>270</v>
      </c>
      <c r="N469">
        <v>0</v>
      </c>
      <c r="O469" s="66"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6" t="s">
        <v>1635</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constants'!$B$4:$C$1003,2,FALSE),"")</f>
        <v>Greymoor</v>
      </c>
      <c r="U469" s="33" t="s">
        <v>1577</v>
      </c>
      <c r="V469" s="40" t="str">
        <f>IF(U469&lt;&gt;"",IF(U469&lt;&gt;"LIBSETS_DROP_MECHANIC_MONSTER_NAME",VLOOKUP(U469,'LibSets constants'!$I$4:$L$1003,3,FALSE),""),"")</f>
        <v>Arena stage chest</v>
      </c>
      <c r="W469" s="43" t="str">
        <f>IF(U469&lt;&gt;"",IF(U469&lt;&gt;"LIBSETS_DROP_MECHANIC_MONSTER_NAME",VLOOKUP(U469,'LibSets constants'!$I$4:$L$1003,4,FALSE),""),"")</f>
        <v>Arena-Phasen Schatztruhe</v>
      </c>
      <c r="Y469" s="3" t="str">
        <f>IF(G469&lt;&gt;"LIBSETS_SETTYPE_BATTLEGROUND",IF(G469&lt;&gt;"LIBSETS_SETTYPE_SPECIAL",IF(X469&lt;&gt;"",X469,IF(Z469&lt;&gt;"",VLOOKUP(Z469,'ESO zone constants'!$D$3:$H$4953,5,FALSE),"")),""),"")</f>
        <v/>
      </c>
      <c r="Z469" t="str">
        <f>IF(AND(O469&lt;&gt;"",NOT(ISERROR(O469))),"",IF(AND(L469&lt;&gt;"",L469&gt;0,NOT(ISERROR(L469))),VLOOKUP(L469,'ESO dumped WayshrineInfo'!$K$3:$N$9999,4,FALSE),""))</f>
        <v/>
      </c>
      <c r="AA469" s="44"/>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WayshrineInfo'!$K$3:$N$9999,4,FALSE),""))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K469" s="44"/>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90">
        <v>0</v>
      </c>
      <c r="AY469" s="21" t="str">
        <f>IF(A469="???","--","")&amp;IF(F469&lt;&gt;"Not in the game (anymore)",IF(A469&lt;&gt;"",CONCATENATE("[",A469,"] = {wayshrines={")&amp;IF(K469&lt;&gt;"",CONCATENATE(K469,","),"")&amp;IF(L469&lt;&gt;"",CONCATENATE(L469,","),"")&amp;IF(M469&lt;&gt;"",CONCATENATE(M469,","),"")&amp;CONCATENATE("}")&amp;IF(VALUE(N469)&gt;0,CONCATENATE(", traitsNeeded=",N469),"")&amp;CONCATENATE(", dlcId=",IF(S469&lt;&gt;"",S469,"DLC_BASE_GAME")),""),"")</f>
        <v>[531] = {wayshrines={270,270,270,}, dlcId=DLC_GREYMOOR</v>
      </c>
      <c r="AZ469" s="21" t="str">
        <f>IF(F469&lt;&gt;"Not in the game (anymore)",IF(A469&lt;&gt;"",IF(P469&lt;&gt;"",CONCATENATE(", zoneIds={",P469),"")&amp;IF(Y469&lt;&gt;"",CONCATENATE(",",Y469),"")&amp;IF(AD469&lt;&gt;"",CONCATENATE(",",AD469),"")&amp;IF(AI469&lt;&gt;"",CONCATENATE(",",AI469),"")&amp;IF(AN469&lt;&gt;"",CONCATENATE(",",AN469),"")&amp;IF(AS469&lt;&gt;"",CONCATENATE(",",AS469),"")&amp;IF(P469&lt;&gt;"",CONCATENATE("}",""),"")&amp;IF(OR(I469="true",I469="false",I469&lt;&gt;""), CONCATENATE(", veteran=", I469), ""),""),"")</f>
        <v>, zoneIds={635}, veteran=true</v>
      </c>
      <c r="BA469" s="21" t="str">
        <f>IF(F469&lt;&gt;"Not in the game (anymore)",IF(A469&lt;&gt;"",", setType="&amp;G469,"")&amp;IF(J469="true",", multiTrialSet=true",""),"")</f>
        <v>, setType=LIBSETS_SETTYPE_ARENA</v>
      </c>
      <c r="BB469" s="21" t="str">
        <f>IF(AX469&lt;&gt;"",", isProcSetAllowedInPvP="&amp; AX469,"") &amp; IF(F469&lt;&gt;"Not in the game (anymore)",IF(U469&lt;&gt;"",", dropMechanic={"&amp;U469&amp;IF(AA469&lt;&gt;"",","&amp;AA469,"")&amp;IF(AF469&lt;&gt;"",","&amp;AF469,"")&amp;IF(AK469&lt;&gt;"",","&amp;AK469,"")&amp;IF(AP469&lt;&gt;"",","&amp;AP469,"")&amp;IF(AU469&lt;&gt;"",","&amp;AU469,"")&amp;"}"&amp;IF(U469="LIBSETS_DROP_MECHANIC_MONSTER_NAME",", dropMechanicNames={" &amp; IF(V469&lt;&gt;"","['en']='"&amp;V469&amp;"'","") &amp; IF(W469&lt;&gt;"",", ['de']='" &amp; W469&amp;"'","") &amp; "}",""),"")&amp;"},","")</f>
        <v>, isProcSetAllowedInPvP=0, dropMechanic={LIBSETS_DROP_MECHANIC_ARENA_STAGE_CHEST}},</v>
      </c>
      <c r="BC469" s="21" t="str">
        <f>IF(F469&lt;&gt;"Not in the game (anymore)",IF(C469&lt;&gt;"",CONCATENATE(" --",C469," / ",B469,"   [",IF(Q469&lt;&gt;"",Q469,""),IF(Z469&lt;&gt;"",", "&amp;Z469,""),IF(AE469&lt;&gt;"",", "&amp;AE469,""),IF(AJ469&lt;&gt;"",", "&amp;AJ469,""),IF(AO469&lt;&gt;"",", "&amp;AO469,""),IF(AT469&lt;&gt;"",", "&amp;AT469,""),"]")),"")</f>
        <v xml:space="preserve"> --Perfected Caustic Arrow / Perfektionierter beißender Pfeil   [Dragonstar Arena]</v>
      </c>
    </row>
    <row r="470" spans="1:55" x14ac:dyDescent="0.25">
      <c r="A470" s="5">
        <v>532</v>
      </c>
      <c r="B470" t="s">
        <v>1820</v>
      </c>
      <c r="C470" t="s">
        <v>1821</v>
      </c>
      <c r="D470" s="3">
        <f t="shared" ref="D470:D504" si="12">A470</f>
        <v>532</v>
      </c>
      <c r="E470" s="42"/>
      <c r="G470" s="8" t="s">
        <v>1491</v>
      </c>
      <c r="I470" t="s">
        <v>98</v>
      </c>
      <c r="J470" t="s">
        <v>97</v>
      </c>
      <c r="K470">
        <v>270</v>
      </c>
      <c r="L470">
        <v>270</v>
      </c>
      <c r="M470">
        <v>270</v>
      </c>
      <c r="N470">
        <v>0</v>
      </c>
      <c r="O470" s="66"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6" t="s">
        <v>1635</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constants'!$B$4:$C$1003,2,FALSE),"")</f>
        <v>Greymoor</v>
      </c>
      <c r="U470" s="33" t="s">
        <v>1577</v>
      </c>
      <c r="V470" s="40" t="str">
        <f>IF(U470&lt;&gt;"",IF(U470&lt;&gt;"LIBSETS_DROP_MECHANIC_MONSTER_NAME",VLOOKUP(U470,'LibSets constants'!$I$4:$L$1003,3,FALSE),""),"")</f>
        <v>Arena stage chest</v>
      </c>
      <c r="W470" s="43" t="str">
        <f>IF(U470&lt;&gt;"",IF(U470&lt;&gt;"LIBSETS_DROP_MECHANIC_MONSTER_NAME",VLOOKUP(U470,'LibSets constants'!$I$4:$L$1003,4,FALSE),""),"")</f>
        <v>Arena-Phasen Schatztruhe</v>
      </c>
      <c r="Y470" s="3" t="str">
        <f>IF(G470&lt;&gt;"LIBSETS_SETTYPE_BATTLEGROUND",IF(G470&lt;&gt;"LIBSETS_SETTYPE_SPECIAL",IF(X470&lt;&gt;"",X470,IF(Z470&lt;&gt;"",VLOOKUP(Z470,'ESO zone constants'!$D$3:$H$4953,5,FALSE),"")),""),"")</f>
        <v/>
      </c>
      <c r="Z470" t="str">
        <f>IF(AND(O470&lt;&gt;"",NOT(ISERROR(O470))),"",IF(AND(L470&lt;&gt;"",L470&gt;0,NOT(ISERROR(L470))),VLOOKUP(L470,'ESO dumped WayshrineInfo'!$K$3:$N$9999,4,FALSE),""))</f>
        <v/>
      </c>
      <c r="AA470" s="44"/>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WayshrineInfo'!$K$3:$N$9999,4,FALSE),""))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90" t="s">
        <v>2707</v>
      </c>
      <c r="AY470" s="21" t="str">
        <f>IF(A470="???","--","")&amp;IF(F470&lt;&gt;"Not in the game (anymore)",IF(A470&lt;&gt;"",CONCATENATE("[",A470,"] = {wayshrines={")&amp;IF(K470&lt;&gt;"",CONCATENATE(K470,","),"")&amp;IF(L470&lt;&gt;"",CONCATENATE(L470,","),"")&amp;IF(M470&lt;&gt;"",CONCATENATE(M470,","),"")&amp;CONCATENATE("}")&amp;IF(VALUE(N470)&gt;0,CONCATENATE(", traitsNeeded=",N470),"")&amp;CONCATENATE(", dlcId=",IF(S470&lt;&gt;"",S470,"DLC_BASE_GAME")),""),"")</f>
        <v>[532] = {wayshrines={270,270,270,}, dlcId=DLC_GREYMOOR</v>
      </c>
      <c r="AZ470" s="21" t="str">
        <f>IF(F470&lt;&gt;"Not in the game (anymore)",IF(A470&lt;&gt;"",IF(P470&lt;&gt;"",CONCATENATE(", zoneIds={",P470),"")&amp;IF(Y470&lt;&gt;"",CONCATENATE(",",Y470),"")&amp;IF(AD470&lt;&gt;"",CONCATENATE(",",AD470),"")&amp;IF(AI470&lt;&gt;"",CONCATENATE(",",AI470),"")&amp;IF(AN470&lt;&gt;"",CONCATENATE(",",AN470),"")&amp;IF(AS470&lt;&gt;"",CONCATENATE(",",AS470),"")&amp;IF(P470&lt;&gt;"",CONCATENATE("}",""),"")&amp;IF(OR(I470="true",I470="false",I470&lt;&gt;""), CONCATENATE(", veteran=", I470), ""),""),"")</f>
        <v>, zoneIds={635}, veteran=true</v>
      </c>
      <c r="BA470" s="21" t="str">
        <f>IF(F470&lt;&gt;"Not in the game (anymore)",IF(A470&lt;&gt;"",", setType="&amp;G470,"")&amp;IF(J470="true",", multiTrialSet=true",""),"")</f>
        <v>, setType=LIBSETS_SETTYPE_ARENA</v>
      </c>
      <c r="BB470" s="21" t="str">
        <f>IF(AX470&lt;&gt;"",", isProcSetAllowedInPvP="&amp; AX470,"") &amp; IF(F470&lt;&gt;"Not in the game (anymore)",IF(U470&lt;&gt;"",", dropMechanic={"&amp;U470&amp;IF(AA470&lt;&gt;"",","&amp;AA470,"")&amp;IF(AF470&lt;&gt;"",","&amp;AF470,"")&amp;IF(AK470&lt;&gt;"",","&amp;AK470,"")&amp;IF(AP470&lt;&gt;"",","&amp;AP470,"")&amp;IF(AU470&lt;&gt;"",","&amp;AU470,"")&amp;"}"&amp;IF(U470="LIBSETS_DROP_MECHANIC_MONSTER_NAME",", dropMechanicNames={" &amp; IF(V470&lt;&gt;"","['en']='"&amp;V470&amp;"'","") &amp; IF(W470&lt;&gt;"",", ['de']='" &amp; W470&amp;"'","") &amp; "}",""),"")&amp;"},","")</f>
        <v>, dropMechanic={LIBSETS_DROP_MECHANIC_ARENA_STAGE_CHEST}},</v>
      </c>
      <c r="BC470" s="21" t="str">
        <f>IF(F470&lt;&gt;"Not in the game (anymore)",IF(C470&lt;&gt;"",CONCATENATE(" --",C470," / ",B470,"   [",IF(Q470&lt;&gt;"",Q470,""),IF(Z470&lt;&gt;"",", "&amp;Z470,""),IF(AE470&lt;&gt;"",", "&amp;AE470,""),IF(AJ470&lt;&gt;"",", "&amp;AJ470,""),IF(AO470&lt;&gt;"",", "&amp;AO470,""),IF(AT470&lt;&gt;"",", "&amp;AT470,""),"]")),"")</f>
        <v xml:space="preserve"> --Perfected Destructive Impact / Perfektionierter zerstörerischer Einschlag   [Dragonstar Arena]</v>
      </c>
    </row>
    <row r="471" spans="1:55" x14ac:dyDescent="0.25">
      <c r="A471" s="5">
        <v>533</v>
      </c>
      <c r="B471" t="s">
        <v>1831</v>
      </c>
      <c r="C471" t="s">
        <v>1830</v>
      </c>
      <c r="D471" s="3">
        <f t="shared" si="12"/>
        <v>533</v>
      </c>
      <c r="E471" s="42"/>
      <c r="G471" s="8" t="s">
        <v>1491</v>
      </c>
      <c r="I471" t="s">
        <v>98</v>
      </c>
      <c r="J471" t="s">
        <v>97</v>
      </c>
      <c r="K471">
        <v>270</v>
      </c>
      <c r="L471">
        <v>270</v>
      </c>
      <c r="M471">
        <v>270</v>
      </c>
      <c r="N471">
        <v>0</v>
      </c>
      <c r="O471" s="66"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6" t="s">
        <v>1635</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constants'!$B$4:$C$1003,2,FALSE),"")</f>
        <v>Greymoor</v>
      </c>
      <c r="U471" s="33" t="s">
        <v>1577</v>
      </c>
      <c r="V471" s="40" t="str">
        <f>IF(U471&lt;&gt;"",IF(U471&lt;&gt;"LIBSETS_DROP_MECHANIC_MONSTER_NAME",VLOOKUP(U471,'LibSets constants'!$I$4:$L$1003,3,FALSE),""),"")</f>
        <v>Arena stage chest</v>
      </c>
      <c r="W471" s="3" t="str">
        <f>IF(U471&lt;&gt;"",IF(U471&lt;&gt;"LIBSETS_DROP_MECHANIC_MONSTER_NAME",VLOOKUP(U471,'LibSets constants'!$I$4:$L$1003,4,FALSE),""),"")</f>
        <v>Arena-Phasen Schatztruhe</v>
      </c>
      <c r="Y471" s="3" t="str">
        <f>IF(G471&lt;&gt;"LIBSETS_SETTYPE_BATTLEGROUND",IF(G471&lt;&gt;"LIBSETS_SETTYPE_SPECIAL",IF(X471&lt;&gt;"",X471,IF(Z471&lt;&gt;"",VLOOKUP(Z471,'ESO zone constants'!$D$3:$H$4953,5,FALSE),"")),""),"")</f>
        <v/>
      </c>
      <c r="Z471" t="str">
        <f>IF(AND(O471&lt;&gt;"",NOT(ISERROR(O471))),"",IF(AND(L471&lt;&gt;"",L471&gt;0,NOT(ISERROR(L471))),VLOOKUP(L471,'ESO dumped WayshrineInfo'!$K$3:$N$9999,4,FALSE),""))</f>
        <v/>
      </c>
      <c r="AB471" s="3" t="str">
        <f>IF(AA471&lt;&gt;"",IF(AA471&lt;&gt;"LIBSETS_DROP_MECHANIC_MONSTER_NAME",VLOOKUP(AA471,'LibSets constants'!$I$4:$L$1003,3,FALSE),""),"")</f>
        <v/>
      </c>
      <c r="AC471" s="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WayshrineInfo'!$K$3:$N$9999,4,FALSE),""))</f>
        <v/>
      </c>
      <c r="AG471" s="3" t="str">
        <f>IF(AF471&lt;&gt;"",IF(AF471&lt;&gt;"LIBSETS_DROP_MECHANIC_MONSTER_NAME",VLOOKUP(AF471,'LibSets constants'!$I$4:$L$1003,3,FALSE),""),"")</f>
        <v/>
      </c>
      <c r="AH471" s="3" t="str">
        <f>IF(AF471&lt;&gt;"",IF(AF471&lt;&gt;"LIBSETS_DROP_MECHANIC_MONSTER_NAME",VLOOKUP(AF471,'LibSets constants'!$I$4:$L$1003,4,FALSE),""),"")</f>
        <v/>
      </c>
      <c r="AI471" s="3" t="str">
        <f>IF(G471&lt;&gt;"LIBSETS_SETTYPE_BATTLEGROUND",IF(G471&lt;&gt;"LIBSETS_SETTYPE_SPECIAL",IF(AJ471&lt;&gt;"",VLOOKUP(AJ471,'ESO zone constants'!$D$3:$H$4953,5,FALSE),""),""),"")</f>
        <v/>
      </c>
      <c r="AL471" s="3" t="str">
        <f>IF(AK471&lt;&gt;"",IF(AK471&lt;&gt;"LIBSETS_DROP_MECHANIC_MONSTER_NAME",VLOOKUP(AK471,'LibSets constants'!$I$4:$L$1003,3,FALSE),""),"")</f>
        <v/>
      </c>
      <c r="AM471" s="3" t="str">
        <f>IF(AK471&lt;&gt;"",IF(AK471&lt;&gt;"LIBSETS_DROP_MECHANIC_MONSTER_NAME",VLOOKUP(AK471,'LibSets constants'!$I$4:$L$1003,4,FALSE),""),"")</f>
        <v/>
      </c>
      <c r="AN471" s="3" t="str">
        <f>IF(G471&lt;&gt;"LIBSETS_SETTYPE_BATTLEGROUND",IF(G471&lt;&gt;"LIBSETS_SETTYPE_SPECIAL",IF(AO471&lt;&gt;"",VLOOKUP(AO471,'ESO zone constants'!$D$3:$H$4953,5,FALSE),""),""),"")</f>
        <v/>
      </c>
      <c r="AQ471" s="3" t="str">
        <f>IF(AP471&lt;&gt;"",IF(AP471&lt;&gt;"LIBSETS_DROP_MECHANIC_MONSTER_NAME",VLOOKUP(AP471,'LibSets constants'!$I$4:$L$1003,3,FALSE),""),"")</f>
        <v/>
      </c>
      <c r="AR471" s="3" t="str">
        <f>IF(AP471&lt;&gt;"",IF(AP471&lt;&gt;"LIBSETS_DROP_MECHANIC_MONSTER_NAME",VLOOKUP(AP471,'LibSets constants'!$I$4:$L$1003,4,FALSE),""),"")</f>
        <v/>
      </c>
      <c r="AS471" s="3" t="str">
        <f>IF(G471&lt;&gt;"LIBSETS_SETTYPE_BATTLEGROUND",IF(G471&lt;&gt;"LIBSETS_SETTYPE_SPECIAL",IF(AT471&lt;&gt;"",VLOOKUP(AT471,'ESO zone constants'!$D$3:$H$4953,5,FALSE),""),""),"")</f>
        <v/>
      </c>
      <c r="AV471" s="3" t="str">
        <f>IF(AU471&lt;&gt;"",IF(AU471&lt;&gt;"LIBSETS_DROP_MECHANIC_MONSTER_NAME",VLOOKUP(AU471,'LibSets constants'!$I$4:$L$1003,3,FALSE),""),"")</f>
        <v/>
      </c>
      <c r="AW471" s="3" t="str">
        <f>IF(AU471&lt;&gt;"",IF(AU471&lt;&gt;"LIBSETS_DROP_MECHANIC_MONSTER_NAME",VLOOKUP(AU471,'LibSets constants'!$I$4:$L$1003,4,FALSE),""),"")</f>
        <v/>
      </c>
      <c r="AX471" s="90" t="s">
        <v>2707</v>
      </c>
      <c r="AY471" s="21" t="str">
        <f>IF(A471="???","--","")&amp;IF(F471&lt;&gt;"Not in the game (anymore)",IF(A471&lt;&gt;"",CONCATENATE("[",A471,"] = {wayshrines={")&amp;IF(K471&lt;&gt;"",CONCATENATE(K471,","),"")&amp;IF(L471&lt;&gt;"",CONCATENATE(L471,","),"")&amp;IF(M471&lt;&gt;"",CONCATENATE(M471,","),"")&amp;CONCATENATE("}")&amp;IF(VALUE(N471)&gt;0,CONCATENATE(", traitsNeeded=",N471),"")&amp;CONCATENATE(", dlcId=",IF(S471&lt;&gt;"",S471,"DLC_BASE_GAME")),""),"")</f>
        <v>[533] = {wayshrines={270,270,270,}, dlcId=DLC_GREYMOOR</v>
      </c>
      <c r="AZ471" s="21" t="str">
        <f>IF(F471&lt;&gt;"Not in the game (anymore)",IF(A471&lt;&gt;"",IF(P471&lt;&gt;"",CONCATENATE(", zoneIds={",P471),"")&amp;IF(Y471&lt;&gt;"",CONCATENATE(",",Y471),"")&amp;IF(AD471&lt;&gt;"",CONCATENATE(",",AD471),"")&amp;IF(AI471&lt;&gt;"",CONCATENATE(",",AI471),"")&amp;IF(AN471&lt;&gt;"",CONCATENATE(",",AN471),"")&amp;IF(AS471&lt;&gt;"",CONCATENATE(",",AS471),"")&amp;IF(P471&lt;&gt;"",CONCATENATE("}",""),"")&amp;IF(OR(I471="true",I471="false",I471&lt;&gt;""), CONCATENATE(", veteran=", I471), ""),""),"")</f>
        <v>, zoneIds={635}, veteran=true</v>
      </c>
      <c r="BA471" s="21" t="str">
        <f>IF(F471&lt;&gt;"Not in the game (anymore)",IF(A471&lt;&gt;"",", setType="&amp;G471,"")&amp;IF(J471="true",", multiTrialSet=true",""),"")</f>
        <v>, setType=LIBSETS_SETTYPE_ARENA</v>
      </c>
      <c r="BB471" s="21" t="str">
        <f>IF(AX471&lt;&gt;"",", isProcSetAllowedInPvP="&amp; AX471,"") &amp; IF(F471&lt;&gt;"Not in the game (anymore)",IF(U471&lt;&gt;"",", dropMechanic={"&amp;U471&amp;IF(AA471&lt;&gt;"",","&amp;AA471,"")&amp;IF(AF471&lt;&gt;"",","&amp;AF471,"")&amp;IF(AK471&lt;&gt;"",","&amp;AK471,"")&amp;IF(AP471&lt;&gt;"",","&amp;AP471,"")&amp;IF(AU471&lt;&gt;"",","&amp;AU471,"")&amp;"}"&amp;IF(U471="LIBSETS_DROP_MECHANIC_MONSTER_NAME",", dropMechanicNames={" &amp; IF(V471&lt;&gt;"","['en']='"&amp;V471&amp;"'","") &amp; IF(W471&lt;&gt;"",", ['de']='" &amp; W471&amp;"'","") &amp; "}",""),"")&amp;"},","")</f>
        <v>, dropMechanic={LIBSETS_DROP_MECHANIC_ARENA_STAGE_CHEST}},</v>
      </c>
      <c r="BC471" s="21" t="str">
        <f>IF(F471&lt;&gt;"Not in the game (anymore)",IF(C471&lt;&gt;"",CONCATENATE(" --",C471," / ",B471,"   [",IF(Q471&lt;&gt;"",Q471,""),IF(Z471&lt;&gt;"",", "&amp;Z471,""),IF(AE471&lt;&gt;"",", "&amp;AE471,""),IF(AJ471&lt;&gt;"",", "&amp;AJ471,""),IF(AO471&lt;&gt;"",", "&amp;AO471,""),IF(AT471&lt;&gt;"",", "&amp;AT471,""),"]")),"")</f>
        <v xml:space="preserve"> --Perfected Grand Rejuvenation / Pefektionierte Große Verjüngung   [Dragonstar Arena]</v>
      </c>
    </row>
    <row r="472" spans="1:55" ht="15.75" x14ac:dyDescent="0.25">
      <c r="A472" s="5">
        <v>534</v>
      </c>
      <c r="B472" t="s">
        <v>2199</v>
      </c>
      <c r="C472" s="67" t="s">
        <v>1845</v>
      </c>
      <c r="D472" s="3">
        <f t="shared" si="12"/>
        <v>534</v>
      </c>
      <c r="G472" s="3" t="s">
        <v>1498</v>
      </c>
      <c r="H472">
        <v>3</v>
      </c>
      <c r="I472" t="s">
        <v>1485</v>
      </c>
      <c r="J472" t="s">
        <v>97</v>
      </c>
      <c r="K472">
        <v>435</v>
      </c>
      <c r="L472">
        <v>435</v>
      </c>
      <c r="M472">
        <v>435</v>
      </c>
      <c r="N472">
        <v>0</v>
      </c>
      <c r="O472" s="66" t="s">
        <v>1844</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1565</v>
      </c>
      <c r="V472" s="42" t="s">
        <v>2201</v>
      </c>
      <c r="W472" s="39" t="s">
        <v>2202</v>
      </c>
      <c r="Y472" s="3" t="str">
        <f>IF(G472&lt;&gt;"LIBSETS_SETTYPE_BATTLEGROUND",IF(G472&lt;&gt;"LIBSETS_SETTYPE_SPECIAL",IF(X472&lt;&gt;"",X472,IF(Z472&lt;&gt;"",VLOOKUP(Z472,'ESO zone constants'!$D$3:$H$4953,5,FALSE),"")),""),"")</f>
        <v/>
      </c>
      <c r="Z472" t="str">
        <f>IF(AND(O472&lt;&gt;"",NOT(ISERROR(O472))),"",IF(AND(L472&lt;&gt;"",L472&gt;0,NOT(ISERROR(L472))),VLOOKUP(L472,'ESO dumped WayshrineInfo'!$K$3:$N$9999,4,FALSE),""))</f>
        <v/>
      </c>
      <c r="AA472" s="44"/>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WayshrineInfo'!$K$3:$N$9999,4,FALSE),""))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90" t="s">
        <v>2707</v>
      </c>
      <c r="AY472" s="21" t="str">
        <f>IF(A472="???","--","")&amp;IF(F472&lt;&gt;"Not in the game (anymore)",IF(A472&lt;&gt;"",CONCATENATE("[",A472,"] = {wayshrines={")&amp;IF(K472&lt;&gt;"",CONCATENATE(K472,","),"")&amp;IF(L472&lt;&gt;"",CONCATENATE(L472,","),"")&amp;IF(M472&lt;&gt;"",CONCATENATE(M472,","),"")&amp;CONCATENATE("}")&amp;IF(VALUE(N472)&gt;0,CONCATENATE(", traitsNeeded=",N472),"")&amp;CONCATENATE(", dlcId=",IF(S472&lt;&gt;"",S472,"DLC_BASE_GAME")),""),"")</f>
        <v>[534] = {wayshrines={435,435,435,}, dlcId=DLC_STONETHORN</v>
      </c>
      <c r="AZ472" s="21" t="str">
        <f>IF(F472&lt;&gt;"Not in the game (anymore)",IF(A472&lt;&gt;"",IF(P472&lt;&gt;"",CONCATENATE(", zoneIds={",P472),"")&amp;IF(Y472&lt;&gt;"",CONCATENATE(",",Y472),"")&amp;IF(AD472&lt;&gt;"",CONCATENATE(",",AD472),"")&amp;IF(AI472&lt;&gt;"",CONCATENATE(",",AI472),"")&amp;IF(AN472&lt;&gt;"",CONCATENATE(",",AN472),"")&amp;IF(AS472&lt;&gt;"",CONCATENATE(",",AS472),"")&amp;IF(P472&lt;&gt;"",CONCATENATE("}",""),"")&amp;IF(OR(I472="true",I472="false",I472&lt;&gt;""), CONCATENATE(", veteran=", I472), ""),""),"")</f>
        <v>, zoneIds={1197}, veteran={[EQUIP_TYPE_HEAD]=true, [EQUIP_TYPE_SHOULDERS]=false}</v>
      </c>
      <c r="BA472" s="21" t="str">
        <f>IF(F472&lt;&gt;"Not in the game (anymore)",IF(A472&lt;&gt;"",", setType="&amp;G472,"")&amp;IF(J472="true",", multiTrialSet=true",""),"")</f>
        <v>, setType=LIBSETS_SETTYPE_MONSTER</v>
      </c>
      <c r="BB472" s="21" t="str">
        <f>IF(AX472&lt;&gt;"",", isProcSetAllowedInPvP="&amp; AX472,"") &amp; IF(F472&lt;&gt;"Not in the game (anymore)",IF(U472&lt;&gt;"",", dropMechanic={"&amp;U472&amp;IF(AA472&lt;&gt;"",","&amp;AA472,"")&amp;IF(AF472&lt;&gt;"",","&amp;AF472,"")&amp;IF(AK472&lt;&gt;"",","&amp;AK472,"")&amp;IF(AP472&lt;&gt;"",","&amp;AP472,"")&amp;IF(AU472&lt;&gt;"",","&amp;AU472,"")&amp;"}"&amp;IF(U472="LIBSETS_DROP_MECHANIC_MONSTER_NAME",", dropMechanicNames={" &amp; IF(V472&lt;&gt;"","['en']='"&amp;V472&amp;"'","") &amp; IF(W472&lt;&gt;"",", ['de']='" &amp; W472&amp;"'","") &amp; "}",""),"")&amp;"},","")</f>
        <v>, dropMechanic={LIBSETS_DROP_MECHANIC_MONSTER_NAME}, dropMechanicNames={['en']='Arkasis the Mad Alchemist', ['de']='Arkasis der verrückte Alchemist'}},</v>
      </c>
      <c r="BC472" s="21" t="str">
        <f>IF(F472&lt;&gt;"Not in the game (anymore)",IF(C472&lt;&gt;"",CONCATENATE(" --",C472," / ",B472,"   [",IF(Q472&lt;&gt;"",Q472,""),IF(Z472&lt;&gt;"",", "&amp;Z472,""),IF(AE472&lt;&gt;"",", "&amp;AE472,""),IF(AJ472&lt;&gt;"",", "&amp;AJ472,""),IF(AO472&lt;&gt;"",", "&amp;AO472,""),IF(AT472&lt;&gt;"",", "&amp;AT472,""),"]")),"")</f>
        <v xml:space="preserve"> --Stone Husk / Steinhülle   [Stone Garden]</v>
      </c>
    </row>
    <row r="473" spans="1:55" ht="15.75" x14ac:dyDescent="0.25">
      <c r="A473" s="5">
        <v>535</v>
      </c>
      <c r="B473" t="s">
        <v>2200</v>
      </c>
      <c r="C473" s="67" t="s">
        <v>1840</v>
      </c>
      <c r="D473" s="3">
        <f t="shared" si="12"/>
        <v>535</v>
      </c>
      <c r="G473" s="3" t="s">
        <v>1498</v>
      </c>
      <c r="H473">
        <v>3</v>
      </c>
      <c r="I473" t="s">
        <v>1485</v>
      </c>
      <c r="J473" t="s">
        <v>97</v>
      </c>
      <c r="K473">
        <v>436</v>
      </c>
      <c r="L473">
        <v>436</v>
      </c>
      <c r="M473">
        <v>436</v>
      </c>
      <c r="N473">
        <v>0</v>
      </c>
      <c r="O473" s="66" t="s">
        <v>1836</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1565</v>
      </c>
      <c r="V473" s="42" t="s">
        <v>1840</v>
      </c>
      <c r="W473" s="39" t="s">
        <v>2200</v>
      </c>
      <c r="Y473" s="3" t="str">
        <f>IF(G473&lt;&gt;"LIBSETS_SETTYPE_BATTLEGROUND",IF(G473&lt;&gt;"LIBSETS_SETTYPE_SPECIAL",IF(X473&lt;&gt;"",X473,IF(Z473&lt;&gt;"",VLOOKUP(Z473,'ESO zone constants'!$D$3:$H$4953,5,FALSE),"")),""),"")</f>
        <v/>
      </c>
      <c r="Z473" t="str">
        <f>IF(AND(O473&lt;&gt;"",NOT(ISERROR(O473))),"",IF(AND(L473&lt;&gt;"",L473&gt;0,NOT(ISERROR(L473))),VLOOKUP(L473,'ESO dumped WayshrineInfo'!$K$3:$N$9999,4,FALSE),""))</f>
        <v/>
      </c>
      <c r="AA473" s="44"/>
      <c r="AB473" s="43" t="str">
        <f>IF(AA473&lt;&gt;"",IF(AA473&lt;&gt;"LIBSETS_DROP_MECHANIC_MONSTER_NAME",VLOOKUP(AA473,'LibSets constants'!$I$4:$L$1003,3,FALSE),""),"")</f>
        <v/>
      </c>
      <c r="AC473" s="43" t="str">
        <f>IF(AA473&lt;&gt;"",IF(AA473&lt;&gt;"LIBSETS_DROP_MECHANIC_MONSTER_NAME",VLOOKUP(AA473,'LibSets constants'!$I$4:$L$1003,4,FALSE),""),"")</f>
        <v/>
      </c>
      <c r="AD473" s="3" t="str">
        <f>IF(G473&lt;&gt;"LIBSETS_SETTYPE_BATTLEGROUND",IF(G473&lt;&gt;"LIBSETS_SETTYPE_SPECIAL",IF(AE473&lt;&gt;"",VLOOKUP(AE473,'ESO zone constants'!$D$3:$H$4953,5,FALSE),""),""),"")</f>
        <v/>
      </c>
      <c r="AE473" t="str">
        <f>IF(AND(O473&lt;&gt;"",NOT(ISERROR(O473))),"",IF(AND(M473&lt;&gt;"",M473&gt;0,NOT(ISERROR(M473))),VLOOKUP(M473,'ESO dumped WayshrineInfo'!$K$3:$N$9999,4,FALSE),""))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90" t="s">
        <v>2707</v>
      </c>
      <c r="AY473" s="21" t="str">
        <f>IF(A473="???","--","")&amp;IF(F473&lt;&gt;"Not in the game (anymore)",IF(A473&lt;&gt;"",CONCATENATE("[",A473,"] = {wayshrines={")&amp;IF(K473&lt;&gt;"",CONCATENATE(K473,","),"")&amp;IF(L473&lt;&gt;"",CONCATENATE(L473,","),"")&amp;IF(M473&lt;&gt;"",CONCATENATE(M473,","),"")&amp;CONCATENATE("}")&amp;IF(VALUE(N473)&gt;0,CONCATENATE(", traitsNeeded=",N473),"")&amp;CONCATENATE(", dlcId=",IF(S473&lt;&gt;"",S473,"DLC_BASE_GAME")),""),"")</f>
        <v>[535] = {wayshrines={436,436,436,}, dlcId=DLC_STONETHORN</v>
      </c>
      <c r="AZ473" s="21" t="str">
        <f>IF(F473&lt;&gt;"Not in the game (anymore)",IF(A473&lt;&gt;"",IF(P473&lt;&gt;"",CONCATENATE(", zoneIds={",P473),"")&amp;IF(Y473&lt;&gt;"",CONCATENATE(",",Y473),"")&amp;IF(AD473&lt;&gt;"",CONCATENATE(",",AD473),"")&amp;IF(AI473&lt;&gt;"",CONCATENATE(",",AI473),"")&amp;IF(AN473&lt;&gt;"",CONCATENATE(",",AN473),"")&amp;IF(AS473&lt;&gt;"",CONCATENATE(",",AS473),"")&amp;IF(P473&lt;&gt;"",CONCATENATE("}",""),"")&amp;IF(OR(I473="true",I473="false",I473&lt;&gt;""), CONCATENATE(", veteran=", I473), ""),""),"")</f>
        <v>, zoneIds={1201}, veteran={[EQUIP_TYPE_HEAD]=true, [EQUIP_TYPE_SHOULDERS]=false}</v>
      </c>
      <c r="BA473" s="21" t="str">
        <f>IF(F473&lt;&gt;"Not in the game (anymore)",IF(A473&lt;&gt;"",", setType="&amp;G473,"")&amp;IF(J473="true",", multiTrialSet=true",""),"")</f>
        <v>, setType=LIBSETS_SETTYPE_MONSTER</v>
      </c>
      <c r="BB473" s="21" t="str">
        <f>IF(AX473&lt;&gt;"",", isProcSetAllowedInPvP="&amp; AX473,"") &amp; IF(F473&lt;&gt;"Not in the game (anymore)",IF(U473&lt;&gt;"",", dropMechanic={"&amp;U473&amp;IF(AA473&lt;&gt;"",","&amp;AA473,"")&amp;IF(AF473&lt;&gt;"",","&amp;AF473,"")&amp;IF(AK473&lt;&gt;"",","&amp;AK473,"")&amp;IF(AP473&lt;&gt;"",","&amp;AP473,"")&amp;IF(AU473&lt;&gt;"",","&amp;AU473,"")&amp;"}"&amp;IF(U473="LIBSETS_DROP_MECHANIC_MONSTER_NAME",", dropMechanicNames={" &amp; IF(V473&lt;&gt;"","['en']='"&amp;V473&amp;"'","") &amp; IF(W473&lt;&gt;"",", ['de']='" &amp; W473&amp;"'","") &amp; "}",""),"")&amp;"},","")</f>
        <v>, dropMechanic={LIBSETS_DROP_MECHANIC_MONSTER_NAME}, dropMechanicNames={['en']='Lady Thorn', ['de']='Fürstin Dorn'}},</v>
      </c>
      <c r="BC473" s="21" t="str">
        <f>IF(F473&lt;&gt;"Not in the game (anymore)",IF(C473&lt;&gt;"",CONCATENATE(" --",C473," / ",B473,"   [",IF(Q473&lt;&gt;"",Q473,""),IF(Z473&lt;&gt;"",", "&amp;Z473,""),IF(AE473&lt;&gt;"",", "&amp;AE473,""),IF(AJ473&lt;&gt;"",", "&amp;AJ473,""),IF(AO473&lt;&gt;"",", "&amp;AO473,""),IF(AT473&lt;&gt;"",", "&amp;AT473,""),"]")),"")</f>
        <v xml:space="preserve"> --Lady Thorn / Fürstin Dorn   [Castle Thorn]</v>
      </c>
    </row>
    <row r="474" spans="1:55" x14ac:dyDescent="0.25">
      <c r="A474" s="5">
        <v>536</v>
      </c>
      <c r="B474" t="s">
        <v>2271</v>
      </c>
      <c r="C474" t="s">
        <v>2270</v>
      </c>
      <c r="D474" s="3">
        <f t="shared" si="12"/>
        <v>536</v>
      </c>
      <c r="G474" s="3" t="s">
        <v>1499</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1581</v>
      </c>
      <c r="V474" s="40" t="str">
        <f>IF(U474&lt;&gt;"",IF(U474&lt;&gt;"LIBSETS_DROP_MECHANIC_MONSTER_NAME",VLOOKUP(U474,'LibSets constants'!$I$4:$L$1003,3,FALSE),""),"")</f>
        <v>Delve bosses have a chance to drop a waist or feet.</v>
      </c>
      <c r="W474" s="43" t="str">
        <f>IF(U474&lt;&gt;"",IF(U474&lt;&gt;"LIBSETS_DROP_MECHANIC_MONSTER_NAME",VLOOKUP(U474,'LibSets constants'!$I$4:$L$1003,4,FALSE),""),"")</f>
        <v>Bosse in Gewölben haben die Chance, eine Taille oder Füße fallen zu lassen.</v>
      </c>
      <c r="Y474" s="3">
        <f>IF(G474&lt;&gt;"LIBSETS_SETTYPE_BATTLEGROUND",IF(G474&lt;&gt;"LIBSETS_SETTYPE_SPECIAL",IF(X474&lt;&gt;"",X474,IF(Z474&lt;&gt;"",VLOOKUP(Z474,'ESO zone constants'!$D$3:$H$4953,5,FALSE),"")),""),"")</f>
        <v>1207</v>
      </c>
      <c r="Z474" t="str">
        <f>IF(AND(O474&lt;&gt;"",NOT(ISERROR(O474))),"",IF(AND(L474&lt;&gt;"",L474&gt;0,NOT(ISERROR(L474))),VLOOKUP(L474,'ESO dumped WayshrineInfo'!$K$3:$N$9999,4,FALSE),""))</f>
        <v>The Reach</v>
      </c>
      <c r="AA474" s="44" t="s">
        <v>1581</v>
      </c>
      <c r="AB474" s="43" t="str">
        <f>IF(AA474&lt;&gt;"",IF(AA474&lt;&gt;"LIBSETS_DROP_MECHANIC_MONSTER_NAME",VLOOKUP(AA474,'LibSets constants'!$I$4:$L$1003,3,FALSE),""),"")</f>
        <v>Delve bosses have a chance to drop a waist or feet.</v>
      </c>
      <c r="AC474" s="43" t="str">
        <f>IF(AA474&lt;&gt;"",IF(AA474&lt;&gt;"LIBSETS_DROP_MECHANIC_MONSTER_NAME",VLOOKUP(AA474,'LibSets constants'!$I$4:$L$1003,4,FALSE),""),"")</f>
        <v>Bosse in Gewölben haben die Chance, eine Taille oder Füße fallen zu lassen.</v>
      </c>
      <c r="AD474" s="3">
        <f>IF(G474&lt;&gt;"LIBSETS_SETTYPE_BATTLEGROUND",IF(G474&lt;&gt;"LIBSETS_SETTYPE_SPECIAL",IF(AE474&lt;&gt;"",VLOOKUP(AE474,'ESO zone constants'!$D$3:$H$4953,5,FALSE),""),""),"")</f>
        <v>1207</v>
      </c>
      <c r="AE474" t="str">
        <f>IF(AND(O474&lt;&gt;"",NOT(ISERROR(O474))),"",IF(AND(M474&lt;&gt;"",M474&gt;0,NOT(ISERROR(M474))),VLOOKUP(M474,'ESO dumped WayshrineInfo'!$K$3:$N$9999,4,FALSE),""))</f>
        <v>The Reach</v>
      </c>
      <c r="AF474" s="44" t="s">
        <v>1583</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1584</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90" t="s">
        <v>2707</v>
      </c>
      <c r="AY474" s="21" t="str">
        <f>IF(A474="???","--","")&amp;IF(F474&lt;&gt;"Not in the game (anymore)",IF(A474&lt;&gt;"",CONCATENATE("[",A474,"] = {wayshrines={")&amp;IF(K474&lt;&gt;"",CONCATENATE(K474,","),"")&amp;IF(L474&lt;&gt;"",CONCATENATE(L474,","),"")&amp;IF(M474&lt;&gt;"",CONCATENATE(M474,","),"")&amp;CONCATENATE("}")&amp;IF(VALUE(N474)&gt;0,CONCATENATE(", traitsNeeded=",N474),"")&amp;CONCATENATE(", dlcId=",IF(S474&lt;&gt;"",S474,"DLC_BASE_GAME")),""),"")</f>
        <v>[536] = {wayshrines={441,441,441,}, dlcId=DLC_MARKARTH</v>
      </c>
      <c r="AZ474" s="21" t="str">
        <f>IF(F474&lt;&gt;"Not in the game (anymore)",IF(A474&lt;&gt;"",IF(P474&lt;&gt;"",CONCATENATE(", zoneIds={",P474),"")&amp;IF(Y474&lt;&gt;"",CONCATENATE(",",Y474),"")&amp;IF(AD474&lt;&gt;"",CONCATENATE(",",AD474),"")&amp;IF(AI474&lt;&gt;"",CONCATENATE(",",AI474),"")&amp;IF(AN474&lt;&gt;"",CONCATENATE(",",AN474),"")&amp;IF(AS474&lt;&gt;"",CONCATENATE(",",AS474),"")&amp;IF(P474&lt;&gt;"",CONCATENATE("}",""),"")&amp;IF(OR(I474="true",I474="false",I474&lt;&gt;""), CONCATENATE(", veteran=", I474), ""),""),"")</f>
        <v>, zoneIds={1207,1207,1207}, veteran=false</v>
      </c>
      <c r="BA474" s="21" t="str">
        <f>IF(F474&lt;&gt;"Not in the game (anymore)",IF(A474&lt;&gt;"",", setType="&amp;G474,"")&amp;IF(J474="true",", multiTrialSet=true",""),"")</f>
        <v>, setType=LIBSETS_SETTYPE_OVERLAND</v>
      </c>
      <c r="BB474" s="21" t="str">
        <f>IF(AX474&lt;&gt;"",", isProcSetAllowedInPvP="&amp; AX474,"") &amp; IF(F474&lt;&gt;"Not in the game (anymore)",IF(U474&lt;&gt;"",", dropMechanic={"&amp;U474&amp;IF(AA474&lt;&gt;"",","&amp;AA474,"")&amp;IF(AF474&lt;&gt;"",","&amp;AF474,"")&amp;IF(AK474&lt;&gt;"",","&amp;AK474,"")&amp;IF(AP474&lt;&gt;"",","&amp;AP474,"")&amp;IF(AU474&lt;&gt;"",","&amp;AU474,"")&amp;"}"&amp;IF(U474="LIBSETS_DROP_MECHANIC_MONSTER_NAME",", dropMechanicNames={" &amp; IF(V474&lt;&gt;"","['en']='"&amp;V474&amp;"'","") &amp; IF(W474&lt;&gt;"",", ['de']='" &amp; W474&amp;"'","") &amp; "}",""),"")&amp;"},","")</f>
        <v>, dropMechanic={LIBSETS_DROP_MECHANIC_OVERLAND_BOSS_DELVE,LIBSETS_DROP_MECHANIC_OVERLAND_BOSS_DELVE,LIBSETS_DROP_MECHANIC_OVERLAND_BOSS_PUBLIC_DUNGEON,LIBSETS_DROP_MECHANIC_OVERLAND_CHEST}},</v>
      </c>
      <c r="BC474" s="21" t="str">
        <f>IF(F474&lt;&gt;"Not in the game (anymore)",IF(C474&lt;&gt;"",CONCATENATE(" --",C474," / ",B474,"   [",IF(Q474&lt;&gt;"",Q474,""),IF(Z474&lt;&gt;"",", "&amp;Z474,""),IF(AE474&lt;&gt;"",", "&amp;AE474,""),IF(AJ474&lt;&gt;"",", "&amp;AJ474,""),IF(AO474&lt;&gt;"",", "&amp;AO474,""),IF(AT474&lt;&gt;"",", "&amp;AT474,""),"]")),"")</f>
        <v xml:space="preserve"> --Radiant Bastion / Strahlende Bastion   [The Reach, The Reach, The Reach]</v>
      </c>
    </row>
    <row r="475" spans="1:55" x14ac:dyDescent="0.25">
      <c r="A475" s="5">
        <v>537</v>
      </c>
      <c r="B475" t="s">
        <v>2272</v>
      </c>
      <c r="C475" t="s">
        <v>2294</v>
      </c>
      <c r="D475" s="3">
        <f t="shared" si="12"/>
        <v>537</v>
      </c>
      <c r="G475" s="3" t="s">
        <v>1499</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1581</v>
      </c>
      <c r="V475" s="40" t="str">
        <f>IF(U475&lt;&gt;"",IF(U475&lt;&gt;"LIBSETS_DROP_MECHANIC_MONSTER_NAME",VLOOKUP(U475,'LibSets constants'!$I$4:$L$1003,3,FALSE),""),"")</f>
        <v>Delve bosses have a chance to drop a waist or feet.</v>
      </c>
      <c r="W475" s="43" t="str">
        <f>IF(U475&lt;&gt;"",IF(U475&lt;&gt;"LIBSETS_DROP_MECHANIC_MONSTER_NAME",VLOOKUP(U475,'LibSets constants'!$I$4:$L$1003,4,FALSE),""),"")</f>
        <v>Bosse in Gewölben haben die Chance, eine Taille oder Füße fallen zu lassen.</v>
      </c>
      <c r="Y475" s="3">
        <f>IF(G475&lt;&gt;"LIBSETS_SETTYPE_BATTLEGROUND",IF(G475&lt;&gt;"LIBSETS_SETTYPE_SPECIAL",IF(X475&lt;&gt;"",X475,IF(Z475&lt;&gt;"",VLOOKUP(Z475,'ESO zone constants'!$D$3:$H$4953,5,FALSE),"")),""),"")</f>
        <v>1207</v>
      </c>
      <c r="Z475" t="str">
        <f>IF(AND(O475&lt;&gt;"",NOT(ISERROR(O475))),"",IF(AND(L475&lt;&gt;"",L475&gt;0,NOT(ISERROR(L475))),VLOOKUP(L475,'ESO dumped WayshrineInfo'!$K$3:$N$9999,4,FALSE),""))</f>
        <v>The Reach</v>
      </c>
      <c r="AA475" s="44" t="s">
        <v>1581</v>
      </c>
      <c r="AB475" s="43" t="str">
        <f>IF(AA475&lt;&gt;"",IF(AA475&lt;&gt;"LIBSETS_DROP_MECHANIC_MONSTER_NAME",VLOOKUP(AA475,'LibSets constants'!$I$4:$L$1003,3,FALSE),""),"")</f>
        <v>Delve bosses have a chance to drop a waist or feet.</v>
      </c>
      <c r="AC475" s="43" t="str">
        <f>IF(AA475&lt;&gt;"",IF(AA475&lt;&gt;"LIBSETS_DROP_MECHANIC_MONSTER_NAME",VLOOKUP(AA475,'LibSets constants'!$I$4:$L$1003,4,FALSE),""),"")</f>
        <v>Bosse in Gewölben haben die Chance, eine Taille oder Füße fallen zu lassen.</v>
      </c>
      <c r="AD475" s="3">
        <f>IF(G475&lt;&gt;"LIBSETS_SETTYPE_BATTLEGROUND",IF(G475&lt;&gt;"LIBSETS_SETTYPE_SPECIAL",IF(AE475&lt;&gt;"",VLOOKUP(AE475,'ESO zone constants'!$D$3:$H$4953,5,FALSE),""),""),"")</f>
        <v>1207</v>
      </c>
      <c r="AE475" t="str">
        <f>IF(AND(O475&lt;&gt;"",NOT(ISERROR(O475))),"",IF(AND(M475&lt;&gt;"",M475&gt;0,NOT(ISERROR(M475))),VLOOKUP(M475,'ESO dumped WayshrineInfo'!$K$3:$N$9999,4,FALSE),""))</f>
        <v>The Reach</v>
      </c>
      <c r="AF475" s="44" t="s">
        <v>1583</v>
      </c>
      <c r="AG475" s="43" t="str">
        <f>IF(AF475&lt;&gt;"",IF(AF475&lt;&gt;"LIBSETS_DROP_MECHANIC_MONSTER_NAME",VLOOKUP(AF475,'LibSets constants'!$I$4:$L$1003,3,FALSE),""),"")</f>
        <v>Public dungeon bosses have a chance to drop a shoulder, hand, or weapon.</v>
      </c>
      <c r="AH475" s="43" t="str">
        <f>IF(AF475&lt;&gt;"",IF(AF475&lt;&gt;"LIBSETS_DROP_MECHANIC_MONSTER_NAME",VLOOKUP(AF475,'LibSets constants'!$I$4:$L$1003,4,FALSE),""),"")</f>
        <v>Öffentliche Dungeon-Bosse haben die Möglichkeit, eine Schulter, Handschuhe oder eine Waffe fallen zu lassen.</v>
      </c>
      <c r="AI475" s="3" t="str">
        <f>IF(G475&lt;&gt;"LIBSETS_SETTYPE_BATTLEGROUND",IF(G475&lt;&gt;"LIBSETS_SETTYPE_SPECIAL",IF(AJ475&lt;&gt;"",VLOOKUP(AJ475,'ESO zone constants'!$D$3:$H$4953,5,FALSE),""),""),"")</f>
        <v/>
      </c>
      <c r="AK475" s="44" t="s">
        <v>1584</v>
      </c>
      <c r="AL475" s="43" t="str">
        <f>IF(AK475&lt;&gt;"",IF(AK475&lt;&gt;"LIBSETS_DROP_MECHANIC_MONSTER_NAME",VLOOKUP(AK475,'LibSets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5" s="43" t="str">
        <f>IF(AK475&lt;&gt;"",IF(AK475&lt;&gt;"LIBSETS_DROP_MECHANIC_MONSTER_NAME",VLOOKUP(AK475,'LibSets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5" s="3" t="str">
        <f>IF(G475&lt;&gt;"LIBSETS_SETTYPE_BATTLEGROUND",IF(G475&lt;&gt;"LIBSETS_SETTYPE_SPECIAL",IF(AO475&lt;&gt;"",VLOOKUP(AO475,'ESO zone constants'!$D$3:$H$4953,5,FALSE),""),""),"")</f>
        <v/>
      </c>
      <c r="AP475" s="44"/>
      <c r="AQ475" s="43" t="str">
        <f>IF(AP475&lt;&gt;"",IF(AP475&lt;&gt;"LIBSETS_DROP_MECHANIC_MONSTER_NAME",VLOOKUP(AP475,'LibSets constants'!$I$4:$L$1003,3,FALSE),""),"")</f>
        <v/>
      </c>
      <c r="AR475" s="43" t="str">
        <f>IF(AP475&lt;&gt;"",IF(AP475&lt;&gt;"LIBSETS_DROP_MECHANIC_MONSTER_NAME",VLOOKUP(AP475,'LibSets constants'!$I$4:$L$1003,4,FALSE),""),"")</f>
        <v/>
      </c>
      <c r="AS475" s="3" t="str">
        <f>IF(G475&lt;&gt;"LIBSETS_SETTYPE_BATTLEGROUND",IF(G475&lt;&gt;"LIBSETS_SETTYPE_SPECIAL",IF(AT475&lt;&gt;"",VLOOKUP(AT475,'ESO zone constants'!$D$3:$H$4953,5,FALSE),""),""),"")</f>
        <v/>
      </c>
      <c r="AU475" s="44"/>
      <c r="AV475" s="43" t="str">
        <f>IF(AU475&lt;&gt;"",IF(AU475&lt;&gt;"LIBSETS_DROP_MECHANIC_MONSTER_NAME",VLOOKUP(AU475,'LibSets constants'!$I$4:$L$1003,3,FALSE),""),"")</f>
        <v/>
      </c>
      <c r="AW475" s="43" t="str">
        <f>IF(AU475&lt;&gt;"",IF(AU475&lt;&gt;"LIBSETS_DROP_MECHANIC_MONSTER_NAME",VLOOKUP(AU475,'LibSets constants'!$I$4:$L$1003,4,FALSE),""),"")</f>
        <v/>
      </c>
      <c r="AX475" s="90" t="s">
        <v>2707</v>
      </c>
      <c r="AY475" s="21" t="str">
        <f>IF(A475="???","--","")&amp;IF(F475&lt;&gt;"Not in the game (anymore)",IF(A475&lt;&gt;"",CONCATENATE("[",A475,"] = {wayshrines={")&amp;IF(K475&lt;&gt;"",CONCATENATE(K475,","),"")&amp;IF(L475&lt;&gt;"",CONCATENATE(L475,","),"")&amp;IF(M475&lt;&gt;"",CONCATENATE(M475,","),"")&amp;CONCATENATE("}")&amp;IF(VALUE(N475)&gt;0,CONCATENATE(", traitsNeeded=",N475),"")&amp;CONCATENATE(", dlcId=",IF(S475&lt;&gt;"",S475,"DLC_BASE_GAME")),""),"")</f>
        <v>[537] = {wayshrines={441,441,441,}, dlcId=DLC_MARKARTH</v>
      </c>
      <c r="AZ475" s="21" t="str">
        <f>IF(F475&lt;&gt;"Not in the game (anymore)",IF(A475&lt;&gt;"",IF(P475&lt;&gt;"",CONCATENATE(", zoneIds={",P475),"")&amp;IF(Y475&lt;&gt;"",CONCATENATE(",",Y475),"")&amp;IF(AD475&lt;&gt;"",CONCATENATE(",",AD475),"")&amp;IF(AI475&lt;&gt;"",CONCATENATE(",",AI475),"")&amp;IF(AN475&lt;&gt;"",CONCATENATE(",",AN475),"")&amp;IF(AS475&lt;&gt;"",CONCATENATE(",",AS475),"")&amp;IF(P475&lt;&gt;"",CONCATENATE("}",""),"")&amp;IF(OR(I475="true",I475="false",I475&lt;&gt;""), CONCATENATE(", veteran=", I475), ""),""),"")</f>
        <v>, zoneIds={1207,1207,1207}, veteran=false</v>
      </c>
      <c r="BA475" s="21" t="str">
        <f>IF(F475&lt;&gt;"Not in the game (anymore)",IF(A475&lt;&gt;"",", setType="&amp;G475,"")&amp;IF(J475="true",", multiTrialSet=true",""),"")</f>
        <v>, setType=LIBSETS_SETTYPE_OVERLAND</v>
      </c>
      <c r="BB475" s="21" t="str">
        <f>IF(AX475&lt;&gt;"",", isProcSetAllowedInPvP="&amp; AX475,"") &amp; IF(F475&lt;&gt;"Not in the game (anymore)",IF(U475&lt;&gt;"",", dropMechanic={"&amp;U475&amp;IF(AA475&lt;&gt;"",","&amp;AA475,"")&amp;IF(AF475&lt;&gt;"",","&amp;AF475,"")&amp;IF(AK475&lt;&gt;"",","&amp;AK475,"")&amp;IF(AP475&lt;&gt;"",","&amp;AP475,"")&amp;IF(AU475&lt;&gt;"",","&amp;AU475,"")&amp;"}"&amp;IF(U475="LIBSETS_DROP_MECHANIC_MONSTER_NAME",", dropMechanicNames={" &amp; IF(V475&lt;&gt;"","['en']='"&amp;V475&amp;"'","") &amp; IF(W475&lt;&gt;"",", ['de']='" &amp; W475&amp;"'","") &amp; "}",""),"")&amp;"},","")</f>
        <v>, dropMechanic={LIBSETS_DROP_MECHANIC_OVERLAND_BOSS_DELVE,LIBSETS_DROP_MECHANIC_OVERLAND_BOSS_DELVE,LIBSETS_DROP_MECHANIC_OVERLAND_BOSS_PUBLIC_DUNGEON,LIBSETS_DROP_MECHANIC_OVERLAND_CHEST}},</v>
      </c>
      <c r="BC475" s="21" t="str">
        <f>IF(F475&lt;&gt;"Not in the game (anymore)",IF(C475&lt;&gt;"",CONCATENATE(" --",C475," / ",B475,"   [",IF(Q475&lt;&gt;"",Q475,""),IF(Z475&lt;&gt;"",", "&amp;Z475,""),IF(AE475&lt;&gt;"",", "&amp;AE475,""),IF(AJ475&lt;&gt;"",", "&amp;AJ475,""),IF(AO475&lt;&gt;"",", "&amp;AO475,""),IF(AT475&lt;&gt;"",", "&amp;AT475,""),"]")),"")</f>
        <v xml:space="preserve"> --Voidcaller / Leerenrufer   [The Reach, The Reach, The Reach]</v>
      </c>
    </row>
    <row r="476" spans="1:55" x14ac:dyDescent="0.25">
      <c r="A476" s="5">
        <v>538</v>
      </c>
      <c r="B476" t="s">
        <v>2273</v>
      </c>
      <c r="C476" t="s">
        <v>2702</v>
      </c>
      <c r="D476" s="3">
        <f t="shared" si="12"/>
        <v>538</v>
      </c>
      <c r="G476" s="3" t="s">
        <v>1499</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1581</v>
      </c>
      <c r="V476" s="40" t="str">
        <f>IF(U476&lt;&gt;"",IF(U476&lt;&gt;"LIBSETS_DROP_MECHANIC_MONSTER_NAME",VLOOKUP(U476,'LibSets constants'!$I$4:$L$1003,3,FALSE),""),"")</f>
        <v>Delve bosses have a chance to drop a waist or feet.</v>
      </c>
      <c r="W476" s="43" t="str">
        <f>IF(U476&lt;&gt;"",IF(U476&lt;&gt;"LIBSETS_DROP_MECHANIC_MONSTER_NAME",VLOOKUP(U476,'LibSets constants'!$I$4:$L$1003,4,FALSE),""),"")</f>
        <v>Bosse in Gewölben haben die Chance, eine Taille oder Füße fallen zu lassen.</v>
      </c>
      <c r="Y476" s="3">
        <f>IF(G476&lt;&gt;"LIBSETS_SETTYPE_BATTLEGROUND",IF(G476&lt;&gt;"LIBSETS_SETTYPE_SPECIAL",IF(X476&lt;&gt;"",X476,IF(Z476&lt;&gt;"",VLOOKUP(Z476,'ESO zone constants'!$D$3:$H$4953,5,FALSE),"")),""),"")</f>
        <v>1207</v>
      </c>
      <c r="Z476" t="str">
        <f>IF(AND(O476&lt;&gt;"",NOT(ISERROR(O476))),"",IF(AND(L476&lt;&gt;"",L476&gt;0,NOT(ISERROR(L476))),VLOOKUP(L476,'ESO dumped WayshrineInfo'!$K$3:$N$9999,4,FALSE),""))</f>
        <v>The Reach</v>
      </c>
      <c r="AA476" s="44" t="s">
        <v>1581</v>
      </c>
      <c r="AB476" s="43" t="str">
        <f>IF(AA476&lt;&gt;"",IF(AA476&lt;&gt;"LIBSETS_DROP_MECHANIC_MONSTER_NAME",VLOOKUP(AA476,'LibSets constants'!$I$4:$L$1003,3,FALSE),""),"")</f>
        <v>Delve bosses have a chance to drop a waist or feet.</v>
      </c>
      <c r="AC476" s="43" t="str">
        <f>IF(AA476&lt;&gt;"",IF(AA476&lt;&gt;"LIBSETS_DROP_MECHANIC_MONSTER_NAME",VLOOKUP(AA476,'LibSets constants'!$I$4:$L$1003,4,FALSE),""),"")</f>
        <v>Bosse in Gewölben haben die Chance, eine Taille oder Füße fallen zu lassen.</v>
      </c>
      <c r="AD476" s="3">
        <f>IF(G476&lt;&gt;"LIBSETS_SETTYPE_BATTLEGROUND",IF(G476&lt;&gt;"LIBSETS_SETTYPE_SPECIAL",IF(AE476&lt;&gt;"",VLOOKUP(AE476,'ESO zone constants'!$D$3:$H$4953,5,FALSE),""),""),"")</f>
        <v>1207</v>
      </c>
      <c r="AE476" t="str">
        <f>IF(AND(O476&lt;&gt;"",NOT(ISERROR(O476))),"",IF(AND(M476&lt;&gt;"",M476&gt;0,NOT(ISERROR(M476))),VLOOKUP(M476,'ESO dumped WayshrineInfo'!$K$3:$N$9999,4,FALSE),""))</f>
        <v>The Reach</v>
      </c>
      <c r="AF476" s="44" t="s">
        <v>1583</v>
      </c>
      <c r="AG476" s="43" t="str">
        <f>IF(AF476&lt;&gt;"",IF(AF476&lt;&gt;"LIBSETS_DROP_MECHANIC_MONSTER_NAME",VLOOKUP(AF476,'LibSets constants'!$I$4:$L$1003,3,FALSE),""),"")</f>
        <v>Public dungeon bosses have a chance to drop a shoulder, hand, or weapon.</v>
      </c>
      <c r="AH476" s="43" t="str">
        <f>IF(AF476&lt;&gt;"",IF(AF476&lt;&gt;"LIBSETS_DROP_MECHANIC_MONSTER_NAME",VLOOKUP(AF476,'LibSets constants'!$I$4:$L$1003,4,FALSE),""),"")</f>
        <v>Öffentliche Dungeon-Bosse haben die Möglichkeit, eine Schulter, Handschuhe oder eine Waffe fallen zu lassen.</v>
      </c>
      <c r="AI476" s="3" t="str">
        <f>IF(G476&lt;&gt;"LIBSETS_SETTYPE_BATTLEGROUND",IF(G476&lt;&gt;"LIBSETS_SETTYPE_SPECIAL",IF(AJ476&lt;&gt;"",VLOOKUP(AJ476,'ESO zone constants'!$D$3:$H$4953,5,FALSE),""),""),"")</f>
        <v/>
      </c>
      <c r="AK476" s="44" t="s">
        <v>1584</v>
      </c>
      <c r="AL476" s="43" t="str">
        <f>IF(AK476&lt;&gt;"",IF(AK476&lt;&gt;"LIBSETS_DROP_MECHANIC_MONSTER_NAME",VLOOKUP(AK476,'LibSets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6" s="43" t="str">
        <f>IF(AK476&lt;&gt;"",IF(AK476&lt;&gt;"LIBSETS_DROP_MECHANIC_MONSTER_NAME",VLOOKUP(AK476,'LibSets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90" t="s">
        <v>2708</v>
      </c>
      <c r="AY476" s="21" t="str">
        <f>IF(A476="???","--","")&amp;IF(F476&lt;&gt;"Not in the game (anymore)",IF(A476&lt;&gt;"",CONCATENATE("[",A476,"] = {wayshrines={")&amp;IF(K476&lt;&gt;"",CONCATENATE(K476,","),"")&amp;IF(L476&lt;&gt;"",CONCATENATE(L476,","),"")&amp;IF(M476&lt;&gt;"",CONCATENATE(M476,","),"")&amp;CONCATENATE("}")&amp;IF(VALUE(N476)&gt;0,CONCATENATE(", traitsNeeded=",N476),"")&amp;CONCATENATE(", dlcId=",IF(S476&lt;&gt;"",S476,"DLC_BASE_GAME")),""),"")</f>
        <v>[538] = {wayshrines={441,441,441,}, dlcId=DLC_MARKARTH</v>
      </c>
      <c r="AZ476" s="21" t="str">
        <f>IF(F476&lt;&gt;"Not in the game (anymore)",IF(A476&lt;&gt;"",IF(P476&lt;&gt;"",CONCATENATE(", zoneIds={",P476),"")&amp;IF(Y476&lt;&gt;"",CONCATENATE(",",Y476),"")&amp;IF(AD476&lt;&gt;"",CONCATENATE(",",AD476),"")&amp;IF(AI476&lt;&gt;"",CONCATENATE(",",AI476),"")&amp;IF(AN476&lt;&gt;"",CONCATENATE(",",AN476),"")&amp;IF(AS476&lt;&gt;"",CONCATENATE(",",AS476),"")&amp;IF(P476&lt;&gt;"",CONCATENATE("}",""),"")&amp;IF(OR(I476="true",I476="false",I476&lt;&gt;""), CONCATENATE(", veteran=", I476), ""),""),"")</f>
        <v>, zoneIds={1207,1207,1207}, veteran=false</v>
      </c>
      <c r="BA476" s="21" t="str">
        <f>IF(F476&lt;&gt;"Not in the game (anymore)",IF(A476&lt;&gt;"",", setType="&amp;G476,"")&amp;IF(J476="true",", multiTrialSet=true",""),"")</f>
        <v>, setType=LIBSETS_SETTYPE_OVERLAND</v>
      </c>
      <c r="BB476" s="21" t="str">
        <f>IF(AX476&lt;&gt;"",", isProcSetAllowedInPvP="&amp; AX476,"") &amp; IF(F476&lt;&gt;"Not in the game (anymore)",IF(U476&lt;&gt;"",", dropMechanic={"&amp;U476&amp;IF(AA476&lt;&gt;"",","&amp;AA476,"")&amp;IF(AF476&lt;&gt;"",","&amp;AF476,"")&amp;IF(AK476&lt;&gt;"",","&amp;AK476,"")&amp;IF(AP476&lt;&gt;"",","&amp;AP476,"")&amp;IF(AU476&lt;&gt;"",","&amp;AU476,"")&amp;"}"&amp;IF(U476="LIBSETS_DROP_MECHANIC_MONSTER_NAME",", dropMechanicNames={" &amp; IF(V476&lt;&gt;"","['en']='"&amp;V476&amp;"'","") &amp; IF(W476&lt;&gt;"",", ['de']='" &amp; W476&amp;"'","") &amp; "}",""),"")&amp;"},","")</f>
        <v>, isProcSetAllowedInPvP=1, dropMechanic={LIBSETS_DROP_MECHANIC_OVERLAND_BOSS_DELVE,LIBSETS_DROP_MECHANIC_OVERLAND_BOSS_DELVE,LIBSETS_DROP_MECHANIC_OVERLAND_BOSS_PUBLIC_DUNGEON,LIBSETS_DROP_MECHANIC_OVERLAND_CHEST}},</v>
      </c>
      <c r="BC476" s="21" t="str">
        <f>IF(F476&lt;&gt;"Not in the game (anymore)",IF(C476&lt;&gt;"",CONCATENATE(" --",C476," / ",B476,"   [",IF(Q476&lt;&gt;"",Q476,""),IF(Z476&lt;&gt;"",", "&amp;Z476,""),IF(AE476&lt;&gt;"",", "&amp;AE476,""),IF(AJ476&lt;&gt;"",", "&amp;AJ476,""),IF(AO476&lt;&gt;"",", "&amp;AO476,""),IF(AT476&lt;&gt;"",", "&amp;AT476,""),"]")),"")</f>
        <v xml:space="preserve"> --Witch-Knight\'s Defiance / Trotz des Hexenritters   [The Reach, The Reach, The Reach]</v>
      </c>
    </row>
    <row r="477" spans="1:55" x14ac:dyDescent="0.25">
      <c r="A477" s="5">
        <v>539</v>
      </c>
      <c r="B477" t="s">
        <v>2274</v>
      </c>
      <c r="C477" t="s">
        <v>2703</v>
      </c>
      <c r="D477" s="3">
        <f t="shared" si="12"/>
        <v>539</v>
      </c>
      <c r="G477" s="3" t="s">
        <v>1493</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V477" s="42"/>
      <c r="W477" s="39"/>
      <c r="Y477" s="3">
        <f>IF(G477&lt;&gt;"LIBSETS_SETTYPE_BATTLEGROUND",IF(G477&lt;&gt;"LIBSETS_SETTYPE_SPECIAL",IF(X477&lt;&gt;"",X477,IF(Z477&lt;&gt;"",VLOOKUP(Z477,'ESO zone constants'!$D$3:$H$4953,5,FALSE),"")),""),"")</f>
        <v>1207</v>
      </c>
      <c r="Z477" t="str">
        <f>IF(AND(O477&lt;&gt;"",NOT(ISERROR(O477))),"",IF(AND(L477&lt;&gt;"",L477&gt;0,NOT(ISERROR(L477))),VLOOKUP(L477,'ESO dumped WayshrineInfo'!$K$3:$N$9999,4,FALSE),""))</f>
        <v>The Reach</v>
      </c>
      <c r="AA477" s="44"/>
      <c r="AB477" s="43" t="str">
        <f>IF(AA477&lt;&gt;"",IF(AA477&lt;&gt;"LIBSETS_DROP_MECHANIC_MONSTER_NAME",VLOOKUP(AA477,'LibSets constants'!$I$4:$L$1003,3,FALSE),""),"")</f>
        <v/>
      </c>
      <c r="AC477" s="43" t="str">
        <f>IF(AA477&lt;&gt;"",IF(AA477&lt;&gt;"LIBSETS_DROP_MECHANIC_MONSTER_NAME",VLOOKUP(AA477,'LibSets constants'!$I$4:$L$1003,4,FALSE),""),"")</f>
        <v/>
      </c>
      <c r="AD477" s="3">
        <f>IF(G477&lt;&gt;"LIBSETS_SETTYPE_BATTLEGROUND",IF(G477&lt;&gt;"LIBSETS_SETTYPE_SPECIAL",IF(AE477&lt;&gt;"",VLOOKUP(AE477,'ESO zone constants'!$D$3:$H$4953,5,FALSE),""),""),"")</f>
        <v>1207</v>
      </c>
      <c r="AE477" t="str">
        <f>IF(AND(O477&lt;&gt;"",NOT(ISERROR(O477))),"",IF(AND(M477&lt;&gt;"",M477&gt;0,NOT(ISERROR(M477))),VLOOKUP(M477,'ESO dumped WayshrineInfo'!$K$3:$N$9999,4,FALSE),""))</f>
        <v>The Reach</v>
      </c>
      <c r="AF477" s="44"/>
      <c r="AG477" s="43" t="str">
        <f>IF(AF477&lt;&gt;"",IF(AF477&lt;&gt;"LIBSETS_DROP_MECHANIC_MONSTER_NAME",VLOOKUP(AF477,'LibSets constants'!$I$4:$L$1003,3,FALSE),""),"")</f>
        <v/>
      </c>
      <c r="AH477" s="43" t="str">
        <f>IF(AF477&lt;&gt;"",IF(AF477&lt;&gt;"LIBSETS_DROP_MECHANIC_MONSTER_NAME",VLOOKUP(AF477,'LibSets constants'!$I$4:$L$1003,4,FALSE),""),"")</f>
        <v/>
      </c>
      <c r="AI477" s="3" t="str">
        <f>IF(G477&lt;&gt;"LIBSETS_SETTYPE_BATTLEGROUND",IF(G477&lt;&gt;"LIBSETS_SETTYPE_SPECIAL",IF(AJ477&lt;&gt;"",VLOOKUP(AJ477,'ESO zone constants'!$D$3:$H$4953,5,FALSE),""),""),"")</f>
        <v/>
      </c>
      <c r="AK477" s="44"/>
      <c r="AL477" s="43" t="str">
        <f>IF(AK477&lt;&gt;"",IF(AK477&lt;&gt;"LIBSETS_DROP_MECHANIC_MONSTER_NAME",VLOOKUP(AK477,'LibSets constants'!$I$4:$L$1003,3,FALSE),""),"")</f>
        <v/>
      </c>
      <c r="AM477" s="43" t="str">
        <f>IF(AK477&lt;&gt;"",IF(AK477&lt;&gt;"LIBSETS_DROP_MECHANIC_MONSTER_NAME",VLOOKUP(AK477,'LibSets constants'!$I$4:$L$1003,4,FALSE),""),"")</f>
        <v/>
      </c>
      <c r="AN477" s="3" t="str">
        <f>IF(G477&lt;&gt;"LIBSETS_SETTYPE_BATTLEGROUND",IF(G477&lt;&gt;"LIBSETS_SETTYPE_SPECIAL",IF(AO477&lt;&gt;"",VLOOKUP(AO477,'ESO zone constants'!$D$3:$H$4953,5,FALSE),""),""),"")</f>
        <v/>
      </c>
      <c r="AP477" s="44"/>
      <c r="AQ477" s="43" t="str">
        <f>IF(AP477&lt;&gt;"",IF(AP477&lt;&gt;"LIBSETS_DROP_MECHANIC_MONSTER_NAME",VLOOKUP(AP477,'LibSets constants'!$I$4:$L$1003,3,FALSE),""),"")</f>
        <v/>
      </c>
      <c r="AR477" s="43" t="str">
        <f>IF(AP477&lt;&gt;"",IF(AP477&lt;&gt;"LIBSETS_DROP_MECHANIC_MONSTER_NAME",VLOOKUP(AP477,'LibSets constants'!$I$4:$L$1003,4,FALSE),""),"")</f>
        <v/>
      </c>
      <c r="AS477" s="3" t="str">
        <f>IF(G477&lt;&gt;"LIBSETS_SETTYPE_BATTLEGROUND",IF(G477&lt;&gt;"LIBSETS_SETTYPE_SPECIAL",IF(AT477&lt;&gt;"",VLOOKUP(AT477,'ESO zone constants'!$D$3:$H$4953,5,FALSE),""),""),"")</f>
        <v/>
      </c>
      <c r="AU477" s="44"/>
      <c r="AV477" s="43" t="str">
        <f>IF(AU477&lt;&gt;"",IF(AU477&lt;&gt;"LIBSETS_DROP_MECHANIC_MONSTER_NAME",VLOOKUP(AU477,'LibSets constants'!$I$4:$L$1003,3,FALSE),""),"")</f>
        <v/>
      </c>
      <c r="AW477" s="43" t="str">
        <f>IF(AU477&lt;&gt;"",IF(AU477&lt;&gt;"LIBSETS_DROP_MECHANIC_MONSTER_NAME",VLOOKUP(AU477,'LibSets constants'!$I$4:$L$1003,4,FALSE),""),"")</f>
        <v/>
      </c>
      <c r="AX477" s="90" t="s">
        <v>2708</v>
      </c>
      <c r="AY477" s="21" t="str">
        <f>IF(A477="???","--","")&amp;IF(F477&lt;&gt;"Not in the game (anymore)",IF(A477&lt;&gt;"",CONCATENATE("[",A477,"] = {wayshrines={")&amp;IF(K477&lt;&gt;"",CONCATENATE(K477,","),"")&amp;IF(L477&lt;&gt;"",CONCATENATE(L477,","),"")&amp;IF(M477&lt;&gt;"",CONCATENATE(M477,","),"")&amp;CONCATENATE("}")&amp;IF(VALUE(N477)&gt;0,CONCATENATE(", traitsNeeded=",N477),"")&amp;CONCATENATE(", dlcId=",IF(S477&lt;&gt;"",S477,"DLC_BASE_GAME")),""),"")</f>
        <v>[539] = {wayshrines={447,447,447,}, traitsNeeded=3, dlcId=DLC_MARKARTH</v>
      </c>
      <c r="AZ477" s="21" t="str">
        <f>IF(F477&lt;&gt;"Not in the game (anymore)",IF(A477&lt;&gt;"",IF(P477&lt;&gt;"",CONCATENATE(", zoneIds={",P477),"")&amp;IF(Y477&lt;&gt;"",CONCATENATE(",",Y477),"")&amp;IF(AD477&lt;&gt;"",CONCATENATE(",",AD477),"")&amp;IF(AI477&lt;&gt;"",CONCATENATE(",",AI477),"")&amp;IF(AN477&lt;&gt;"",CONCATENATE(",",AN477),"")&amp;IF(AS477&lt;&gt;"",CONCATENATE(",",AS477),"")&amp;IF(P477&lt;&gt;"",CONCATENATE("}",""),"")&amp;IF(OR(I477="true",I477="false",I477&lt;&gt;""), CONCATENATE(", veteran=", I477), ""),""),"")</f>
        <v>, zoneIds={1207,1207,1207}, veteran=false</v>
      </c>
      <c r="BA477" s="21" t="str">
        <f>IF(F477&lt;&gt;"Not in the game (anymore)",IF(A477&lt;&gt;"",", setType="&amp;G477,"")&amp;IF(J477="true",", multiTrialSet=true",""),"")</f>
        <v>, setType=LIBSETS_SETTYPE_CRAFTED</v>
      </c>
      <c r="BB477" s="21" t="str">
        <f>IF(AX477&lt;&gt;"",", isProcSetAllowedInPvP="&amp; AX477,"") &amp; IF(F477&lt;&gt;"Not in the game (anymore)",IF(U477&lt;&gt;"",", dropMechanic={"&amp;U477&amp;IF(AA477&lt;&gt;"",","&amp;AA477,"")&amp;IF(AF477&lt;&gt;"",","&amp;AF477,"")&amp;IF(AK477&lt;&gt;"",","&amp;AK477,"")&amp;IF(AP477&lt;&gt;"",","&amp;AP477,"")&amp;IF(AU477&lt;&gt;"",","&amp;AU477,"")&amp;"}"&amp;IF(U477="LIBSETS_DROP_MECHANIC_MONSTER_NAME",", dropMechanicNames={" &amp; IF(V477&lt;&gt;"","['en']='"&amp;V477&amp;"'","") &amp; IF(W477&lt;&gt;"",", ['de']='" &amp; W477&amp;"'","") &amp; "}",""),"")&amp;"},","")</f>
        <v>, isProcSetAllowedInPvP=1},</v>
      </c>
      <c r="BC477" s="21" t="str">
        <f>IF(F477&lt;&gt;"Not in the game (anymore)",IF(C477&lt;&gt;"",CONCATENATE(" --",C477," / ",B477,"   [",IF(Q477&lt;&gt;"",Q477,""),IF(Z477&lt;&gt;"",", "&amp;Z477,""),IF(AE477&lt;&gt;"",", "&amp;AE477,""),IF(AJ477&lt;&gt;"",", "&amp;AJ477,""),IF(AO477&lt;&gt;"",", "&amp;AO477,""),IF(AT477&lt;&gt;"",", "&amp;AT477,""),"]")),"")</f>
        <v xml:space="preserve"> --Red Eagle\'s Fury / Zorn des Roten Adlers   [The Reach, The Reach, The Reach]</v>
      </c>
    </row>
    <row r="478" spans="1:55" x14ac:dyDescent="0.25">
      <c r="A478" s="5">
        <v>540</v>
      </c>
      <c r="B478" t="s">
        <v>2275</v>
      </c>
      <c r="C478" t="s">
        <v>2295</v>
      </c>
      <c r="D478" s="3">
        <f t="shared" si="12"/>
        <v>540</v>
      </c>
      <c r="G478" s="3" t="s">
        <v>1493</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V478" s="42"/>
      <c r="W478" s="39"/>
      <c r="Y478" s="3">
        <f>IF(G478&lt;&gt;"LIBSETS_SETTYPE_BATTLEGROUND",IF(G478&lt;&gt;"LIBSETS_SETTYPE_SPECIAL",IF(X478&lt;&gt;"",X478,IF(Z478&lt;&gt;"",VLOOKUP(Z478,'ESO zone constants'!$D$3:$H$4953,5,FALSE),"")),""),"")</f>
        <v>1207</v>
      </c>
      <c r="Z478" t="str">
        <f>IF(AND(O478&lt;&gt;"",NOT(ISERROR(O478))),"",IF(AND(L478&lt;&gt;"",L478&gt;0,NOT(ISERROR(L478))),VLOOKUP(L478,'ESO dumped WayshrineInfo'!$K$3:$N$9999,4,FALSE),""))</f>
        <v>The Reach</v>
      </c>
      <c r="AA478" s="44"/>
      <c r="AB478" s="43" t="str">
        <f>IF(AA478&lt;&gt;"",IF(AA478&lt;&gt;"LIBSETS_DROP_MECHANIC_MONSTER_NAME",VLOOKUP(AA478,'LibSets constants'!$I$4:$L$1003,3,FALSE),""),"")</f>
        <v/>
      </c>
      <c r="AC478" s="43" t="str">
        <f>IF(AA478&lt;&gt;"",IF(AA478&lt;&gt;"LIBSETS_DROP_MECHANIC_MONSTER_NAME",VLOOKUP(AA478,'LibSets constants'!$I$4:$L$1003,4,FALSE),""),"")</f>
        <v/>
      </c>
      <c r="AD478" s="3">
        <f>IF(G478&lt;&gt;"LIBSETS_SETTYPE_BATTLEGROUND",IF(G478&lt;&gt;"LIBSETS_SETTYPE_SPECIAL",IF(AE478&lt;&gt;"",VLOOKUP(AE478,'ESO zone constants'!$D$3:$H$4953,5,FALSE),""),""),"")</f>
        <v>1207</v>
      </c>
      <c r="AE478" t="str">
        <f>IF(AND(O478&lt;&gt;"",NOT(ISERROR(O478))),"",IF(AND(M478&lt;&gt;"",M478&gt;0,NOT(ISERROR(M478))),VLOOKUP(M478,'ESO dumped WayshrineInfo'!$K$3:$N$9999,4,FALSE),""))</f>
        <v>The Reach</v>
      </c>
      <c r="AF478" s="44"/>
      <c r="AG478" s="43" t="str">
        <f>IF(AF478&lt;&gt;"",IF(AF478&lt;&gt;"LIBSETS_DROP_MECHANIC_MONSTER_NAME",VLOOKUP(AF478,'LibSets constants'!$I$4:$L$1003,3,FALSE),""),"")</f>
        <v/>
      </c>
      <c r="AH478" s="43" t="str">
        <f>IF(AF478&lt;&gt;"",IF(AF478&lt;&gt;"LIBSETS_DROP_MECHANIC_MONSTER_NAME",VLOOKUP(AF478,'LibSets constants'!$I$4:$L$1003,4,FALSE),""),"")</f>
        <v/>
      </c>
      <c r="AI478" s="3" t="str">
        <f>IF(G478&lt;&gt;"LIBSETS_SETTYPE_BATTLEGROUND",IF(G478&lt;&gt;"LIBSETS_SETTYPE_SPECIAL",IF(AJ478&lt;&gt;"",VLOOKUP(AJ478,'ESO zone constants'!$D$3:$H$4953,5,FALSE),""),""),"")</f>
        <v/>
      </c>
      <c r="AK478" s="44"/>
      <c r="AL478" s="43" t="str">
        <f>IF(AK478&lt;&gt;"",IF(AK478&lt;&gt;"LIBSETS_DROP_MECHANIC_MONSTER_NAME",VLOOKUP(AK478,'LibSets constants'!$I$4:$L$1003,3,FALSE),""),"")</f>
        <v/>
      </c>
      <c r="AM478" s="43" t="str">
        <f>IF(AK478&lt;&gt;"",IF(AK478&lt;&gt;"LIBSETS_DROP_MECHANIC_MONSTER_NAME",VLOOKUP(AK478,'LibSets constants'!$I$4:$L$1003,4,FALSE),""),"")</f>
        <v/>
      </c>
      <c r="AN478" s="3" t="str">
        <f>IF(G478&lt;&gt;"LIBSETS_SETTYPE_BATTLEGROUND",IF(G478&lt;&gt;"LIBSETS_SETTYPE_SPECIAL",IF(AO478&lt;&gt;"",VLOOKUP(AO478,'ESO zone constants'!$D$3:$H$4953,5,FALSE),""),""),"")</f>
        <v/>
      </c>
      <c r="AP478" s="44"/>
      <c r="AQ478" s="43" t="str">
        <f>IF(AP478&lt;&gt;"",IF(AP478&lt;&gt;"LIBSETS_DROP_MECHANIC_MONSTER_NAME",VLOOKUP(AP478,'LibSets constants'!$I$4:$L$1003,3,FALSE),""),"")</f>
        <v/>
      </c>
      <c r="AR478" s="43" t="str">
        <f>IF(AP478&lt;&gt;"",IF(AP478&lt;&gt;"LIBSETS_DROP_MECHANIC_MONSTER_NAME",VLOOKUP(AP478,'LibSets constants'!$I$4:$L$1003,4,FALSE),""),"")</f>
        <v/>
      </c>
      <c r="AS478" s="3" t="str">
        <f>IF(G478&lt;&gt;"LIBSETS_SETTYPE_BATTLEGROUND",IF(G478&lt;&gt;"LIBSETS_SETTYPE_SPECIAL",IF(AT478&lt;&gt;"",VLOOKUP(AT478,'ESO zone constants'!$D$3:$H$4953,5,FALSE),""),""),"")</f>
        <v/>
      </c>
      <c r="AU478" s="44"/>
      <c r="AV478" s="43" t="str">
        <f>IF(AU478&lt;&gt;"",IF(AU478&lt;&gt;"LIBSETS_DROP_MECHANIC_MONSTER_NAME",VLOOKUP(AU478,'LibSets constants'!$I$4:$L$1003,3,FALSE),""),"")</f>
        <v/>
      </c>
      <c r="AW478" s="43" t="str">
        <f>IF(AU478&lt;&gt;"",IF(AU478&lt;&gt;"LIBSETS_DROP_MECHANIC_MONSTER_NAME",VLOOKUP(AU478,'LibSets constants'!$I$4:$L$1003,4,FALSE),""),"")</f>
        <v/>
      </c>
      <c r="AX478" s="90" t="s">
        <v>2707</v>
      </c>
      <c r="AY478" s="21" t="str">
        <f>IF(A478="???","--","")&amp;IF(F478&lt;&gt;"Not in the game (anymore)",IF(A478&lt;&gt;"",CONCATENATE("[",A478,"] = {wayshrines={")&amp;IF(K478&lt;&gt;"",CONCATENATE(K478,","),"")&amp;IF(L478&lt;&gt;"",CONCATENATE(L478,","),"")&amp;IF(M478&lt;&gt;"",CONCATENATE(M478,","),"")&amp;CONCATENATE("}")&amp;IF(VALUE(N478)&gt;0,CONCATENATE(", traitsNeeded=",N478),"")&amp;CONCATENATE(", dlcId=",IF(S478&lt;&gt;"",S478,"DLC_BASE_GAME")),""),"")</f>
        <v>[540] = {wayshrines={442,442,442,}, traitsNeeded=6, dlcId=DLC_MARKARTH</v>
      </c>
      <c r="AZ478" s="21" t="str">
        <f>IF(F478&lt;&gt;"Not in the game (anymore)",IF(A478&lt;&gt;"",IF(P478&lt;&gt;"",CONCATENATE(", zoneIds={",P478),"")&amp;IF(Y478&lt;&gt;"",CONCATENATE(",",Y478),"")&amp;IF(AD478&lt;&gt;"",CONCATENATE(",",AD478),"")&amp;IF(AI478&lt;&gt;"",CONCATENATE(",",AI478),"")&amp;IF(AN478&lt;&gt;"",CONCATENATE(",",AN478),"")&amp;IF(AS478&lt;&gt;"",CONCATENATE(",",AS478),"")&amp;IF(P478&lt;&gt;"",CONCATENATE("}",""),"")&amp;IF(OR(I478="true",I478="false",I478&lt;&gt;""), CONCATENATE(", veteran=", I478), ""),""),"")</f>
        <v>, zoneIds={1207,1207,1207}, veteran=false</v>
      </c>
      <c r="BA478" s="21" t="str">
        <f>IF(F478&lt;&gt;"Not in the game (anymore)",IF(A478&lt;&gt;"",", setType="&amp;G478,"")&amp;IF(J478="true",", multiTrialSet=true",""),"")</f>
        <v>, setType=LIBSETS_SETTYPE_CRAFTED</v>
      </c>
      <c r="BB478" s="21" t="str">
        <f>IF(AX478&lt;&gt;"",", isProcSetAllowedInPvP="&amp; AX478,"") &amp; IF(F478&lt;&gt;"Not in the game (anymore)",IF(U478&lt;&gt;"",", dropMechanic={"&amp;U478&amp;IF(AA478&lt;&gt;"",","&amp;AA478,"")&amp;IF(AF478&lt;&gt;"",","&amp;AF478,"")&amp;IF(AK478&lt;&gt;"",","&amp;AK478,"")&amp;IF(AP478&lt;&gt;"",","&amp;AP478,"")&amp;IF(AU478&lt;&gt;"",","&amp;AU478,"")&amp;"}"&amp;IF(U478="LIBSETS_DROP_MECHANIC_MONSTER_NAME",", dropMechanicNames={" &amp; IF(V478&lt;&gt;"","['en']='"&amp;V478&amp;"'","") &amp; IF(W478&lt;&gt;"",", ['de']='" &amp; W478&amp;"'","") &amp; "}",""),"")&amp;"},","")</f>
        <v>},</v>
      </c>
      <c r="BC478" s="21" t="str">
        <f>IF(F478&lt;&gt;"Not in the game (anymore)",IF(C478&lt;&gt;"",CONCATENATE(" --",C478," / ",B478,"   [",IF(Q478&lt;&gt;"",Q478,""),IF(Z478&lt;&gt;"",", "&amp;Z478,""),IF(AE478&lt;&gt;"",", "&amp;AE478,""),IF(AJ478&lt;&gt;"",", "&amp;AJ478,""),IF(AO478&lt;&gt;"",", "&amp;AO478,""),IF(AT478&lt;&gt;"",", "&amp;AT478,""),"]")),"")</f>
        <v xml:space="preserve"> --Legacy of Karth / Erbe des Karth   [The Reach, The Reach, The Reach]</v>
      </c>
    </row>
    <row r="479" spans="1:55" x14ac:dyDescent="0.25">
      <c r="A479" s="5">
        <v>541</v>
      </c>
      <c r="B479" t="s">
        <v>2276</v>
      </c>
      <c r="C479" t="s">
        <v>2296</v>
      </c>
      <c r="D479" s="3">
        <f t="shared" si="12"/>
        <v>541</v>
      </c>
      <c r="G479" s="3" t="s">
        <v>1493</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constants'!$B$4:$C$1003,2,FALSE),"")</f>
        <v>Markarth</v>
      </c>
      <c r="V479" s="42"/>
      <c r="W479" s="39"/>
      <c r="Y479" s="3">
        <f>IF(G479&lt;&gt;"LIBSETS_SETTYPE_BATTLEGROUND",IF(G479&lt;&gt;"LIBSETS_SETTYPE_SPECIAL",IF(X479&lt;&gt;"",X479,IF(Z479&lt;&gt;"",VLOOKUP(Z479,'ESO zone constants'!$D$3:$H$4953,5,FALSE),"")),""),"")</f>
        <v>1208</v>
      </c>
      <c r="Z479" t="str">
        <f>IF(AND(O479&lt;&gt;"",NOT(ISERROR(O479))),"",IF(AND(L479&lt;&gt;"",L479&gt;0,NOT(ISERROR(L479))),VLOOKUP(L479,'ESO dumped WayshrineInfo'!$K$3:$N$9999,4,FALSE),""))</f>
        <v>Blackreach: Arkthzand Cavern</v>
      </c>
      <c r="AA479" s="44"/>
      <c r="AB479" s="43" t="str">
        <f>IF(AA479&lt;&gt;"",IF(AA479&lt;&gt;"LIBSETS_DROP_MECHANIC_MONSTER_NAME",VLOOKUP(AA479,'LibSets constants'!$I$4:$L$1003,3,FALSE),""),"")</f>
        <v/>
      </c>
      <c r="AC479" s="43" t="str">
        <f>IF(AA479&lt;&gt;"",IF(AA479&lt;&gt;"LIBSETS_DROP_MECHANIC_MONSTER_NAME",VLOOKUP(AA479,'LibSets constants'!$I$4:$L$1003,4,FALSE),""),"")</f>
        <v/>
      </c>
      <c r="AD479" s="3">
        <f>IF(G479&lt;&gt;"LIBSETS_SETTYPE_BATTLEGROUND",IF(G479&lt;&gt;"LIBSETS_SETTYPE_SPECIAL",IF(AE479&lt;&gt;"",VLOOKUP(AE479,'ESO zone constants'!$D$3:$H$4953,5,FALSE),""),""),"")</f>
        <v>1208</v>
      </c>
      <c r="AE479" t="str">
        <f>IF(AND(O479&lt;&gt;"",NOT(ISERROR(O479))),"",IF(AND(M479&lt;&gt;"",M479&gt;0,NOT(ISERROR(M479))),VLOOKUP(M479,'ESO dumped WayshrineInfo'!$K$3:$N$9999,4,FALSE),""))</f>
        <v>Blackreach: Arkthzand Cavern</v>
      </c>
      <c r="AF479" s="44"/>
      <c r="AG479" s="43" t="str">
        <f>IF(AF479&lt;&gt;"",IF(AF479&lt;&gt;"LIBSETS_DROP_MECHANIC_MONSTER_NAME",VLOOKUP(AF479,'LibSets constants'!$I$4:$L$1003,3,FALSE),""),"")</f>
        <v/>
      </c>
      <c r="AH479" s="43" t="str">
        <f>IF(AF479&lt;&gt;"",IF(AF479&lt;&gt;"LIBSETS_DROP_MECHANIC_MONSTER_NAME",VLOOKUP(AF479,'LibSets constants'!$I$4:$L$1003,4,FALSE),""),"")</f>
        <v/>
      </c>
      <c r="AI479" s="3" t="str">
        <f>IF(G479&lt;&gt;"LIBSETS_SETTYPE_BATTLEGROUND",IF(G479&lt;&gt;"LIBSETS_SETTYPE_SPECIAL",IF(AJ479&lt;&gt;"",VLOOKUP(AJ479,'ESO zone constants'!$D$3:$H$4953,5,FALSE),""),""),"")</f>
        <v/>
      </c>
      <c r="AK479" s="44"/>
      <c r="AL479" s="43" t="str">
        <f>IF(AK479&lt;&gt;"",IF(AK479&lt;&gt;"LIBSETS_DROP_MECHANIC_MONSTER_NAME",VLOOKUP(AK479,'LibSets constants'!$I$4:$L$1003,3,FALSE),""),"")</f>
        <v/>
      </c>
      <c r="AM479" s="43" t="str">
        <f>IF(AK479&lt;&gt;"",IF(AK479&lt;&gt;"LIBSETS_DROP_MECHANIC_MONSTER_NAME",VLOOKUP(AK479,'LibSets constants'!$I$4:$L$1003,4,FALSE),""),"")</f>
        <v/>
      </c>
      <c r="AN479" s="3" t="str">
        <f>IF(G479&lt;&gt;"LIBSETS_SETTYPE_BATTLEGROUND",IF(G479&lt;&gt;"LIBSETS_SETTYPE_SPECIAL",IF(AO479&lt;&gt;"",VLOOKUP(AO479,'ESO zone constants'!$D$3:$H$4953,5,FALSE),""),""),"")</f>
        <v/>
      </c>
      <c r="AP479" s="44"/>
      <c r="AQ479" s="43" t="str">
        <f>IF(AP479&lt;&gt;"",IF(AP479&lt;&gt;"LIBSETS_DROP_MECHANIC_MONSTER_NAME",VLOOKUP(AP479,'LibSets constants'!$I$4:$L$1003,3,FALSE),""),"")</f>
        <v/>
      </c>
      <c r="AR479" s="43" t="str">
        <f>IF(AP479&lt;&gt;"",IF(AP479&lt;&gt;"LIBSETS_DROP_MECHANIC_MONSTER_NAME",VLOOKUP(AP479,'LibSets constants'!$I$4:$L$1003,4,FALSE),""),"")</f>
        <v/>
      </c>
      <c r="AS479" s="3" t="str">
        <f>IF(G479&lt;&gt;"LIBSETS_SETTYPE_BATTLEGROUND",IF(G479&lt;&gt;"LIBSETS_SETTYPE_SPECIAL",IF(AT479&lt;&gt;"",VLOOKUP(AT479,'ESO zone constants'!$D$3:$H$4953,5,FALSE),""),""),"")</f>
        <v/>
      </c>
      <c r="AU479" s="44"/>
      <c r="AV479" s="43" t="str">
        <f>IF(AU479&lt;&gt;"",IF(AU479&lt;&gt;"LIBSETS_DROP_MECHANIC_MONSTER_NAME",VLOOKUP(AU479,'LibSets constants'!$I$4:$L$1003,3,FALSE),""),"")</f>
        <v/>
      </c>
      <c r="AW479" s="43" t="str">
        <f>IF(AU479&lt;&gt;"",IF(AU479&lt;&gt;"LIBSETS_DROP_MECHANIC_MONSTER_NAME",VLOOKUP(AU479,'LibSets constants'!$I$4:$L$1003,4,FALSE),""),"")</f>
        <v/>
      </c>
      <c r="AX479" s="90" t="s">
        <v>2708</v>
      </c>
      <c r="AY479" s="21" t="str">
        <f>IF(A479="???","--","")&amp;IF(F479&lt;&gt;"Not in the game (anymore)",IF(A479&lt;&gt;"",CONCATENATE("[",A479,"] = {wayshrines={")&amp;IF(K479&lt;&gt;"",CONCATENATE(K479,","),"")&amp;IF(L479&lt;&gt;"",CONCATENATE(L479,","),"")&amp;IF(M479&lt;&gt;"",CONCATENATE(M479,","),"")&amp;CONCATENATE("}")&amp;IF(VALUE(N479)&gt;0,CONCATENATE(", traitsNeeded=",N479),"")&amp;CONCATENATE(", dlcId=",IF(S479&lt;&gt;"",S479,"DLC_BASE_GAME")),""),"")</f>
        <v>[541] = {wayshrines={446,446,446,}, traitsNeeded=9, dlcId=DLC_MARKARTH</v>
      </c>
      <c r="AZ479" s="21" t="str">
        <f>IF(F479&lt;&gt;"Not in the game (anymore)",IF(A479&lt;&gt;"",IF(P479&lt;&gt;"",CONCATENATE(", zoneIds={",P479),"")&amp;IF(Y479&lt;&gt;"",CONCATENATE(",",Y479),"")&amp;IF(AD479&lt;&gt;"",CONCATENATE(",",AD479),"")&amp;IF(AI479&lt;&gt;"",CONCATENATE(",",AI479),"")&amp;IF(AN479&lt;&gt;"",CONCATENATE(",",AN479),"")&amp;IF(AS479&lt;&gt;"",CONCATENATE(",",AS479),"")&amp;IF(P479&lt;&gt;"",CONCATENATE("}",""),"")&amp;IF(OR(I479="true",I479="false",I479&lt;&gt;""), CONCATENATE(", veteran=", I479), ""),""),"")</f>
        <v>, zoneIds={1208,1208,1208}, veteran=false</v>
      </c>
      <c r="BA479" s="21" t="str">
        <f>IF(F479&lt;&gt;"Not in the game (anymore)",IF(A479&lt;&gt;"",", setType="&amp;G479,"")&amp;IF(J479="true",", multiTrialSet=true",""),"")</f>
        <v>, setType=LIBSETS_SETTYPE_CRAFTED</v>
      </c>
      <c r="BB479" s="21" t="str">
        <f>IF(AX479&lt;&gt;"",", isProcSetAllowedInPvP="&amp; AX479,"") &amp; IF(F479&lt;&gt;"Not in the game (anymore)",IF(U479&lt;&gt;"",", dropMechanic={"&amp;U479&amp;IF(AA479&lt;&gt;"",","&amp;AA479,"")&amp;IF(AF479&lt;&gt;"",","&amp;AF479,"")&amp;IF(AK479&lt;&gt;"",","&amp;AK479,"")&amp;IF(AP479&lt;&gt;"",","&amp;AP479,"")&amp;IF(AU479&lt;&gt;"",","&amp;AU479,"")&amp;"}"&amp;IF(U479="LIBSETS_DROP_MECHANIC_MONSTER_NAME",", dropMechanicNames={" &amp; IF(V479&lt;&gt;"","['en']='"&amp;V479&amp;"'","") &amp; IF(W479&lt;&gt;"",", ['de']='" &amp; W479&amp;"'","") &amp; "}",""),"")&amp;"},","")</f>
        <v>, isProcSetAllowedInPvP=1},</v>
      </c>
      <c r="BC479" s="21" t="str">
        <f>IF(F479&lt;&gt;"Not in the game (anymore)",IF(C479&lt;&gt;"",CONCATENATE(" --",C479," / ",B479,"   [",IF(Q479&lt;&gt;"",Q479,""),IF(Z479&lt;&gt;"",", "&amp;Z479,""),IF(AE479&lt;&gt;"",", "&amp;AE479,""),IF(AJ479&lt;&gt;"",", "&amp;AJ479,""),IF(AO479&lt;&gt;"",", "&amp;AO479,""),IF(AT479&lt;&gt;"",", "&amp;AT479,""),"]")),"")</f>
        <v xml:space="preserve"> --Aetherial Ascension / Ätherischer Aufstieg   [Blackreach: Arkthzand Cavern, Blackreach: Arkthzand Cavern, Blackreach: Arkthzand Cavern]</v>
      </c>
    </row>
    <row r="480" spans="1:55" x14ac:dyDescent="0.25">
      <c r="A480" s="5">
        <v>542</v>
      </c>
      <c r="B480" t="s">
        <v>2277</v>
      </c>
      <c r="C480" t="s">
        <v>2297</v>
      </c>
      <c r="D480" s="3">
        <f t="shared" si="12"/>
        <v>542</v>
      </c>
      <c r="G480" s="3" t="s">
        <v>1499</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1581</v>
      </c>
      <c r="V480" s="40" t="str">
        <f>IF(U480&lt;&gt;"",IF(U480&lt;&gt;"LIBSETS_DROP_MECHANIC_MONSTER_NAME",VLOOKUP(U480,'LibSets constants'!$I$4:$L$1003,3,FALSE),""),"")</f>
        <v>Delve bosses have a chance to drop a waist or feet.</v>
      </c>
      <c r="W480" s="43" t="str">
        <f>IF(U480&lt;&gt;"",IF(U480&lt;&gt;"LIBSETS_DROP_MECHANIC_MONSTER_NAME",VLOOKUP(U480,'LibSets constants'!$I$4:$L$1003,4,FALSE),""),"")</f>
        <v>Bosse in Gewölben haben die Chance, eine Taille oder Füße fallen zu lassen.</v>
      </c>
      <c r="Y480" s="3" t="str">
        <f>IF(G480&lt;&gt;"LIBSETS_SETTYPE_BATTLEGROUND",IF(G480&lt;&gt;"LIBSETS_SETTYPE_SPECIAL",IF(X480&lt;&gt;"",X480,IF(Z480&lt;&gt;"",VLOOKUP(Z480,'ESO zone constants'!$D$3:$H$4953,5,FALSE),"")),""),"")</f>
        <v/>
      </c>
      <c r="Z480" t="str">
        <f>IF(AND(O480&lt;&gt;"",NOT(ISERROR(O480))),"",IF(AND(L480&lt;&gt;"",L480&gt;0,NOT(ISERROR(L480))),VLOOKUP(L480,'ESO dumped WayshrineInfo'!$K$3:$N$9999,4,FALSE),""))</f>
        <v/>
      </c>
      <c r="AA480" s="44" t="s">
        <v>1581</v>
      </c>
      <c r="AB480" s="43" t="str">
        <f>IF(AA480&lt;&gt;"",IF(AA480&lt;&gt;"LIBSETS_DROP_MECHANIC_MONSTER_NAME",VLOOKUP(AA480,'LibSets constants'!$I$4:$L$1003,3,FALSE),""),"")</f>
        <v>Delve bosses have a chance to drop a waist or feet.</v>
      </c>
      <c r="AC480" s="43" t="str">
        <f>IF(AA480&lt;&gt;"",IF(AA480&lt;&gt;"LIBSETS_DROP_MECHANIC_MONSTER_NAME",VLOOKUP(AA480,'LibSets constants'!$I$4:$L$1003,4,FALSE),""),"")</f>
        <v>Bosse in Gewölben haben die Chance, eine Taille oder Füße fallen zu lassen.</v>
      </c>
      <c r="AD480" s="3" t="str">
        <f>IF(G480&lt;&gt;"LIBSETS_SETTYPE_BATTLEGROUND",IF(G480&lt;&gt;"LIBSETS_SETTYPE_SPECIAL",IF(AE480&lt;&gt;"",VLOOKUP(AE480,'ESO zone constants'!$D$3:$H$4953,5,FALSE),""),""),"")</f>
        <v/>
      </c>
      <c r="AE480" t="str">
        <f>IF(AND(O480&lt;&gt;"",NOT(ISERROR(O480))),"",IF(AND(M480&lt;&gt;"",M480&gt;0,NOT(ISERROR(M480))),VLOOKUP(M480,'ESO dumped WayshrineInfo'!$K$3:$N$9999,4,FALSE),""))</f>
        <v/>
      </c>
      <c r="AF480" s="44" t="s">
        <v>1583</v>
      </c>
      <c r="AG480" s="43" t="str">
        <f>IF(AF480&lt;&gt;"",IF(AF480&lt;&gt;"LIBSETS_DROP_MECHANIC_MONSTER_NAME",VLOOKUP(AF480,'LibSets constants'!$I$4:$L$1003,3,FALSE),""),"")</f>
        <v>Public dungeon bosses have a chance to drop a shoulder, hand, or weapon.</v>
      </c>
      <c r="AH480" s="43" t="str">
        <f>IF(AF480&lt;&gt;"",IF(AF480&lt;&gt;"LIBSETS_DROP_MECHANIC_MONSTER_NAME",VLOOKUP(AF480,'LibSets constants'!$I$4:$L$1003,4,FALSE),""),"")</f>
        <v>Öffentliche Dungeon-Bosse haben die Möglichkeit, eine Schulter, Handschuhe oder eine Waffe fallen zu lassen.</v>
      </c>
      <c r="AI480" s="3" t="str">
        <f>IF(G480&lt;&gt;"LIBSETS_SETTYPE_BATTLEGROUND",IF(G480&lt;&gt;"LIBSETS_SETTYPE_SPECIAL",IF(AJ480&lt;&gt;"",VLOOKUP(AJ480,'ESO zone constants'!$D$3:$H$4953,5,FALSE),""),""),"")</f>
        <v/>
      </c>
      <c r="AK480" s="44" t="s">
        <v>1584</v>
      </c>
      <c r="AL480" s="43" t="str">
        <f>IF(AK480&lt;&gt;"",IF(AK480&lt;&gt;"LIBSETS_DROP_MECHANIC_MONSTER_NAME",VLOOKUP(AK480,'LibSets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0" s="43" t="str">
        <f>IF(AK480&lt;&gt;"",IF(AK480&lt;&gt;"LIBSETS_DROP_MECHANIC_MONSTER_NAME",VLOOKUP(AK480,'LibSets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0" s="3" t="str">
        <f>IF(G480&lt;&gt;"LIBSETS_SETTYPE_BATTLEGROUND",IF(G480&lt;&gt;"LIBSETS_SETTYPE_SPECIAL",IF(AO480&lt;&gt;"",VLOOKUP(AO480,'ESO zone constants'!$D$3:$H$4953,5,FALSE),""),""),"")</f>
        <v/>
      </c>
      <c r="AP480" s="44"/>
      <c r="AQ480" s="43" t="str">
        <f>IF(AP480&lt;&gt;"",IF(AP480&lt;&gt;"LIBSETS_DROP_MECHANIC_MONSTER_NAME",VLOOKUP(AP480,'LibSets constants'!$I$4:$L$1003,3,FALSE),""),"")</f>
        <v/>
      </c>
      <c r="AR480" s="43" t="str">
        <f>IF(AP480&lt;&gt;"",IF(AP480&lt;&gt;"LIBSETS_DROP_MECHANIC_MONSTER_NAME",VLOOKUP(AP480,'LibSets constants'!$I$4:$L$1003,4,FALSE),""),"")</f>
        <v/>
      </c>
      <c r="AS480" s="3" t="str">
        <f>IF(G480&lt;&gt;"LIBSETS_SETTYPE_BATTLEGROUND",IF(G480&lt;&gt;"LIBSETS_SETTYPE_SPECIAL",IF(AT480&lt;&gt;"",VLOOKUP(AT480,'ESO zone constants'!$D$3:$H$4953,5,FALSE),""),""),"")</f>
        <v/>
      </c>
      <c r="AU480" s="44"/>
      <c r="AV480" s="43" t="str">
        <f>IF(AU480&lt;&gt;"",IF(AU480&lt;&gt;"LIBSETS_DROP_MECHANIC_MONSTER_NAME",VLOOKUP(AU480,'LibSets constants'!$I$4:$L$1003,3,FALSE),""),"")</f>
        <v/>
      </c>
      <c r="AW480" s="43" t="str">
        <f>IF(AU480&lt;&gt;"",IF(AU480&lt;&gt;"LIBSETS_DROP_MECHANIC_MONSTER_NAME",VLOOKUP(AU480,'LibSets constants'!$I$4:$L$1003,4,FALSE),""),"")</f>
        <v/>
      </c>
      <c r="AX480" s="90" t="s">
        <v>2707</v>
      </c>
      <c r="AY480" s="21" t="str">
        <f>IF(A480="???","--","")&amp;IF(F480&lt;&gt;"Not in the game (anymore)",IF(A480&lt;&gt;"",CONCATENATE("[",A480,"] = {wayshrines={")&amp;IF(K480&lt;&gt;"",CONCATENATE(K480,","),"")&amp;IF(L480&lt;&gt;"",CONCATENATE(L480,","),"")&amp;IF(M480&lt;&gt;"",CONCATENATE(M480,","),"")&amp;CONCATENATE("}")&amp;IF(VALUE(N480)&gt;0,CONCATENATE(", traitsNeeded=",N480),"")&amp;CONCATENATE(", dlcId=",IF(S480&lt;&gt;"",S480,"DLC_BASE_GAME")),""),"")</f>
        <v>[542] = {wayshrines={441,-1,-1,}, dlcId=DLC_MARKARTH</v>
      </c>
      <c r="AZ480" s="21" t="str">
        <f>IF(F480&lt;&gt;"Not in the game (anymore)",IF(A480&lt;&gt;"",IF(P480&lt;&gt;"",CONCATENATE(", zoneIds={",P480),"")&amp;IF(Y480&lt;&gt;"",CONCATENATE(",",Y480),"")&amp;IF(AD480&lt;&gt;"",CONCATENATE(",",AD480),"")&amp;IF(AI480&lt;&gt;"",CONCATENATE(",",AI480),"")&amp;IF(AN480&lt;&gt;"",CONCATENATE(",",AN480),"")&amp;IF(AS480&lt;&gt;"",CONCATENATE(",",AS480),"")&amp;IF(P480&lt;&gt;"",CONCATENATE("}",""),"")&amp;IF(OR(I480="true",I480="false",I480&lt;&gt;""), CONCATENATE(", veteran=", I480), ""),""),"")</f>
        <v>, zoneIds={1207}, veteran=false</v>
      </c>
      <c r="BA480" s="21" t="str">
        <f>IF(F480&lt;&gt;"Not in the game (anymore)",IF(A480&lt;&gt;"",", setType="&amp;G480,"")&amp;IF(J480="true",", multiTrialSet=true",""),"")</f>
        <v>, setType=LIBSETS_SETTYPE_OVERLAND</v>
      </c>
      <c r="BB480" s="21" t="str">
        <f>IF(AX480&lt;&gt;"",", isProcSetAllowedInPvP="&amp; AX480,"") &amp; IF(F480&lt;&gt;"Not in the game (anymore)",IF(U480&lt;&gt;"",", dropMechanic={"&amp;U480&amp;IF(AA480&lt;&gt;"",","&amp;AA480,"")&amp;IF(AF480&lt;&gt;"",","&amp;AF480,"")&amp;IF(AK480&lt;&gt;"",","&amp;AK480,"")&amp;IF(AP480&lt;&gt;"",","&amp;AP480,"")&amp;IF(AU480&lt;&gt;"",","&amp;AU480,"")&amp;"}"&amp;IF(U480="LIBSETS_DROP_MECHANIC_MONSTER_NAME",", dropMechanicNames={" &amp; IF(V480&lt;&gt;"","['en']='"&amp;V480&amp;"'","") &amp; IF(W480&lt;&gt;"",", ['de']='" &amp; W480&amp;"'","") &amp; "}",""),"")&amp;"},","")</f>
        <v>, dropMechanic={LIBSETS_DROP_MECHANIC_OVERLAND_BOSS_DELVE,LIBSETS_DROP_MECHANIC_OVERLAND_BOSS_DELVE,LIBSETS_DROP_MECHANIC_OVERLAND_BOSS_PUBLIC_DUNGEON,LIBSETS_DROP_MECHANIC_OVERLAND_CHEST}},</v>
      </c>
      <c r="BC480" s="21" t="str">
        <f>IF(F480&lt;&gt;"Not in the game (anymore)",IF(C480&lt;&gt;"",CONCATENATE(" --",C480," / ",B480,"   [",IF(Q480&lt;&gt;"",Q480,""),IF(Z480&lt;&gt;"",", "&amp;Z480,""),IF(AE480&lt;&gt;"",", "&amp;AE480,""),IF(AJ480&lt;&gt;"",", "&amp;AJ480,""),IF(AO480&lt;&gt;"",", "&amp;AO480,""),IF(AT480&lt;&gt;"",", "&amp;AT480,""),"]")),"")</f>
        <v xml:space="preserve"> --Hex Siphon / Fluchsiphon   [The Reach]</v>
      </c>
    </row>
    <row r="481" spans="1:55" x14ac:dyDescent="0.25">
      <c r="A481" s="5">
        <v>543</v>
      </c>
      <c r="B481" t="s">
        <v>2278</v>
      </c>
      <c r="C481" t="s">
        <v>2298</v>
      </c>
      <c r="D481" s="3">
        <f t="shared" si="12"/>
        <v>543</v>
      </c>
      <c r="G481" s="3" t="s">
        <v>1499</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1581</v>
      </c>
      <c r="V481" s="40" t="str">
        <f>IF(U481&lt;&gt;"",IF(U481&lt;&gt;"LIBSETS_DROP_MECHANIC_MONSTER_NAME",VLOOKUP(U481,'LibSets constants'!$I$4:$L$1003,3,FALSE),""),"")</f>
        <v>Delve bosses have a chance to drop a waist or feet.</v>
      </c>
      <c r="W481" s="43" t="str">
        <f>IF(U481&lt;&gt;"",IF(U481&lt;&gt;"LIBSETS_DROP_MECHANIC_MONSTER_NAME",VLOOKUP(U481,'LibSets constants'!$I$4:$L$1003,4,FALSE),""),"")</f>
        <v>Bosse in Gewölben haben die Chance, eine Taille oder Füße fallen zu lassen.</v>
      </c>
      <c r="Y481" s="3" t="str">
        <f>IF(G481&lt;&gt;"LIBSETS_SETTYPE_BATTLEGROUND",IF(G481&lt;&gt;"LIBSETS_SETTYPE_SPECIAL",IF(X481&lt;&gt;"",X481,IF(Z481&lt;&gt;"",VLOOKUP(Z481,'ESO zone constants'!$D$3:$H$4953,5,FALSE),"")),""),"")</f>
        <v/>
      </c>
      <c r="Z481" t="str">
        <f>IF(AND(O481&lt;&gt;"",NOT(ISERROR(O481))),"",IF(AND(L481&lt;&gt;"",L481&gt;0,NOT(ISERROR(L481))),VLOOKUP(L481,'ESO dumped WayshrineInfo'!$K$3:$N$9999,4,FALSE),""))</f>
        <v/>
      </c>
      <c r="AA481" s="44" t="s">
        <v>1581</v>
      </c>
      <c r="AB481" s="43" t="str">
        <f>IF(AA481&lt;&gt;"",IF(AA481&lt;&gt;"LIBSETS_DROP_MECHANIC_MONSTER_NAME",VLOOKUP(AA481,'LibSets constants'!$I$4:$L$1003,3,FALSE),""),"")</f>
        <v>Delve bosses have a chance to drop a waist or feet.</v>
      </c>
      <c r="AC481" s="43" t="str">
        <f>IF(AA481&lt;&gt;"",IF(AA481&lt;&gt;"LIBSETS_DROP_MECHANIC_MONSTER_NAME",VLOOKUP(AA481,'LibSets constants'!$I$4:$L$1003,4,FALSE),""),"")</f>
        <v>Bosse in Gewölben haben die Chance, eine Taille oder Füße fallen zu lassen.</v>
      </c>
      <c r="AD481" s="3" t="str">
        <f>IF(G481&lt;&gt;"LIBSETS_SETTYPE_BATTLEGROUND",IF(G481&lt;&gt;"LIBSETS_SETTYPE_SPECIAL",IF(AE481&lt;&gt;"",VLOOKUP(AE481,'ESO zone constants'!$D$3:$H$4953,5,FALSE),""),""),"")</f>
        <v/>
      </c>
      <c r="AE481" t="str">
        <f>IF(AND(O481&lt;&gt;"",NOT(ISERROR(O481))),"",IF(AND(M481&lt;&gt;"",M481&gt;0,NOT(ISERROR(M481))),VLOOKUP(M481,'ESO dumped WayshrineInfo'!$K$3:$N$9999,4,FALSE),""))</f>
        <v/>
      </c>
      <c r="AF481" s="44" t="s">
        <v>1583</v>
      </c>
      <c r="AG481" s="43" t="str">
        <f>IF(AF481&lt;&gt;"",IF(AF481&lt;&gt;"LIBSETS_DROP_MECHANIC_MONSTER_NAME",VLOOKUP(AF481,'LibSets constants'!$I$4:$L$1003,3,FALSE),""),"")</f>
        <v>Public dungeon bosses have a chance to drop a shoulder, hand, or weapon.</v>
      </c>
      <c r="AH481" s="43" t="str">
        <f>IF(AF481&lt;&gt;"",IF(AF481&lt;&gt;"LIBSETS_DROP_MECHANIC_MONSTER_NAME",VLOOKUP(AF481,'LibSets constants'!$I$4:$L$1003,4,FALSE),""),"")</f>
        <v>Öffentliche Dungeon-Bosse haben die Möglichkeit, eine Schulter, Handschuhe oder eine Waffe fallen zu lassen.</v>
      </c>
      <c r="AI481" s="3" t="str">
        <f>IF(G481&lt;&gt;"LIBSETS_SETTYPE_BATTLEGROUND",IF(G481&lt;&gt;"LIBSETS_SETTYPE_SPECIAL",IF(AJ481&lt;&gt;"",VLOOKUP(AJ481,'ESO zone constants'!$D$3:$H$4953,5,FALSE),""),""),"")</f>
        <v/>
      </c>
      <c r="AK481" s="44" t="s">
        <v>1584</v>
      </c>
      <c r="AL481" s="43" t="str">
        <f>IF(AK481&lt;&gt;"",IF(AK481&lt;&gt;"LIBSETS_DROP_MECHANIC_MONSTER_NAME",VLOOKUP(AK481,'LibSets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1" s="43" t="str">
        <f>IF(AK481&lt;&gt;"",IF(AK481&lt;&gt;"LIBSETS_DROP_MECHANIC_MONSTER_NAME",VLOOKUP(AK481,'LibSets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1" s="3" t="str">
        <f>IF(G481&lt;&gt;"LIBSETS_SETTYPE_BATTLEGROUND",IF(G481&lt;&gt;"LIBSETS_SETTYPE_SPECIAL",IF(AO481&lt;&gt;"",VLOOKUP(AO481,'ESO zone constants'!$D$3:$H$4953,5,FALSE),""),""),"")</f>
        <v/>
      </c>
      <c r="AP481" s="44"/>
      <c r="AQ481" s="43" t="str">
        <f>IF(AP481&lt;&gt;"",IF(AP481&lt;&gt;"LIBSETS_DROP_MECHANIC_MONSTER_NAME",VLOOKUP(AP481,'LibSets constants'!$I$4:$L$1003,3,FALSE),""),"")</f>
        <v/>
      </c>
      <c r="AR481" s="43" t="str">
        <f>IF(AP481&lt;&gt;"",IF(AP481&lt;&gt;"LIBSETS_DROP_MECHANIC_MONSTER_NAME",VLOOKUP(AP481,'LibSets constants'!$I$4:$L$1003,4,FALSE),""),"")</f>
        <v/>
      </c>
      <c r="AS481" s="3" t="str">
        <f>IF(G481&lt;&gt;"LIBSETS_SETTYPE_BATTLEGROUND",IF(G481&lt;&gt;"LIBSETS_SETTYPE_SPECIAL",IF(AT481&lt;&gt;"",VLOOKUP(AT481,'ESO zone constants'!$D$3:$H$4953,5,FALSE),""),""),"")</f>
        <v/>
      </c>
      <c r="AU481" s="44"/>
      <c r="AV481" s="43" t="str">
        <f>IF(AU481&lt;&gt;"",IF(AU481&lt;&gt;"LIBSETS_DROP_MECHANIC_MONSTER_NAME",VLOOKUP(AU481,'LibSets constants'!$I$4:$L$1003,3,FALSE),""),"")</f>
        <v/>
      </c>
      <c r="AW481" s="43" t="str">
        <f>IF(AU481&lt;&gt;"",IF(AU481&lt;&gt;"LIBSETS_DROP_MECHANIC_MONSTER_NAME",VLOOKUP(AU481,'LibSets constants'!$I$4:$L$1003,4,FALSE),""),"")</f>
        <v/>
      </c>
      <c r="AX481" s="90" t="s">
        <v>2707</v>
      </c>
      <c r="AY481" s="21" t="str">
        <f>IF(A481="???","--","")&amp;IF(F481&lt;&gt;"Not in the game (anymore)",IF(A481&lt;&gt;"",CONCATENATE("[",A481,"] = {wayshrines={")&amp;IF(K481&lt;&gt;"",CONCATENATE(K481,","),"")&amp;IF(L481&lt;&gt;"",CONCATENATE(L481,","),"")&amp;IF(M481&lt;&gt;"",CONCATENATE(M481,","),"")&amp;CONCATENATE("}")&amp;IF(VALUE(N481)&gt;0,CONCATENATE(", traitsNeeded=",N481),"")&amp;CONCATENATE(", dlcId=",IF(S481&lt;&gt;"",S481,"DLC_BASE_GAME")),""),"")</f>
        <v>[543] = {wayshrines={441,-1,-1,}, dlcId=DLC_MARKARTH</v>
      </c>
      <c r="AZ481" s="21" t="str">
        <f>IF(F481&lt;&gt;"Not in the game (anymore)",IF(A481&lt;&gt;"",IF(P481&lt;&gt;"",CONCATENATE(", zoneIds={",P481),"")&amp;IF(Y481&lt;&gt;"",CONCATENATE(",",Y481),"")&amp;IF(AD481&lt;&gt;"",CONCATENATE(",",AD481),"")&amp;IF(AI481&lt;&gt;"",CONCATENATE(",",AI481),"")&amp;IF(AN481&lt;&gt;"",CONCATENATE(",",AN481),"")&amp;IF(AS481&lt;&gt;"",CONCATENATE(",",AS481),"")&amp;IF(P481&lt;&gt;"",CONCATENATE("}",""),"")&amp;IF(OR(I481="true",I481="false",I481&lt;&gt;""), CONCATENATE(", veteran=", I481), ""),""),"")</f>
        <v>, zoneIds={1207}, veteran=false</v>
      </c>
      <c r="BA481" s="21" t="str">
        <f>IF(F481&lt;&gt;"Not in the game (anymore)",IF(A481&lt;&gt;"",", setType="&amp;G481,"")&amp;IF(J481="true",", multiTrialSet=true",""),"")</f>
        <v>, setType=LIBSETS_SETTYPE_OVERLAND</v>
      </c>
      <c r="BB481" s="21" t="str">
        <f>IF(AX481&lt;&gt;"",", isProcSetAllowedInPvP="&amp; AX481,"") &amp; IF(F481&lt;&gt;"Not in the game (anymore)",IF(U481&lt;&gt;"",", dropMechanic={"&amp;U481&amp;IF(AA481&lt;&gt;"",","&amp;AA481,"")&amp;IF(AF481&lt;&gt;"",","&amp;AF481,"")&amp;IF(AK481&lt;&gt;"",","&amp;AK481,"")&amp;IF(AP481&lt;&gt;"",","&amp;AP481,"")&amp;IF(AU481&lt;&gt;"",","&amp;AU481,"")&amp;"}"&amp;IF(U481="LIBSETS_DROP_MECHANIC_MONSTER_NAME",", dropMechanicNames={" &amp; IF(V481&lt;&gt;"","['en']='"&amp;V481&amp;"'","") &amp; IF(W481&lt;&gt;"",", ['de']='" &amp; W481&amp;"'","") &amp; "}",""),"")&amp;"},","")</f>
        <v>, dropMechanic={LIBSETS_DROP_MECHANIC_OVERLAND_BOSS_DELVE,LIBSETS_DROP_MECHANIC_OVERLAND_BOSS_DELVE,LIBSETS_DROP_MECHANIC_OVERLAND_BOSS_PUBLIC_DUNGEON,LIBSETS_DROP_MECHANIC_OVERLAND_CHEST}},</v>
      </c>
      <c r="BC481" s="21" t="str">
        <f>IF(F481&lt;&gt;"Not in the game (anymore)",IF(C481&lt;&gt;"",CONCATENATE(" --",C481," / ",B481,"   [",IF(Q481&lt;&gt;"",Q481,""),IF(Z481&lt;&gt;"",", "&amp;Z481,""),IF(AE481&lt;&gt;"",", "&amp;AE481,""),IF(AJ481&lt;&gt;"",", "&amp;AJ481,""),IF(AO481&lt;&gt;"",", "&amp;AO481,""),IF(AT481&lt;&gt;"",", "&amp;AT481,""),"]")),"")</f>
        <v xml:space="preserve"> --Pestilent Host / Pestilenter Wirt   [The Reach]</v>
      </c>
    </row>
    <row r="482" spans="1:55" x14ac:dyDescent="0.25">
      <c r="A482" s="5">
        <v>544</v>
      </c>
      <c r="B482" t="s">
        <v>2279</v>
      </c>
      <c r="C482" t="s">
        <v>2299</v>
      </c>
      <c r="D482" s="3">
        <f t="shared" si="12"/>
        <v>544</v>
      </c>
      <c r="G482" s="3" t="s">
        <v>1499</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1581</v>
      </c>
      <c r="V482" s="40" t="str">
        <f>IF(U482&lt;&gt;"",IF(U482&lt;&gt;"LIBSETS_DROP_MECHANIC_MONSTER_NAME",VLOOKUP(U482,'LibSets constants'!$I$4:$L$1003,3,FALSE),""),"")</f>
        <v>Delve bosses have a chance to drop a waist or feet.</v>
      </c>
      <c r="W482" s="43" t="str">
        <f>IF(U482&lt;&gt;"",IF(U482&lt;&gt;"LIBSETS_DROP_MECHANIC_MONSTER_NAME",VLOOKUP(U482,'LibSets constants'!$I$4:$L$1003,4,FALSE),""),"")</f>
        <v>Bosse in Gewölben haben die Chance, eine Taille oder Füße fallen zu lassen.</v>
      </c>
      <c r="Y482" s="3">
        <f>IF(G482&lt;&gt;"LIBSETS_SETTYPE_BATTLEGROUND",IF(G482&lt;&gt;"LIBSETS_SETTYPE_SPECIAL",IF(X482&lt;&gt;"",X482,IF(Z482&lt;&gt;"",VLOOKUP(Z482,'ESO zone constants'!$D$3:$H$4953,5,FALSE),"")),""),"")</f>
        <v>1207</v>
      </c>
      <c r="Z482" t="str">
        <f>IF(AND(O482&lt;&gt;"",NOT(ISERROR(O482))),"",IF(AND(L482&lt;&gt;"",L482&gt;0,NOT(ISERROR(L482))),VLOOKUP(L482,'ESO dumped WayshrineInfo'!$K$3:$N$9999,4,FALSE),""))</f>
        <v>The Reach</v>
      </c>
      <c r="AA482" s="44" t="s">
        <v>1581</v>
      </c>
      <c r="AB482" s="43" t="str">
        <f>IF(AA482&lt;&gt;"",IF(AA482&lt;&gt;"LIBSETS_DROP_MECHANIC_MONSTER_NAME",VLOOKUP(AA482,'LibSets constants'!$I$4:$L$1003,3,FALSE),""),"")</f>
        <v>Delve bosses have a chance to drop a waist or feet.</v>
      </c>
      <c r="AC482" s="43" t="str">
        <f>IF(AA482&lt;&gt;"",IF(AA482&lt;&gt;"LIBSETS_DROP_MECHANIC_MONSTER_NAME",VLOOKUP(AA482,'LibSets constants'!$I$4:$L$1003,4,FALSE),""),"")</f>
        <v>Bosse in Gewölben haben die Chance, eine Taille oder Füße fallen zu lassen.</v>
      </c>
      <c r="AD482" s="3">
        <f>IF(G482&lt;&gt;"LIBSETS_SETTYPE_BATTLEGROUND",IF(G482&lt;&gt;"LIBSETS_SETTYPE_SPECIAL",IF(AE482&lt;&gt;"",VLOOKUP(AE482,'ESO zone constants'!$D$3:$H$4953,5,FALSE),""),""),"")</f>
        <v>1207</v>
      </c>
      <c r="AE482" t="str">
        <f>IF(AND(O482&lt;&gt;"",NOT(ISERROR(O482))),"",IF(AND(M482&lt;&gt;"",M482&gt;0,NOT(ISERROR(M482))),VLOOKUP(M482,'ESO dumped WayshrineInfo'!$K$3:$N$9999,4,FALSE),""))</f>
        <v>The Reach</v>
      </c>
      <c r="AF482" s="44" t="s">
        <v>1583</v>
      </c>
      <c r="AG482" s="43" t="str">
        <f>IF(AF482&lt;&gt;"",IF(AF482&lt;&gt;"LIBSETS_DROP_MECHANIC_MONSTER_NAME",VLOOKUP(AF482,'LibSets constants'!$I$4:$L$1003,3,FALSE),""),"")</f>
        <v>Public dungeon bosses have a chance to drop a shoulder, hand, or weapon.</v>
      </c>
      <c r="AH482" s="43" t="str">
        <f>IF(AF482&lt;&gt;"",IF(AF482&lt;&gt;"LIBSETS_DROP_MECHANIC_MONSTER_NAME",VLOOKUP(AF482,'LibSets constants'!$I$4:$L$1003,4,FALSE),""),"")</f>
        <v>Öffentliche Dungeon-Bosse haben die Möglichkeit, eine Schulter, Handschuhe oder eine Waffe fallen zu lassen.</v>
      </c>
      <c r="AI482" s="3" t="str">
        <f>IF(G482&lt;&gt;"LIBSETS_SETTYPE_BATTLEGROUND",IF(G482&lt;&gt;"LIBSETS_SETTYPE_SPECIAL",IF(AJ482&lt;&gt;"",VLOOKUP(AJ482,'ESO zone constants'!$D$3:$H$4953,5,FALSE),""),""),"")</f>
        <v/>
      </c>
      <c r="AK482" s="44" t="s">
        <v>1584</v>
      </c>
      <c r="AL482" s="43" t="str">
        <f>IF(AK482&lt;&gt;"",IF(AK482&lt;&gt;"LIBSETS_DROP_MECHANIC_MONSTER_NAME",VLOOKUP(AK482,'LibSets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2" s="43" t="str">
        <f>IF(AK482&lt;&gt;"",IF(AK482&lt;&gt;"LIBSETS_DROP_MECHANIC_MONSTER_NAME",VLOOKUP(AK482,'LibSets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90" t="s">
        <v>2707</v>
      </c>
      <c r="AY482" s="21" t="str">
        <f>IF(A482="???","--","")&amp;IF(F482&lt;&gt;"Not in the game (anymore)",IF(A482&lt;&gt;"",CONCATENATE("[",A482,"] = {wayshrines={")&amp;IF(K482&lt;&gt;"",CONCATENATE(K482,","),"")&amp;IF(L482&lt;&gt;"",CONCATENATE(L482,","),"")&amp;IF(M482&lt;&gt;"",CONCATENATE(M482,","),"")&amp;CONCATENATE("}")&amp;IF(VALUE(N482)&gt;0,CONCATENATE(", traitsNeeded=",N482),"")&amp;CONCATENATE(", dlcId=",IF(S482&lt;&gt;"",S482,"DLC_BASE_GAME")),""),"")</f>
        <v>[544] = {wayshrines={441,441,441,}, dlcId=DLC_MARKARTH</v>
      </c>
      <c r="AZ482" s="21" t="str">
        <f>IF(F482&lt;&gt;"Not in the game (anymore)",IF(A482&lt;&gt;"",IF(P482&lt;&gt;"",CONCATENATE(", zoneIds={",P482),"")&amp;IF(Y482&lt;&gt;"",CONCATENATE(",",Y482),"")&amp;IF(AD482&lt;&gt;"",CONCATENATE(",",AD482),"")&amp;IF(AI482&lt;&gt;"",CONCATENATE(",",AI482),"")&amp;IF(AN482&lt;&gt;"",CONCATENATE(",",AN482),"")&amp;IF(AS482&lt;&gt;"",CONCATENATE(",",AS482),"")&amp;IF(P482&lt;&gt;"",CONCATENATE("}",""),"")&amp;IF(OR(I482="true",I482="false",I482&lt;&gt;""), CONCATENATE(", veteran=", I482), ""),""),"")</f>
        <v>, zoneIds={1207,1207,1207}, veteran=false</v>
      </c>
      <c r="BA482" s="21" t="str">
        <f>IF(F482&lt;&gt;"Not in the game (anymore)",IF(A482&lt;&gt;"",", setType="&amp;G482,"")&amp;IF(J482="true",", multiTrialSet=true",""),"")</f>
        <v>, setType=LIBSETS_SETTYPE_OVERLAND</v>
      </c>
      <c r="BB482" s="21" t="str">
        <f>IF(AX482&lt;&gt;"",", isProcSetAllowedInPvP="&amp; AX482,"") &amp; IF(F482&lt;&gt;"Not in the game (anymore)",IF(U482&lt;&gt;"",", dropMechanic={"&amp;U482&amp;IF(AA482&lt;&gt;"",","&amp;AA482,"")&amp;IF(AF482&lt;&gt;"",","&amp;AF482,"")&amp;IF(AK482&lt;&gt;"",","&amp;AK482,"")&amp;IF(AP482&lt;&gt;"",","&amp;AP482,"")&amp;IF(AU482&lt;&gt;"",","&amp;AU482,"")&amp;"}"&amp;IF(U482="LIBSETS_DROP_MECHANIC_MONSTER_NAME",", dropMechanicNames={" &amp; IF(V482&lt;&gt;"","['en']='"&amp;V482&amp;"'","") &amp; IF(W482&lt;&gt;"",", ['de']='" &amp; W482&amp;"'","") &amp; "}",""),"")&amp;"},","")</f>
        <v>, dropMechanic={LIBSETS_DROP_MECHANIC_OVERLAND_BOSS_DELVE,LIBSETS_DROP_MECHANIC_OVERLAND_BOSS_DELVE,LIBSETS_DROP_MECHANIC_OVERLAND_BOSS_PUBLIC_DUNGEON,LIBSETS_DROP_MECHANIC_OVERLAND_CHEST}},</v>
      </c>
      <c r="BC482" s="21" t="str">
        <f>IF(F482&lt;&gt;"Not in the game (anymore)",IF(C482&lt;&gt;"",CONCATENATE(" --",C482," / ",B482,"   [",IF(Q482&lt;&gt;"",Q482,""),IF(Z482&lt;&gt;"",", "&amp;Z482,""),IF(AE482&lt;&gt;"",", "&amp;AE482,""),IF(AJ482&lt;&gt;"",", "&amp;AJ482,""),IF(AO482&lt;&gt;"",", "&amp;AO482,""),IF(AT482&lt;&gt;"",", "&amp;AT482,""),"]")),"")</f>
        <v xml:space="preserve"> --Explosive Rebuke / Explosiver Tadel   [The Reach, The Reach, The Reach]</v>
      </c>
    </row>
    <row r="483" spans="1:55" x14ac:dyDescent="0.25">
      <c r="A483" s="5">
        <v>557</v>
      </c>
      <c r="B483" t="s">
        <v>2280</v>
      </c>
      <c r="C483" t="s">
        <v>2704</v>
      </c>
      <c r="D483" s="3">
        <f t="shared" si="12"/>
        <v>557</v>
      </c>
      <c r="E483" s="42"/>
      <c r="G483" s="8" t="s">
        <v>1491</v>
      </c>
      <c r="I483" t="s">
        <v>97</v>
      </c>
      <c r="J483" t="s">
        <v>97</v>
      </c>
      <c r="K483">
        <v>457</v>
      </c>
      <c r="L483">
        <v>457</v>
      </c>
      <c r="M483">
        <v>457</v>
      </c>
      <c r="N483">
        <v>0</v>
      </c>
      <c r="O483" s="66" t="s">
        <v>2250</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1577</v>
      </c>
      <c r="V483" s="40" t="str">
        <f>IF(U483&lt;&gt;"",IF(U483&lt;&gt;"LIBSETS_DROP_MECHANIC_MONSTER_NAME",VLOOKUP(U483,'LibSets constants'!$I$4:$L$1003,3,FALSE),""),"")</f>
        <v>Arena stage chest</v>
      </c>
      <c r="W483" s="43" t="str">
        <f>IF(U483&lt;&gt;"",IF(U483&lt;&gt;"LIBSETS_DROP_MECHANIC_MONSTER_NAME",VLOOKUP(U483,'LibSets constants'!$I$4:$L$1003,4,FALSE),""),"")</f>
        <v>Arena-Phasen Schatztruhe</v>
      </c>
      <c r="Y483" s="3" t="str">
        <f>IF(G483&lt;&gt;"LIBSETS_SETTYPE_BATTLEGROUND",IF(G483&lt;&gt;"LIBSETS_SETTYPE_SPECIAL",IF(X483&lt;&gt;"",X483,IF(Z483&lt;&gt;"",VLOOKUP(Z483,'ESO zone constants'!$D$3:$H$4953,5,FALSE),"")),""),"")</f>
        <v/>
      </c>
      <c r="Z483" t="str">
        <f>IF(AND(O483&lt;&gt;"",NOT(ISERROR(O483))),"",IF(AND(L483&lt;&gt;"",L483&gt;0,NOT(ISERROR(L483))),VLOOKUP(L483,'ESO dumped WayshrineInfo'!$K$3:$N$9999,4,FALSE),""))</f>
        <v/>
      </c>
      <c r="AA483" s="44"/>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WayshrineInfo'!$K$3:$N$9999,4,FALSE),""))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90" t="s">
        <v>2707</v>
      </c>
      <c r="AY483" s="21" t="str">
        <f>IF(A483="???","--","")&amp;IF(F483&lt;&gt;"Not in the game (anymore)",IF(A483&lt;&gt;"",CONCATENATE("[",A483,"] = {wayshrines={")&amp;IF(K483&lt;&gt;"",CONCATENATE(K483,","),"")&amp;IF(L483&lt;&gt;"",CONCATENATE(L483,","),"")&amp;IF(M483&lt;&gt;"",CONCATENATE(M483,","),"")&amp;CONCATENATE("}")&amp;IF(VALUE(N483)&gt;0,CONCATENATE(", traitsNeeded=",N483),"")&amp;CONCATENATE(", dlcId=",IF(S483&lt;&gt;"",S483,"DLC_BASE_GAME")),""),"")</f>
        <v>[557] = {wayshrines={457,457,457,}, dlcId=DLC_MARKARTH</v>
      </c>
      <c r="AZ483" s="21" t="str">
        <f>IF(F483&lt;&gt;"Not in the game (anymore)",IF(A483&lt;&gt;"",IF(P483&lt;&gt;"",CONCATENATE(", zoneIds={",P483),"")&amp;IF(Y483&lt;&gt;"",CONCATENATE(",",Y483),"")&amp;IF(AD483&lt;&gt;"",CONCATENATE(",",AD483),"")&amp;IF(AI483&lt;&gt;"",CONCATENATE(",",AI483),"")&amp;IF(AN483&lt;&gt;"",CONCATENATE(",",AN483),"")&amp;IF(AS483&lt;&gt;"",CONCATENATE(",",AS483),"")&amp;IF(P483&lt;&gt;"",CONCATENATE("}",""),"")&amp;IF(OR(I483="true",I483="false",I483&lt;&gt;""), CONCATENATE(", veteran=", I483), ""),""),"")</f>
        <v>, zoneIds={1227}, veteran=false</v>
      </c>
      <c r="BA483" s="21" t="str">
        <f>IF(F483&lt;&gt;"Not in the game (anymore)",IF(A483&lt;&gt;"",", setType="&amp;G483,"")&amp;IF(J483="true",", multiTrialSet=true",""),"")</f>
        <v>, setType=LIBSETS_SETTYPE_ARENA</v>
      </c>
      <c r="BB483" s="21" t="str">
        <f>IF(AX483&lt;&gt;"",", isProcSetAllowedInPvP="&amp; AX483,"") &amp; IF(F483&lt;&gt;"Not in the game (anymore)",IF(U483&lt;&gt;"",", dropMechanic={"&amp;U483&amp;IF(AA483&lt;&gt;"",","&amp;AA483,"")&amp;IF(AF483&lt;&gt;"",","&amp;AF483,"")&amp;IF(AK483&lt;&gt;"",","&amp;AK483,"")&amp;IF(AP483&lt;&gt;"",","&amp;AP483,"")&amp;IF(AU483&lt;&gt;"",","&amp;AU483,"")&amp;"}"&amp;IF(U483="LIBSETS_DROP_MECHANIC_MONSTER_NAME",", dropMechanicNames={" &amp; IF(V483&lt;&gt;"","['en']='"&amp;V483&amp;"'","") &amp; IF(W483&lt;&gt;"",", ['de']='" &amp; W483&amp;"'","") &amp; "}",""),"")&amp;"},","")</f>
        <v>, dropMechanic={LIBSETS_DROP_MECHANIC_ARENA_STAGE_CHEST}},</v>
      </c>
      <c r="BC483" s="21" t="str">
        <f>IF(F483&lt;&gt;"Not in the game (anymore)",IF(C483&lt;&gt;"",CONCATENATE(" --",C483," / ",B483,"   [",IF(Q483&lt;&gt;"",Q483,""),IF(Z483&lt;&gt;"",", "&amp;Z483,""),IF(AE483&lt;&gt;"",", "&amp;AE483,""),IF(AJ483&lt;&gt;"",", "&amp;AJ483,""),IF(AO483&lt;&gt;"",", "&amp;AO483,""),IF(AT483&lt;&gt;"",", "&amp;AT483,""),"]")),"")</f>
        <v xml:space="preserve"> --Executioner\'s Blade / Henkersklinge   [Vateshran Hollows]</v>
      </c>
    </row>
    <row r="484" spans="1:55" x14ac:dyDescent="0.25">
      <c r="A484" s="5">
        <v>558</v>
      </c>
      <c r="B484" t="s">
        <v>2281</v>
      </c>
      <c r="C484" t="s">
        <v>2300</v>
      </c>
      <c r="D484" s="3">
        <f t="shared" si="12"/>
        <v>558</v>
      </c>
      <c r="E484" s="42"/>
      <c r="G484" s="8" t="s">
        <v>1491</v>
      </c>
      <c r="I484" t="s">
        <v>97</v>
      </c>
      <c r="J484" t="s">
        <v>97</v>
      </c>
      <c r="K484">
        <v>457</v>
      </c>
      <c r="L484">
        <v>457</v>
      </c>
      <c r="M484">
        <v>457</v>
      </c>
      <c r="N484">
        <v>0</v>
      </c>
      <c r="O484" s="66" t="s">
        <v>2250</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1577</v>
      </c>
      <c r="V484" s="40" t="str">
        <f>IF(U484&lt;&gt;"",IF(U484&lt;&gt;"LIBSETS_DROP_MECHANIC_MONSTER_NAME",VLOOKUP(U484,'LibSets constants'!$I$4:$L$1003,3,FALSE),""),"")</f>
        <v>Arena stage chest</v>
      </c>
      <c r="W484" s="43" t="str">
        <f>IF(U484&lt;&gt;"",IF(U484&lt;&gt;"LIBSETS_DROP_MECHANIC_MONSTER_NAME",VLOOKUP(U484,'LibSets constants'!$I$4:$L$1003,4,FALSE),""),"")</f>
        <v>Arena-Phasen Schatztruhe</v>
      </c>
      <c r="Y484" s="3" t="str">
        <f>IF(G484&lt;&gt;"LIBSETS_SETTYPE_BATTLEGROUND",IF(G484&lt;&gt;"LIBSETS_SETTYPE_SPECIAL",IF(X484&lt;&gt;"",X484,IF(Z484&lt;&gt;"",VLOOKUP(Z484,'ESO zone constants'!$D$3:$H$4953,5,FALSE),"")),""),"")</f>
        <v/>
      </c>
      <c r="Z484" t="str">
        <f>IF(AND(O484&lt;&gt;"",NOT(ISERROR(O484))),"",IF(AND(L484&lt;&gt;"",L484&gt;0,NOT(ISERROR(L484))),VLOOKUP(L484,'ESO dumped WayshrineInfo'!$K$3:$N$9999,4,FALSE),""))</f>
        <v/>
      </c>
      <c r="AA484" s="44"/>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WayshrineInfo'!$K$3:$N$9999,4,FALSE),""))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90" t="s">
        <v>2707</v>
      </c>
      <c r="AY484" s="21" t="str">
        <f>IF(A484="???","--","")&amp;IF(F484&lt;&gt;"Not in the game (anymore)",IF(A484&lt;&gt;"",CONCATENATE("[",A484,"] = {wayshrines={")&amp;IF(K484&lt;&gt;"",CONCATENATE(K484,","),"")&amp;IF(L484&lt;&gt;"",CONCATENATE(L484,","),"")&amp;IF(M484&lt;&gt;"",CONCATENATE(M484,","),"")&amp;CONCATENATE("}")&amp;IF(VALUE(N484)&gt;0,CONCATENATE(", traitsNeeded=",N484),"")&amp;CONCATENATE(", dlcId=",IF(S484&lt;&gt;"",S484,"DLC_BASE_GAME")),""),"")</f>
        <v>[558] = {wayshrines={457,457,457,}, dlcId=DLC_MARKARTH</v>
      </c>
      <c r="AZ484" s="21" t="str">
        <f>IF(F484&lt;&gt;"Not in the game (anymore)",IF(A484&lt;&gt;"",IF(P484&lt;&gt;"",CONCATENATE(", zoneIds={",P484),"")&amp;IF(Y484&lt;&gt;"",CONCATENATE(",",Y484),"")&amp;IF(AD484&lt;&gt;"",CONCATENATE(",",AD484),"")&amp;IF(AI484&lt;&gt;"",CONCATENATE(",",AI484),"")&amp;IF(AN484&lt;&gt;"",CONCATENATE(",",AN484),"")&amp;IF(AS484&lt;&gt;"",CONCATENATE(",",AS484),"")&amp;IF(P484&lt;&gt;"",CONCATENATE("}",""),"")&amp;IF(OR(I484="true",I484="false",I484&lt;&gt;""), CONCATENATE(", veteran=", I484), ""),""),"")</f>
        <v>, zoneIds={1227}, veteran=false</v>
      </c>
      <c r="BA484" s="21" t="str">
        <f>IF(F484&lt;&gt;"Not in the game (anymore)",IF(A484&lt;&gt;"",", setType="&amp;G484,"")&amp;IF(J484="true",", multiTrialSet=true",""),"")</f>
        <v>, setType=LIBSETS_SETTYPE_ARENA</v>
      </c>
      <c r="BB484" s="21" t="str">
        <f>IF(AX484&lt;&gt;"",", isProcSetAllowedInPvP="&amp; AX484,"") &amp; IF(F484&lt;&gt;"Not in the game (anymore)",IF(U484&lt;&gt;"",", dropMechanic={"&amp;U484&amp;IF(AA484&lt;&gt;"",","&amp;AA484,"")&amp;IF(AF484&lt;&gt;"",","&amp;AF484,"")&amp;IF(AK484&lt;&gt;"",","&amp;AK484,"")&amp;IF(AP484&lt;&gt;"",","&amp;AP484,"")&amp;IF(AU484&lt;&gt;"",","&amp;AU484,"")&amp;"}"&amp;IF(U484="LIBSETS_DROP_MECHANIC_MONSTER_NAME",", dropMechanicNames={" &amp; IF(V484&lt;&gt;"","['en']='"&amp;V484&amp;"'","") &amp; IF(W484&lt;&gt;"",", ['de']='" &amp; W484&amp;"'","") &amp; "}",""),"")&amp;"},","")</f>
        <v>, dropMechanic={LIBSETS_DROP_MECHANIC_ARENA_STAGE_CHEST}},</v>
      </c>
      <c r="BC484" s="21" t="str">
        <f>IF(F484&lt;&gt;"Not in the game (anymore)",IF(C484&lt;&gt;"",CONCATENATE(" --",C484," / ",B484,"   [",IF(Q484&lt;&gt;"",Q484,""),IF(Z484&lt;&gt;"",", "&amp;Z484,""),IF(AE484&lt;&gt;"",", "&amp;AE484,""),IF(AJ484&lt;&gt;"",", "&amp;AJ484,""),IF(AO484&lt;&gt;"",", "&amp;AO484,""),IF(AT484&lt;&gt;"",", "&amp;AT484,""),"]")),"")</f>
        <v xml:space="preserve"> --Void Bash / LeerenWucht   [Vateshran Hollows]</v>
      </c>
    </row>
    <row r="485" spans="1:55" x14ac:dyDescent="0.25">
      <c r="A485" s="5">
        <v>559</v>
      </c>
      <c r="B485" t="s">
        <v>2282</v>
      </c>
      <c r="C485" t="s">
        <v>2301</v>
      </c>
      <c r="D485" s="3">
        <f t="shared" si="12"/>
        <v>559</v>
      </c>
      <c r="E485" s="42"/>
      <c r="G485" s="8" t="s">
        <v>1491</v>
      </c>
      <c r="I485" t="s">
        <v>97</v>
      </c>
      <c r="J485" t="s">
        <v>97</v>
      </c>
      <c r="K485">
        <v>457</v>
      </c>
      <c r="L485">
        <v>457</v>
      </c>
      <c r="M485">
        <v>457</v>
      </c>
      <c r="N485">
        <v>0</v>
      </c>
      <c r="O485" s="66" t="s">
        <v>2250</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1577</v>
      </c>
      <c r="V485" s="40" t="str">
        <f>IF(U485&lt;&gt;"",IF(U485&lt;&gt;"LIBSETS_DROP_MECHANIC_MONSTER_NAME",VLOOKUP(U485,'LibSets constants'!$I$4:$L$1003,3,FALSE),""),"")</f>
        <v>Arena stage chest</v>
      </c>
      <c r="W485" s="43" t="str">
        <f>IF(U485&lt;&gt;"",IF(U485&lt;&gt;"LIBSETS_DROP_MECHANIC_MONSTER_NAME",VLOOKUP(U485,'LibSets constants'!$I$4:$L$1003,4,FALSE),""),"")</f>
        <v>Arena-Phasen Schatztruhe</v>
      </c>
      <c r="Y485" s="3" t="str">
        <f>IF(G485&lt;&gt;"LIBSETS_SETTYPE_BATTLEGROUND",IF(G485&lt;&gt;"LIBSETS_SETTYPE_SPECIAL",IF(X485&lt;&gt;"",X485,IF(Z485&lt;&gt;"",VLOOKUP(Z485,'ESO zone constants'!$D$3:$H$4953,5,FALSE),"")),""),"")</f>
        <v/>
      </c>
      <c r="Z485" t="str">
        <f>IF(AND(O485&lt;&gt;"",NOT(ISERROR(O485))),"",IF(AND(L485&lt;&gt;"",L485&gt;0,NOT(ISERROR(L485))),VLOOKUP(L485,'ESO dumped WayshrineInfo'!$K$3:$N$9999,4,FALSE),""))</f>
        <v/>
      </c>
      <c r="AA485" s="44"/>
      <c r="AB485" s="43" t="str">
        <f>IF(AA485&lt;&gt;"",IF(AA485&lt;&gt;"LIBSETS_DROP_MECHANIC_MONSTER_NAME",VLOOKUP(AA485,'LibSets constants'!$I$4:$L$1003,3,FALSE),""),"")</f>
        <v/>
      </c>
      <c r="AC485" s="43" t="str">
        <f>IF(AA485&lt;&gt;"",IF(AA485&lt;&gt;"LIBSETS_DROP_MECHANIC_MONSTER_NAME",VLOOKUP(AA485,'LibSets constants'!$I$4:$L$1003,4,FALSE),""),"")</f>
        <v/>
      </c>
      <c r="AD485" s="3" t="str">
        <f>IF(G485&lt;&gt;"LIBSETS_SETTYPE_BATTLEGROUND",IF(G485&lt;&gt;"LIBSETS_SETTYPE_SPECIAL",IF(AE485&lt;&gt;"",VLOOKUP(AE485,'ESO zone constants'!$D$3:$H$4953,5,FALSE),""),""),"")</f>
        <v/>
      </c>
      <c r="AE485" t="str">
        <f>IF(AND(O485&lt;&gt;"",NOT(ISERROR(O485))),"",IF(AND(M485&lt;&gt;"",M485&gt;0,NOT(ISERROR(M485))),VLOOKUP(M485,'ESO dumped WayshrineInfo'!$K$3:$N$9999,4,FALSE),""))</f>
        <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90" t="s">
        <v>2707</v>
      </c>
      <c r="AY485" s="21" t="str">
        <f>IF(A485="???","--","")&amp;IF(F485&lt;&gt;"Not in the game (anymore)",IF(A485&lt;&gt;"",CONCATENATE("[",A485,"] = {wayshrines={")&amp;IF(K485&lt;&gt;"",CONCATENATE(K485,","),"")&amp;IF(L485&lt;&gt;"",CONCATENATE(L485,","),"")&amp;IF(M485&lt;&gt;"",CONCATENATE(M485,","),"")&amp;CONCATENATE("}")&amp;IF(VALUE(N485)&gt;0,CONCATENATE(", traitsNeeded=",N485),"")&amp;CONCATENATE(", dlcId=",IF(S485&lt;&gt;"",S485,"DLC_BASE_GAME")),""),"")</f>
        <v>[559] = {wayshrines={457,457,457,}, dlcId=DLC_MARKARTH</v>
      </c>
      <c r="AZ485" s="21" t="str">
        <f>IF(F485&lt;&gt;"Not in the game (anymore)",IF(A485&lt;&gt;"",IF(P485&lt;&gt;"",CONCATENATE(", zoneIds={",P485),"")&amp;IF(Y485&lt;&gt;"",CONCATENATE(",",Y485),"")&amp;IF(AD485&lt;&gt;"",CONCATENATE(",",AD485),"")&amp;IF(AI485&lt;&gt;"",CONCATENATE(",",AI485),"")&amp;IF(AN485&lt;&gt;"",CONCATENATE(",",AN485),"")&amp;IF(AS485&lt;&gt;"",CONCATENATE(",",AS485),"")&amp;IF(P485&lt;&gt;"",CONCATENATE("}",""),"")&amp;IF(OR(I485="true",I485="false",I485&lt;&gt;""), CONCATENATE(", veteran=", I485), ""),""),"")</f>
        <v>, zoneIds={1227}, veteran=false</v>
      </c>
      <c r="BA485" s="21" t="str">
        <f>IF(F485&lt;&gt;"Not in the game (anymore)",IF(A485&lt;&gt;"",", setType="&amp;G485,"")&amp;IF(J485="true",", multiTrialSet=true",""),"")</f>
        <v>, setType=LIBSETS_SETTYPE_ARENA</v>
      </c>
      <c r="BB485" s="21" t="str">
        <f>IF(AX485&lt;&gt;"",", isProcSetAllowedInPvP="&amp; AX485,"") &amp; IF(F485&lt;&gt;"Not in the game (anymore)",IF(U485&lt;&gt;"",", dropMechanic={"&amp;U485&amp;IF(AA485&lt;&gt;"",","&amp;AA485,"")&amp;IF(AF485&lt;&gt;"",","&amp;AF485,"")&amp;IF(AK485&lt;&gt;"",","&amp;AK485,"")&amp;IF(AP485&lt;&gt;"",","&amp;AP485,"")&amp;IF(AU485&lt;&gt;"",","&amp;AU485,"")&amp;"}"&amp;IF(U485="LIBSETS_DROP_MECHANIC_MONSTER_NAME",", dropMechanicNames={" &amp; IF(V485&lt;&gt;"","['en']='"&amp;V485&amp;"'","") &amp; IF(W485&lt;&gt;"",", ['de']='" &amp; W485&amp;"'","") &amp; "}",""),"")&amp;"},","")</f>
        <v>, dropMechanic={LIBSETS_DROP_MECHANIC_ARENA_STAGE_CHEST}},</v>
      </c>
      <c r="BC485" s="21" t="str">
        <f>IF(F485&lt;&gt;"Not in the game (anymore)",IF(C485&lt;&gt;"",CONCATENATE(" --",C485," / ",B485,"   [",IF(Q485&lt;&gt;"",Q485,""),IF(Z485&lt;&gt;"",", "&amp;Z485,""),IF(AE485&lt;&gt;"",", "&amp;AE485,""),IF(AJ485&lt;&gt;"",", "&amp;AJ485,""),IF(AO485&lt;&gt;"",", "&amp;AO485,""),IF(AT485&lt;&gt;"",", "&amp;AT485,""),"]")),"")</f>
        <v xml:space="preserve"> --Frenzied Momentum / Tobendes Momentum   [Vateshran Hollows]</v>
      </c>
    </row>
    <row r="486" spans="1:55" x14ac:dyDescent="0.25">
      <c r="A486" s="5">
        <v>560</v>
      </c>
      <c r="B486" t="s">
        <v>2283</v>
      </c>
      <c r="C486" t="s">
        <v>2302</v>
      </c>
      <c r="D486" s="3">
        <f t="shared" si="12"/>
        <v>560</v>
      </c>
      <c r="E486" s="42"/>
      <c r="G486" s="8" t="s">
        <v>1491</v>
      </c>
      <c r="I486" t="s">
        <v>97</v>
      </c>
      <c r="J486" t="s">
        <v>97</v>
      </c>
      <c r="K486">
        <v>457</v>
      </c>
      <c r="L486">
        <v>457</v>
      </c>
      <c r="M486">
        <v>457</v>
      </c>
      <c r="N486">
        <v>0</v>
      </c>
      <c r="O486" s="66" t="s">
        <v>2250</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1577</v>
      </c>
      <c r="V486" s="40" t="str">
        <f>IF(U486&lt;&gt;"",IF(U486&lt;&gt;"LIBSETS_DROP_MECHANIC_MONSTER_NAME",VLOOKUP(U486,'LibSets constants'!$I$4:$L$1003,3,FALSE),""),"")</f>
        <v>Arena stage chest</v>
      </c>
      <c r="W486" s="43" t="str">
        <f>IF(U486&lt;&gt;"",IF(U486&lt;&gt;"LIBSETS_DROP_MECHANIC_MONSTER_NAME",VLOOKUP(U486,'LibSets constants'!$I$4:$L$1003,4,FALSE),""),"")</f>
        <v>Arena-Phasen Schatztruhe</v>
      </c>
      <c r="Y486" s="3" t="str">
        <f>IF(G486&lt;&gt;"LIBSETS_SETTYPE_BATTLEGROUND",IF(G486&lt;&gt;"LIBSETS_SETTYPE_SPECIAL",IF(X486&lt;&gt;"",X486,IF(Z486&lt;&gt;"",VLOOKUP(Z486,'ESO zone constants'!$D$3:$H$4953,5,FALSE),"")),""),"")</f>
        <v/>
      </c>
      <c r="Z486" t="str">
        <f>IF(AND(O486&lt;&gt;"",NOT(ISERROR(O486))),"",IF(AND(L486&lt;&gt;"",L486&gt;0,NOT(ISERROR(L486))),VLOOKUP(L486,'ESO dumped WayshrineInfo'!$K$3:$N$9999,4,FALSE),""))</f>
        <v/>
      </c>
      <c r="AA486" s="44"/>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WayshrineInfo'!$K$3:$N$9999,4,FALSE),""))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90" t="s">
        <v>2707</v>
      </c>
      <c r="AY486" s="21" t="str">
        <f>IF(A486="???","--","")&amp;IF(F486&lt;&gt;"Not in the game (anymore)",IF(A486&lt;&gt;"",CONCATENATE("[",A486,"] = {wayshrines={")&amp;IF(K486&lt;&gt;"",CONCATENATE(K486,","),"")&amp;IF(L486&lt;&gt;"",CONCATENATE(L486,","),"")&amp;IF(M486&lt;&gt;"",CONCATENATE(M486,","),"")&amp;CONCATENATE("}")&amp;IF(VALUE(N486)&gt;0,CONCATENATE(", traitsNeeded=",N486),"")&amp;CONCATENATE(", dlcId=",IF(S486&lt;&gt;"",S486,"DLC_BASE_GAME")),""),"")</f>
        <v>[560] = {wayshrines={457,457,457,}, dlcId=DLC_MARKARTH</v>
      </c>
      <c r="AZ486" s="21" t="str">
        <f>IF(F486&lt;&gt;"Not in the game (anymore)",IF(A486&lt;&gt;"",IF(P486&lt;&gt;"",CONCATENATE(", zoneIds={",P486),"")&amp;IF(Y486&lt;&gt;"",CONCATENATE(",",Y486),"")&amp;IF(AD486&lt;&gt;"",CONCATENATE(",",AD486),"")&amp;IF(AI486&lt;&gt;"",CONCATENATE(",",AI486),"")&amp;IF(AN486&lt;&gt;"",CONCATENATE(",",AN486),"")&amp;IF(AS486&lt;&gt;"",CONCATENATE(",",AS486),"")&amp;IF(P486&lt;&gt;"",CONCATENATE("}",""),"")&amp;IF(OR(I486="true",I486="false",I486&lt;&gt;""), CONCATENATE(", veteran=", I486), ""),""),"")</f>
        <v>, zoneIds={1227}, veteran=false</v>
      </c>
      <c r="BA486" s="21" t="str">
        <f>IF(F486&lt;&gt;"Not in the game (anymore)",IF(A486&lt;&gt;"",", setType="&amp;G486,"")&amp;IF(J486="true",", multiTrialSet=true",""),"")</f>
        <v>, setType=LIBSETS_SETTYPE_ARENA</v>
      </c>
      <c r="BB486" s="21" t="str">
        <f>IF(AX486&lt;&gt;"",", isProcSetAllowedInPvP="&amp; AX486,"") &amp; IF(F486&lt;&gt;"Not in the game (anymore)",IF(U486&lt;&gt;"",", dropMechanic={"&amp;U486&amp;IF(AA486&lt;&gt;"",","&amp;AA486,"")&amp;IF(AF486&lt;&gt;"",","&amp;AF486,"")&amp;IF(AK486&lt;&gt;"",","&amp;AK486,"")&amp;IF(AP486&lt;&gt;"",","&amp;AP486,"")&amp;IF(AU486&lt;&gt;"",","&amp;AU486,"")&amp;"}"&amp;IF(U486="LIBSETS_DROP_MECHANIC_MONSTER_NAME",", dropMechanicNames={" &amp; IF(V486&lt;&gt;"","['en']='"&amp;V486&amp;"'","") &amp; IF(W486&lt;&gt;"",", ['de']='" &amp; W486&amp;"'","") &amp; "}",""),"")&amp;"},","")</f>
        <v>, dropMechanic={LIBSETS_DROP_MECHANIC_ARENA_STAGE_CHEST}},</v>
      </c>
      <c r="BC486" s="21" t="str">
        <f>IF(F486&lt;&gt;"Not in the game (anymore)",IF(C486&lt;&gt;"",CONCATENATE(" --",C486," / ",B486,"   [",IF(Q486&lt;&gt;"",Q486,""),IF(Z486&lt;&gt;"",", "&amp;Z486,""),IF(AE486&lt;&gt;"",", "&amp;AE486,""),IF(AJ486&lt;&gt;"",", "&amp;AJ486,""),IF(AO486&lt;&gt;"",", "&amp;AO486,""),IF(AT486&lt;&gt;"",", "&amp;AT486,""),"]")),"")</f>
        <v xml:space="preserve"> --Point-Blank Snipe / Volltreffer   [Vateshran Hollows]</v>
      </c>
    </row>
    <row r="487" spans="1:55" x14ac:dyDescent="0.25">
      <c r="A487" s="5">
        <v>561</v>
      </c>
      <c r="B487" t="s">
        <v>2284</v>
      </c>
      <c r="C487" t="s">
        <v>2303</v>
      </c>
      <c r="D487" s="3">
        <f t="shared" si="12"/>
        <v>561</v>
      </c>
      <c r="E487" s="42"/>
      <c r="G487" s="8" t="s">
        <v>1491</v>
      </c>
      <c r="I487" t="s">
        <v>97</v>
      </c>
      <c r="J487" t="s">
        <v>97</v>
      </c>
      <c r="K487">
        <v>457</v>
      </c>
      <c r="L487">
        <v>457</v>
      </c>
      <c r="M487">
        <v>457</v>
      </c>
      <c r="N487">
        <v>0</v>
      </c>
      <c r="O487" s="66" t="s">
        <v>2250</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1577</v>
      </c>
      <c r="V487" s="40" t="str">
        <f>IF(U487&lt;&gt;"",IF(U487&lt;&gt;"LIBSETS_DROP_MECHANIC_MONSTER_NAME",VLOOKUP(U487,'LibSets constants'!$I$4:$L$1003,3,FALSE),""),"")</f>
        <v>Arena stage chest</v>
      </c>
      <c r="W487" s="43" t="str">
        <f>IF(U487&lt;&gt;"",IF(U487&lt;&gt;"LIBSETS_DROP_MECHANIC_MONSTER_NAME",VLOOKUP(U487,'LibSets constants'!$I$4:$L$1003,4,FALSE),""),"")</f>
        <v>Arena-Phasen Schatztruhe</v>
      </c>
      <c r="Y487" s="3" t="str">
        <f>IF(G487&lt;&gt;"LIBSETS_SETTYPE_BATTLEGROUND",IF(G487&lt;&gt;"LIBSETS_SETTYPE_SPECIAL",IF(X487&lt;&gt;"",X487,IF(Z487&lt;&gt;"",VLOOKUP(Z487,'ESO zone constants'!$D$3:$H$4953,5,FALSE),"")),""),"")</f>
        <v/>
      </c>
      <c r="Z487" t="str">
        <f>IF(AND(O487&lt;&gt;"",NOT(ISERROR(O487))),"",IF(AND(L487&lt;&gt;"",L487&gt;0,NOT(ISERROR(L487))),VLOOKUP(L487,'ESO dumped WayshrineInfo'!$K$3:$N$9999,4,FALSE),""))</f>
        <v/>
      </c>
      <c r="AA487" s="44"/>
      <c r="AB487" s="43" t="str">
        <f>IF(AA487&lt;&gt;"",IF(AA487&lt;&gt;"LIBSETS_DROP_MECHANIC_MONSTER_NAME",VLOOKUP(AA487,'LibSets constants'!$I$4:$L$1003,3,FALSE),""),"")</f>
        <v/>
      </c>
      <c r="AC487" s="43" t="str">
        <f>IF(AA487&lt;&gt;"",IF(AA487&lt;&gt;"LIBSETS_DROP_MECHANIC_MONSTER_NAME",VLOOKUP(AA487,'LibSets constants'!$I$4:$L$1003,4,FALSE),""),"")</f>
        <v/>
      </c>
      <c r="AD487" s="3" t="str">
        <f>IF(G487&lt;&gt;"LIBSETS_SETTYPE_BATTLEGROUND",IF(G487&lt;&gt;"LIBSETS_SETTYPE_SPECIAL",IF(AE487&lt;&gt;"",VLOOKUP(AE487,'ESO zone constants'!$D$3:$H$4953,5,FALSE),""),""),"")</f>
        <v/>
      </c>
      <c r="AE487" t="str">
        <f>IF(AND(O487&lt;&gt;"",NOT(ISERROR(O487))),"",IF(AND(M487&lt;&gt;"",M487&gt;0,NOT(ISERROR(M487))),VLOOKUP(M487,'ESO dumped WayshrineInfo'!$K$3:$N$9999,4,FALSE),""))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90" t="s">
        <v>2707</v>
      </c>
      <c r="AY487" s="21" t="str">
        <f>IF(A487="???","--","")&amp;IF(F487&lt;&gt;"Not in the game (anymore)",IF(A487&lt;&gt;"",CONCATENATE("[",A487,"] = {wayshrines={")&amp;IF(K487&lt;&gt;"",CONCATENATE(K487,","),"")&amp;IF(L487&lt;&gt;"",CONCATENATE(L487,","),"")&amp;IF(M487&lt;&gt;"",CONCATENATE(M487,","),"")&amp;CONCATENATE("}")&amp;IF(VALUE(N487)&gt;0,CONCATENATE(", traitsNeeded=",N487),"")&amp;CONCATENATE(", dlcId=",IF(S487&lt;&gt;"",S487,"DLC_BASE_GAME")),""),"")</f>
        <v>[561] = {wayshrines={457,457,457,}, dlcId=DLC_MARKARTH</v>
      </c>
      <c r="AZ487" s="21" t="str">
        <f>IF(F487&lt;&gt;"Not in the game (anymore)",IF(A487&lt;&gt;"",IF(P487&lt;&gt;"",CONCATENATE(", zoneIds={",P487),"")&amp;IF(Y487&lt;&gt;"",CONCATENATE(",",Y487),"")&amp;IF(AD487&lt;&gt;"",CONCATENATE(",",AD487),"")&amp;IF(AI487&lt;&gt;"",CONCATENATE(",",AI487),"")&amp;IF(AN487&lt;&gt;"",CONCATENATE(",",AN487),"")&amp;IF(AS487&lt;&gt;"",CONCATENATE(",",AS487),"")&amp;IF(P487&lt;&gt;"",CONCATENATE("}",""),"")&amp;IF(OR(I487="true",I487="false",I487&lt;&gt;""), CONCATENATE(", veteran=", I487), ""),""),"")</f>
        <v>, zoneIds={1227}, veteran=false</v>
      </c>
      <c r="BA487" s="21" t="str">
        <f>IF(F487&lt;&gt;"Not in the game (anymore)",IF(A487&lt;&gt;"",", setType="&amp;G487,"")&amp;IF(J487="true",", multiTrialSet=true",""),"")</f>
        <v>, setType=LIBSETS_SETTYPE_ARENA</v>
      </c>
      <c r="BB487" s="21" t="str">
        <f>IF(AX487&lt;&gt;"",", isProcSetAllowedInPvP="&amp; AX487,"") &amp; IF(F487&lt;&gt;"Not in the game (anymore)",IF(U487&lt;&gt;"",", dropMechanic={"&amp;U487&amp;IF(AA487&lt;&gt;"",","&amp;AA487,"")&amp;IF(AF487&lt;&gt;"",","&amp;AF487,"")&amp;IF(AK487&lt;&gt;"",","&amp;AK487,"")&amp;IF(AP487&lt;&gt;"",","&amp;AP487,"")&amp;IF(AU487&lt;&gt;"",","&amp;AU487,"")&amp;"}"&amp;IF(U487="LIBSETS_DROP_MECHANIC_MONSTER_NAME",", dropMechanicNames={" &amp; IF(V487&lt;&gt;"","['en']='"&amp;V487&amp;"'","") &amp; IF(W487&lt;&gt;"",", ['de']='" &amp; W487&amp;"'","") &amp; "}",""),"")&amp;"},","")</f>
        <v>, dropMechanic={LIBSETS_DROP_MECHANIC_ARENA_STAGE_CHEST}},</v>
      </c>
      <c r="BC487" s="21" t="str">
        <f>IF(F487&lt;&gt;"Not in the game (anymore)",IF(C487&lt;&gt;"",CONCATENATE(" --",C487," / ",B487,"   [",IF(Q487&lt;&gt;"",Q487,""),IF(Z487&lt;&gt;"",", "&amp;Z487,""),IF(AE487&lt;&gt;"",", "&amp;AE487,""),IF(AJ487&lt;&gt;"",", "&amp;AJ487,""),IF(AO487&lt;&gt;"",", "&amp;AO487,""),IF(AT487&lt;&gt;"",", "&amp;AT487,""),"]")),"")</f>
        <v xml:space="preserve"> --Wrath of Elements / Zorn der Elemente   [Vateshran Hollows]</v>
      </c>
    </row>
    <row r="488" spans="1:55" x14ac:dyDescent="0.25">
      <c r="A488" s="5">
        <v>562</v>
      </c>
      <c r="B488" t="s">
        <v>2285</v>
      </c>
      <c r="C488" t="s">
        <v>2304</v>
      </c>
      <c r="D488" s="3">
        <f t="shared" si="12"/>
        <v>562</v>
      </c>
      <c r="E488" s="42"/>
      <c r="G488" s="8" t="s">
        <v>1491</v>
      </c>
      <c r="I488" t="s">
        <v>97</v>
      </c>
      <c r="J488" t="s">
        <v>97</v>
      </c>
      <c r="K488">
        <v>457</v>
      </c>
      <c r="L488">
        <v>457</v>
      </c>
      <c r="M488">
        <v>457</v>
      </c>
      <c r="N488">
        <v>0</v>
      </c>
      <c r="O488" s="66" t="s">
        <v>2250</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1577</v>
      </c>
      <c r="V488" s="40" t="str">
        <f>IF(U488&lt;&gt;"",IF(U488&lt;&gt;"LIBSETS_DROP_MECHANIC_MONSTER_NAME",VLOOKUP(U488,'LibSets constants'!$I$4:$L$1003,3,FALSE),""),"")</f>
        <v>Arena stage chest</v>
      </c>
      <c r="W488" s="43" t="str">
        <f>IF(U488&lt;&gt;"",IF(U488&lt;&gt;"LIBSETS_DROP_MECHANIC_MONSTER_NAME",VLOOKUP(U488,'LibSets constants'!$I$4:$L$1003,4,FALSE),""),"")</f>
        <v>Arena-Phasen Schatztruhe</v>
      </c>
      <c r="Y488" s="3" t="str">
        <f>IF(G488&lt;&gt;"LIBSETS_SETTYPE_BATTLEGROUND",IF(G488&lt;&gt;"LIBSETS_SETTYPE_SPECIAL",IF(X488&lt;&gt;"",X488,IF(Z488&lt;&gt;"",VLOOKUP(Z488,'ESO zone constants'!$D$3:$H$4953,5,FALSE),"")),""),"")</f>
        <v/>
      </c>
      <c r="Z488" t="str">
        <f>IF(AND(O488&lt;&gt;"",NOT(ISERROR(O488))),"",IF(AND(L488&lt;&gt;"",L488&gt;0,NOT(ISERROR(L488))),VLOOKUP(L488,'ESO dumped WayshrineInfo'!$K$3:$N$9999,4,FALSE),""))</f>
        <v/>
      </c>
      <c r="AA488" s="44"/>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WayshrineInfo'!$K$3:$N$9999,4,FALSE),""))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t="str">
        <f>IF(G488&lt;&gt;"LIBSETS_SETTYPE_BATTLEGROUND",IF(G488&lt;&gt;"LIBSETS_SETTYPE_SPECIAL",IF(AJ488&lt;&gt;"",VLOOKUP(AJ488,'ESO zone constants'!$D$3:$H$4953,5,FALSE),""),""),"")</f>
        <v/>
      </c>
      <c r="AK488" s="44"/>
      <c r="AL488" s="43" t="str">
        <f>IF(AK488&lt;&gt;"",IF(AK488&lt;&gt;"LIBSETS_DROP_MECHANIC_MONSTER_NAME",VLOOKUP(AK488,'LibSets constants'!$I$4:$L$1003,3,FALSE),""),"")</f>
        <v/>
      </c>
      <c r="AM488" s="43" t="str">
        <f>IF(AK488&lt;&gt;"",IF(AK488&lt;&gt;"LIBSETS_DROP_MECHANIC_MONSTER_NAME",VLOOKUP(AK488,'LibSets constants'!$I$4:$L$1003,4,FALSE),""),"")</f>
        <v/>
      </c>
      <c r="AN488" s="3" t="str">
        <f>IF(G488&lt;&gt;"LIBSETS_SETTYPE_BATTLEGROUND",IF(G488&lt;&gt;"LIBSETS_SETTYPE_SPECIAL",IF(AO488&lt;&gt;"",VLOOKUP(AO488,'ESO zone constants'!$D$3:$H$4953,5,FALSE),""),""),"")</f>
        <v/>
      </c>
      <c r="AP488" s="44"/>
      <c r="AQ488" s="43" t="str">
        <f>IF(AP488&lt;&gt;"",IF(AP488&lt;&gt;"LIBSETS_DROP_MECHANIC_MONSTER_NAME",VLOOKUP(AP488,'LibSets constants'!$I$4:$L$1003,3,FALSE),""),"")</f>
        <v/>
      </c>
      <c r="AR488" s="43" t="str">
        <f>IF(AP488&lt;&gt;"",IF(AP488&lt;&gt;"LIBSETS_DROP_MECHANIC_MONSTER_NAME",VLOOKUP(AP488,'LibSets constants'!$I$4:$L$1003,4,FALSE),""),"")</f>
        <v/>
      </c>
      <c r="AS488" s="3" t="str">
        <f>IF(G488&lt;&gt;"LIBSETS_SETTYPE_BATTLEGROUND",IF(G488&lt;&gt;"LIBSETS_SETTYPE_SPECIAL",IF(AT488&lt;&gt;"",VLOOKUP(AT488,'ESO zone constants'!$D$3:$H$4953,5,FALSE),""),""),"")</f>
        <v/>
      </c>
      <c r="AU488" s="44"/>
      <c r="AV488" s="43" t="str">
        <f>IF(AU488&lt;&gt;"",IF(AU488&lt;&gt;"LIBSETS_DROP_MECHANIC_MONSTER_NAME",VLOOKUP(AU488,'LibSets constants'!$I$4:$L$1003,3,FALSE),""),"")</f>
        <v/>
      </c>
      <c r="AW488" s="43" t="str">
        <f>IF(AU488&lt;&gt;"",IF(AU488&lt;&gt;"LIBSETS_DROP_MECHANIC_MONSTER_NAME",VLOOKUP(AU488,'LibSets constants'!$I$4:$L$1003,4,FALSE),""),"")</f>
        <v/>
      </c>
      <c r="AX488" s="90" t="s">
        <v>2707</v>
      </c>
      <c r="AY488" s="21" t="str">
        <f>IF(A488="???","--","")&amp;IF(F488&lt;&gt;"Not in the game (anymore)",IF(A488&lt;&gt;"",CONCATENATE("[",A488,"] = {wayshrines={")&amp;IF(K488&lt;&gt;"",CONCATENATE(K488,","),"")&amp;IF(L488&lt;&gt;"",CONCATENATE(L488,","),"")&amp;IF(M488&lt;&gt;"",CONCATENATE(M488,","),"")&amp;CONCATENATE("}")&amp;IF(VALUE(N488)&gt;0,CONCATENATE(", traitsNeeded=",N488),"")&amp;CONCATENATE(", dlcId=",IF(S488&lt;&gt;"",S488,"DLC_BASE_GAME")),""),"")</f>
        <v>[562] = {wayshrines={457,457,457,}, dlcId=DLC_MARKARTH</v>
      </c>
      <c r="AZ488" s="21" t="str">
        <f>IF(F488&lt;&gt;"Not in the game (anymore)",IF(A488&lt;&gt;"",IF(P488&lt;&gt;"",CONCATENATE(", zoneIds={",P488),"")&amp;IF(Y488&lt;&gt;"",CONCATENATE(",",Y488),"")&amp;IF(AD488&lt;&gt;"",CONCATENATE(",",AD488),"")&amp;IF(AI488&lt;&gt;"",CONCATENATE(",",AI488),"")&amp;IF(AN488&lt;&gt;"",CONCATENATE(",",AN488),"")&amp;IF(AS488&lt;&gt;"",CONCATENATE(",",AS488),"")&amp;IF(P488&lt;&gt;"",CONCATENATE("}",""),"")&amp;IF(OR(I488="true",I488="false",I488&lt;&gt;""), CONCATENATE(", veteran=", I488), ""),""),"")</f>
        <v>, zoneIds={1227}, veteran=false</v>
      </c>
      <c r="BA488" s="21" t="str">
        <f>IF(F488&lt;&gt;"Not in the game (anymore)",IF(A488&lt;&gt;"",", setType="&amp;G488,"")&amp;IF(J488="true",", multiTrialSet=true",""),"")</f>
        <v>, setType=LIBSETS_SETTYPE_ARENA</v>
      </c>
      <c r="BB488" s="21" t="str">
        <f>IF(AX488&lt;&gt;"",", isProcSetAllowedInPvP="&amp; AX488,"") &amp; IF(F488&lt;&gt;"Not in the game (anymore)",IF(U488&lt;&gt;"",", dropMechanic={"&amp;U488&amp;IF(AA488&lt;&gt;"",","&amp;AA488,"")&amp;IF(AF488&lt;&gt;"",","&amp;AF488,"")&amp;IF(AK488&lt;&gt;"",","&amp;AK488,"")&amp;IF(AP488&lt;&gt;"",","&amp;AP488,"")&amp;IF(AU488&lt;&gt;"",","&amp;AU488,"")&amp;"}"&amp;IF(U488="LIBSETS_DROP_MECHANIC_MONSTER_NAME",", dropMechanicNames={" &amp; IF(V488&lt;&gt;"","['en']='"&amp;V488&amp;"'","") &amp; IF(W488&lt;&gt;"",", ['de']='" &amp; W488&amp;"'","") &amp; "}",""),"")&amp;"},","")</f>
        <v>, dropMechanic={LIBSETS_DROP_MECHANIC_ARENA_STAGE_CHEST}},</v>
      </c>
      <c r="BC488" s="21" t="str">
        <f>IF(F488&lt;&gt;"Not in the game (anymore)",IF(C488&lt;&gt;"",CONCATENATE(" --",C488," / ",B488,"   [",IF(Q488&lt;&gt;"",Q488,""),IF(Z488&lt;&gt;"",", "&amp;Z488,""),IF(AE488&lt;&gt;"",", "&amp;AE488,""),IF(AJ488&lt;&gt;"",", "&amp;AJ488,""),IF(AO488&lt;&gt;"",", "&amp;AO488,""),IF(AT488&lt;&gt;"",", "&amp;AT488,""),"]")),"")</f>
        <v xml:space="preserve"> --Force Overflow / Machtüberschuss   [Vateshran Hollows]</v>
      </c>
    </row>
    <row r="489" spans="1:55" x14ac:dyDescent="0.25">
      <c r="A489" s="5">
        <v>563</v>
      </c>
      <c r="B489" t="s">
        <v>2288</v>
      </c>
      <c r="C489" t="s">
        <v>2705</v>
      </c>
      <c r="D489" s="3">
        <f t="shared" si="12"/>
        <v>563</v>
      </c>
      <c r="E489" s="42"/>
      <c r="G489" s="8" t="s">
        <v>1491</v>
      </c>
      <c r="I489" t="s">
        <v>98</v>
      </c>
      <c r="J489" t="s">
        <v>97</v>
      </c>
      <c r="K489">
        <v>457</v>
      </c>
      <c r="L489">
        <v>457</v>
      </c>
      <c r="M489">
        <v>457</v>
      </c>
      <c r="N489">
        <v>0</v>
      </c>
      <c r="O489" s="66" t="s">
        <v>2250</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1577</v>
      </c>
      <c r="V489" s="40" t="str">
        <f>IF(U489&lt;&gt;"",IF(U489&lt;&gt;"LIBSETS_DROP_MECHANIC_MONSTER_NAME",VLOOKUP(U489,'LibSets constants'!$I$4:$L$1003,3,FALSE),""),"")</f>
        <v>Arena stage chest</v>
      </c>
      <c r="W489" s="43" t="str">
        <f>IF(U489&lt;&gt;"",IF(U489&lt;&gt;"LIBSETS_DROP_MECHANIC_MONSTER_NAME",VLOOKUP(U489,'LibSets constants'!$I$4:$L$1003,4,FALSE),""),"")</f>
        <v>Arena-Phasen Schatztruhe</v>
      </c>
      <c r="Y489" s="3" t="str">
        <f>IF(G489&lt;&gt;"LIBSETS_SETTYPE_BATTLEGROUND",IF(G489&lt;&gt;"LIBSETS_SETTYPE_SPECIAL",IF(X489&lt;&gt;"",X489,IF(Z489&lt;&gt;"",VLOOKUP(Z489,'ESO zone constants'!$D$3:$H$4953,5,FALSE),"")),""),"")</f>
        <v/>
      </c>
      <c r="Z489" t="str">
        <f>IF(AND(O489&lt;&gt;"",NOT(ISERROR(O489))),"",IF(AND(L489&lt;&gt;"",L489&gt;0,NOT(ISERROR(L489))),VLOOKUP(L489,'ESO dumped WayshrineInfo'!$K$3:$N$9999,4,FALSE),""))</f>
        <v/>
      </c>
      <c r="AA489" s="44"/>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WayshrineInfo'!$K$3:$N$9999,4,FALSE),""))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K489" s="44"/>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90" t="s">
        <v>2707</v>
      </c>
      <c r="AY489" s="21" t="str">
        <f>IF(A489="???","--","")&amp;IF(F489&lt;&gt;"Not in the game (anymore)",IF(A489&lt;&gt;"",CONCATENATE("[",A489,"] = {wayshrines={")&amp;IF(K489&lt;&gt;"",CONCATENATE(K489,","),"")&amp;IF(L489&lt;&gt;"",CONCATENATE(L489,","),"")&amp;IF(M489&lt;&gt;"",CONCATENATE(M489,","),"")&amp;CONCATENATE("}")&amp;IF(VALUE(N489)&gt;0,CONCATENATE(", traitsNeeded=",N489),"")&amp;CONCATENATE(", dlcId=",IF(S489&lt;&gt;"",S489,"DLC_BASE_GAME")),""),"")</f>
        <v>[563] = {wayshrines={457,457,457,}, dlcId=DLC_MARKARTH</v>
      </c>
      <c r="AZ489" s="21" t="str">
        <f>IF(F489&lt;&gt;"Not in the game (anymore)",IF(A489&lt;&gt;"",IF(P489&lt;&gt;"",CONCATENATE(", zoneIds={",P489),"")&amp;IF(Y489&lt;&gt;"",CONCATENATE(",",Y489),"")&amp;IF(AD489&lt;&gt;"",CONCATENATE(",",AD489),"")&amp;IF(AI489&lt;&gt;"",CONCATENATE(",",AI489),"")&amp;IF(AN489&lt;&gt;"",CONCATENATE(",",AN489),"")&amp;IF(AS489&lt;&gt;"",CONCATENATE(",",AS489),"")&amp;IF(P489&lt;&gt;"",CONCATENATE("}",""),"")&amp;IF(OR(I489="true",I489="false",I489&lt;&gt;""), CONCATENATE(", veteran=", I489), ""),""),"")</f>
        <v>, zoneIds={1227}, veteran=true</v>
      </c>
      <c r="BA489" s="21" t="str">
        <f>IF(F489&lt;&gt;"Not in the game (anymore)",IF(A489&lt;&gt;"",", setType="&amp;G489,"")&amp;IF(J489="true",", multiTrialSet=true",""),"")</f>
        <v>, setType=LIBSETS_SETTYPE_ARENA</v>
      </c>
      <c r="BB489" s="21" t="str">
        <f>IF(AX489&lt;&gt;"",", isProcSetAllowedInPvP="&amp; AX489,"") &amp; IF(F489&lt;&gt;"Not in the game (anymore)",IF(U489&lt;&gt;"",", dropMechanic={"&amp;U489&amp;IF(AA489&lt;&gt;"",","&amp;AA489,"")&amp;IF(AF489&lt;&gt;"",","&amp;AF489,"")&amp;IF(AK489&lt;&gt;"",","&amp;AK489,"")&amp;IF(AP489&lt;&gt;"",","&amp;AP489,"")&amp;IF(AU489&lt;&gt;"",","&amp;AU489,"")&amp;"}"&amp;IF(U489="LIBSETS_DROP_MECHANIC_MONSTER_NAME",", dropMechanicNames={" &amp; IF(V489&lt;&gt;"","['en']='"&amp;V489&amp;"'","") &amp; IF(W489&lt;&gt;"",", ['de']='" &amp; W489&amp;"'","") &amp; "}",""),"")&amp;"},","")</f>
        <v>, dropMechanic={LIBSETS_DROP_MECHANIC_ARENA_STAGE_CHEST}},</v>
      </c>
      <c r="BC489" s="21" t="str">
        <f>IF(F489&lt;&gt;"Not in the game (anymore)",IF(C489&lt;&gt;"",CONCATENATE(" --",C489," / ",B489,"   [",IF(Q489&lt;&gt;"",Q489,""),IF(Z489&lt;&gt;"",", "&amp;Z489,""),IF(AE489&lt;&gt;"",", "&amp;AE489,""),IF(AJ489&lt;&gt;"",", "&amp;AJ489,""),IF(AO489&lt;&gt;"",", "&amp;AO489,""),IF(AT489&lt;&gt;"",", "&amp;AT489,""),"]")),"")</f>
        <v xml:space="preserve"> --Perfected Executioner\'s Blade / Perfektionierte Klinge des Henkers   [Vateshran Hollows]</v>
      </c>
    </row>
    <row r="490" spans="1:55" x14ac:dyDescent="0.25">
      <c r="A490" s="5">
        <v>564</v>
      </c>
      <c r="B490" t="s">
        <v>2289</v>
      </c>
      <c r="C490" t="s">
        <v>2305</v>
      </c>
      <c r="D490" s="3">
        <f t="shared" si="12"/>
        <v>564</v>
      </c>
      <c r="E490" s="42"/>
      <c r="G490" s="8" t="s">
        <v>1491</v>
      </c>
      <c r="I490" t="s">
        <v>98</v>
      </c>
      <c r="J490" t="s">
        <v>97</v>
      </c>
      <c r="K490">
        <v>457</v>
      </c>
      <c r="L490">
        <v>457</v>
      </c>
      <c r="M490">
        <v>457</v>
      </c>
      <c r="N490">
        <v>0</v>
      </c>
      <c r="O490" s="66" t="s">
        <v>2250</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1577</v>
      </c>
      <c r="V490" s="40" t="str">
        <f>IF(U490&lt;&gt;"",IF(U490&lt;&gt;"LIBSETS_DROP_MECHANIC_MONSTER_NAME",VLOOKUP(U490,'LibSets constants'!$I$4:$L$1003,3,FALSE),""),"")</f>
        <v>Arena stage chest</v>
      </c>
      <c r="W490" s="43" t="str">
        <f>IF(U490&lt;&gt;"",IF(U490&lt;&gt;"LIBSETS_DROP_MECHANIC_MONSTER_NAME",VLOOKUP(U490,'LibSets constants'!$I$4:$L$1003,4,FALSE),""),"")</f>
        <v>Arena-Phasen Schatztruhe</v>
      </c>
      <c r="Y490" s="3" t="str">
        <f>IF(G490&lt;&gt;"LIBSETS_SETTYPE_BATTLEGROUND",IF(G490&lt;&gt;"LIBSETS_SETTYPE_SPECIAL",IF(X490&lt;&gt;"",X490,IF(Z490&lt;&gt;"",VLOOKUP(Z490,'ESO zone constants'!$D$3:$H$4953,5,FALSE),"")),""),"")</f>
        <v/>
      </c>
      <c r="Z490" t="str">
        <f>IF(AND(O490&lt;&gt;"",NOT(ISERROR(O490))),"",IF(AND(L490&lt;&gt;"",L490&gt;0,NOT(ISERROR(L490))),VLOOKUP(L490,'ESO dumped WayshrineInfo'!$K$3:$N$9999,4,FALSE),""))</f>
        <v/>
      </c>
      <c r="AA490" s="44"/>
      <c r="AB490" s="43" t="str">
        <f>IF(AA490&lt;&gt;"",IF(AA490&lt;&gt;"LIBSETS_DROP_MECHANIC_MONSTER_NAME",VLOOKUP(AA490,'LibSets constants'!$I$4:$L$1003,3,FALSE),""),"")</f>
        <v/>
      </c>
      <c r="AC490" s="43" t="str">
        <f>IF(AA490&lt;&gt;"",IF(AA490&lt;&gt;"LIBSETS_DROP_MECHANIC_MONSTER_NAME",VLOOKUP(AA490,'LibSets constants'!$I$4:$L$1003,4,FALSE),""),"")</f>
        <v/>
      </c>
      <c r="AD490" s="3" t="str">
        <f>IF(G490&lt;&gt;"LIBSETS_SETTYPE_BATTLEGROUND",IF(G490&lt;&gt;"LIBSETS_SETTYPE_SPECIAL",IF(AE490&lt;&gt;"",VLOOKUP(AE490,'ESO zone constants'!$D$3:$H$4953,5,FALSE),""),""),"")</f>
        <v/>
      </c>
      <c r="AE490" t="str">
        <f>IF(AND(O490&lt;&gt;"",NOT(ISERROR(O490))),"",IF(AND(M490&lt;&gt;"",M490&gt;0,NOT(ISERROR(M490))),VLOOKUP(M490,'ESO dumped WayshrineInfo'!$K$3:$N$9999,4,FALSE),""))</f>
        <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90" t="s">
        <v>2707</v>
      </c>
      <c r="AY490" s="21" t="str">
        <f>IF(A490="???","--","")&amp;IF(F490&lt;&gt;"Not in the game (anymore)",IF(A490&lt;&gt;"",CONCATENATE("[",A490,"] = {wayshrines={")&amp;IF(K490&lt;&gt;"",CONCATENATE(K490,","),"")&amp;IF(L490&lt;&gt;"",CONCATENATE(L490,","),"")&amp;IF(M490&lt;&gt;"",CONCATENATE(M490,","),"")&amp;CONCATENATE("}")&amp;IF(VALUE(N490)&gt;0,CONCATENATE(", traitsNeeded=",N490),"")&amp;CONCATENATE(", dlcId=",IF(S490&lt;&gt;"",S490,"DLC_BASE_GAME")),""),"")</f>
        <v>[564] = {wayshrines={457,457,457,}, dlcId=DLC_MARKARTH</v>
      </c>
      <c r="AZ490" s="21" t="str">
        <f>IF(F490&lt;&gt;"Not in the game (anymore)",IF(A490&lt;&gt;"",IF(P490&lt;&gt;"",CONCATENATE(", zoneIds={",P490),"")&amp;IF(Y490&lt;&gt;"",CONCATENATE(",",Y490),"")&amp;IF(AD490&lt;&gt;"",CONCATENATE(",",AD490),"")&amp;IF(AI490&lt;&gt;"",CONCATENATE(",",AI490),"")&amp;IF(AN490&lt;&gt;"",CONCATENATE(",",AN490),"")&amp;IF(AS490&lt;&gt;"",CONCATENATE(",",AS490),"")&amp;IF(P490&lt;&gt;"",CONCATENATE("}",""),"")&amp;IF(OR(I490="true",I490="false",I490&lt;&gt;""), CONCATENATE(", veteran=", I490), ""),""),"")</f>
        <v>, zoneIds={1227}, veteran=true</v>
      </c>
      <c r="BA490" s="21" t="str">
        <f>IF(F490&lt;&gt;"Not in the game (anymore)",IF(A490&lt;&gt;"",", setType="&amp;G490,"")&amp;IF(J490="true",", multiTrialSet=true",""),"")</f>
        <v>, setType=LIBSETS_SETTYPE_ARENA</v>
      </c>
      <c r="BB490" s="21" t="str">
        <f>IF(AX490&lt;&gt;"",", isProcSetAllowedInPvP="&amp; AX490,"") &amp; IF(F490&lt;&gt;"Not in the game (anymore)",IF(U490&lt;&gt;"",", dropMechanic={"&amp;U490&amp;IF(AA490&lt;&gt;"",","&amp;AA490,"")&amp;IF(AF490&lt;&gt;"",","&amp;AF490,"")&amp;IF(AK490&lt;&gt;"",","&amp;AK490,"")&amp;IF(AP490&lt;&gt;"",","&amp;AP490,"")&amp;IF(AU490&lt;&gt;"",","&amp;AU490,"")&amp;"}"&amp;IF(U490="LIBSETS_DROP_MECHANIC_MONSTER_NAME",", dropMechanicNames={" &amp; IF(V490&lt;&gt;"","['en']='"&amp;V490&amp;"'","") &amp; IF(W490&lt;&gt;"",", ['de']='" &amp; W490&amp;"'","") &amp; "}",""),"")&amp;"},","")</f>
        <v>, dropMechanic={LIBSETS_DROP_MECHANIC_ARENA_STAGE_CHEST}},</v>
      </c>
      <c r="BC490" s="21" t="str">
        <f>IF(F490&lt;&gt;"Not in the game (anymore)",IF(C490&lt;&gt;"",CONCATENATE(" --",C490," / ",B490,"   [",IF(Q490&lt;&gt;"",Q490,""),IF(Z490&lt;&gt;"",", "&amp;Z490,""),IF(AE490&lt;&gt;"",", "&amp;AE490,""),IF(AJ490&lt;&gt;"",", "&amp;AJ490,""),IF(AO490&lt;&gt;"",", "&amp;AO490,""),IF(AT490&lt;&gt;"",", "&amp;AT490,""),"]")),"")</f>
        <v xml:space="preserve"> --Perfected Void Bash / Perfektionierte Leerenwucht   [Vateshran Hollows]</v>
      </c>
    </row>
    <row r="491" spans="1:55" x14ac:dyDescent="0.25">
      <c r="A491" s="5">
        <v>565</v>
      </c>
      <c r="B491" t="s">
        <v>2290</v>
      </c>
      <c r="C491" t="s">
        <v>2306</v>
      </c>
      <c r="D491" s="3">
        <f t="shared" si="12"/>
        <v>565</v>
      </c>
      <c r="E491" s="42"/>
      <c r="G491" s="8" t="s">
        <v>1491</v>
      </c>
      <c r="I491" t="s">
        <v>98</v>
      </c>
      <c r="J491" t="s">
        <v>97</v>
      </c>
      <c r="K491">
        <v>457</v>
      </c>
      <c r="L491">
        <v>457</v>
      </c>
      <c r="M491">
        <v>457</v>
      </c>
      <c r="N491">
        <v>0</v>
      </c>
      <c r="O491" s="66" t="s">
        <v>2250</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1577</v>
      </c>
      <c r="V491" s="40" t="str">
        <f>IF(U491&lt;&gt;"",IF(U491&lt;&gt;"LIBSETS_DROP_MECHANIC_MONSTER_NAME",VLOOKUP(U491,'LibSets constants'!$I$4:$L$1003,3,FALSE),""),"")</f>
        <v>Arena stage chest</v>
      </c>
      <c r="W491" s="43" t="str">
        <f>IF(U491&lt;&gt;"",IF(U491&lt;&gt;"LIBSETS_DROP_MECHANIC_MONSTER_NAME",VLOOKUP(U491,'LibSets constants'!$I$4:$L$1003,4,FALSE),""),"")</f>
        <v>Arena-Phasen Schatztruhe</v>
      </c>
      <c r="Y491" s="3" t="str">
        <f>IF(G491&lt;&gt;"LIBSETS_SETTYPE_BATTLEGROUND",IF(G491&lt;&gt;"LIBSETS_SETTYPE_SPECIAL",IF(X491&lt;&gt;"",X491,IF(Z491&lt;&gt;"",VLOOKUP(Z491,'ESO zone constants'!$D$3:$H$4953,5,FALSE),"")),""),"")</f>
        <v/>
      </c>
      <c r="Z491" t="str">
        <f>IF(AND(O491&lt;&gt;"",NOT(ISERROR(O491))),"",IF(AND(L491&lt;&gt;"",L491&gt;0,NOT(ISERROR(L491))),VLOOKUP(L491,'ESO dumped WayshrineInfo'!$K$3:$N$9999,4,FALSE),""))</f>
        <v/>
      </c>
      <c r="AA491" s="44"/>
      <c r="AB491" s="43" t="str">
        <f>IF(AA491&lt;&gt;"",IF(AA491&lt;&gt;"LIBSETS_DROP_MECHANIC_MONSTER_NAME",VLOOKUP(AA491,'LibSets constants'!$I$4:$L$1003,3,FALSE),""),"")</f>
        <v/>
      </c>
      <c r="AC491" s="43" t="str">
        <f>IF(AA491&lt;&gt;"",IF(AA491&lt;&gt;"LIBSETS_DROP_MECHANIC_MONSTER_NAME",VLOOKUP(AA491,'LibSets constants'!$I$4:$L$1003,4,FALSE),""),"")</f>
        <v/>
      </c>
      <c r="AD491" s="3" t="str">
        <f>IF(G491&lt;&gt;"LIBSETS_SETTYPE_BATTLEGROUND",IF(G491&lt;&gt;"LIBSETS_SETTYPE_SPECIAL",IF(AE491&lt;&gt;"",VLOOKUP(AE491,'ESO zone constants'!$D$3:$H$4953,5,FALSE),""),""),"")</f>
        <v/>
      </c>
      <c r="AE491" t="str">
        <f>IF(AND(O491&lt;&gt;"",NOT(ISERROR(O491))),"",IF(AND(M491&lt;&gt;"",M491&gt;0,NOT(ISERROR(M491))),VLOOKUP(M491,'ESO dumped WayshrineInfo'!$K$3:$N$9999,4,FALSE),""))</f>
        <v/>
      </c>
      <c r="AF491" s="44"/>
      <c r="AG491" s="43" t="str">
        <f>IF(AF491&lt;&gt;"",IF(AF491&lt;&gt;"LIBSETS_DROP_MECHANIC_MONSTER_NAME",VLOOKUP(AF491,'LibSets constants'!$I$4:$L$1003,3,FALSE),""),"")</f>
        <v/>
      </c>
      <c r="AH491" s="43" t="str">
        <f>IF(AF491&lt;&gt;"",IF(AF491&lt;&gt;"LIBSETS_DROP_MECHANIC_MONSTER_NAME",VLOOKUP(AF491,'LibSets constants'!$I$4:$L$1003,4,FALSE),""),"")</f>
        <v/>
      </c>
      <c r="AI491" s="3" t="str">
        <f>IF(G491&lt;&gt;"LIBSETS_SETTYPE_BATTLEGROUND",IF(G491&lt;&gt;"LIBSETS_SETTYPE_SPECIAL",IF(AJ491&lt;&gt;"",VLOOKUP(AJ491,'ESO zone constants'!$D$3:$H$4953,5,FALSE),""),""),"")</f>
        <v/>
      </c>
      <c r="AK491" s="44"/>
      <c r="AL491" s="43" t="str">
        <f>IF(AK491&lt;&gt;"",IF(AK491&lt;&gt;"LIBSETS_DROP_MECHANIC_MONSTER_NAME",VLOOKUP(AK491,'LibSets constants'!$I$4:$L$1003,3,FALSE),""),"")</f>
        <v/>
      </c>
      <c r="AM491" s="43" t="str">
        <f>IF(AK491&lt;&gt;"",IF(AK491&lt;&gt;"LIBSETS_DROP_MECHANIC_MONSTER_NAME",VLOOKUP(AK491,'LibSets constants'!$I$4:$L$1003,4,FALSE),""),"")</f>
        <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90" t="s">
        <v>2707</v>
      </c>
      <c r="AY491" s="21" t="str">
        <f>IF(A491="???","--","")&amp;IF(F491&lt;&gt;"Not in the game (anymore)",IF(A491&lt;&gt;"",CONCATENATE("[",A491,"] = {wayshrines={")&amp;IF(K491&lt;&gt;"",CONCATENATE(K491,","),"")&amp;IF(L491&lt;&gt;"",CONCATENATE(L491,","),"")&amp;IF(M491&lt;&gt;"",CONCATENATE(M491,","),"")&amp;CONCATENATE("}")&amp;IF(VALUE(N491)&gt;0,CONCATENATE(", traitsNeeded=",N491),"")&amp;CONCATENATE(", dlcId=",IF(S491&lt;&gt;"",S491,"DLC_BASE_GAME")),""),"")</f>
        <v>[565] = {wayshrines={457,457,457,}, dlcId=DLC_MARKARTH</v>
      </c>
      <c r="AZ491" s="21" t="str">
        <f>IF(F491&lt;&gt;"Not in the game (anymore)",IF(A491&lt;&gt;"",IF(P491&lt;&gt;"",CONCATENATE(", zoneIds={",P491),"")&amp;IF(Y491&lt;&gt;"",CONCATENATE(",",Y491),"")&amp;IF(AD491&lt;&gt;"",CONCATENATE(",",AD491),"")&amp;IF(AI491&lt;&gt;"",CONCATENATE(",",AI491),"")&amp;IF(AN491&lt;&gt;"",CONCATENATE(",",AN491),"")&amp;IF(AS491&lt;&gt;"",CONCATENATE(",",AS491),"")&amp;IF(P491&lt;&gt;"",CONCATENATE("}",""),"")&amp;IF(OR(I491="true",I491="false",I491&lt;&gt;""), CONCATENATE(", veteran=", I491), ""),""),"")</f>
        <v>, zoneIds={1227}, veteran=true</v>
      </c>
      <c r="BA491" s="21" t="str">
        <f>IF(F491&lt;&gt;"Not in the game (anymore)",IF(A491&lt;&gt;"",", setType="&amp;G491,"")&amp;IF(J491="true",", multiTrialSet=true",""),"")</f>
        <v>, setType=LIBSETS_SETTYPE_ARENA</v>
      </c>
      <c r="BB491" s="21" t="str">
        <f>IF(AX491&lt;&gt;"",", isProcSetAllowedInPvP="&amp; AX491,"") &amp; IF(F491&lt;&gt;"Not in the game (anymore)",IF(U491&lt;&gt;"",", dropMechanic={"&amp;U491&amp;IF(AA491&lt;&gt;"",","&amp;AA491,"")&amp;IF(AF491&lt;&gt;"",","&amp;AF491,"")&amp;IF(AK491&lt;&gt;"",","&amp;AK491,"")&amp;IF(AP491&lt;&gt;"",","&amp;AP491,"")&amp;IF(AU491&lt;&gt;"",","&amp;AU491,"")&amp;"}"&amp;IF(U491="LIBSETS_DROP_MECHANIC_MONSTER_NAME",", dropMechanicNames={" &amp; IF(V491&lt;&gt;"","['en']='"&amp;V491&amp;"'","") &amp; IF(W491&lt;&gt;"",", ['de']='" &amp; W491&amp;"'","") &amp; "}",""),"")&amp;"},","")</f>
        <v>, dropMechanic={LIBSETS_DROP_MECHANIC_ARENA_STAGE_CHEST}},</v>
      </c>
      <c r="BC491" s="21" t="str">
        <f>IF(F491&lt;&gt;"Not in the game (anymore)",IF(C491&lt;&gt;"",CONCATENATE(" --",C491," / ",B491,"   [",IF(Q491&lt;&gt;"",Q491,""),IF(Z491&lt;&gt;"",", "&amp;Z491,""),IF(AE491&lt;&gt;"",", "&amp;AE491,""),IF(AJ491&lt;&gt;"",", "&amp;AJ491,""),IF(AO491&lt;&gt;"",", "&amp;AO491,""),IF(AT491&lt;&gt;"",", "&amp;AT491,""),"]")),"")</f>
        <v xml:space="preserve"> --Perfected Frenzied Momentum / Perfektioniertes tobendes Momentum   [Vateshran Hollows]</v>
      </c>
    </row>
    <row r="492" spans="1:55" x14ac:dyDescent="0.25">
      <c r="A492" s="5">
        <v>566</v>
      </c>
      <c r="B492" t="s">
        <v>2291</v>
      </c>
      <c r="C492" t="s">
        <v>2307</v>
      </c>
      <c r="D492" s="3">
        <f t="shared" si="12"/>
        <v>566</v>
      </c>
      <c r="E492" s="42"/>
      <c r="G492" s="8" t="s">
        <v>1491</v>
      </c>
      <c r="I492" t="s">
        <v>98</v>
      </c>
      <c r="J492" t="s">
        <v>97</v>
      </c>
      <c r="K492">
        <v>457</v>
      </c>
      <c r="L492">
        <v>457</v>
      </c>
      <c r="M492">
        <v>457</v>
      </c>
      <c r="N492">
        <v>0</v>
      </c>
      <c r="O492" s="66" t="s">
        <v>2250</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1577</v>
      </c>
      <c r="V492" s="40" t="str">
        <f>IF(U492&lt;&gt;"",IF(U492&lt;&gt;"LIBSETS_DROP_MECHANIC_MONSTER_NAME",VLOOKUP(U492,'LibSets constants'!$I$4:$L$1003,3,FALSE),""),"")</f>
        <v>Arena stage chest</v>
      </c>
      <c r="W492" s="43" t="str">
        <f>IF(U492&lt;&gt;"",IF(U492&lt;&gt;"LIBSETS_DROP_MECHANIC_MONSTER_NAME",VLOOKUP(U492,'LibSets constants'!$I$4:$L$1003,4,FALSE),""),"")</f>
        <v>Arena-Phasen Schatztruhe</v>
      </c>
      <c r="Y492" s="3" t="str">
        <f>IF(G492&lt;&gt;"LIBSETS_SETTYPE_BATTLEGROUND",IF(G492&lt;&gt;"LIBSETS_SETTYPE_SPECIAL",IF(X492&lt;&gt;"",X492,IF(Z492&lt;&gt;"",VLOOKUP(Z492,'ESO zone constants'!$D$3:$H$4953,5,FALSE),"")),""),"")</f>
        <v/>
      </c>
      <c r="Z492" t="str">
        <f>IF(AND(O492&lt;&gt;"",NOT(ISERROR(O492))),"",IF(AND(L492&lt;&gt;"",L492&gt;0,NOT(ISERROR(L492))),VLOOKUP(L492,'ESO dumped WayshrineInfo'!$K$3:$N$9999,4,FALSE),""))</f>
        <v/>
      </c>
      <c r="AA492" s="44"/>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WayshrineInfo'!$K$3:$N$9999,4,FALSE),""))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90" t="s">
        <v>2707</v>
      </c>
      <c r="AY492" s="21" t="str">
        <f>IF(A492="???","--","")&amp;IF(F492&lt;&gt;"Not in the game (anymore)",IF(A492&lt;&gt;"",CONCATENATE("[",A492,"] = {wayshrines={")&amp;IF(K492&lt;&gt;"",CONCATENATE(K492,","),"")&amp;IF(L492&lt;&gt;"",CONCATENATE(L492,","),"")&amp;IF(M492&lt;&gt;"",CONCATENATE(M492,","),"")&amp;CONCATENATE("}")&amp;IF(VALUE(N492)&gt;0,CONCATENATE(", traitsNeeded=",N492),"")&amp;CONCATENATE(", dlcId=",IF(S492&lt;&gt;"",S492,"DLC_BASE_GAME")),""),"")</f>
        <v>[566] = {wayshrines={457,457,457,}, dlcId=DLC_MARKARTH</v>
      </c>
      <c r="AZ492" s="21" t="str">
        <f>IF(F492&lt;&gt;"Not in the game (anymore)",IF(A492&lt;&gt;"",IF(P492&lt;&gt;"",CONCATENATE(", zoneIds={",P492),"")&amp;IF(Y492&lt;&gt;"",CONCATENATE(",",Y492),"")&amp;IF(AD492&lt;&gt;"",CONCATENATE(",",AD492),"")&amp;IF(AI492&lt;&gt;"",CONCATENATE(",",AI492),"")&amp;IF(AN492&lt;&gt;"",CONCATENATE(",",AN492),"")&amp;IF(AS492&lt;&gt;"",CONCATENATE(",",AS492),"")&amp;IF(P492&lt;&gt;"",CONCATENATE("}",""),"")&amp;IF(OR(I492="true",I492="false",I492&lt;&gt;""), CONCATENATE(", veteran=", I492), ""),""),"")</f>
        <v>, zoneIds={1227}, veteran=true</v>
      </c>
      <c r="BA492" s="21" t="str">
        <f>IF(F492&lt;&gt;"Not in the game (anymore)",IF(A492&lt;&gt;"",", setType="&amp;G492,"")&amp;IF(J492="true",", multiTrialSet=true",""),"")</f>
        <v>, setType=LIBSETS_SETTYPE_ARENA</v>
      </c>
      <c r="BB492" s="21" t="str">
        <f>IF(AX492&lt;&gt;"",", isProcSetAllowedInPvP="&amp; AX492,"") &amp; IF(F492&lt;&gt;"Not in the game (anymore)",IF(U492&lt;&gt;"",", dropMechanic={"&amp;U492&amp;IF(AA492&lt;&gt;"",","&amp;AA492,"")&amp;IF(AF492&lt;&gt;"",","&amp;AF492,"")&amp;IF(AK492&lt;&gt;"",","&amp;AK492,"")&amp;IF(AP492&lt;&gt;"",","&amp;AP492,"")&amp;IF(AU492&lt;&gt;"",","&amp;AU492,"")&amp;"}"&amp;IF(U492="LIBSETS_DROP_MECHANIC_MONSTER_NAME",", dropMechanicNames={" &amp; IF(V492&lt;&gt;"","['en']='"&amp;V492&amp;"'","") &amp; IF(W492&lt;&gt;"",", ['de']='" &amp; W492&amp;"'","") &amp; "}",""),"")&amp;"},","")</f>
        <v>, dropMechanic={LIBSETS_DROP_MECHANIC_ARENA_STAGE_CHEST}},</v>
      </c>
      <c r="BC492" s="21" t="str">
        <f>IF(F492&lt;&gt;"Not in the game (anymore)",IF(C492&lt;&gt;"",CONCATENATE(" --",C492," / ",B492,"   [",IF(Q492&lt;&gt;"",Q492,""),IF(Z492&lt;&gt;"",", "&amp;Z492,""),IF(AE492&lt;&gt;"",", "&amp;AE492,""),IF(AJ492&lt;&gt;"",", "&amp;AJ492,""),IF(AO492&lt;&gt;"",", "&amp;AO492,""),IF(AT492&lt;&gt;"",", "&amp;AT492,""),"]")),"")</f>
        <v xml:space="preserve"> --Perfected Point-Blank Snipe / Perfektionierter Volltreffer   [Vateshran Hollows]</v>
      </c>
    </row>
    <row r="493" spans="1:55" x14ac:dyDescent="0.25">
      <c r="A493" s="5">
        <v>567</v>
      </c>
      <c r="B493" t="s">
        <v>2292</v>
      </c>
      <c r="C493" t="s">
        <v>2308</v>
      </c>
      <c r="D493" s="3">
        <f t="shared" si="12"/>
        <v>567</v>
      </c>
      <c r="E493" s="42"/>
      <c r="G493" s="8" t="s">
        <v>1491</v>
      </c>
      <c r="I493" t="s">
        <v>98</v>
      </c>
      <c r="J493" t="s">
        <v>97</v>
      </c>
      <c r="K493">
        <v>457</v>
      </c>
      <c r="L493">
        <v>457</v>
      </c>
      <c r="M493">
        <v>457</v>
      </c>
      <c r="N493">
        <v>0</v>
      </c>
      <c r="O493" s="66" t="s">
        <v>2250</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1577</v>
      </c>
      <c r="V493" s="40" t="str">
        <f>IF(U493&lt;&gt;"",IF(U493&lt;&gt;"LIBSETS_DROP_MECHANIC_MONSTER_NAME",VLOOKUP(U493,'LibSets constants'!$I$4:$L$1003,3,FALSE),""),"")</f>
        <v>Arena stage chest</v>
      </c>
      <c r="W493" s="43" t="str">
        <f>IF(U493&lt;&gt;"",IF(U493&lt;&gt;"LIBSETS_DROP_MECHANIC_MONSTER_NAME",VLOOKUP(U493,'LibSets constants'!$I$4:$L$1003,4,FALSE),""),"")</f>
        <v>Arena-Phasen Schatztruhe</v>
      </c>
      <c r="Y493" s="3" t="str">
        <f>IF(G493&lt;&gt;"LIBSETS_SETTYPE_BATTLEGROUND",IF(G493&lt;&gt;"LIBSETS_SETTYPE_SPECIAL",IF(X493&lt;&gt;"",X493,IF(Z493&lt;&gt;"",VLOOKUP(Z493,'ESO zone constants'!$D$3:$H$4953,5,FALSE),"")),""),"")</f>
        <v/>
      </c>
      <c r="Z493" t="str">
        <f>IF(AND(O493&lt;&gt;"",NOT(ISERROR(O493))),"",IF(AND(L493&lt;&gt;"",L493&gt;0,NOT(ISERROR(L493))),VLOOKUP(L493,'ESO dumped WayshrineInfo'!$K$3:$N$9999,4,FALSE),""))</f>
        <v/>
      </c>
      <c r="AA493" s="44"/>
      <c r="AB493" s="43" t="str">
        <f>IF(AA493&lt;&gt;"",IF(AA493&lt;&gt;"LIBSETS_DROP_MECHANIC_MONSTER_NAME",VLOOKUP(AA493,'LibSets constants'!$I$4:$L$1003,3,FALSE),""),"")</f>
        <v/>
      </c>
      <c r="AC493" s="43" t="str">
        <f>IF(AA493&lt;&gt;"",IF(AA493&lt;&gt;"LIBSETS_DROP_MECHANIC_MONSTER_NAME",VLOOKUP(AA493,'LibSets constants'!$I$4:$L$1003,4,FALSE),""),"")</f>
        <v/>
      </c>
      <c r="AD493" s="3" t="str">
        <f>IF(G493&lt;&gt;"LIBSETS_SETTYPE_BATTLEGROUND",IF(G493&lt;&gt;"LIBSETS_SETTYPE_SPECIAL",IF(AE493&lt;&gt;"",VLOOKUP(AE493,'ESO zone constants'!$D$3:$H$4953,5,FALSE),""),""),"")</f>
        <v/>
      </c>
      <c r="AE493" t="str">
        <f>IF(AND(O493&lt;&gt;"",NOT(ISERROR(O493))),"",IF(AND(M493&lt;&gt;"",M493&gt;0,NOT(ISERROR(M493))),VLOOKUP(M493,'ESO dumped WayshrineInfo'!$K$3:$N$9999,4,FALSE),""))</f>
        <v/>
      </c>
      <c r="AF493" s="44"/>
      <c r="AG493" s="43" t="str">
        <f>IF(AF493&lt;&gt;"",IF(AF493&lt;&gt;"LIBSETS_DROP_MECHANIC_MONSTER_NAME",VLOOKUP(AF493,'LibSets constants'!$I$4:$L$1003,3,FALSE),""),"")</f>
        <v/>
      </c>
      <c r="AH493" s="43" t="str">
        <f>IF(AF493&lt;&gt;"",IF(AF493&lt;&gt;"LIBSETS_DROP_MECHANIC_MONSTER_NAME",VLOOKUP(AF493,'LibSets constants'!$I$4:$L$1003,4,FALSE),""),"")</f>
        <v/>
      </c>
      <c r="AI493" s="3" t="str">
        <f>IF(G493&lt;&gt;"LIBSETS_SETTYPE_BATTLEGROUND",IF(G493&lt;&gt;"LIBSETS_SETTYPE_SPECIAL",IF(AJ493&lt;&gt;"",VLOOKUP(AJ493,'ESO zone constants'!$D$3:$H$4953,5,FALSE),""),""),"")</f>
        <v/>
      </c>
      <c r="AK493" s="44"/>
      <c r="AL493" s="43" t="str">
        <f>IF(AK493&lt;&gt;"",IF(AK493&lt;&gt;"LIBSETS_DROP_MECHANIC_MONSTER_NAME",VLOOKUP(AK493,'LibSets constants'!$I$4:$L$1003,3,FALSE),""),"")</f>
        <v/>
      </c>
      <c r="AM493" s="43" t="str">
        <f>IF(AK493&lt;&gt;"",IF(AK493&lt;&gt;"LIBSETS_DROP_MECHANIC_MONSTER_NAME",VLOOKUP(AK493,'LibSets constants'!$I$4:$L$1003,4,FALSE),""),"")</f>
        <v/>
      </c>
      <c r="AN493" s="3" t="str">
        <f>IF(G493&lt;&gt;"LIBSETS_SETTYPE_BATTLEGROUND",IF(G493&lt;&gt;"LIBSETS_SETTYPE_SPECIAL",IF(AO493&lt;&gt;"",VLOOKUP(AO493,'ESO zone constants'!$D$3:$H$4953,5,FALSE),""),""),"")</f>
        <v/>
      </c>
      <c r="AP493" s="44"/>
      <c r="AQ493" s="43" t="str">
        <f>IF(AP493&lt;&gt;"",IF(AP493&lt;&gt;"LIBSETS_DROP_MECHANIC_MONSTER_NAME",VLOOKUP(AP493,'LibSets constants'!$I$4:$L$1003,3,FALSE),""),"")</f>
        <v/>
      </c>
      <c r="AR493" s="43" t="str">
        <f>IF(AP493&lt;&gt;"",IF(AP493&lt;&gt;"LIBSETS_DROP_MECHANIC_MONSTER_NAME",VLOOKUP(AP493,'LibSets constants'!$I$4:$L$1003,4,FALSE),""),"")</f>
        <v/>
      </c>
      <c r="AS493" s="3" t="str">
        <f>IF(G493&lt;&gt;"LIBSETS_SETTYPE_BATTLEGROUND",IF(G493&lt;&gt;"LIBSETS_SETTYPE_SPECIAL",IF(AT493&lt;&gt;"",VLOOKUP(AT493,'ESO zone constants'!$D$3:$H$4953,5,FALSE),""),""),"")</f>
        <v/>
      </c>
      <c r="AU493" s="44"/>
      <c r="AV493" s="43" t="str">
        <f>IF(AU493&lt;&gt;"",IF(AU493&lt;&gt;"LIBSETS_DROP_MECHANIC_MONSTER_NAME",VLOOKUP(AU493,'LibSets constants'!$I$4:$L$1003,3,FALSE),""),"")</f>
        <v/>
      </c>
      <c r="AW493" s="43" t="str">
        <f>IF(AU493&lt;&gt;"",IF(AU493&lt;&gt;"LIBSETS_DROP_MECHANIC_MONSTER_NAME",VLOOKUP(AU493,'LibSets constants'!$I$4:$L$1003,4,FALSE),""),"")</f>
        <v/>
      </c>
      <c r="AX493" s="90" t="s">
        <v>2707</v>
      </c>
      <c r="AY493" s="21" t="str">
        <f>IF(A493="???","--","")&amp;IF(F493&lt;&gt;"Not in the game (anymore)",IF(A493&lt;&gt;"",CONCATENATE("[",A493,"] = {wayshrines={")&amp;IF(K493&lt;&gt;"",CONCATENATE(K493,","),"")&amp;IF(L493&lt;&gt;"",CONCATENATE(L493,","),"")&amp;IF(M493&lt;&gt;"",CONCATENATE(M493,","),"")&amp;CONCATENATE("}")&amp;IF(VALUE(N493)&gt;0,CONCATENATE(", traitsNeeded=",N493),"")&amp;CONCATENATE(", dlcId=",IF(S493&lt;&gt;"",S493,"DLC_BASE_GAME")),""),"")</f>
        <v>[567] = {wayshrines={457,457,457,}, dlcId=DLC_MARKARTH</v>
      </c>
      <c r="AZ493" s="21" t="str">
        <f>IF(F493&lt;&gt;"Not in the game (anymore)",IF(A493&lt;&gt;"",IF(P493&lt;&gt;"",CONCATENATE(", zoneIds={",P493),"")&amp;IF(Y493&lt;&gt;"",CONCATENATE(",",Y493),"")&amp;IF(AD493&lt;&gt;"",CONCATENATE(",",AD493),"")&amp;IF(AI493&lt;&gt;"",CONCATENATE(",",AI493),"")&amp;IF(AN493&lt;&gt;"",CONCATENATE(",",AN493),"")&amp;IF(AS493&lt;&gt;"",CONCATENATE(",",AS493),"")&amp;IF(P493&lt;&gt;"",CONCATENATE("}",""),"")&amp;IF(OR(I493="true",I493="false",I493&lt;&gt;""), CONCATENATE(", veteran=", I493), ""),""),"")</f>
        <v>, zoneIds={1227}, veteran=true</v>
      </c>
      <c r="BA493" s="21" t="str">
        <f>IF(F493&lt;&gt;"Not in the game (anymore)",IF(A493&lt;&gt;"",", setType="&amp;G493,"")&amp;IF(J493="true",", multiTrialSet=true",""),"")</f>
        <v>, setType=LIBSETS_SETTYPE_ARENA</v>
      </c>
      <c r="BB493" s="21" t="str">
        <f>IF(AX493&lt;&gt;"",", isProcSetAllowedInPvP="&amp; AX493,"") &amp; IF(F493&lt;&gt;"Not in the game (anymore)",IF(U493&lt;&gt;"",", dropMechanic={"&amp;U493&amp;IF(AA493&lt;&gt;"",","&amp;AA493,"")&amp;IF(AF493&lt;&gt;"",","&amp;AF493,"")&amp;IF(AK493&lt;&gt;"",","&amp;AK493,"")&amp;IF(AP493&lt;&gt;"",","&amp;AP493,"")&amp;IF(AU493&lt;&gt;"",","&amp;AU493,"")&amp;"}"&amp;IF(U493="LIBSETS_DROP_MECHANIC_MONSTER_NAME",", dropMechanicNames={" &amp; IF(V493&lt;&gt;"","['en']='"&amp;V493&amp;"'","") &amp; IF(W493&lt;&gt;"",", ['de']='" &amp; W493&amp;"'","") &amp; "}",""),"")&amp;"},","")</f>
        <v>, dropMechanic={LIBSETS_DROP_MECHANIC_ARENA_STAGE_CHEST}},</v>
      </c>
      <c r="BC493" s="21" t="str">
        <f>IF(F493&lt;&gt;"Not in the game (anymore)",IF(C493&lt;&gt;"",CONCATENATE(" --",C493," / ",B493,"   [",IF(Q493&lt;&gt;"",Q493,""),IF(Z493&lt;&gt;"",", "&amp;Z493,""),IF(AE493&lt;&gt;"",", "&amp;AE493,""),IF(AJ493&lt;&gt;"",", "&amp;AJ493,""),IF(AO493&lt;&gt;"",", "&amp;AO493,""),IF(AT493&lt;&gt;"",", "&amp;AT493,""),"]")),"")</f>
        <v xml:space="preserve"> --Perfected Wrath of Elements / Perfektionierter Zorn der Elemente   [Vateshran Hollows]</v>
      </c>
    </row>
    <row r="494" spans="1:55" x14ac:dyDescent="0.25">
      <c r="A494" s="5">
        <v>568</v>
      </c>
      <c r="B494" t="s">
        <v>2293</v>
      </c>
      <c r="C494" t="s">
        <v>2309</v>
      </c>
      <c r="D494" s="3">
        <f t="shared" si="12"/>
        <v>568</v>
      </c>
      <c r="E494" s="42"/>
      <c r="G494" s="8" t="s">
        <v>1491</v>
      </c>
      <c r="I494" t="s">
        <v>98</v>
      </c>
      <c r="J494" t="s">
        <v>97</v>
      </c>
      <c r="K494">
        <v>457</v>
      </c>
      <c r="L494">
        <v>457</v>
      </c>
      <c r="M494">
        <v>457</v>
      </c>
      <c r="N494">
        <v>0</v>
      </c>
      <c r="O494" s="66" t="s">
        <v>2250</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1577</v>
      </c>
      <c r="V494" s="40" t="str">
        <f>IF(U494&lt;&gt;"",IF(U494&lt;&gt;"LIBSETS_DROP_MECHANIC_MONSTER_NAME",VLOOKUP(U494,'LibSets constants'!$I$4:$L$1003,3,FALSE),""),"")</f>
        <v>Arena stage chest</v>
      </c>
      <c r="W494" s="43" t="str">
        <f>IF(U494&lt;&gt;"",IF(U494&lt;&gt;"LIBSETS_DROP_MECHANIC_MONSTER_NAME",VLOOKUP(U494,'LibSets constants'!$I$4:$L$1003,4,FALSE),""),"")</f>
        <v>Arena-Phasen Schatztruhe</v>
      </c>
      <c r="Y494" s="3" t="str">
        <f>IF(G494&lt;&gt;"LIBSETS_SETTYPE_BATTLEGROUND",IF(G494&lt;&gt;"LIBSETS_SETTYPE_SPECIAL",IF(X494&lt;&gt;"",X494,IF(Z494&lt;&gt;"",VLOOKUP(Z494,'ESO zone constants'!$D$3:$H$4953,5,FALSE),"")),""),"")</f>
        <v/>
      </c>
      <c r="Z494" t="str">
        <f>IF(AND(O494&lt;&gt;"",NOT(ISERROR(O494))),"",IF(AND(L494&lt;&gt;"",L494&gt;0,NOT(ISERROR(L494))),VLOOKUP(L494,'ESO dumped WayshrineInfo'!$K$3:$N$9999,4,FALSE),""))</f>
        <v/>
      </c>
      <c r="AA494" s="44"/>
      <c r="AB494" s="43" t="str">
        <f>IF(AA494&lt;&gt;"",IF(AA494&lt;&gt;"LIBSETS_DROP_MECHANIC_MONSTER_NAME",VLOOKUP(AA494,'LibSets constants'!$I$4:$L$1003,3,FALSE),""),"")</f>
        <v/>
      </c>
      <c r="AC494" s="43" t="str">
        <f>IF(AA494&lt;&gt;"",IF(AA494&lt;&gt;"LIBSETS_DROP_MECHANIC_MONSTER_NAME",VLOOKUP(AA494,'LibSets constants'!$I$4:$L$1003,4,FALSE),""),"")</f>
        <v/>
      </c>
      <c r="AD494" s="3" t="str">
        <f>IF(G494&lt;&gt;"LIBSETS_SETTYPE_BATTLEGROUND",IF(G494&lt;&gt;"LIBSETS_SETTYPE_SPECIAL",IF(AE494&lt;&gt;"",VLOOKUP(AE494,'ESO zone constants'!$D$3:$H$4953,5,FALSE),""),""),"")</f>
        <v/>
      </c>
      <c r="AE494" t="str">
        <f>IF(AND(O494&lt;&gt;"",NOT(ISERROR(O494))),"",IF(AND(M494&lt;&gt;"",M494&gt;0,NOT(ISERROR(M494))),VLOOKUP(M494,'ESO dumped WayshrineInfo'!$K$3:$N$9999,4,FALSE),""))</f>
        <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90" t="s">
        <v>2707</v>
      </c>
      <c r="AY494" s="21" t="str">
        <f>IF(A494="???","--","")&amp;IF(F494&lt;&gt;"Not in the game (anymore)",IF(A494&lt;&gt;"",CONCATENATE("[",A494,"] = {wayshrines={")&amp;IF(K494&lt;&gt;"",CONCATENATE(K494,","),"")&amp;IF(L494&lt;&gt;"",CONCATENATE(L494,","),"")&amp;IF(M494&lt;&gt;"",CONCATENATE(M494,","),"")&amp;CONCATENATE("}")&amp;IF(VALUE(N494)&gt;0,CONCATENATE(", traitsNeeded=",N494),"")&amp;CONCATENATE(", dlcId=",IF(S494&lt;&gt;"",S494,"DLC_BASE_GAME")),""),"")</f>
        <v>[568] = {wayshrines={457,457,457,}, dlcId=DLC_MARKARTH</v>
      </c>
      <c r="AZ494" s="21" t="str">
        <f>IF(F494&lt;&gt;"Not in the game (anymore)",IF(A494&lt;&gt;"",IF(P494&lt;&gt;"",CONCATENATE(", zoneIds={",P494),"")&amp;IF(Y494&lt;&gt;"",CONCATENATE(",",Y494),"")&amp;IF(AD494&lt;&gt;"",CONCATENATE(",",AD494),"")&amp;IF(AI494&lt;&gt;"",CONCATENATE(",",AI494),"")&amp;IF(AN494&lt;&gt;"",CONCATENATE(",",AN494),"")&amp;IF(AS494&lt;&gt;"",CONCATENATE(",",AS494),"")&amp;IF(P494&lt;&gt;"",CONCATENATE("}",""),"")&amp;IF(OR(I494="true",I494="false",I494&lt;&gt;""), CONCATENATE(", veteran=", I494), ""),""),"")</f>
        <v>, zoneIds={1227}, veteran=true</v>
      </c>
      <c r="BA494" s="21" t="str">
        <f>IF(F494&lt;&gt;"Not in the game (anymore)",IF(A494&lt;&gt;"",", setType="&amp;G494,"")&amp;IF(J494="true",", multiTrialSet=true",""),"")</f>
        <v>, setType=LIBSETS_SETTYPE_ARENA</v>
      </c>
      <c r="BB494" s="21" t="str">
        <f>IF(AX494&lt;&gt;"",", isProcSetAllowedInPvP="&amp; AX494,"") &amp; IF(F494&lt;&gt;"Not in the game (anymore)",IF(U494&lt;&gt;"",", dropMechanic={"&amp;U494&amp;IF(AA494&lt;&gt;"",","&amp;AA494,"")&amp;IF(AF494&lt;&gt;"",","&amp;AF494,"")&amp;IF(AK494&lt;&gt;"",","&amp;AK494,"")&amp;IF(AP494&lt;&gt;"",","&amp;AP494,"")&amp;IF(AU494&lt;&gt;"",","&amp;AU494,"")&amp;"}"&amp;IF(U494="LIBSETS_DROP_MECHANIC_MONSTER_NAME",", dropMechanicNames={" &amp; IF(V494&lt;&gt;"","['en']='"&amp;V494&amp;"'","") &amp; IF(W494&lt;&gt;"",", ['de']='" &amp; W494&amp;"'","") &amp; "}",""),"")&amp;"},","")</f>
        <v>, dropMechanic={LIBSETS_DROP_MECHANIC_ARENA_STAGE_CHEST}},</v>
      </c>
      <c r="BC494" s="21" t="str">
        <f>IF(F494&lt;&gt;"Not in the game (anymore)",IF(C494&lt;&gt;"",CONCATENATE(" --",C494," / ",B494,"   [",IF(Q494&lt;&gt;"",Q494,""),IF(Z494&lt;&gt;"",", "&amp;Z494,""),IF(AE494&lt;&gt;"",", "&amp;AE494,""),IF(AJ494&lt;&gt;"",", "&amp;AJ494,""),IF(AO494&lt;&gt;"",", "&amp;AO494,""),IF(AT494&lt;&gt;"",", "&amp;AT494,""),"]")),"")</f>
        <v xml:space="preserve"> --Perfected Force Overflow / Perfektionierter Machtüberschuss   [Vateshran Hollows]</v>
      </c>
    </row>
    <row r="495" spans="1:55" ht="15.75" x14ac:dyDescent="0.25">
      <c r="A495" s="5">
        <v>569</v>
      </c>
      <c r="B495" t="s">
        <v>2453</v>
      </c>
      <c r="C495" s="67" t="s">
        <v>2433</v>
      </c>
      <c r="D495" s="3">
        <f t="shared" si="12"/>
        <v>569</v>
      </c>
      <c r="G495" s="3" t="s">
        <v>1496</v>
      </c>
      <c r="I495" t="s">
        <v>97</v>
      </c>
      <c r="J495" t="s">
        <v>97</v>
      </c>
      <c r="K495" s="37">
        <v>437</v>
      </c>
      <c r="L495" s="37">
        <v>437</v>
      </c>
      <c r="M495" s="37">
        <v>437</v>
      </c>
      <c r="N495">
        <v>0</v>
      </c>
      <c r="O495" s="66" t="s">
        <v>2440</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U495" s="3"/>
      <c r="V495" s="40" t="str">
        <f>IF(U495&lt;&gt;"",IF(U495&lt;&gt;"LIBSETS_DROP_MECHANIC_MONSTER_NAME",VLOOKUP(U495,'LibSets constants'!$I$4:$L$1003,3,FALSE),""),"")</f>
        <v/>
      </c>
      <c r="W495" s="40" t="str">
        <f>IF(U495&lt;&gt;"",IF(U495&lt;&gt;"LIBSETS_DROP_MECHANIC_MONSTER_NAME",VLOOKUP(U495,'LibSets constants'!$I$4:$L$1003,4,FALSE),""),"")</f>
        <v/>
      </c>
      <c r="Y495" s="3" t="str">
        <f>IF(G495&lt;&gt;"LIBSETS_SETTYPE_BATTLEGROUND",IF(G495&lt;&gt;"LIBSETS_SETTYPE_SPECIAL",IF(X495&lt;&gt;"",X495,IF(Z495&lt;&gt;"",VLOOKUP(Z495,'ESO zone constants'!$D$3:$H$4953,5,FALSE),"")),""),"")</f>
        <v/>
      </c>
      <c r="Z495" t="str">
        <f>IF(AND(O495&lt;&gt;"",NOT(ISERROR(O495))),"",IF(AND(L495&lt;&gt;"",L495&gt;0,NOT(ISERROR(L495))),VLOOKUP(L495,'ESO dumped WayshrineInfo'!$K$3:$N$9999,4,FALSE),""))</f>
        <v/>
      </c>
      <c r="AA495" s="44"/>
      <c r="AB495" s="43" t="str">
        <f>IF(AA495&lt;&gt;"",IF(AA495&lt;&gt;"LIBSETS_DROP_MECHANIC_MONSTER_NAME",VLOOKUP(AA495,'LibSets constants'!$I$4:$L$1003,3,FALSE),""),"")</f>
        <v/>
      </c>
      <c r="AC495" s="43" t="str">
        <f>IF(AA495&lt;&gt;"",IF(AA495&lt;&gt;"LIBSETS_DROP_MECHANIC_MONSTER_NAME",VLOOKUP(AA495,'LibSets constants'!$I$4:$L$1003,4,FALSE),""),"")</f>
        <v/>
      </c>
      <c r="AD495" s="3" t="str">
        <f>IF(G495&lt;&gt;"LIBSETS_SETTYPE_BATTLEGROUND",IF(G495&lt;&gt;"LIBSETS_SETTYPE_SPECIAL",IF(AE495&lt;&gt;"",VLOOKUP(AE495,'ESO zone constants'!$D$3:$H$4953,5,FALSE),""),""),"")</f>
        <v/>
      </c>
      <c r="AE495" t="str">
        <f>IF(AND(O495&lt;&gt;"",NOT(ISERROR(O495))),"",IF(AND(M495&lt;&gt;"",M495&gt;0,NOT(ISERROR(M495))),VLOOKUP(M495,'ESO dumped WayshrineInfo'!$K$3:$N$9999,4,FALSE),""))</f>
        <v/>
      </c>
      <c r="AF495" s="44"/>
      <c r="AG495" s="43" t="str">
        <f>IF(AF495&lt;&gt;"",IF(AF495&lt;&gt;"LIBSETS_DROP_MECHANIC_MONSTER_NAME",VLOOKUP(AF495,'LibSets constants'!$I$4:$L$1003,3,FALSE),""),"")</f>
        <v/>
      </c>
      <c r="AH495" s="43" t="str">
        <f>IF(AF495&lt;&gt;"",IF(AF495&lt;&gt;"LIBSETS_DROP_MECHANIC_MONSTER_NAME",VLOOKUP(AF495,'LibSets constants'!$I$4:$L$1003,4,FALSE),""),"")</f>
        <v/>
      </c>
      <c r="AI495" s="3" t="str">
        <f>IF(G495&lt;&gt;"LIBSETS_SETTYPE_BATTLEGROUND",IF(G495&lt;&gt;"LIBSETS_SETTYPE_SPECIAL",IF(AJ495&lt;&gt;"",VLOOKUP(AJ495,'ESO zone constants'!$D$3:$H$4953,5,FALSE),""),""),"")</f>
        <v/>
      </c>
      <c r="AK495" s="44"/>
      <c r="AL495" s="43" t="str">
        <f>IF(AK495&lt;&gt;"",IF(AK495&lt;&gt;"LIBSETS_DROP_MECHANIC_MONSTER_NAME",VLOOKUP(AK495,'LibSets constants'!$I$4:$L$1003,3,FALSE),""),"")</f>
        <v/>
      </c>
      <c r="AM495" s="43" t="str">
        <f>IF(AK495&lt;&gt;"",IF(AK495&lt;&gt;"LIBSETS_DROP_MECHANIC_MONSTER_NAME",VLOOKUP(AK495,'LibSets constants'!$I$4:$L$1003,4,FALSE),""),"")</f>
        <v/>
      </c>
      <c r="AN495" s="3" t="str">
        <f>IF(G495&lt;&gt;"LIBSETS_SETTYPE_BATTLEGROUND",IF(G495&lt;&gt;"LIBSETS_SETTYPE_SPECIAL",IF(AO495&lt;&gt;"",VLOOKUP(AO495,'ESO zone constants'!$D$3:$H$4953,5,FALSE),""),""),"")</f>
        <v/>
      </c>
      <c r="AP495" s="44"/>
      <c r="AQ495" s="43" t="str">
        <f>IF(AP495&lt;&gt;"",IF(AP495&lt;&gt;"LIBSETS_DROP_MECHANIC_MONSTER_NAME",VLOOKUP(AP495,'LibSets constants'!$I$4:$L$1003,3,FALSE),""),"")</f>
        <v/>
      </c>
      <c r="AR495" s="43" t="str">
        <f>IF(AP495&lt;&gt;"",IF(AP495&lt;&gt;"LIBSETS_DROP_MECHANIC_MONSTER_NAME",VLOOKUP(AP495,'LibSets constants'!$I$4:$L$1003,4,FALSE),""),"")</f>
        <v/>
      </c>
      <c r="AS495" s="3" t="str">
        <f>IF(G495&lt;&gt;"LIBSETS_SETTYPE_BATTLEGROUND",IF(G495&lt;&gt;"LIBSETS_SETTYPE_SPECIAL",IF(AT495&lt;&gt;"",VLOOKUP(AT495,'ESO zone constants'!$D$3:$H$4953,5,FALSE),""),""),"")</f>
        <v/>
      </c>
      <c r="AU495" s="44"/>
      <c r="AV495" s="43" t="str">
        <f>IF(AU495&lt;&gt;"",IF(AU495&lt;&gt;"LIBSETS_DROP_MECHANIC_MONSTER_NAME",VLOOKUP(AU495,'LibSets constants'!$I$4:$L$1003,3,FALSE),""),"")</f>
        <v/>
      </c>
      <c r="AW495" s="43" t="str">
        <f>IF(AU495&lt;&gt;"",IF(AU495&lt;&gt;"LIBSETS_DROP_MECHANIC_MONSTER_NAME",VLOOKUP(AU495,'LibSets constants'!$I$4:$L$1003,4,FALSE),""),"")</f>
        <v/>
      </c>
      <c r="AX495" s="90" t="s">
        <v>2707</v>
      </c>
      <c r="AY495" s="21" t="str">
        <f>IF(A495="???","--","")&amp;IF(F495&lt;&gt;"Not in the game (anymore)",IF(A495&lt;&gt;"",CONCATENATE("[",A495,"] = {wayshrines={")&amp;IF(K495&lt;&gt;"",CONCATENATE(K495,","),"")&amp;IF(L495&lt;&gt;"",CONCATENATE(L495,","),"")&amp;IF(M495&lt;&gt;"",CONCATENATE(M495,","),"")&amp;CONCATENATE("}")&amp;IF(VALUE(N495)&gt;0,CONCATENATE(", traitsNeeded=",N495),"")&amp;CONCATENATE(", dlcId=",IF(S495&lt;&gt;"",S495,"DLC_BASE_GAME")),""),"")</f>
        <v>[569] = {wayshrines={437,437,437,}, dlcId=DLC_FLAMES_OF_AMBITION</v>
      </c>
      <c r="AZ495" s="21" t="str">
        <f>IF(F495&lt;&gt;"Not in the game (anymore)",IF(A495&lt;&gt;"",IF(P495&lt;&gt;"",CONCATENATE(", zoneIds={",P495),"")&amp;IF(Y495&lt;&gt;"",CONCATENATE(",",Y495),"")&amp;IF(AD495&lt;&gt;"",CONCATENATE(",",AD495),"")&amp;IF(AI495&lt;&gt;"",CONCATENATE(",",AI495),"")&amp;IF(AN495&lt;&gt;"",CONCATENATE(",",AN495),"")&amp;IF(AS495&lt;&gt;"",CONCATENATE(",",AS495),"")&amp;IF(P495&lt;&gt;"",CONCATENATE("}",""),"")&amp;IF(OR(I495="true",I495="false",I495&lt;&gt;""), CONCATENATE(", veteran=", I495), ""),""),"")</f>
        <v>, zoneIds={1228}, veteran=false</v>
      </c>
      <c r="BA495" s="21" t="str">
        <f>IF(F495&lt;&gt;"Not in the game (anymore)",IF(A495&lt;&gt;"",", setType="&amp;G495,"")&amp;IF(J495="true",", multiTrialSet=true",""),"")</f>
        <v>, setType=LIBSETS_SETTYPE_DUNGEON</v>
      </c>
      <c r="BB495" s="21" t="str">
        <f>IF(AX495&lt;&gt;"",", isProcSetAllowedInPvP="&amp; AX495,"") &amp; IF(F495&lt;&gt;"Not in the game (anymore)",IF(U495&lt;&gt;"",", dropMechanic={"&amp;U495&amp;IF(AA495&lt;&gt;"",","&amp;AA495,"")&amp;IF(AF495&lt;&gt;"",","&amp;AF495,"")&amp;IF(AK495&lt;&gt;"",","&amp;AK495,"")&amp;IF(AP495&lt;&gt;"",","&amp;AP495,"")&amp;IF(AU495&lt;&gt;"",","&amp;AU495,"")&amp;"}"&amp;IF(U495="LIBSETS_DROP_MECHANIC_MONSTER_NAME",", dropMechanicNames={" &amp; IF(V495&lt;&gt;"","['en']='"&amp;V495&amp;"'","") &amp; IF(W495&lt;&gt;"",", ['de']='" &amp; W495&amp;"'","") &amp; "}",""),"")&amp;"},","")</f>
        <v>},</v>
      </c>
      <c r="BC495" s="21" t="str">
        <f>IF(F495&lt;&gt;"Not in the game (anymore)",IF(C495&lt;&gt;"",CONCATENATE(" --",C495," / ",B495,"   [",IF(Q495&lt;&gt;"",Q495,""),IF(Z495&lt;&gt;"",", "&amp;Z495,""),IF(AE495&lt;&gt;"",", "&amp;AE495,""),IF(AJ495&lt;&gt;"",", "&amp;AJ495,""),IF(AO495&lt;&gt;"",", "&amp;AO495,""),IF(AT495&lt;&gt;"",", "&amp;AT495,""),"]")),"")</f>
        <v xml:space="preserve"> --True-Sworn Fury  / Wahrgeschworenen-Raserei   [Black Drake Villa]</v>
      </c>
    </row>
    <row r="496" spans="1:55" ht="15.75" x14ac:dyDescent="0.25">
      <c r="A496" s="5">
        <v>570</v>
      </c>
      <c r="B496" t="s">
        <v>2454</v>
      </c>
      <c r="C496" s="67" t="s">
        <v>2434</v>
      </c>
      <c r="D496" s="3">
        <f t="shared" si="12"/>
        <v>570</v>
      </c>
      <c r="G496" s="3" t="s">
        <v>1496</v>
      </c>
      <c r="I496" t="s">
        <v>97</v>
      </c>
      <c r="J496" t="s">
        <v>97</v>
      </c>
      <c r="K496" s="37">
        <v>437</v>
      </c>
      <c r="L496" s="37">
        <v>437</v>
      </c>
      <c r="M496" s="37">
        <v>437</v>
      </c>
      <c r="N496">
        <v>0</v>
      </c>
      <c r="O496" s="66" t="s">
        <v>2440</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U496" s="3"/>
      <c r="V496" s="40" t="str">
        <f>IF(U496&lt;&gt;"",IF(U496&lt;&gt;"LIBSETS_DROP_MECHANIC_MONSTER_NAME",VLOOKUP(U496,'LibSets constants'!$I$4:$L$1003,3,FALSE),""),"")</f>
        <v/>
      </c>
      <c r="W496" s="40" t="str">
        <f>IF(U496&lt;&gt;"",IF(U496&lt;&gt;"LIBSETS_DROP_MECHANIC_MONSTER_NAME",VLOOKUP(U496,'LibSets constants'!$I$4:$L$1003,4,FALSE),""),"")</f>
        <v/>
      </c>
      <c r="Y496" s="3" t="str">
        <f>IF(G496&lt;&gt;"LIBSETS_SETTYPE_BATTLEGROUND",IF(G496&lt;&gt;"LIBSETS_SETTYPE_SPECIAL",IF(X496&lt;&gt;"",X496,IF(Z496&lt;&gt;"",VLOOKUP(Z496,'ESO zone constants'!$D$3:$H$4953,5,FALSE),"")),""),"")</f>
        <v/>
      </c>
      <c r="Z496" t="str">
        <f>IF(AND(O496&lt;&gt;"",NOT(ISERROR(O496))),"",IF(AND(L496&lt;&gt;"",L496&gt;0,NOT(ISERROR(L496))),VLOOKUP(L496,'ESO dumped WayshrineInfo'!$K$3:$N$9999,4,FALSE),""))</f>
        <v/>
      </c>
      <c r="AA496" s="44"/>
      <c r="AB496" s="43" t="str">
        <f>IF(AA496&lt;&gt;"",IF(AA496&lt;&gt;"LIBSETS_DROP_MECHANIC_MONSTER_NAME",VLOOKUP(AA496,'LibSets constants'!$I$4:$L$1003,3,FALSE),""),"")</f>
        <v/>
      </c>
      <c r="AC496" s="43" t="str">
        <f>IF(AA496&lt;&gt;"",IF(AA496&lt;&gt;"LIBSETS_DROP_MECHANIC_MONSTER_NAME",VLOOKUP(AA496,'LibSets constants'!$I$4:$L$1003,4,FALSE),""),"")</f>
        <v/>
      </c>
      <c r="AD496" s="3" t="str">
        <f>IF(G496&lt;&gt;"LIBSETS_SETTYPE_BATTLEGROUND",IF(G496&lt;&gt;"LIBSETS_SETTYPE_SPECIAL",IF(AE496&lt;&gt;"",VLOOKUP(AE496,'ESO zone constants'!$D$3:$H$4953,5,FALSE),""),""),"")</f>
        <v/>
      </c>
      <c r="AE496" t="str">
        <f>IF(AND(O496&lt;&gt;"",NOT(ISERROR(O496))),"",IF(AND(M496&lt;&gt;"",M496&gt;0,NOT(ISERROR(M496))),VLOOKUP(M496,'ESO dumped WayshrineInfo'!$K$3:$N$9999,4,FALSE),""))</f>
        <v/>
      </c>
      <c r="AF496" s="44"/>
      <c r="AG496" s="43" t="str">
        <f>IF(AF496&lt;&gt;"",IF(AF496&lt;&gt;"LIBSETS_DROP_MECHANIC_MONSTER_NAME",VLOOKUP(AF496,'LibSets constants'!$I$4:$L$1003,3,FALSE),""),"")</f>
        <v/>
      </c>
      <c r="AH496" s="43" t="str">
        <f>IF(AF496&lt;&gt;"",IF(AF496&lt;&gt;"LIBSETS_DROP_MECHANIC_MONSTER_NAME",VLOOKUP(AF496,'LibSets constants'!$I$4:$L$1003,4,FALSE),""),"")</f>
        <v/>
      </c>
      <c r="AI496" s="3" t="str">
        <f>IF(G496&lt;&gt;"LIBSETS_SETTYPE_BATTLEGROUND",IF(G496&lt;&gt;"LIBSETS_SETTYPE_SPECIAL",IF(AJ496&lt;&gt;"",VLOOKUP(AJ496,'ESO zone constants'!$D$3:$H$4953,5,FALSE),""),""),"")</f>
        <v/>
      </c>
      <c r="AK496" s="44"/>
      <c r="AL496" s="43" t="str">
        <f>IF(AK496&lt;&gt;"",IF(AK496&lt;&gt;"LIBSETS_DROP_MECHANIC_MONSTER_NAME",VLOOKUP(AK496,'LibSets constants'!$I$4:$L$1003,3,FALSE),""),"")</f>
        <v/>
      </c>
      <c r="AM496" s="43" t="str">
        <f>IF(AK496&lt;&gt;"",IF(AK496&lt;&gt;"LIBSETS_DROP_MECHANIC_MONSTER_NAME",VLOOKUP(AK496,'LibSets constants'!$I$4:$L$1003,4,FALSE),""),"")</f>
        <v/>
      </c>
      <c r="AN496" s="3" t="str">
        <f>IF(G496&lt;&gt;"LIBSETS_SETTYPE_BATTLEGROUND",IF(G496&lt;&gt;"LIBSETS_SETTYPE_SPECIAL",IF(AO496&lt;&gt;"",VLOOKUP(AO496,'ESO zone constants'!$D$3:$H$4953,5,FALSE),""),""),"")</f>
        <v/>
      </c>
      <c r="AP496" s="44"/>
      <c r="AQ496" s="43" t="str">
        <f>IF(AP496&lt;&gt;"",IF(AP496&lt;&gt;"LIBSETS_DROP_MECHANIC_MONSTER_NAME",VLOOKUP(AP496,'LibSets constants'!$I$4:$L$1003,3,FALSE),""),"")</f>
        <v/>
      </c>
      <c r="AR496" s="43" t="str">
        <f>IF(AP496&lt;&gt;"",IF(AP496&lt;&gt;"LIBSETS_DROP_MECHANIC_MONSTER_NAME",VLOOKUP(AP496,'LibSets constants'!$I$4:$L$1003,4,FALSE),""),"")</f>
        <v/>
      </c>
      <c r="AS496" s="3" t="str">
        <f>IF(G496&lt;&gt;"LIBSETS_SETTYPE_BATTLEGROUND",IF(G496&lt;&gt;"LIBSETS_SETTYPE_SPECIAL",IF(AT496&lt;&gt;"",VLOOKUP(AT496,'ESO zone constants'!$D$3:$H$4953,5,FALSE),""),""),"")</f>
        <v/>
      </c>
      <c r="AU496" s="44"/>
      <c r="AV496" s="43" t="str">
        <f>IF(AU496&lt;&gt;"",IF(AU496&lt;&gt;"LIBSETS_DROP_MECHANIC_MONSTER_NAME",VLOOKUP(AU496,'LibSets constants'!$I$4:$L$1003,3,FALSE),""),"")</f>
        <v/>
      </c>
      <c r="AW496" s="43" t="str">
        <f>IF(AU496&lt;&gt;"",IF(AU496&lt;&gt;"LIBSETS_DROP_MECHANIC_MONSTER_NAME",VLOOKUP(AU496,'LibSets constants'!$I$4:$L$1003,4,FALSE),""),"")</f>
        <v/>
      </c>
      <c r="AX496" s="90" t="s">
        <v>2707</v>
      </c>
      <c r="AY496" s="21" t="str">
        <f>IF(A496="???","--","")&amp;IF(F496&lt;&gt;"Not in the game (anymore)",IF(A496&lt;&gt;"",CONCATENATE("[",A496,"] = {wayshrines={")&amp;IF(K496&lt;&gt;"",CONCATENATE(K496,","),"")&amp;IF(L496&lt;&gt;"",CONCATENATE(L496,","),"")&amp;IF(M496&lt;&gt;"",CONCATENATE(M496,","),"")&amp;CONCATENATE("}")&amp;IF(VALUE(N496)&gt;0,CONCATENATE(", traitsNeeded=",N496),"")&amp;CONCATENATE(", dlcId=",IF(S496&lt;&gt;"",S496,"DLC_BASE_GAME")),""),"")</f>
        <v>[570] = {wayshrines={437,437,437,}, dlcId=DLC_FLAMES_OF_AMBITION</v>
      </c>
      <c r="AZ496" s="21" t="str">
        <f>IF(F496&lt;&gt;"Not in the game (anymore)",IF(A496&lt;&gt;"",IF(P496&lt;&gt;"",CONCATENATE(", zoneIds={",P496),"")&amp;IF(Y496&lt;&gt;"",CONCATENATE(",",Y496),"")&amp;IF(AD496&lt;&gt;"",CONCATENATE(",",AD496),"")&amp;IF(AI496&lt;&gt;"",CONCATENATE(",",AI496),"")&amp;IF(AN496&lt;&gt;"",CONCATENATE(",",AN496),"")&amp;IF(AS496&lt;&gt;"",CONCATENATE(",",AS496),"")&amp;IF(P496&lt;&gt;"",CONCATENATE("}",""),"")&amp;IF(OR(I496="true",I496="false",I496&lt;&gt;""), CONCATENATE(", veteran=", I496), ""),""),"")</f>
        <v>, zoneIds={1228}, veteran=false</v>
      </c>
      <c r="BA496" s="21" t="str">
        <f>IF(F496&lt;&gt;"Not in the game (anymore)",IF(A496&lt;&gt;"",", setType="&amp;G496,"")&amp;IF(J496="true",", multiTrialSet=true",""),"")</f>
        <v>, setType=LIBSETS_SETTYPE_DUNGEON</v>
      </c>
      <c r="BB496" s="21" t="str">
        <f>IF(AX496&lt;&gt;"",", isProcSetAllowedInPvP="&amp; AX496,"") &amp; IF(F496&lt;&gt;"Not in the game (anymore)",IF(U496&lt;&gt;"",", dropMechanic={"&amp;U496&amp;IF(AA496&lt;&gt;"",","&amp;AA496,"")&amp;IF(AF496&lt;&gt;"",","&amp;AF496,"")&amp;IF(AK496&lt;&gt;"",","&amp;AK496,"")&amp;IF(AP496&lt;&gt;"",","&amp;AP496,"")&amp;IF(AU496&lt;&gt;"",","&amp;AU496,"")&amp;"}"&amp;IF(U496="LIBSETS_DROP_MECHANIC_MONSTER_NAME",", dropMechanicNames={" &amp; IF(V496&lt;&gt;"","['en']='"&amp;V496&amp;"'","") &amp; IF(W496&lt;&gt;"",", ['de']='" &amp; W496&amp;"'","") &amp; "}",""),"")&amp;"},","")</f>
        <v>},</v>
      </c>
      <c r="BC496" s="21" t="str">
        <f>IF(F496&lt;&gt;"Not in the game (anymore)",IF(C496&lt;&gt;"",CONCATENATE(" --",C496," / ",B496,"   [",IF(Q496&lt;&gt;"",Q496,""),IF(Z496&lt;&gt;"",", "&amp;Z496,""),IF(AE496&lt;&gt;"",", "&amp;AE496,""),IF(AJ496&lt;&gt;"",", "&amp;AJ496,""),IF(AO496&lt;&gt;"",", "&amp;AO496,""),IF(AT496&lt;&gt;"",", "&amp;AT496,""),"]")),"")</f>
        <v xml:space="preserve"> --Kinras’s Wrath / Kinra's Zorn   [Black Drake Villa]</v>
      </c>
    </row>
    <row r="497" spans="1:55" ht="15.75" x14ac:dyDescent="0.25">
      <c r="A497" s="5">
        <v>571</v>
      </c>
      <c r="B497" t="s">
        <v>2455</v>
      </c>
      <c r="C497" s="67" t="s">
        <v>2435</v>
      </c>
      <c r="D497" s="3">
        <f t="shared" si="12"/>
        <v>571</v>
      </c>
      <c r="E497" s="42"/>
      <c r="G497" s="3" t="s">
        <v>1496</v>
      </c>
      <c r="I497" t="s">
        <v>97</v>
      </c>
      <c r="J497" t="s">
        <v>97</v>
      </c>
      <c r="K497" s="37">
        <v>437</v>
      </c>
      <c r="L497" s="37">
        <v>437</v>
      </c>
      <c r="M497" s="37">
        <v>437</v>
      </c>
      <c r="N497">
        <v>0</v>
      </c>
      <c r="O497" s="66" t="s">
        <v>2440</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U497" s="3"/>
      <c r="V497" s="40" t="str">
        <f>IF(U497&lt;&gt;"",IF(U497&lt;&gt;"LIBSETS_DROP_MECHANIC_MONSTER_NAME",VLOOKUP(U497,'LibSets constants'!$I$4:$L$1003,3,FALSE),""),"")</f>
        <v/>
      </c>
      <c r="W497" s="40" t="str">
        <f>IF(U497&lt;&gt;"",IF(U497&lt;&gt;"LIBSETS_DROP_MECHANIC_MONSTER_NAME",VLOOKUP(U497,'LibSets constants'!$I$4:$L$1003,4,FALSE),""),"")</f>
        <v/>
      </c>
      <c r="Y497" s="3" t="str">
        <f>IF(G497&lt;&gt;"LIBSETS_SETTYPE_BATTLEGROUND",IF(G497&lt;&gt;"LIBSETS_SETTYPE_SPECIAL",IF(X497&lt;&gt;"",X497,IF(Z497&lt;&gt;"",VLOOKUP(Z497,'ESO zone constants'!$D$3:$H$4953,5,FALSE),"")),""),"")</f>
        <v/>
      </c>
      <c r="Z497" t="str">
        <f>IF(AND(O497&lt;&gt;"",NOT(ISERROR(O497))),"",IF(AND(L497&lt;&gt;"",L497&gt;0,NOT(ISERROR(L497))),VLOOKUP(L497,'ESO dumped WayshrineInfo'!$K$3:$N$9999,4,FALSE),""))</f>
        <v/>
      </c>
      <c r="AA497" s="44"/>
      <c r="AB497" s="43" t="str">
        <f>IF(AA497&lt;&gt;"",IF(AA497&lt;&gt;"LIBSETS_DROP_MECHANIC_MONSTER_NAME",VLOOKUP(AA497,'LibSets constants'!$I$4:$L$1003,3,FALSE),""),"")</f>
        <v/>
      </c>
      <c r="AC497" s="43" t="str">
        <f>IF(AA497&lt;&gt;"",IF(AA497&lt;&gt;"LIBSETS_DROP_MECHANIC_MONSTER_NAME",VLOOKUP(AA497,'LibSets constants'!$I$4:$L$1003,4,FALSE),""),"")</f>
        <v/>
      </c>
      <c r="AD497" s="3" t="str">
        <f>IF(G497&lt;&gt;"LIBSETS_SETTYPE_BATTLEGROUND",IF(G497&lt;&gt;"LIBSETS_SETTYPE_SPECIAL",IF(AE497&lt;&gt;"",VLOOKUP(AE497,'ESO zone constants'!$D$3:$H$4953,5,FALSE),""),""),"")</f>
        <v/>
      </c>
      <c r="AE497" t="str">
        <f>IF(AND(O497&lt;&gt;"",NOT(ISERROR(O497))),"",IF(AND(M497&lt;&gt;"",M497&gt;0,NOT(ISERROR(M497))),VLOOKUP(M497,'ESO dumped WayshrineInfo'!$K$3:$N$9999,4,FALSE),""))</f>
        <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90" t="s">
        <v>2707</v>
      </c>
      <c r="AY497" s="21" t="str">
        <f>IF(A497="???","--","")&amp;IF(F497&lt;&gt;"Not in the game (anymore)",IF(A497&lt;&gt;"",CONCATENATE("[",A497,"] = {wayshrines={")&amp;IF(K497&lt;&gt;"",CONCATENATE(K497,","),"")&amp;IF(L497&lt;&gt;"",CONCATENATE(L497,","),"")&amp;IF(M497&lt;&gt;"",CONCATENATE(M497,","),"")&amp;CONCATENATE("}")&amp;IF(VALUE(N497)&gt;0,CONCATENATE(", traitsNeeded=",N497),"")&amp;CONCATENATE(", dlcId=",IF(S497&lt;&gt;"",S497,"DLC_BASE_GAME")),""),"")</f>
        <v>[571] = {wayshrines={437,437,437,}, dlcId=DLC_FLAMES_OF_AMBITION</v>
      </c>
      <c r="AZ497" s="21" t="str">
        <f>IF(F497&lt;&gt;"Not in the game (anymore)",IF(A497&lt;&gt;"",IF(P497&lt;&gt;"",CONCATENATE(", zoneIds={",P497),"")&amp;IF(Y497&lt;&gt;"",CONCATENATE(",",Y497),"")&amp;IF(AD497&lt;&gt;"",CONCATENATE(",",AD497),"")&amp;IF(AI497&lt;&gt;"",CONCATENATE(",",AI497),"")&amp;IF(AN497&lt;&gt;"",CONCATENATE(",",AN497),"")&amp;IF(AS497&lt;&gt;"",CONCATENATE(",",AS497),"")&amp;IF(P497&lt;&gt;"",CONCATENATE("}",""),"")&amp;IF(OR(I497="true",I497="false",I497&lt;&gt;""), CONCATENATE(", veteran=", I497), ""),""),"")</f>
        <v>, zoneIds={1228}, veteran=false</v>
      </c>
      <c r="BA497" s="21" t="str">
        <f>IF(F497&lt;&gt;"Not in the game (anymore)",IF(A497&lt;&gt;"",", setType="&amp;G497,"")&amp;IF(J497="true",", multiTrialSet=true",""),"")</f>
        <v>, setType=LIBSETS_SETTYPE_DUNGEON</v>
      </c>
      <c r="BB497" s="21" t="str">
        <f>IF(AX497&lt;&gt;"",", isProcSetAllowedInPvP="&amp; AX497,"") &amp; IF(F497&lt;&gt;"Not in the game (anymore)",IF(U497&lt;&gt;"",", dropMechanic={"&amp;U497&amp;IF(AA497&lt;&gt;"",","&amp;AA497,"")&amp;IF(AF497&lt;&gt;"",","&amp;AF497,"")&amp;IF(AK497&lt;&gt;"",","&amp;AK497,"")&amp;IF(AP497&lt;&gt;"",","&amp;AP497,"")&amp;IF(AU497&lt;&gt;"",","&amp;AU497,"")&amp;"}"&amp;IF(U497="LIBSETS_DROP_MECHANIC_MONSTER_NAME",", dropMechanicNames={" &amp; IF(V497&lt;&gt;"","['en']='"&amp;V497&amp;"'","") &amp; IF(W497&lt;&gt;"",", ['de']='" &amp; W497&amp;"'","") &amp; "}",""),"")&amp;"},","")</f>
        <v>},</v>
      </c>
      <c r="BC497" s="21" t="str">
        <f>IF(F497&lt;&gt;"Not in the game (anymore)",IF(C497&lt;&gt;"",CONCATENATE(" --",C497," / ",B497,"   [",IF(Q497&lt;&gt;"",Q497,""),IF(Z497&lt;&gt;"",", "&amp;Z497,""),IF(AE497&lt;&gt;"",", "&amp;AE497,""),IF(AJ497&lt;&gt;"",", "&amp;AJ497,""),IF(AO497&lt;&gt;"",", "&amp;AO497,""),IF(AT497&lt;&gt;"",", "&amp;AT497,""),"]")),"")</f>
        <v xml:space="preserve"> --Drake’s Rush / Dracheneile   [Black Drake Villa]</v>
      </c>
    </row>
    <row r="498" spans="1:55" ht="15.75" x14ac:dyDescent="0.25">
      <c r="A498" s="5">
        <v>572</v>
      </c>
      <c r="B498" t="s">
        <v>2456</v>
      </c>
      <c r="C498" s="67" t="s">
        <v>2436</v>
      </c>
      <c r="D498" s="3">
        <f t="shared" si="12"/>
        <v>572</v>
      </c>
      <c r="G498" s="3" t="s">
        <v>1496</v>
      </c>
      <c r="I498" t="s">
        <v>97</v>
      </c>
      <c r="J498" t="s">
        <v>97</v>
      </c>
      <c r="K498" s="37">
        <v>454</v>
      </c>
      <c r="L498" s="37">
        <v>454</v>
      </c>
      <c r="M498" s="37">
        <v>454</v>
      </c>
      <c r="N498">
        <v>0</v>
      </c>
      <c r="O498" s="66" t="s">
        <v>2441</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U498" s="3"/>
      <c r="V498" s="40" t="str">
        <f>IF(U498&lt;&gt;"",IF(U498&lt;&gt;"LIBSETS_DROP_MECHANIC_MONSTER_NAME",VLOOKUP(U498,'LibSets constants'!$I$4:$L$1003,3,FALSE),""),"")</f>
        <v/>
      </c>
      <c r="W498" s="40" t="str">
        <f>IF(U498&lt;&gt;"",IF(U498&lt;&gt;"LIBSETS_DROP_MECHANIC_MONSTER_NAME",VLOOKUP(U498,'LibSets constants'!$I$4:$L$1003,4,FALSE),""),"")</f>
        <v/>
      </c>
      <c r="Y498" s="3" t="str">
        <f>IF(G498&lt;&gt;"LIBSETS_SETTYPE_BATTLEGROUND",IF(G498&lt;&gt;"LIBSETS_SETTYPE_SPECIAL",IF(X498&lt;&gt;"",X498,IF(Z498&lt;&gt;"",VLOOKUP(Z498,'ESO zone constants'!$D$3:$H$4953,5,FALSE),"")),""),"")</f>
        <v/>
      </c>
      <c r="Z498" t="str">
        <f>IF(AND(O498&lt;&gt;"",NOT(ISERROR(O498))),"",IF(AND(L498&lt;&gt;"",L498&gt;0,NOT(ISERROR(L498))),VLOOKUP(L498,'ESO dumped WayshrineInfo'!$K$3:$N$9999,4,FALSE),""))</f>
        <v/>
      </c>
      <c r="AA498" s="44"/>
      <c r="AB498" s="43" t="str">
        <f>IF(AA498&lt;&gt;"",IF(AA498&lt;&gt;"LIBSETS_DROP_MECHANIC_MONSTER_NAME",VLOOKUP(AA498,'LibSets constants'!$I$4:$L$1003,3,FALSE),""),"")</f>
        <v/>
      </c>
      <c r="AC498" s="43" t="str">
        <f>IF(AA498&lt;&gt;"",IF(AA498&lt;&gt;"LIBSETS_DROP_MECHANIC_MONSTER_NAME",VLOOKUP(AA498,'LibSets constants'!$I$4:$L$1003,4,FALSE),""),"")</f>
        <v/>
      </c>
      <c r="AD498" s="3" t="str">
        <f>IF(G498&lt;&gt;"LIBSETS_SETTYPE_BATTLEGROUND",IF(G498&lt;&gt;"LIBSETS_SETTYPE_SPECIAL",IF(AE498&lt;&gt;"",VLOOKUP(AE498,'ESO zone constants'!$D$3:$H$4953,5,FALSE),""),""),"")</f>
        <v/>
      </c>
      <c r="AE498" t="str">
        <f>IF(AND(O498&lt;&gt;"",NOT(ISERROR(O498))),"",IF(AND(M498&lt;&gt;"",M498&gt;0,NOT(ISERROR(M498))),VLOOKUP(M498,'ESO dumped WayshrineInfo'!$K$3:$N$9999,4,FALSE),""))</f>
        <v/>
      </c>
      <c r="AF498" s="44"/>
      <c r="AG498" s="43" t="str">
        <f>IF(AF498&lt;&gt;"",IF(AF498&lt;&gt;"LIBSETS_DROP_MECHANIC_MONSTER_NAME",VLOOKUP(AF498,'LibSets constants'!$I$4:$L$1003,3,FALSE),""),"")</f>
        <v/>
      </c>
      <c r="AH498" s="43" t="str">
        <f>IF(AF498&lt;&gt;"",IF(AF498&lt;&gt;"LIBSETS_DROP_MECHANIC_MONSTER_NAME",VLOOKUP(AF498,'LibSets constants'!$I$4:$L$1003,4,FALSE),""),"")</f>
        <v/>
      </c>
      <c r="AI498" s="3" t="str">
        <f>IF(G498&lt;&gt;"LIBSETS_SETTYPE_BATTLEGROUND",IF(G498&lt;&gt;"LIBSETS_SETTYPE_SPECIAL",IF(AJ498&lt;&gt;"",VLOOKUP(AJ498,'ESO zone constants'!$D$3:$H$4953,5,FALSE),""),""),"")</f>
        <v/>
      </c>
      <c r="AK498" s="44"/>
      <c r="AL498" s="43" t="str">
        <f>IF(AK498&lt;&gt;"",IF(AK498&lt;&gt;"LIBSETS_DROP_MECHANIC_MONSTER_NAME",VLOOKUP(AK498,'LibSets constants'!$I$4:$L$1003,3,FALSE),""),"")</f>
        <v/>
      </c>
      <c r="AM498" s="43" t="str">
        <f>IF(AK498&lt;&gt;"",IF(AK498&lt;&gt;"LIBSETS_DROP_MECHANIC_MONSTER_NAME",VLOOKUP(AK498,'LibSets constants'!$I$4:$L$1003,4,FALSE),""),"")</f>
        <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90" t="s">
        <v>2707</v>
      </c>
      <c r="AY498" s="21" t="str">
        <f>IF(A498="???","--","")&amp;IF(F498&lt;&gt;"Not in the game (anymore)",IF(A498&lt;&gt;"",CONCATENATE("[",A498,"] = {wayshrines={")&amp;IF(K498&lt;&gt;"",CONCATENATE(K498,","),"")&amp;IF(L498&lt;&gt;"",CONCATENATE(L498,","),"")&amp;IF(M498&lt;&gt;"",CONCATENATE(M498,","),"")&amp;CONCATENATE("}")&amp;IF(VALUE(N498)&gt;0,CONCATENATE(", traitsNeeded=",N498),"")&amp;CONCATENATE(", dlcId=",IF(S498&lt;&gt;"",S498,"DLC_BASE_GAME")),""),"")</f>
        <v>[572] = {wayshrines={454,454,454,}, dlcId=DLC_FLAMES_OF_AMBITION</v>
      </c>
      <c r="AZ498" s="21" t="str">
        <f>IF(F498&lt;&gt;"Not in the game (anymore)",IF(A498&lt;&gt;"",IF(P498&lt;&gt;"",CONCATENATE(", zoneIds={",P498),"")&amp;IF(Y498&lt;&gt;"",CONCATENATE(",",Y498),"")&amp;IF(AD498&lt;&gt;"",CONCATENATE(",",AD498),"")&amp;IF(AI498&lt;&gt;"",CONCATENATE(",",AI498),"")&amp;IF(AN498&lt;&gt;"",CONCATENATE(",",AN498),"")&amp;IF(AS498&lt;&gt;"",CONCATENATE(",",AS498),"")&amp;IF(P498&lt;&gt;"",CONCATENATE("}",""),"")&amp;IF(OR(I498="true",I498="false",I498&lt;&gt;""), CONCATENATE(", veteran=", I498), ""),""),"")</f>
        <v>, zoneIds={1229}, veteran=false</v>
      </c>
      <c r="BA498" s="21" t="str">
        <f>IF(F498&lt;&gt;"Not in the game (anymore)",IF(A498&lt;&gt;"",", setType="&amp;G498,"")&amp;IF(J498="true",", multiTrialSet=true",""),"")</f>
        <v>, setType=LIBSETS_SETTYPE_DUNGEON</v>
      </c>
      <c r="BB498" s="21" t="str">
        <f>IF(AX498&lt;&gt;"",", isProcSetAllowedInPvP="&amp; AX498,"") &amp; IF(F498&lt;&gt;"Not in the game (anymore)",IF(U498&lt;&gt;"",", dropMechanic={"&amp;U498&amp;IF(AA498&lt;&gt;"",","&amp;AA498,"")&amp;IF(AF498&lt;&gt;"",","&amp;AF498,"")&amp;IF(AK498&lt;&gt;"",","&amp;AK498,"")&amp;IF(AP498&lt;&gt;"",","&amp;AP498,"")&amp;IF(AU498&lt;&gt;"",","&amp;AU498,"")&amp;"}"&amp;IF(U498="LIBSETS_DROP_MECHANIC_MONSTER_NAME",", dropMechanicNames={" &amp; IF(V498&lt;&gt;"","['en']='"&amp;V498&amp;"'","") &amp; IF(W498&lt;&gt;"",", ['de']='" &amp; W498&amp;"'","") &amp; "}",""),"")&amp;"},","")</f>
        <v>},</v>
      </c>
      <c r="BC498" s="21" t="str">
        <f>IF(F498&lt;&gt;"Not in the game (anymore)",IF(C498&lt;&gt;"",CONCATENATE(" --",C498," / ",B498,"   [",IF(Q498&lt;&gt;"",Q498,""),IF(Z498&lt;&gt;"",", "&amp;Z498,""),IF(AE498&lt;&gt;"",", "&amp;AE498,""),IF(AJ498&lt;&gt;"",", "&amp;AJ498,""),IF(AO498&lt;&gt;"",", "&amp;AO498,""),IF(AT498&lt;&gt;"",", "&amp;AT498,""),"]")),"")</f>
        <v xml:space="preserve"> --Unleashed Ritualist / Entfesselter Ritualist   [The Cauldron]</v>
      </c>
    </row>
    <row r="499" spans="1:55" ht="15.75" x14ac:dyDescent="0.25">
      <c r="A499" s="5">
        <v>573</v>
      </c>
      <c r="B499" t="s">
        <v>2457</v>
      </c>
      <c r="C499" s="67" t="s">
        <v>2437</v>
      </c>
      <c r="D499" s="3">
        <f t="shared" si="12"/>
        <v>573</v>
      </c>
      <c r="G499" s="3" t="s">
        <v>1496</v>
      </c>
      <c r="I499" t="s">
        <v>97</v>
      </c>
      <c r="J499" t="s">
        <v>97</v>
      </c>
      <c r="K499" s="37">
        <v>454</v>
      </c>
      <c r="L499" s="37">
        <v>454</v>
      </c>
      <c r="M499" s="37">
        <v>454</v>
      </c>
      <c r="N499">
        <v>0</v>
      </c>
      <c r="O499" s="66" t="s">
        <v>2441</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U499" s="3"/>
      <c r="V499" s="40" t="str">
        <f>IF(U499&lt;&gt;"",IF(U499&lt;&gt;"LIBSETS_DROP_MECHANIC_MONSTER_NAME",VLOOKUP(U499,'LibSets constants'!$I$4:$L$1003,3,FALSE),""),"")</f>
        <v/>
      </c>
      <c r="W499" s="40" t="str">
        <f>IF(U499&lt;&gt;"",IF(U499&lt;&gt;"LIBSETS_DROP_MECHANIC_MONSTER_NAME",VLOOKUP(U499,'LibSets constants'!$I$4:$L$1003,4,FALSE),""),"")</f>
        <v/>
      </c>
      <c r="Y499" s="3" t="str">
        <f>IF(G499&lt;&gt;"LIBSETS_SETTYPE_BATTLEGROUND",IF(G499&lt;&gt;"LIBSETS_SETTYPE_SPECIAL",IF(X499&lt;&gt;"",X499,IF(Z499&lt;&gt;"",VLOOKUP(Z499,'ESO zone constants'!$D$3:$H$4953,5,FALSE),"")),""),"")</f>
        <v/>
      </c>
      <c r="Z499" t="str">
        <f>IF(AND(O499&lt;&gt;"",NOT(ISERROR(O499))),"",IF(AND(L499&lt;&gt;"",L499&gt;0,NOT(ISERROR(L499))),VLOOKUP(L499,'ESO dumped WayshrineInfo'!$K$3:$N$9999,4,FALSE),""))</f>
        <v/>
      </c>
      <c r="AA499" s="44"/>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WayshrineInfo'!$K$3:$N$9999,4,FALSE),""))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90" t="s">
        <v>2708</v>
      </c>
      <c r="AY499" s="21" t="str">
        <f>IF(A499="???","--","")&amp;IF(F499&lt;&gt;"Not in the game (anymore)",IF(A499&lt;&gt;"",CONCATENATE("[",A499,"] = {wayshrines={")&amp;IF(K499&lt;&gt;"",CONCATENATE(K499,","),"")&amp;IF(L499&lt;&gt;"",CONCATENATE(L499,","),"")&amp;IF(M499&lt;&gt;"",CONCATENATE(M499,","),"")&amp;CONCATENATE("}")&amp;IF(VALUE(N499)&gt;0,CONCATENATE(", traitsNeeded=",N499),"")&amp;CONCATENATE(", dlcId=",IF(S499&lt;&gt;"",S499,"DLC_BASE_GAME")),""),"")</f>
        <v>[573] = {wayshrines={454,454,454,}, dlcId=DLC_FLAMES_OF_AMBITION</v>
      </c>
      <c r="AZ499" s="21" t="str">
        <f>IF(F499&lt;&gt;"Not in the game (anymore)",IF(A499&lt;&gt;"",IF(P499&lt;&gt;"",CONCATENATE(", zoneIds={",P499),"")&amp;IF(Y499&lt;&gt;"",CONCATENATE(",",Y499),"")&amp;IF(AD499&lt;&gt;"",CONCATENATE(",",AD499),"")&amp;IF(AI499&lt;&gt;"",CONCATENATE(",",AI499),"")&amp;IF(AN499&lt;&gt;"",CONCATENATE(",",AN499),"")&amp;IF(AS499&lt;&gt;"",CONCATENATE(",",AS499),"")&amp;IF(P499&lt;&gt;"",CONCATENATE("}",""),"")&amp;IF(OR(I499="true",I499="false",I499&lt;&gt;""), CONCATENATE(", veteran=", I499), ""),""),"")</f>
        <v>, zoneIds={1229}, veteran=false</v>
      </c>
      <c r="BA499" s="21" t="str">
        <f>IF(F499&lt;&gt;"Not in the game (anymore)",IF(A499&lt;&gt;"",", setType="&amp;G499,"")&amp;IF(J499="true",", multiTrialSet=true",""),"")</f>
        <v>, setType=LIBSETS_SETTYPE_DUNGEON</v>
      </c>
      <c r="BB499" s="21" t="str">
        <f>IF(AX499&lt;&gt;"",", isProcSetAllowedInPvP="&amp; AX499,"") &amp; IF(F499&lt;&gt;"Not in the game (anymore)",IF(U499&lt;&gt;"",", dropMechanic={"&amp;U499&amp;IF(AA499&lt;&gt;"",","&amp;AA499,"")&amp;IF(AF499&lt;&gt;"",","&amp;AF499,"")&amp;IF(AK499&lt;&gt;"",","&amp;AK499,"")&amp;IF(AP499&lt;&gt;"",","&amp;AP499,"")&amp;IF(AU499&lt;&gt;"",","&amp;AU499,"")&amp;"}"&amp;IF(U499="LIBSETS_DROP_MECHANIC_MONSTER_NAME",", dropMechanicNames={" &amp; IF(V499&lt;&gt;"","['en']='"&amp;V499&amp;"'","") &amp; IF(W499&lt;&gt;"",", ['de']='" &amp; W499&amp;"'","") &amp; "}",""),"")&amp;"},","")</f>
        <v>, isProcSetAllowedInPvP=1},</v>
      </c>
      <c r="BC499" s="21" t="str">
        <f>IF(F499&lt;&gt;"Not in the game (anymore)",IF(C499&lt;&gt;"",CONCATENATE(" --",C499," / ",B499,"   [",IF(Q499&lt;&gt;"",Q499,""),IF(Z499&lt;&gt;"",", "&amp;Z499,""),IF(AE499&lt;&gt;"",", "&amp;AE499,""),IF(AJ499&lt;&gt;"",", "&amp;AJ499,""),IF(AO499&lt;&gt;"",", "&amp;AO499,""),IF(AT499&lt;&gt;"",", "&amp;AT499,""),"]")),"")</f>
        <v xml:space="preserve"> --Dagon’s Dominion / Dagons Herrschaft   [The Cauldron]</v>
      </c>
    </row>
    <row r="500" spans="1:55" ht="15.75" x14ac:dyDescent="0.25">
      <c r="A500" s="5">
        <v>574</v>
      </c>
      <c r="B500" t="s">
        <v>2458</v>
      </c>
      <c r="C500" s="67" t="s">
        <v>2438</v>
      </c>
      <c r="D500" s="3">
        <f t="shared" si="12"/>
        <v>574</v>
      </c>
      <c r="G500" s="3" t="s">
        <v>1496</v>
      </c>
      <c r="I500" t="s">
        <v>97</v>
      </c>
      <c r="J500" t="s">
        <v>97</v>
      </c>
      <c r="K500" s="37">
        <v>454</v>
      </c>
      <c r="L500" s="37">
        <v>454</v>
      </c>
      <c r="M500" s="37">
        <v>454</v>
      </c>
      <c r="N500">
        <v>0</v>
      </c>
      <c r="O500" s="66" t="s">
        <v>2441</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U500" s="3"/>
      <c r="V500" s="40" t="str">
        <f>IF(U500&lt;&gt;"",IF(U500&lt;&gt;"LIBSETS_DROP_MECHANIC_MONSTER_NAME",VLOOKUP(U500,'LibSets constants'!$I$4:$L$1003,3,FALSE),""),"")</f>
        <v/>
      </c>
      <c r="W500" s="40" t="str">
        <f>IF(U500&lt;&gt;"",IF(U500&lt;&gt;"LIBSETS_DROP_MECHANIC_MONSTER_NAME",VLOOKUP(U500,'LibSets constants'!$I$4:$L$1003,4,FALSE),""),"")</f>
        <v/>
      </c>
      <c r="Y500" s="3" t="str">
        <f>IF(G500&lt;&gt;"LIBSETS_SETTYPE_BATTLEGROUND",IF(G500&lt;&gt;"LIBSETS_SETTYPE_SPECIAL",IF(X500&lt;&gt;"",X500,IF(Z500&lt;&gt;"",VLOOKUP(Z500,'ESO zone constants'!$D$3:$H$4953,5,FALSE),"")),""),"")</f>
        <v/>
      </c>
      <c r="Z500" t="str">
        <f>IF(AND(O500&lt;&gt;"",NOT(ISERROR(O500))),"",IF(AND(L500&lt;&gt;"",L500&gt;0,NOT(ISERROR(L500))),VLOOKUP(L500,'ESO dumped WayshrineInfo'!$K$3:$N$9999,4,FALSE),""))</f>
        <v/>
      </c>
      <c r="AA500" s="44"/>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WayshrineInfo'!$K$3:$N$9999,4,FALSE),""))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90" t="s">
        <v>2707</v>
      </c>
      <c r="AY500" s="21" t="str">
        <f>IF(A500="???","--","")&amp;IF(F500&lt;&gt;"Not in the game (anymore)",IF(A500&lt;&gt;"",CONCATENATE("[",A500,"] = {wayshrines={")&amp;IF(K500&lt;&gt;"",CONCATENATE(K500,","),"")&amp;IF(L500&lt;&gt;"",CONCATENATE(L500,","),"")&amp;IF(M500&lt;&gt;"",CONCATENATE(M500,","),"")&amp;CONCATENATE("}")&amp;IF(VALUE(N500)&gt;0,CONCATENATE(", traitsNeeded=",N500),"")&amp;CONCATENATE(", dlcId=",IF(S500&lt;&gt;"",S500,"DLC_BASE_GAME")),""),"")</f>
        <v>[574] = {wayshrines={454,454,454,}, dlcId=DLC_FLAMES_OF_AMBITION</v>
      </c>
      <c r="AZ500" s="21" t="str">
        <f>IF(F500&lt;&gt;"Not in the game (anymore)",IF(A500&lt;&gt;"",IF(P500&lt;&gt;"",CONCATENATE(", zoneIds={",P500),"")&amp;IF(Y500&lt;&gt;"",CONCATENATE(",",Y500),"")&amp;IF(AD500&lt;&gt;"",CONCATENATE(",",AD500),"")&amp;IF(AI500&lt;&gt;"",CONCATENATE(",",AI500),"")&amp;IF(AN500&lt;&gt;"",CONCATENATE(",",AN500),"")&amp;IF(AS500&lt;&gt;"",CONCATENATE(",",AS500),"")&amp;IF(P500&lt;&gt;"",CONCATENATE("}",""),"")&amp;IF(OR(I500="true",I500="false",I500&lt;&gt;""), CONCATENATE(", veteran=", I500), ""),""),"")</f>
        <v>, zoneIds={1229}, veteran=false</v>
      </c>
      <c r="BA500" s="21" t="str">
        <f>IF(F500&lt;&gt;"Not in the game (anymore)",IF(A500&lt;&gt;"",", setType="&amp;G500,"")&amp;IF(J500="true",", multiTrialSet=true",""),"")</f>
        <v>, setType=LIBSETS_SETTYPE_DUNGEON</v>
      </c>
      <c r="BB500" s="21" t="str">
        <f>IF(AX500&lt;&gt;"",", isProcSetAllowedInPvP="&amp; AX500,"") &amp; IF(F500&lt;&gt;"Not in the game (anymore)",IF(U500&lt;&gt;"",", dropMechanic={"&amp;U500&amp;IF(AA500&lt;&gt;"",","&amp;AA500,"")&amp;IF(AF500&lt;&gt;"",","&amp;AF500,"")&amp;IF(AK500&lt;&gt;"",","&amp;AK500,"")&amp;IF(AP500&lt;&gt;"",","&amp;AP500,"")&amp;IF(AU500&lt;&gt;"",","&amp;AU500,"")&amp;"}"&amp;IF(U500="LIBSETS_DROP_MECHANIC_MONSTER_NAME",", dropMechanicNames={" &amp; IF(V500&lt;&gt;"","['en']='"&amp;V500&amp;"'","") &amp; IF(W500&lt;&gt;"",", ['de']='" &amp; W500&amp;"'","") &amp; "}",""),"")&amp;"},","")</f>
        <v>},</v>
      </c>
      <c r="BC500" s="21" t="str">
        <f>IF(F500&lt;&gt;"Not in the game (anymore)",IF(C500&lt;&gt;"",CONCATENATE(" --",C500," / ",B500,"   [",IF(Q500&lt;&gt;"",Q500,""),IF(Z500&lt;&gt;"",", "&amp;Z500,""),IF(AE500&lt;&gt;"",", "&amp;AE500,""),IF(AJ500&lt;&gt;"",", "&amp;AJ500,""),IF(AO500&lt;&gt;"",", "&amp;AO500,""),IF(AT500&lt;&gt;"",", "&amp;AT500,""),"]")),"")</f>
        <v xml:space="preserve"> --Foolkiller’s Ward / Schutz des Narrentöters   [The Cauldron]</v>
      </c>
    </row>
    <row r="501" spans="1:55" x14ac:dyDescent="0.25">
      <c r="A501" s="5">
        <v>575</v>
      </c>
      <c r="B501" t="s">
        <v>2286</v>
      </c>
      <c r="C501" t="s">
        <v>2268</v>
      </c>
      <c r="D501" s="3">
        <f t="shared" si="12"/>
        <v>575</v>
      </c>
      <c r="G501" s="3" t="s">
        <v>1712</v>
      </c>
      <c r="I501" t="s">
        <v>97</v>
      </c>
      <c r="J501" t="s">
        <v>97</v>
      </c>
      <c r="K501" s="37">
        <v>-1</v>
      </c>
      <c r="L501" s="37">
        <v>-1</v>
      </c>
      <c r="M501" s="37">
        <v>-1</v>
      </c>
      <c r="N501">
        <v>0</v>
      </c>
      <c r="O501" s="66" t="s">
        <v>1829</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2203</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constants'!$B$4:$C$1003,2,FALSE),"")</f>
        <v>Markarth</v>
      </c>
      <c r="U501" s="3" t="s">
        <v>1709</v>
      </c>
      <c r="V501" s="40" t="str">
        <f>IF(U501&lt;&gt;"",IF(U501&lt;&gt;"LIBSETS_DROP_MECHANIC_MONSTER_NAME",VLOOKUP(U501,'LibSets constants'!$I$4:$L$1003,3,FALSE),""),"")</f>
        <v>Antiquities (Mythic set items)</v>
      </c>
      <c r="W501" s="40" t="str">
        <f>IF(U501&lt;&gt;"",IF(U501&lt;&gt;"LIBSETS_DROP_MECHANIC_MONSTER_NAME",VLOOKUP(U501,'LibSets constants'!$I$4:$L$1003,4,FALSE),""),"")</f>
        <v>Antiquitäten (Mytische Set Gegenstände)</v>
      </c>
      <c r="Y501" s="3" t="str">
        <f>IF(G501&lt;&gt;"LIBSETS_SETTYPE_BATTLEGROUND",IF(G501&lt;&gt;"LIBSETS_SETTYPE_SPECIAL",IF(X501&lt;&gt;"",X501,IF(Z501&lt;&gt;"",VLOOKUP(Z501,'ESO zone constants'!$D$3:$H$4953,5,FALSE),"")),""),"")</f>
        <v/>
      </c>
      <c r="Z501" t="str">
        <f>IF(AND(O501&lt;&gt;"",NOT(ISERROR(O501))),"",IF(AND(L501&lt;&gt;"",L501&gt;0,NOT(ISERROR(L501))),VLOOKUP(L501,'ESO dumped WayshrineInfo'!$K$3:$N$9999,4,FALSE),""))</f>
        <v/>
      </c>
      <c r="AA501" s="44"/>
      <c r="AB501" s="43" t="str">
        <f>IF(AA501&lt;&gt;"",IF(AA501&lt;&gt;"LIBSETS_DROP_MECHANIC_MONSTER_NAME",VLOOKUP(AA501,'LibSets constants'!$I$4:$L$1003,3,FALSE),""),"")</f>
        <v/>
      </c>
      <c r="AC501" s="43" t="str">
        <f>IF(AA501&lt;&gt;"",IF(AA501&lt;&gt;"LIBSETS_DROP_MECHANIC_MONSTER_NAME",VLOOKUP(AA501,'LibSets constants'!$I$4:$L$1003,4,FALSE),""),"")</f>
        <v/>
      </c>
      <c r="AD501" s="3" t="str">
        <f>IF(G501&lt;&gt;"LIBSETS_SETTYPE_BATTLEGROUND",IF(G501&lt;&gt;"LIBSETS_SETTYPE_SPECIAL",IF(AE501&lt;&gt;"",VLOOKUP(AE501,'ESO zone constants'!$D$3:$H$4953,5,FALSE),""),""),"")</f>
        <v/>
      </c>
      <c r="AE501" t="str">
        <f>IF(AND(O501&lt;&gt;"",NOT(ISERROR(O501))),"",IF(AND(M501&lt;&gt;"",M501&gt;0,NOT(ISERROR(M501))),VLOOKUP(M501,'ESO dumped WayshrineInfo'!$K$3:$N$9999,4,FALSE),""))</f>
        <v/>
      </c>
      <c r="AF501" s="44"/>
      <c r="AG501" s="43" t="str">
        <f>IF(AF501&lt;&gt;"",IF(AF501&lt;&gt;"LIBSETS_DROP_MECHANIC_MONSTER_NAME",VLOOKUP(AF501,'LibSets constants'!$I$4:$L$1003,3,FALSE),""),"")</f>
        <v/>
      </c>
      <c r="AH501" s="43" t="str">
        <f>IF(AF501&lt;&gt;"",IF(AF501&lt;&gt;"LIBSETS_DROP_MECHANIC_MONSTER_NAME",VLOOKUP(AF501,'LibSets constants'!$I$4:$L$1003,4,FALSE),""),"")</f>
        <v/>
      </c>
      <c r="AI501" s="3" t="str">
        <f>IF(G501&lt;&gt;"LIBSETS_SETTYPE_BATTLEGROUND",IF(G501&lt;&gt;"LIBSETS_SETTYPE_SPECIAL",IF(AJ501&lt;&gt;"",VLOOKUP(AJ501,'ESO zone constants'!$D$3:$H$4953,5,FALSE),""),""),"")</f>
        <v/>
      </c>
      <c r="AK501" s="44"/>
      <c r="AL501" s="43" t="str">
        <f>IF(AK501&lt;&gt;"",IF(AK501&lt;&gt;"LIBSETS_DROP_MECHANIC_MONSTER_NAME",VLOOKUP(AK501,'LibSets constants'!$I$4:$L$1003,3,FALSE),""),"")</f>
        <v/>
      </c>
      <c r="AM501" s="43" t="str">
        <f>IF(AK501&lt;&gt;"",IF(AK501&lt;&gt;"LIBSETS_DROP_MECHANIC_MONSTER_NAME",VLOOKUP(AK501,'LibSets constants'!$I$4:$L$1003,4,FALSE),""),"")</f>
        <v/>
      </c>
      <c r="AN501" s="3" t="str">
        <f>IF(G501&lt;&gt;"LIBSETS_SETTYPE_BATTLEGROUND",IF(G501&lt;&gt;"LIBSETS_SETTYPE_SPECIAL",IF(AO501&lt;&gt;"",VLOOKUP(AO501,'ESO zone constants'!$D$3:$H$4953,5,FALSE),""),""),"")</f>
        <v/>
      </c>
      <c r="AP501" s="44"/>
      <c r="AQ501" s="43" t="str">
        <f>IF(AP501&lt;&gt;"",IF(AP501&lt;&gt;"LIBSETS_DROP_MECHANIC_MONSTER_NAME",VLOOKUP(AP501,'LibSets constants'!$I$4:$L$1003,3,FALSE),""),"")</f>
        <v/>
      </c>
      <c r="AR501" s="43" t="str">
        <f>IF(AP501&lt;&gt;"",IF(AP501&lt;&gt;"LIBSETS_DROP_MECHANIC_MONSTER_NAME",VLOOKUP(AP501,'LibSets constants'!$I$4:$L$1003,4,FALSE),""),"")</f>
        <v/>
      </c>
      <c r="AS501" s="3" t="str">
        <f>IF(G501&lt;&gt;"LIBSETS_SETTYPE_BATTLEGROUND",IF(G501&lt;&gt;"LIBSETS_SETTYPE_SPECIAL",IF(AT501&lt;&gt;"",VLOOKUP(AT501,'ESO zone constants'!$D$3:$H$4953,5,FALSE),""),""),"")</f>
        <v/>
      </c>
      <c r="AU501" s="44"/>
      <c r="AV501" s="43" t="str">
        <f>IF(AU501&lt;&gt;"",IF(AU501&lt;&gt;"LIBSETS_DROP_MECHANIC_MONSTER_NAME",VLOOKUP(AU501,'LibSets constants'!$I$4:$L$1003,3,FALSE),""),"")</f>
        <v/>
      </c>
      <c r="AW501" s="43" t="str">
        <f>IF(AU501&lt;&gt;"",IF(AU501&lt;&gt;"LIBSETS_DROP_MECHANIC_MONSTER_NAME",VLOOKUP(AU501,'LibSets constants'!$I$4:$L$1003,4,FALSE),""),"")</f>
        <v/>
      </c>
      <c r="AX501" s="90" t="s">
        <v>2707</v>
      </c>
      <c r="AY501" s="21" t="str">
        <f>IF(A501="???","--","")&amp;IF(F501&lt;&gt;"Not in the game (anymore)",IF(A501&lt;&gt;"",CONCATENATE("[",A501,"] = {wayshrines={")&amp;IF(K501&lt;&gt;"",CONCATENATE(K501,","),"")&amp;IF(L501&lt;&gt;"",CONCATENATE(L501,","),"")&amp;IF(M501&lt;&gt;"",CONCATENATE(M501,","),"")&amp;CONCATENATE("}")&amp;IF(VALUE(N501)&gt;0,CONCATENATE(", traitsNeeded=",N501),"")&amp;CONCATENATE(", dlcId=",IF(S501&lt;&gt;"",S501,"DLC_BASE_GAME")),""),"")</f>
        <v>[575] = {wayshrines={-1,-1,-1,}, dlcId=DLC_MARKARTH</v>
      </c>
      <c r="AZ501" s="21" t="str">
        <f>IF(F501&lt;&gt;"Not in the game (anymore)",IF(A501&lt;&gt;"",IF(P501&lt;&gt;"",CONCATENATE(", zoneIds={",P501),"")&amp;IF(Y501&lt;&gt;"",CONCATENATE(",",Y501),"")&amp;IF(AD501&lt;&gt;"",CONCATENATE(",",AD501),"")&amp;IF(AI501&lt;&gt;"",CONCATENATE(",",AI501),"")&amp;IF(AN501&lt;&gt;"",CONCATENATE(",",AN501),"")&amp;IF(AS501&lt;&gt;"",CONCATENATE(",",AS501),"")&amp;IF(P501&lt;&gt;"",CONCATENATE("}",""),"")&amp;IF(OR(I501="true",I501="false",I501&lt;&gt;""), CONCATENATE(", veteran=", I501), ""),""),"")</f>
        <v>, veteran=false</v>
      </c>
      <c r="BA501" s="21" t="str">
        <f>IF(F501&lt;&gt;"Not in the game (anymore)",IF(A501&lt;&gt;"",", setType="&amp;G501,"")&amp;IF(J501="true",", multiTrialSet=true",""),"")</f>
        <v>, setType=LIBSETS_SETTYPE_MYTHIC</v>
      </c>
      <c r="BB501" s="21" t="str">
        <f>IF(AX501&lt;&gt;"",", isProcSetAllowedInPvP="&amp; AX501,"") &amp; IF(F501&lt;&gt;"Not in the game (anymore)",IF(U501&lt;&gt;"",", dropMechanic={"&amp;U501&amp;IF(AA501&lt;&gt;"",","&amp;AA501,"")&amp;IF(AF501&lt;&gt;"",","&amp;AF501,"")&amp;IF(AK501&lt;&gt;"",","&amp;AK501,"")&amp;IF(AP501&lt;&gt;"",","&amp;AP501,"")&amp;IF(AU501&lt;&gt;"",","&amp;AU501,"")&amp;"}"&amp;IF(U501="LIBSETS_DROP_MECHANIC_MONSTER_NAME",", dropMechanicNames={" &amp; IF(V501&lt;&gt;"","['en']='"&amp;V501&amp;"'","") &amp; IF(W501&lt;&gt;"",", ['de']='" &amp; W501&amp;"'","") &amp; "}",""),"")&amp;"},","")</f>
        <v>, dropMechanic={LIBSETS_DROP_MECHANIC_ANTIQUITIES}},</v>
      </c>
      <c r="BC501" s="21" t="str">
        <f>IF(F501&lt;&gt;"Not in the game (anymore)",IF(C501&lt;&gt;"",CONCATENATE(" --",C501," / ",B501,"   [",IF(Q501&lt;&gt;"",Q501,""),IF(Z501&lt;&gt;"",", "&amp;Z501,""),IF(AE501&lt;&gt;"",", "&amp;AE501,""),IF(AJ501&lt;&gt;"",", "&amp;AJ501,""),IF(AO501&lt;&gt;"",", "&amp;AO501,""),IF(AT501&lt;&gt;"",", "&amp;AT501,""),"]")),"")</f>
        <v xml:space="preserve"> --Ring of the Pale Order / Ring des Fahlen Ordens   [Antiquities]</v>
      </c>
    </row>
    <row r="502" spans="1:55" x14ac:dyDescent="0.25">
      <c r="A502" s="5">
        <v>576</v>
      </c>
      <c r="B502" t="s">
        <v>2287</v>
      </c>
      <c r="C502" t="s">
        <v>2310</v>
      </c>
      <c r="D502" s="3">
        <f t="shared" si="12"/>
        <v>576</v>
      </c>
      <c r="G502" s="3" t="s">
        <v>1712</v>
      </c>
      <c r="I502" t="s">
        <v>97</v>
      </c>
      <c r="J502" t="s">
        <v>97</v>
      </c>
      <c r="K502" s="37">
        <v>-1</v>
      </c>
      <c r="L502" s="37">
        <v>-1</v>
      </c>
      <c r="M502" s="37">
        <v>-1</v>
      </c>
      <c r="N502">
        <v>0</v>
      </c>
      <c r="O502" s="66" t="s">
        <v>1829</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2203</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3" t="s">
        <v>1709</v>
      </c>
      <c r="V502" s="40" t="str">
        <f>IF(U502&lt;&gt;"",IF(U502&lt;&gt;"LIBSETS_DROP_MECHANIC_MONSTER_NAME",VLOOKUP(U502,'LibSets constants'!$I$4:$L$1003,3,FALSE),""),"")</f>
        <v>Antiquities (Mythic set items)</v>
      </c>
      <c r="W502" s="40" t="str">
        <f>IF(U502&lt;&gt;"",IF(U502&lt;&gt;"LIBSETS_DROP_MECHANIC_MONSTER_NAME",VLOOKUP(U502,'LibSets constants'!$I$4:$L$1003,4,FALSE),""),"")</f>
        <v>Antiquitäten (Mytische Set Gegenstände)</v>
      </c>
      <c r="Y502" s="3" t="str">
        <f>IF(G502&lt;&gt;"LIBSETS_SETTYPE_BATTLEGROUND",IF(G502&lt;&gt;"LIBSETS_SETTYPE_SPECIAL",IF(X502&lt;&gt;"",X502,IF(Z502&lt;&gt;"",VLOOKUP(Z502,'ESO zone constants'!$D$3:$H$4953,5,FALSE),"")),""),"")</f>
        <v/>
      </c>
      <c r="Z502" t="str">
        <f>IF(AND(O502&lt;&gt;"",NOT(ISERROR(O502))),"",IF(AND(L502&lt;&gt;"",L502&gt;0,NOT(ISERROR(L502))),VLOOKUP(L502,'ESO dumped WayshrineInfo'!$K$3:$N$9999,4,FALSE),""))</f>
        <v/>
      </c>
      <c r="AA502" s="44"/>
      <c r="AB502" s="43" t="str">
        <f>IF(AA502&lt;&gt;"",IF(AA502&lt;&gt;"LIBSETS_DROP_MECHANIC_MONSTER_NAME",VLOOKUP(AA502,'LibSets constants'!$I$4:$L$1003,3,FALSE),""),"")</f>
        <v/>
      </c>
      <c r="AC502" s="43" t="str">
        <f>IF(AA502&lt;&gt;"",IF(AA502&lt;&gt;"LIBSETS_DROP_MECHANIC_MONSTER_NAME",VLOOKUP(AA502,'LibSets constants'!$I$4:$L$1003,4,FALSE),""),"")</f>
        <v/>
      </c>
      <c r="AD502" s="3" t="str">
        <f>IF(G502&lt;&gt;"LIBSETS_SETTYPE_BATTLEGROUND",IF(G502&lt;&gt;"LIBSETS_SETTYPE_SPECIAL",IF(AE502&lt;&gt;"",VLOOKUP(AE502,'ESO zone constants'!$D$3:$H$4953,5,FALSE),""),""),"")</f>
        <v/>
      </c>
      <c r="AE502" t="str">
        <f>IF(AND(O502&lt;&gt;"",NOT(ISERROR(O502))),"",IF(AND(M502&lt;&gt;"",M502&gt;0,NOT(ISERROR(M502))),VLOOKUP(M502,'ESO dumped WayshrineInfo'!$K$3:$N$9999,4,FALSE),""))</f>
        <v/>
      </c>
      <c r="AF502" s="44"/>
      <c r="AG502" s="43" t="str">
        <f>IF(AF502&lt;&gt;"",IF(AF502&lt;&gt;"LIBSETS_DROP_MECHANIC_MONSTER_NAME",VLOOKUP(AF502,'LibSets constants'!$I$4:$L$1003,3,FALSE),""),"")</f>
        <v/>
      </c>
      <c r="AH502" s="43" t="str">
        <f>IF(AF502&lt;&gt;"",IF(AF502&lt;&gt;"LIBSETS_DROP_MECHANIC_MONSTER_NAME",VLOOKUP(AF502,'LibSets constants'!$I$4:$L$1003,4,FALSE),""),"")</f>
        <v/>
      </c>
      <c r="AI502" s="3" t="str">
        <f>IF(G502&lt;&gt;"LIBSETS_SETTYPE_BATTLEGROUND",IF(G502&lt;&gt;"LIBSETS_SETTYPE_SPECIAL",IF(AJ502&lt;&gt;"",VLOOKUP(AJ502,'ESO zone constants'!$D$3:$H$4953,5,FALSE),""),""),"")</f>
        <v/>
      </c>
      <c r="AK502" s="44"/>
      <c r="AL502" s="43" t="str">
        <f>IF(AK502&lt;&gt;"",IF(AK502&lt;&gt;"LIBSETS_DROP_MECHANIC_MONSTER_NAME",VLOOKUP(AK502,'LibSets constants'!$I$4:$L$1003,3,FALSE),""),"")</f>
        <v/>
      </c>
      <c r="AM502" s="43" t="str">
        <f>IF(AK502&lt;&gt;"",IF(AK502&lt;&gt;"LIBSETS_DROP_MECHANIC_MONSTER_NAME",VLOOKUP(AK502,'LibSets constants'!$I$4:$L$1003,4,FALSE),""),"")</f>
        <v/>
      </c>
      <c r="AN502" s="3" t="str">
        <f>IF(G502&lt;&gt;"LIBSETS_SETTYPE_BATTLEGROUND",IF(G502&lt;&gt;"LIBSETS_SETTYPE_SPECIAL",IF(AO502&lt;&gt;"",VLOOKUP(AO502,'ESO zone constants'!$D$3:$H$4953,5,FALSE),""),""),"")</f>
        <v/>
      </c>
      <c r="AP502" s="44"/>
      <c r="AQ502" s="43" t="str">
        <f>IF(AP502&lt;&gt;"",IF(AP502&lt;&gt;"LIBSETS_DROP_MECHANIC_MONSTER_NAME",VLOOKUP(AP502,'LibSets constants'!$I$4:$L$1003,3,FALSE),""),"")</f>
        <v/>
      </c>
      <c r="AR502" s="43" t="str">
        <f>IF(AP502&lt;&gt;"",IF(AP502&lt;&gt;"LIBSETS_DROP_MECHANIC_MONSTER_NAME",VLOOKUP(AP502,'LibSets constants'!$I$4:$L$1003,4,FALSE),""),"")</f>
        <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90" t="s">
        <v>2707</v>
      </c>
      <c r="AY502" s="21" t="str">
        <f>IF(A502="???","--","")&amp;IF(F502&lt;&gt;"Not in the game (anymore)",IF(A502&lt;&gt;"",CONCATENATE("[",A502,"] = {wayshrines={")&amp;IF(K502&lt;&gt;"",CONCATENATE(K502,","),"")&amp;IF(L502&lt;&gt;"",CONCATENATE(L502,","),"")&amp;IF(M502&lt;&gt;"",CONCATENATE(M502,","),"")&amp;CONCATENATE("}")&amp;IF(VALUE(N502)&gt;0,CONCATENATE(", traitsNeeded=",N502),"")&amp;CONCATENATE(", dlcId=",IF(S502&lt;&gt;"",S502,"DLC_BASE_GAME")),""),"")</f>
        <v>[576] = {wayshrines={-1,-1,-1,}, dlcId=DLC_MARKARTH</v>
      </c>
      <c r="AZ502" s="21" t="str">
        <f>IF(F502&lt;&gt;"Not in the game (anymore)",IF(A502&lt;&gt;"",IF(P502&lt;&gt;"",CONCATENATE(", zoneIds={",P502),"")&amp;IF(Y502&lt;&gt;"",CONCATENATE(",",Y502),"")&amp;IF(AD502&lt;&gt;"",CONCATENATE(",",AD502),"")&amp;IF(AI502&lt;&gt;"",CONCATENATE(",",AI502),"")&amp;IF(AN502&lt;&gt;"",CONCATENATE(",",AN502),"")&amp;IF(AS502&lt;&gt;"",CONCATENATE(",",AS502),"")&amp;IF(P502&lt;&gt;"",CONCATENATE("}",""),"")&amp;IF(OR(I502="true",I502="false",I502&lt;&gt;""), CONCATENATE(", veteran=", I502), ""),""),"")</f>
        <v>, veteran=false</v>
      </c>
      <c r="BA502" s="21" t="str">
        <f>IF(F502&lt;&gt;"Not in the game (anymore)",IF(A502&lt;&gt;"",", setType="&amp;G502,"")&amp;IF(J502="true",", multiTrialSet=true",""),"")</f>
        <v>, setType=LIBSETS_SETTYPE_MYTHIC</v>
      </c>
      <c r="BB502" s="21" t="str">
        <f>IF(AX502&lt;&gt;"",", isProcSetAllowedInPvP="&amp; AX502,"") &amp; IF(F502&lt;&gt;"Not in the game (anymore)",IF(U502&lt;&gt;"",", dropMechanic={"&amp;U502&amp;IF(AA502&lt;&gt;"",","&amp;AA502,"")&amp;IF(AF502&lt;&gt;"",","&amp;AF502,"")&amp;IF(AK502&lt;&gt;"",","&amp;AK502,"")&amp;IF(AP502&lt;&gt;"",","&amp;AP502,"")&amp;IF(AU502&lt;&gt;"",","&amp;AU502,"")&amp;"}"&amp;IF(U502="LIBSETS_DROP_MECHANIC_MONSTER_NAME",", dropMechanicNames={" &amp; IF(V502&lt;&gt;"","['en']='"&amp;V502&amp;"'","") &amp; IF(W502&lt;&gt;"",", ['de']='" &amp; W502&amp;"'","") &amp; "}",""),"")&amp;"},","")</f>
        <v>, dropMechanic={LIBSETS_DROP_MECHANIC_ANTIQUITIES}},</v>
      </c>
      <c r="BC502" s="21" t="str">
        <f>IF(F502&lt;&gt;"Not in the game (anymore)",IF(C502&lt;&gt;"",CONCATENATE(" --",C502," / ",B502,"   [",IF(Q502&lt;&gt;"",Q502,""),IF(Z502&lt;&gt;"",", "&amp;Z502,""),IF(AE502&lt;&gt;"",", "&amp;AE502,""),IF(AJ502&lt;&gt;"",", "&amp;AJ502,""),IF(AO502&lt;&gt;"",", "&amp;AO502,""),IF(AT502&lt;&gt;"",", "&amp;AT502,""),"]")),"")</f>
        <v xml:space="preserve"> --Pearls of Ehlnofey / Perlen der Ehlnofey   [Antiquities]</v>
      </c>
    </row>
    <row r="503" spans="1:55" ht="15.75" x14ac:dyDescent="0.25">
      <c r="A503" s="5">
        <v>577</v>
      </c>
      <c r="B503" t="s">
        <v>2461</v>
      </c>
      <c r="C503" s="67" t="s">
        <v>2462</v>
      </c>
      <c r="D503" s="3">
        <f t="shared" si="12"/>
        <v>577</v>
      </c>
      <c r="E503" s="42"/>
      <c r="G503" s="3" t="s">
        <v>1498</v>
      </c>
      <c r="H503">
        <v>3</v>
      </c>
      <c r="I503" t="s">
        <v>1485</v>
      </c>
      <c r="J503" t="s">
        <v>97</v>
      </c>
      <c r="K503" s="37">
        <v>437</v>
      </c>
      <c r="L503" s="37">
        <v>437</v>
      </c>
      <c r="M503" s="37">
        <v>437</v>
      </c>
      <c r="N503">
        <v>0</v>
      </c>
      <c r="O503" s="66" t="s">
        <v>2440</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 t="s">
        <v>1565</v>
      </c>
      <c r="V503" s="42" t="s">
        <v>2461</v>
      </c>
      <c r="W503" s="42" t="s">
        <v>2461</v>
      </c>
      <c r="Y503" s="3" t="str">
        <f>IF(G503&lt;&gt;"LIBSETS_SETTYPE_BATTLEGROUND",IF(G503&lt;&gt;"LIBSETS_SETTYPE_SPECIAL",IF(X503&lt;&gt;"",X503,IF(Z503&lt;&gt;"",VLOOKUP(Z503,'ESO zone constants'!$D$3:$H$4953,5,FALSE),"")),""),"")</f>
        <v/>
      </c>
      <c r="Z503" t="str">
        <f>IF(AND(O503&lt;&gt;"",NOT(ISERROR(O503))),"",IF(AND(L503&lt;&gt;"",L503&gt;0,NOT(ISERROR(L503))),VLOOKUP(L503,'ESO dumped WayshrineInfo'!$K$3:$N$9999,4,FALSE),""))</f>
        <v/>
      </c>
      <c r="AA503" s="44"/>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WayshrineInfo'!$K$3:$N$9999,4,FALSE),""))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90" t="s">
        <v>2707</v>
      </c>
      <c r="AY503" s="21" t="str">
        <f>IF(A503="???","--","")&amp;IF(F503&lt;&gt;"Not in the game (anymore)",IF(A503&lt;&gt;"",CONCATENATE("[",A503,"] = {wayshrines={")&amp;IF(K503&lt;&gt;"",CONCATENATE(K503,","),"")&amp;IF(L503&lt;&gt;"",CONCATENATE(L503,","),"")&amp;IF(M503&lt;&gt;"",CONCATENATE(M503,","),"")&amp;CONCATENATE("}")&amp;IF(VALUE(N503)&gt;0,CONCATENATE(", traitsNeeded=",N503),"")&amp;CONCATENATE(", dlcId=",IF(S503&lt;&gt;"",S503,"DLC_BASE_GAME")),""),"")</f>
        <v>[577] = {wayshrines={437,437,437,}, dlcId=DLC_FLAMES_OF_AMBITION</v>
      </c>
      <c r="AZ503" s="21" t="str">
        <f>IF(F503&lt;&gt;"Not in the game (anymore)",IF(A503&lt;&gt;"",IF(P503&lt;&gt;"",CONCATENATE(", zoneIds={",P503),"")&amp;IF(Y503&lt;&gt;"",CONCATENATE(",",Y503),"")&amp;IF(AD503&lt;&gt;"",CONCATENATE(",",AD503),"")&amp;IF(AI503&lt;&gt;"",CONCATENATE(",",AI503),"")&amp;IF(AN503&lt;&gt;"",CONCATENATE(",",AN503),"")&amp;IF(AS503&lt;&gt;"",CONCATENATE(",",AS503),"")&amp;IF(P503&lt;&gt;"",CONCATENATE("}",""),"")&amp;IF(OR(I503="true",I503="false",I503&lt;&gt;""), CONCATENATE(", veteran=", I503), ""),""),"")</f>
        <v>, zoneIds={1228}, veteran={[EQUIP_TYPE_HEAD]=true, [EQUIP_TYPE_SHOULDERS]=false}</v>
      </c>
      <c r="BA503" s="21" t="str">
        <f>IF(F503&lt;&gt;"Not in the game (anymore)",IF(A503&lt;&gt;"",", setType="&amp;G503,"")&amp;IF(J503="true",", multiTrialSet=true",""),"")</f>
        <v>, setType=LIBSETS_SETTYPE_MONSTER</v>
      </c>
      <c r="BB503" s="21" t="str">
        <f>IF(AX503&lt;&gt;"",", isProcSetAllowedInPvP="&amp; AX503,"") &amp; IF(F503&lt;&gt;"Not in the game (anymore)",IF(U503&lt;&gt;"",", dropMechanic={"&amp;U503&amp;IF(AA503&lt;&gt;"",","&amp;AA503,"")&amp;IF(AF503&lt;&gt;"",","&amp;AF503,"")&amp;IF(AK503&lt;&gt;"",","&amp;AK503,"")&amp;IF(AP503&lt;&gt;"",","&amp;AP503,"")&amp;IF(AU503&lt;&gt;"",","&amp;AU503,"")&amp;"}"&amp;IF(U503="LIBSETS_DROP_MECHANIC_MONSTER_NAME",", dropMechanicNames={" &amp; IF(V503&lt;&gt;"","['en']='"&amp;V503&amp;"'","") &amp; IF(W503&lt;&gt;"",", ['de']='" &amp; W503&amp;"'","") &amp; "}",""),"")&amp;"},","")</f>
        <v>, dropMechanic={LIBSETS_DROP_MECHANIC_MONSTER_NAME}, dropMechanicNames={['en']='Encrati\'s Behemoth', ['de']='Encrati\'s Behemoth'}},</v>
      </c>
      <c r="BC503" s="21" t="str">
        <f>IF(F503&lt;&gt;"Not in the game (anymore)",IF(C503&lt;&gt;"",CONCATENATE(" --",C503," / ",B503,"   [",IF(Q503&lt;&gt;"",Q503,""),IF(Z503&lt;&gt;"",", "&amp;Z503,""),IF(AE503&lt;&gt;"",", "&amp;AE503,""),IF(AJ503&lt;&gt;"",", "&amp;AJ503,""),IF(AO503&lt;&gt;"",", "&amp;AO503,""),IF(AT503&lt;&gt;"",", "&amp;AT503,""),"]")),"")</f>
        <v xml:space="preserve"> --Encrati\’s Behemoth / Encrati\'s Behemoth   [Black Drake Villa]</v>
      </c>
    </row>
    <row r="504" spans="1:55" ht="15.75" x14ac:dyDescent="0.25">
      <c r="A504" s="5">
        <v>578</v>
      </c>
      <c r="B504" t="s">
        <v>2439</v>
      </c>
      <c r="C504" s="67" t="s">
        <v>2439</v>
      </c>
      <c r="D504" s="3">
        <f t="shared" si="12"/>
        <v>578</v>
      </c>
      <c r="G504" s="3" t="s">
        <v>1498</v>
      </c>
      <c r="H504">
        <v>3</v>
      </c>
      <c r="I504" t="s">
        <v>1485</v>
      </c>
      <c r="J504" t="s">
        <v>97</v>
      </c>
      <c r="K504" s="37">
        <v>454</v>
      </c>
      <c r="L504" s="37">
        <v>454</v>
      </c>
      <c r="M504" s="37">
        <v>454</v>
      </c>
      <c r="N504">
        <v>0</v>
      </c>
      <c r="O504" s="66" t="s">
        <v>2441</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 t="s">
        <v>1565</v>
      </c>
      <c r="V504" s="42" t="s">
        <v>2439</v>
      </c>
      <c r="W504" s="42" t="s">
        <v>2439</v>
      </c>
      <c r="Y504" s="3" t="str">
        <f>IF(G504&lt;&gt;"LIBSETS_SETTYPE_BATTLEGROUND",IF(G504&lt;&gt;"LIBSETS_SETTYPE_SPECIAL",IF(X504&lt;&gt;"",X504,IF(Z504&lt;&gt;"",VLOOKUP(Z504,'ESO zone constants'!$D$3:$H$4953,5,FALSE),"")),""),"")</f>
        <v/>
      </c>
      <c r="Z504" t="str">
        <f>IF(AND(O504&lt;&gt;"",NOT(ISERROR(O504))),"",IF(AND(L504&lt;&gt;"",L504&gt;0,NOT(ISERROR(L504))),VLOOKUP(L504,'ESO dumped WayshrineInfo'!$K$3:$N$9999,4,FALSE),""))</f>
        <v/>
      </c>
      <c r="AA504" s="44"/>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WayshrineInfo'!$K$3:$N$9999,4,FALSE),""))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90" t="s">
        <v>2707</v>
      </c>
      <c r="AY504" s="21" t="str">
        <f>IF(A504="???","--","")&amp;IF(F504&lt;&gt;"Not in the game (anymore)",IF(A504&lt;&gt;"",CONCATENATE("[",A504,"] = {wayshrines={")&amp;IF(K504&lt;&gt;"",CONCATENATE(K504,","),"")&amp;IF(L504&lt;&gt;"",CONCATENATE(L504,","),"")&amp;IF(M504&lt;&gt;"",CONCATENATE(M504,","),"")&amp;CONCATENATE("}")&amp;IF(VALUE(N504)&gt;0,CONCATENATE(", traitsNeeded=",N504),"")&amp;CONCATENATE(", dlcId=",IF(S504&lt;&gt;"",S504,"DLC_BASE_GAME")),""),"")</f>
        <v>[578] = {wayshrines={454,454,454,}, dlcId=DLC_FLAMES_OF_AMBITION</v>
      </c>
      <c r="AZ504" s="21" t="str">
        <f>IF(F504&lt;&gt;"Not in the game (anymore)",IF(A504&lt;&gt;"",IF(P504&lt;&gt;"",CONCATENATE(", zoneIds={",P504),"")&amp;IF(Y504&lt;&gt;"",CONCATENATE(",",Y504),"")&amp;IF(AD504&lt;&gt;"",CONCATENATE(",",AD504),"")&amp;IF(AI504&lt;&gt;"",CONCATENATE(",",AI504),"")&amp;IF(AN504&lt;&gt;"",CONCATENATE(",",AN504),"")&amp;IF(AS504&lt;&gt;"",CONCATENATE(",",AS504),"")&amp;IF(P504&lt;&gt;"",CONCATENATE("}",""),"")&amp;IF(OR(I504="true",I504="false",I504&lt;&gt;""), CONCATENATE(", veteran=", I504), ""),""),"")</f>
        <v>, zoneIds={1229}, veteran={[EQUIP_TYPE_HEAD]=true, [EQUIP_TYPE_SHOULDERS]=false}</v>
      </c>
      <c r="BA504" s="21" t="str">
        <f>IF(F504&lt;&gt;"Not in the game (anymore)",IF(A504&lt;&gt;"",", setType="&amp;G504,"")&amp;IF(J504="true",", multiTrialSet=true",""),"")</f>
        <v>, setType=LIBSETS_SETTYPE_MONSTER</v>
      </c>
      <c r="BB504" s="21" t="str">
        <f>IF(AX504&lt;&gt;"",", isProcSetAllowedInPvP="&amp; AX504,"") &amp; IF(F504&lt;&gt;"Not in the game (anymore)",IF(U504&lt;&gt;"",", dropMechanic={"&amp;U504&amp;IF(AA504&lt;&gt;"",","&amp;AA504,"")&amp;IF(AF504&lt;&gt;"",","&amp;AF504,"")&amp;IF(AK504&lt;&gt;"",","&amp;AK504,"")&amp;IF(AP504&lt;&gt;"",","&amp;AP504,"")&amp;IF(AU504&lt;&gt;"",","&amp;AU504,"")&amp;"}"&amp;IF(U504="LIBSETS_DROP_MECHANIC_MONSTER_NAME",", dropMechanicNames={" &amp; IF(V504&lt;&gt;"","['en']='"&amp;V504&amp;"'","") &amp; IF(W504&lt;&gt;"",", ['de']='" &amp; W504&amp;"'","") &amp; "}",""),"")&amp;"},","")</f>
        <v>, dropMechanic={LIBSETS_DROP_MECHANIC_MONSTER_NAME}, dropMechanicNames={['en']='Baron Zaudrus', ['de']='Baron Zaudrus'}},</v>
      </c>
      <c r="BC504" s="21" t="str">
        <f>IF(F504&lt;&gt;"Not in the game (anymore)",IF(C504&lt;&gt;"",CONCATENATE(" --",C504," / ",B504,"   [",IF(Q504&lt;&gt;"",Q504,""),IF(Z504&lt;&gt;"",", "&amp;Z504,""),IF(AE504&lt;&gt;"",", "&amp;AE504,""),IF(AJ504&lt;&gt;"",", "&amp;AJ504,""),IF(AO504&lt;&gt;"",", "&amp;AO504,""),IF(AT504&lt;&gt;"",", "&amp;AT504,""),"]")),"")</f>
        <v xml:space="preserve"> --Baron Zaudrus / Baron Zaudrus   [The Cauldron]</v>
      </c>
    </row>
    <row r="505" spans="1:55" x14ac:dyDescent="0.25">
      <c r="A505" s="5">
        <v>579</v>
      </c>
      <c r="B505" s="84" t="s">
        <v>2514</v>
      </c>
      <c r="C505" s="84" t="s">
        <v>2513</v>
      </c>
      <c r="D505" s="3">
        <f t="shared" ref="D505:D546" si="13">A505</f>
        <v>579</v>
      </c>
      <c r="G505" s="3" t="s">
        <v>1499</v>
      </c>
      <c r="I505" t="s">
        <v>97</v>
      </c>
      <c r="J505" t="s">
        <v>97</v>
      </c>
      <c r="K505" s="37">
        <v>458</v>
      </c>
      <c r="L505" s="37">
        <v>458</v>
      </c>
      <c r="M505" s="37">
        <v>458</v>
      </c>
      <c r="N505">
        <v>0</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1581</v>
      </c>
      <c r="V505" s="42"/>
      <c r="W505" s="42"/>
      <c r="Y505" s="3">
        <f>IF(G505&lt;&gt;"LIBSETS_SETTYPE_BATTLEGROUND",IF(G505&lt;&gt;"LIBSETS_SETTYPE_SPECIAL",IF(X505&lt;&gt;"",X505,IF(Z505&lt;&gt;"",VLOOKUP(Z505,'ESO zone constants'!$D$3:$H$4953,5,FALSE),"")),""),"")</f>
        <v>1261</v>
      </c>
      <c r="Z505" t="str">
        <f>IF(AND(O505&lt;&gt;"",NOT(ISERROR(O505))),"",IF(AND(L505&lt;&gt;"",L505&gt;0,NOT(ISERROR(L505))),VLOOKUP(L505,'ESO dumped WayshrineInfo'!$K$3:$N$9999,4,FALSE),""))</f>
        <v>Blackwood</v>
      </c>
      <c r="AA505" s="44"/>
      <c r="AB505" s="43" t="str">
        <f>IF(AA505&lt;&gt;"",IF(AA505&lt;&gt;"LIBSETS_DROP_MECHANIC_MONSTER_NAME",VLOOKUP(AA505,'LibSets constants'!$I$4:$L$1003,3,FALSE),""),"")</f>
        <v/>
      </c>
      <c r="AC505" s="43" t="str">
        <f>IF(AA505&lt;&gt;"",IF(AA505&lt;&gt;"LIBSETS_DROP_MECHANIC_MONSTER_NAME",VLOOKUP(AA505,'LibSets constants'!$I$4:$L$1003,4,FALSE),""),"")</f>
        <v/>
      </c>
      <c r="AD505" s="3">
        <f>IF(G505&lt;&gt;"LIBSETS_SETTYPE_BATTLEGROUND",IF(G505&lt;&gt;"LIBSETS_SETTYPE_SPECIAL",IF(AE505&lt;&gt;"",VLOOKUP(AE505,'ESO zone constants'!$D$3:$H$4953,5,FALSE),""),""),"")</f>
        <v>1261</v>
      </c>
      <c r="AE505" t="str">
        <f>IF(AND(O505&lt;&gt;"",NOT(ISERROR(O505))),"",IF(AND(M505&lt;&gt;"",M505&gt;0,NOT(ISERROR(M505))),VLOOKUP(M505,'ESO dumped WayshrineInfo'!$K$3:$N$9999,4,FALSE),""))</f>
        <v>Blackwood</v>
      </c>
      <c r="AF505" s="44"/>
      <c r="AG505" s="43" t="str">
        <f>IF(AF505&lt;&gt;"",IF(AF505&lt;&gt;"LIBSETS_DROP_MECHANIC_MONSTER_NAME",VLOOKUP(AF505,'LibSets constants'!$I$4:$L$1003,3,FALSE),""),"")</f>
        <v/>
      </c>
      <c r="AH505" s="43" t="str">
        <f>IF(AF505&lt;&gt;"",IF(AF505&lt;&gt;"LIBSETS_DROP_MECHANIC_MONSTER_NAME",VLOOKUP(AF505,'LibSets constants'!$I$4:$L$1003,4,FALSE),""),"")</f>
        <v/>
      </c>
      <c r="AI505" s="3" t="str">
        <f>IF(G505&lt;&gt;"LIBSETS_SETTYPE_BATTLEGROUND",IF(G505&lt;&gt;"LIBSETS_SETTYPE_SPECIAL",IF(AJ505&lt;&gt;"",VLOOKUP(AJ505,'ESO zone constants'!$D$3:$H$4953,5,FALSE),""),""),"")</f>
        <v/>
      </c>
      <c r="AK505" s="44"/>
      <c r="AL505" s="43" t="str">
        <f>IF(AK505&lt;&gt;"",IF(AK505&lt;&gt;"LIBSETS_DROP_MECHANIC_MONSTER_NAME",VLOOKUP(AK505,'LibSets constants'!$I$4:$L$1003,3,FALSE),""),"")</f>
        <v/>
      </c>
      <c r="AM505" s="43" t="str">
        <f>IF(AK505&lt;&gt;"",IF(AK505&lt;&gt;"LIBSETS_DROP_MECHANIC_MONSTER_NAME",VLOOKUP(AK505,'LibSets constants'!$I$4:$L$1003,4,FALSE),""),"")</f>
        <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90" t="s">
        <v>2708</v>
      </c>
      <c r="AY505" s="21" t="str">
        <f>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Z505" s="21" t="str">
        <f>IF(F505&lt;&gt;"Not in the game (anymore)",IF(A505&lt;&gt;"",IF(P505&lt;&gt;"",CONCATENATE(", zoneIds={",P505),"")&amp;IF(Y505&lt;&gt;"",CONCATENATE(",",Y505),"")&amp;IF(AD505&lt;&gt;"",CONCATENATE(",",AD505),"")&amp;IF(AI505&lt;&gt;"",CONCATENATE(",",AI505),"")&amp;IF(AN505&lt;&gt;"",CONCATENATE(",",AN505),"")&amp;IF(AS505&lt;&gt;"",CONCATENATE(",",AS505),"")&amp;IF(P505&lt;&gt;"",CONCATENATE("}",""),"")&amp;IF(OR(I505="true",I505="false",I505&lt;&gt;""), CONCATENATE(", veteran=", I505), ""),""),"")</f>
        <v>, zoneIds={1261,1261,1261}, veteran=false</v>
      </c>
      <c r="BA505" s="21" t="str">
        <f>IF(F505&lt;&gt;"Not in the game (anymore)",IF(A505&lt;&gt;"",", setType="&amp;G505,"")&amp;IF(J505="true",", multiTrialSet=true",""),"")</f>
        <v>, setType=LIBSETS_SETTYPE_OVERLAND</v>
      </c>
      <c r="BB505" s="21" t="str">
        <f>IF(AX505&lt;&gt;"",", isProcSetAllowedInPvP="&amp; AX505,"") &amp; IF(F505&lt;&gt;"Not in the game (anymore)",IF(U505&lt;&gt;"",", dropMechanic={"&amp;U505&amp;IF(AA505&lt;&gt;"",","&amp;AA505,"")&amp;IF(AF505&lt;&gt;"",","&amp;AF505,"")&amp;IF(AK505&lt;&gt;"",","&amp;AK505,"")&amp;IF(AP505&lt;&gt;"",","&amp;AP505,"")&amp;IF(AU505&lt;&gt;"",","&amp;AU505,"")&amp;"}"&amp;IF(U505="LIBSETS_DROP_MECHANIC_MONSTER_NAME",", dropMechanicNames={" &amp; IF(V505&lt;&gt;"","['en']='"&amp;V505&amp;"'","") &amp; IF(W505&lt;&gt;"",", ['de']='" &amp; W505&amp;"'","") &amp; "}",""),"")&amp;"},","")</f>
        <v>, isProcSetAllowedInPvP=1, dropMechanic={LIBSETS_DROP_MECHANIC_OVERLAND_BOSS_DELVE}},</v>
      </c>
      <c r="BC505" s="21" t="str">
        <f>IF(F505&lt;&gt;"Not in the game (anymore)",IF(C505&lt;&gt;"",CONCATENATE(" --",C505," / ",B505,"   [",IF(Q505&lt;&gt;"",Q505,""),IF(Z505&lt;&gt;"",", "&amp;Z505,""),IF(AE505&lt;&gt;"",", "&amp;AE505,""),IF(AJ505&lt;&gt;"",", "&amp;AJ505,""),IF(AO505&lt;&gt;"",", "&amp;AO505,""),IF(AT505&lt;&gt;"",", "&amp;AT505,""),"]")),"")</f>
        <v xml:space="preserve"> --Frostbite / Frostbiss   [Blackwood, Blackwood, Blackwood]</v>
      </c>
    </row>
    <row r="506" spans="1:55" x14ac:dyDescent="0.25">
      <c r="A506" s="5">
        <v>580</v>
      </c>
      <c r="B506" s="84" t="s">
        <v>2510</v>
      </c>
      <c r="C506" s="84" t="s">
        <v>2511</v>
      </c>
      <c r="D506" s="3">
        <f t="shared" si="13"/>
        <v>580</v>
      </c>
      <c r="G506" s="3" t="s">
        <v>1499</v>
      </c>
      <c r="I506" t="s">
        <v>97</v>
      </c>
      <c r="J506" t="s">
        <v>97</v>
      </c>
      <c r="K506" s="37">
        <v>458</v>
      </c>
      <c r="L506" s="37">
        <v>458</v>
      </c>
      <c r="M506" s="37">
        <v>458</v>
      </c>
      <c r="N506">
        <v>0</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1581</v>
      </c>
      <c r="V506" s="42"/>
      <c r="W506" s="42"/>
      <c r="Y506" s="3">
        <f>IF(G506&lt;&gt;"LIBSETS_SETTYPE_BATTLEGROUND",IF(G506&lt;&gt;"LIBSETS_SETTYPE_SPECIAL",IF(X506&lt;&gt;"",X506,IF(Z506&lt;&gt;"",VLOOKUP(Z506,'ESO zone constants'!$D$3:$H$4953,5,FALSE),"")),""),"")</f>
        <v>1261</v>
      </c>
      <c r="Z506" t="str">
        <f>IF(AND(O506&lt;&gt;"",NOT(ISERROR(O506))),"",IF(AND(L506&lt;&gt;"",L506&gt;0,NOT(ISERROR(L506))),VLOOKUP(L506,'ESO dumped WayshrineInfo'!$K$3:$N$9999,4,FALSE),""))</f>
        <v>Blackwood</v>
      </c>
      <c r="AA506" s="44"/>
      <c r="AB506" s="43" t="str">
        <f>IF(AA506&lt;&gt;"",IF(AA506&lt;&gt;"LIBSETS_DROP_MECHANIC_MONSTER_NAME",VLOOKUP(AA506,'LibSets constants'!$I$4:$L$1003,3,FALSE),""),"")</f>
        <v/>
      </c>
      <c r="AC506" s="43" t="str">
        <f>IF(AA506&lt;&gt;"",IF(AA506&lt;&gt;"LIBSETS_DROP_MECHANIC_MONSTER_NAME",VLOOKUP(AA506,'LibSets constants'!$I$4:$L$1003,4,FALSE),""),"")</f>
        <v/>
      </c>
      <c r="AD506" s="3">
        <f>IF(G506&lt;&gt;"LIBSETS_SETTYPE_BATTLEGROUND",IF(G506&lt;&gt;"LIBSETS_SETTYPE_SPECIAL",IF(AE506&lt;&gt;"",VLOOKUP(AE506,'ESO zone constants'!$D$3:$H$4953,5,FALSE),""),""),"")</f>
        <v>1261</v>
      </c>
      <c r="AE506" t="str">
        <f>IF(AND(O506&lt;&gt;"",NOT(ISERROR(O506))),"",IF(AND(M506&lt;&gt;"",M506&gt;0,NOT(ISERROR(M506))),VLOOKUP(M506,'ESO dumped WayshrineInfo'!$K$3:$N$9999,4,FALSE),""))</f>
        <v>Blackwood</v>
      </c>
      <c r="AF506" s="44"/>
      <c r="AG506" s="43" t="str">
        <f>IF(AF506&lt;&gt;"",IF(AF506&lt;&gt;"LIBSETS_DROP_MECHANIC_MONSTER_NAME",VLOOKUP(AF506,'LibSets constants'!$I$4:$L$1003,3,FALSE),""),"")</f>
        <v/>
      </c>
      <c r="AH506" s="43" t="str">
        <f>IF(AF506&lt;&gt;"",IF(AF506&lt;&gt;"LIBSETS_DROP_MECHANIC_MONSTER_NAME",VLOOKUP(AF506,'LibSets constants'!$I$4:$L$1003,4,FALSE),""),"")</f>
        <v/>
      </c>
      <c r="AI506" s="3" t="str">
        <f>IF(G506&lt;&gt;"LIBSETS_SETTYPE_BATTLEGROUND",IF(G506&lt;&gt;"LIBSETS_SETTYPE_SPECIAL",IF(AJ506&lt;&gt;"",VLOOKUP(AJ506,'ESO zone constants'!$D$3:$H$4953,5,FALSE),""),""),"")</f>
        <v/>
      </c>
      <c r="AK506" s="44"/>
      <c r="AL506" s="43" t="str">
        <f>IF(AK506&lt;&gt;"",IF(AK506&lt;&gt;"LIBSETS_DROP_MECHANIC_MONSTER_NAME",VLOOKUP(AK506,'LibSets constants'!$I$4:$L$1003,3,FALSE),""),"")</f>
        <v/>
      </c>
      <c r="AM506" s="43" t="str">
        <f>IF(AK506&lt;&gt;"",IF(AK506&lt;&gt;"LIBSETS_DROP_MECHANIC_MONSTER_NAME",VLOOKUP(AK506,'LibSets constants'!$I$4:$L$1003,4,FALSE),""),"")</f>
        <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90" t="s">
        <v>2707</v>
      </c>
      <c r="AY506" s="21" t="str">
        <f>IF(A506="???","--","")&amp;IF(F506&lt;&gt;"Not in the game (anymore)",IF(A506&lt;&gt;"",CONCATENATE("[",A506,"] = {wayshrines={")&amp;IF(K506&lt;&gt;"",CONCATENATE(K506,","),"")&amp;IF(L506&lt;&gt;"",CONCATENATE(L506,","),"")&amp;IF(M506&lt;&gt;"",CONCATENATE(M506,","),"")&amp;CONCATENATE("}")&amp;IF(VALUE(N506)&gt;0,CONCATENATE(", traitsNeeded=",N506),"")&amp;CONCATENATE(", dlcId=",IF(S506&lt;&gt;"",S506,"DLC_BASE_GAME")),""),"")</f>
        <v>[580] = {wayshrines={458,458,458,}, dlcId=DLC_BLACKWOOD</v>
      </c>
      <c r="AZ506" s="21" t="str">
        <f>IF(F506&lt;&gt;"Not in the game (anymore)",IF(A506&lt;&gt;"",IF(P506&lt;&gt;"",CONCATENATE(", zoneIds={",P506),"")&amp;IF(Y506&lt;&gt;"",CONCATENATE(",",Y506),"")&amp;IF(AD506&lt;&gt;"",CONCATENATE(",",AD506),"")&amp;IF(AI506&lt;&gt;"",CONCATENATE(",",AI506),"")&amp;IF(AN506&lt;&gt;"",CONCATENATE(",",AN506),"")&amp;IF(AS506&lt;&gt;"",CONCATENATE(",",AS506),"")&amp;IF(P506&lt;&gt;"",CONCATENATE("}",""),"")&amp;IF(OR(I506="true",I506="false",I506&lt;&gt;""), CONCATENATE(", veteran=", I506), ""),""),"")</f>
        <v>, zoneIds={1261,1261,1261}, veteran=false</v>
      </c>
      <c r="BA506" s="21" t="str">
        <f>IF(F506&lt;&gt;"Not in the game (anymore)",IF(A506&lt;&gt;"",", setType="&amp;G506,"")&amp;IF(J506="true",", multiTrialSet=true",""),"")</f>
        <v>, setType=LIBSETS_SETTYPE_OVERLAND</v>
      </c>
      <c r="BB506" s="21" t="str">
        <f>IF(AX506&lt;&gt;"",", isProcSetAllowedInPvP="&amp; AX506,"") &amp; IF(F506&lt;&gt;"Not in the game (anymore)",IF(U506&lt;&gt;"",", dropMechanic={"&amp;U506&amp;IF(AA506&lt;&gt;"",","&amp;AA506,"")&amp;IF(AF506&lt;&gt;"",","&amp;AF506,"")&amp;IF(AK506&lt;&gt;"",","&amp;AK506,"")&amp;IF(AP506&lt;&gt;"",","&amp;AP506,"")&amp;IF(AU506&lt;&gt;"",","&amp;AU506,"")&amp;"}"&amp;IF(U506="LIBSETS_DROP_MECHANIC_MONSTER_NAME",", dropMechanicNames={" &amp; IF(V506&lt;&gt;"","['en']='"&amp;V506&amp;"'","") &amp; IF(W506&lt;&gt;"",", ['de']='" &amp; W506&amp;"'","") &amp; "}",""),"")&amp;"},","")</f>
        <v>, dropMechanic={LIBSETS_DROP_MECHANIC_OVERLAND_BOSS_DELVE}},</v>
      </c>
      <c r="BC506" s="21" t="str">
        <f>IF(F506&lt;&gt;"Not in the game (anymore)",IF(C506&lt;&gt;"",CONCATENATE(" --",C506," / ",B506,"   [",IF(Q506&lt;&gt;"",Q506,""),IF(Z506&lt;&gt;"",", "&amp;Z506,""),IF(AE506&lt;&gt;"",", "&amp;AE506,""),IF(AJ506&lt;&gt;"",", "&amp;AJ506,""),IF(AO506&lt;&gt;"",", "&amp;AO506,""),IF(AT506&lt;&gt;"",", "&amp;AT506,""),"]")),"")</f>
        <v xml:space="preserve"> --Deadlands Assassin / Totenländer-Assassine   [Blackwood, Blackwood, Blackwood]</v>
      </c>
    </row>
    <row r="507" spans="1:55" x14ac:dyDescent="0.25">
      <c r="A507" s="5">
        <v>581</v>
      </c>
      <c r="B507" s="84" t="s">
        <v>2508</v>
      </c>
      <c r="C507" s="84" t="s">
        <v>2509</v>
      </c>
      <c r="D507" s="3">
        <f t="shared" si="13"/>
        <v>581</v>
      </c>
      <c r="G507" s="3" t="s">
        <v>1499</v>
      </c>
      <c r="I507" t="s">
        <v>97</v>
      </c>
      <c r="J507" t="s">
        <v>97</v>
      </c>
      <c r="K507" s="37">
        <v>458</v>
      </c>
      <c r="L507" s="37">
        <v>458</v>
      </c>
      <c r="M507" s="37">
        <v>458</v>
      </c>
      <c r="N507">
        <v>0</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1581</v>
      </c>
      <c r="V507" s="42"/>
      <c r="W507" s="42"/>
      <c r="Y507" s="3">
        <f>IF(G507&lt;&gt;"LIBSETS_SETTYPE_BATTLEGROUND",IF(G507&lt;&gt;"LIBSETS_SETTYPE_SPECIAL",IF(X507&lt;&gt;"",X507,IF(Z507&lt;&gt;"",VLOOKUP(Z507,'ESO zone constants'!$D$3:$H$4953,5,FALSE),"")),""),"")</f>
        <v>1261</v>
      </c>
      <c r="Z507" t="str">
        <f>IF(AND(O507&lt;&gt;"",NOT(ISERROR(O507))),"",IF(AND(L507&lt;&gt;"",L507&gt;0,NOT(ISERROR(L507))),VLOOKUP(L507,'ESO dumped WayshrineInfo'!$K$3:$N$9999,4,FALSE),""))</f>
        <v>Blackwood</v>
      </c>
      <c r="AA507" s="44"/>
      <c r="AB507" s="43" t="str">
        <f>IF(AA507&lt;&gt;"",IF(AA507&lt;&gt;"LIBSETS_DROP_MECHANIC_MONSTER_NAME",VLOOKUP(AA507,'LibSets constants'!$I$4:$L$1003,3,FALSE),""),"")</f>
        <v/>
      </c>
      <c r="AC507" s="43" t="str">
        <f>IF(AA507&lt;&gt;"",IF(AA507&lt;&gt;"LIBSETS_DROP_MECHANIC_MONSTER_NAME",VLOOKUP(AA507,'LibSets constants'!$I$4:$L$1003,4,FALSE),""),"")</f>
        <v/>
      </c>
      <c r="AD507" s="3">
        <f>IF(G507&lt;&gt;"LIBSETS_SETTYPE_BATTLEGROUND",IF(G507&lt;&gt;"LIBSETS_SETTYPE_SPECIAL",IF(AE507&lt;&gt;"",VLOOKUP(AE507,'ESO zone constants'!$D$3:$H$4953,5,FALSE),""),""),"")</f>
        <v>1261</v>
      </c>
      <c r="AE507" t="str">
        <f>IF(AND(O507&lt;&gt;"",NOT(ISERROR(O507))),"",IF(AND(M507&lt;&gt;"",M507&gt;0,NOT(ISERROR(M507))),VLOOKUP(M507,'ESO dumped WayshrineInfo'!$K$3:$N$9999,4,FALSE),""))</f>
        <v>Blackwood</v>
      </c>
      <c r="AF507" s="44"/>
      <c r="AG507" s="43" t="str">
        <f>IF(AF507&lt;&gt;"",IF(AF507&lt;&gt;"LIBSETS_DROP_MECHANIC_MONSTER_NAME",VLOOKUP(AF507,'LibSets constants'!$I$4:$L$1003,3,FALSE),""),"")</f>
        <v/>
      </c>
      <c r="AH507" s="43" t="str">
        <f>IF(AF507&lt;&gt;"",IF(AF507&lt;&gt;"LIBSETS_DROP_MECHANIC_MONSTER_NAME",VLOOKUP(AF507,'LibSets constants'!$I$4:$L$1003,4,FALSE),""),"")</f>
        <v/>
      </c>
      <c r="AI507" s="3" t="str">
        <f>IF(G507&lt;&gt;"LIBSETS_SETTYPE_BATTLEGROUND",IF(G507&lt;&gt;"LIBSETS_SETTYPE_SPECIAL",IF(AJ507&lt;&gt;"",VLOOKUP(AJ507,'ESO zone constants'!$D$3:$H$4953,5,FALSE),""),""),"")</f>
        <v/>
      </c>
      <c r="AK507" s="44"/>
      <c r="AL507" s="43" t="str">
        <f>IF(AK507&lt;&gt;"",IF(AK507&lt;&gt;"LIBSETS_DROP_MECHANIC_MONSTER_NAME",VLOOKUP(AK507,'LibSets constants'!$I$4:$L$1003,3,FALSE),""),"")</f>
        <v/>
      </c>
      <c r="AM507" s="43" t="str">
        <f>IF(AK507&lt;&gt;"",IF(AK507&lt;&gt;"LIBSETS_DROP_MECHANIC_MONSTER_NAME",VLOOKUP(AK507,'LibSets constants'!$I$4:$L$1003,4,FALSE),""),"")</f>
        <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90" t="s">
        <v>2707</v>
      </c>
      <c r="AY507" s="21" t="str">
        <f>IF(A507="???","--","")&amp;IF(F507&lt;&gt;"Not in the game (anymore)",IF(A507&lt;&gt;"",CONCATENATE("[",A507,"] = {wayshrines={")&amp;IF(K507&lt;&gt;"",CONCATENATE(K507,","),"")&amp;IF(L507&lt;&gt;"",CONCATENATE(L507,","),"")&amp;IF(M507&lt;&gt;"",CONCATENATE(M507,","),"")&amp;CONCATENATE("}")&amp;IF(VALUE(N507)&gt;0,CONCATENATE(", traitsNeeded=",N507),"")&amp;CONCATENATE(", dlcId=",IF(S507&lt;&gt;"",S507,"DLC_BASE_GAME")),""),"")</f>
        <v>[581] = {wayshrines={458,458,458,}, dlcId=DLC_BLACKWOOD</v>
      </c>
      <c r="AZ507" s="21" t="str">
        <f>IF(F507&lt;&gt;"Not in the game (anymore)",IF(A507&lt;&gt;"",IF(P507&lt;&gt;"",CONCATENATE(", zoneIds={",P507),"")&amp;IF(Y507&lt;&gt;"",CONCATENATE(",",Y507),"")&amp;IF(AD507&lt;&gt;"",CONCATENATE(",",AD507),"")&amp;IF(AI507&lt;&gt;"",CONCATENATE(",",AI507),"")&amp;IF(AN507&lt;&gt;"",CONCATENATE(",",AN507),"")&amp;IF(AS507&lt;&gt;"",CONCATENATE(",",AS507),"")&amp;IF(P507&lt;&gt;"",CONCATENATE("}",""),"")&amp;IF(OR(I507="true",I507="false",I507&lt;&gt;""), CONCATENATE(", veteran=", I507), ""),""),"")</f>
        <v>, zoneIds={1261,1261,1261}, veteran=false</v>
      </c>
      <c r="BA507" s="21" t="str">
        <f>IF(F507&lt;&gt;"Not in the game (anymore)",IF(A507&lt;&gt;"",", setType="&amp;G507,"")&amp;IF(J507="true",", multiTrialSet=true",""),"")</f>
        <v>, setType=LIBSETS_SETTYPE_OVERLAND</v>
      </c>
      <c r="BB507" s="21" t="str">
        <f>IF(AX507&lt;&gt;"",", isProcSetAllowedInPvP="&amp; AX507,"") &amp; IF(F507&lt;&gt;"Not in the game (anymore)",IF(U507&lt;&gt;"",", dropMechanic={"&amp;U507&amp;IF(AA507&lt;&gt;"",","&amp;AA507,"")&amp;IF(AF507&lt;&gt;"",","&amp;AF507,"")&amp;IF(AK507&lt;&gt;"",","&amp;AK507,"")&amp;IF(AP507&lt;&gt;"",","&amp;AP507,"")&amp;IF(AU507&lt;&gt;"",","&amp;AU507,"")&amp;"}"&amp;IF(U507="LIBSETS_DROP_MECHANIC_MONSTER_NAME",", dropMechanicNames={" &amp; IF(V507&lt;&gt;"","['en']='"&amp;V507&amp;"'","") &amp; IF(W507&lt;&gt;"",", ['de']='" &amp; W507&amp;"'","") &amp; "}",""),"")&amp;"},","")</f>
        <v>, dropMechanic={LIBSETS_DROP_MECHANIC_OVERLAND_BOSS_DELVE}},</v>
      </c>
      <c r="BC507" s="21" t="str">
        <f>IF(F507&lt;&gt;"Not in the game (anymore)",IF(C507&lt;&gt;"",CONCATENATE(" --",C507," / ",B507,"   [",IF(Q507&lt;&gt;"",Q507,""),IF(Z507&lt;&gt;"",", "&amp;Z507,""),IF(AE507&lt;&gt;"",", "&amp;AE507,""),IF(AJ507&lt;&gt;"",", "&amp;AJ507,""),IF(AO507&lt;&gt;"",", "&amp;AO507,""),IF(AT507&lt;&gt;"",", "&amp;AT507,""),"]")),"")</f>
        <v xml:space="preserve"> --Bog Raider / Moorräuber   [Blackwood, Blackwood, Blackwood]</v>
      </c>
    </row>
    <row r="508" spans="1:55" x14ac:dyDescent="0.25">
      <c r="A508" s="5">
        <v>582</v>
      </c>
      <c r="B508" s="84" t="s">
        <v>2507</v>
      </c>
      <c r="C508" s="84" t="s">
        <v>2504</v>
      </c>
      <c r="D508" s="3">
        <f t="shared" si="13"/>
        <v>582</v>
      </c>
      <c r="G508" s="3" t="s">
        <v>1493</v>
      </c>
      <c r="I508" t="s">
        <v>97</v>
      </c>
      <c r="J508" t="s">
        <v>97</v>
      </c>
      <c r="K508" s="86">
        <v>458</v>
      </c>
      <c r="L508" s="86">
        <v>458</v>
      </c>
      <c r="M508" s="86">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U508" s="3"/>
      <c r="V508" s="42"/>
      <c r="W508" s="42"/>
      <c r="Y508" s="3">
        <f>IF(G508&lt;&gt;"LIBSETS_SETTYPE_BATTLEGROUND",IF(G508&lt;&gt;"LIBSETS_SETTYPE_SPECIAL",IF(X508&lt;&gt;"",X508,IF(Z508&lt;&gt;"",VLOOKUP(Z508,'ESO zone constants'!$D$3:$H$4953,5,FALSE),"")),""),"")</f>
        <v>1261</v>
      </c>
      <c r="Z508" t="str">
        <f>IF(AND(O508&lt;&gt;"",NOT(ISERROR(O508))),"",IF(AND(L508&lt;&gt;"",L508&gt;0,NOT(ISERROR(L508))),VLOOKUP(L508,'ESO dumped WayshrineInfo'!$K$3:$N$9999,4,FALSE),""))</f>
        <v>Blackwood</v>
      </c>
      <c r="AA508" s="44"/>
      <c r="AB508" s="43" t="str">
        <f>IF(AA508&lt;&gt;"",IF(AA508&lt;&gt;"LIBSETS_DROP_MECHANIC_MONSTER_NAME",VLOOKUP(AA508,'LibSets constants'!$I$4:$L$1003,3,FALSE),""),"")</f>
        <v/>
      </c>
      <c r="AC508" s="43" t="str">
        <f>IF(AA508&lt;&gt;"",IF(AA508&lt;&gt;"LIBSETS_DROP_MECHANIC_MONSTER_NAME",VLOOKUP(AA508,'LibSets constants'!$I$4:$L$1003,4,FALSE),""),"")</f>
        <v/>
      </c>
      <c r="AD508" s="3">
        <f>IF(G508&lt;&gt;"LIBSETS_SETTYPE_BATTLEGROUND",IF(G508&lt;&gt;"LIBSETS_SETTYPE_SPECIAL",IF(AE508&lt;&gt;"",VLOOKUP(AE508,'ESO zone constants'!$D$3:$H$4953,5,FALSE),""),""),"")</f>
        <v>1261</v>
      </c>
      <c r="AE508" t="str">
        <f>IF(AND(O508&lt;&gt;"",NOT(ISERROR(O508))),"",IF(AND(M508&lt;&gt;"",M508&gt;0,NOT(ISERROR(M508))),VLOOKUP(M508,'ESO dumped WayshrineInfo'!$K$3:$N$9999,4,FALSE),""))</f>
        <v>Blackwood</v>
      </c>
      <c r="AF508" s="44"/>
      <c r="AG508" s="43" t="str">
        <f>IF(AF508&lt;&gt;"",IF(AF508&lt;&gt;"LIBSETS_DROP_MECHANIC_MONSTER_NAME",VLOOKUP(AF508,'LibSets constants'!$I$4:$L$1003,3,FALSE),""),"")</f>
        <v/>
      </c>
      <c r="AH508" s="43" t="str">
        <f>IF(AF508&lt;&gt;"",IF(AF508&lt;&gt;"LIBSETS_DROP_MECHANIC_MONSTER_NAME",VLOOKUP(AF508,'LibSets constants'!$I$4:$L$1003,4,FALSE),""),"")</f>
        <v/>
      </c>
      <c r="AI508" s="3" t="str">
        <f>IF(G508&lt;&gt;"LIBSETS_SETTYPE_BATTLEGROUND",IF(G508&lt;&gt;"LIBSETS_SETTYPE_SPECIAL",IF(AJ508&lt;&gt;"",VLOOKUP(AJ508,'ESO zone constants'!$D$3:$H$4953,5,FALSE),""),""),"")</f>
        <v/>
      </c>
      <c r="AK508" s="44"/>
      <c r="AL508" s="43" t="str">
        <f>IF(AK508&lt;&gt;"",IF(AK508&lt;&gt;"LIBSETS_DROP_MECHANIC_MONSTER_NAME",VLOOKUP(AK508,'LibSets constants'!$I$4:$L$1003,3,FALSE),""),"")</f>
        <v/>
      </c>
      <c r="AM508" s="43" t="str">
        <f>IF(AK508&lt;&gt;"",IF(AK508&lt;&gt;"LIBSETS_DROP_MECHANIC_MONSTER_NAME",VLOOKUP(AK508,'LibSets constants'!$I$4:$L$1003,4,FALSE),""),"")</f>
        <v/>
      </c>
      <c r="AN508" s="3" t="str">
        <f>IF(G508&lt;&gt;"LIBSETS_SETTYPE_BATTLEGROUND",IF(G508&lt;&gt;"LIBSETS_SETTYPE_SPECIAL",IF(AO508&lt;&gt;"",VLOOKUP(AO508,'ESO zone constants'!$D$3:$H$4953,5,FALSE),""),""),"")</f>
        <v/>
      </c>
      <c r="AP508" s="44"/>
      <c r="AQ508" s="43" t="str">
        <f>IF(AP508&lt;&gt;"",IF(AP508&lt;&gt;"LIBSETS_DROP_MECHANIC_MONSTER_NAME",VLOOKUP(AP508,'LibSets constants'!$I$4:$L$1003,3,FALSE),""),"")</f>
        <v/>
      </c>
      <c r="AR508" s="43" t="str">
        <f>IF(AP508&lt;&gt;"",IF(AP508&lt;&gt;"LIBSETS_DROP_MECHANIC_MONSTER_NAME",VLOOKUP(AP508,'LibSets constants'!$I$4:$L$1003,4,FALSE),""),"")</f>
        <v/>
      </c>
      <c r="AS508" s="3" t="str">
        <f>IF(G508&lt;&gt;"LIBSETS_SETTYPE_BATTLEGROUND",IF(G508&lt;&gt;"LIBSETS_SETTYPE_SPECIAL",IF(AT508&lt;&gt;"",VLOOKUP(AT508,'ESO zone constants'!$D$3:$H$4953,5,FALSE),""),""),"")</f>
        <v/>
      </c>
      <c r="AU508" s="44"/>
      <c r="AV508" s="43" t="str">
        <f>IF(AU508&lt;&gt;"",IF(AU508&lt;&gt;"LIBSETS_DROP_MECHANIC_MONSTER_NAME",VLOOKUP(AU508,'LibSets constants'!$I$4:$L$1003,3,FALSE),""),"")</f>
        <v/>
      </c>
      <c r="AW508" s="43" t="str">
        <f>IF(AU508&lt;&gt;"",IF(AU508&lt;&gt;"LIBSETS_DROP_MECHANIC_MONSTER_NAME",VLOOKUP(AU508,'LibSets constants'!$I$4:$L$1003,4,FALSE),""),"")</f>
        <v/>
      </c>
      <c r="AX508" s="90" t="s">
        <v>2707</v>
      </c>
      <c r="AY508" s="21" t="str">
        <f>IF(A508="???","--","")&amp;IF(F508&lt;&gt;"Not in the game (anymore)",IF(A508&lt;&gt;"",CONCATENATE("[",A508,"] = {wayshrines={")&amp;IF(K508&lt;&gt;"",CONCATENATE(K508,","),"")&amp;IF(L508&lt;&gt;"",CONCATENATE(L508,","),"")&amp;IF(M508&lt;&gt;"",CONCATENATE(M508,","),"")&amp;CONCATENATE("}")&amp;IF(VALUE(N508)&gt;0,CONCATENATE(", traitsNeeded=",N508),"")&amp;CONCATENATE(", dlcId=",IF(S508&lt;&gt;"",S508,"DLC_BASE_GAME")),""),"")</f>
        <v>[582] = {wayshrines={458,458,458,}, traitsNeeded=3, dlcId=DLC_BLACKWOOD</v>
      </c>
      <c r="AZ508" s="21" t="str">
        <f>IF(F508&lt;&gt;"Not in the game (anymore)",IF(A508&lt;&gt;"",IF(P508&lt;&gt;"",CONCATENATE(", zoneIds={",P508),"")&amp;IF(Y508&lt;&gt;"",CONCATENATE(",",Y508),"")&amp;IF(AD508&lt;&gt;"",CONCATENATE(",",AD508),"")&amp;IF(AI508&lt;&gt;"",CONCATENATE(",",AI508),"")&amp;IF(AN508&lt;&gt;"",CONCATENATE(",",AN508),"")&amp;IF(AS508&lt;&gt;"",CONCATENATE(",",AS508),"")&amp;IF(P508&lt;&gt;"",CONCATENATE("}",""),"")&amp;IF(OR(I508="true",I508="false",I508&lt;&gt;""), CONCATENATE(", veteran=", I508), ""),""),"")</f>
        <v>, zoneIds={1261,1261,1261}, veteran=false</v>
      </c>
      <c r="BA508" s="21" t="str">
        <f>IF(F508&lt;&gt;"Not in the game (anymore)",IF(A508&lt;&gt;"",", setType="&amp;G508,"")&amp;IF(J508="true",", multiTrialSet=true",""),"")</f>
        <v>, setType=LIBSETS_SETTYPE_CRAFTED</v>
      </c>
      <c r="BB508" s="21" t="str">
        <f>IF(AX508&lt;&gt;"",", isProcSetAllowedInPvP="&amp; AX508,"") &amp; IF(F508&lt;&gt;"Not in the game (anymore)",IF(U508&lt;&gt;"",", dropMechanic={"&amp;U508&amp;IF(AA508&lt;&gt;"",","&amp;AA508,"")&amp;IF(AF508&lt;&gt;"",","&amp;AF508,"")&amp;IF(AK508&lt;&gt;"",","&amp;AK508,"")&amp;IF(AP508&lt;&gt;"",","&amp;AP508,"")&amp;IF(AU508&lt;&gt;"",","&amp;AU508,"")&amp;"}"&amp;IF(U508="LIBSETS_DROP_MECHANIC_MONSTER_NAME",", dropMechanicNames={" &amp; IF(V508&lt;&gt;"","['en']='"&amp;V508&amp;"'","") &amp; IF(W508&lt;&gt;"",", ['de']='" &amp; W508&amp;"'","") &amp; "}",""),"")&amp;"},","")</f>
        <v>},</v>
      </c>
      <c r="BC508" s="21" t="str">
        <f>IF(F508&lt;&gt;"Not in the game (anymore)",IF(C508&lt;&gt;"",CONCATENATE(" --",C508," / ",B508,"   [",IF(Q508&lt;&gt;"",Q508,""),IF(Z508&lt;&gt;"",", "&amp;Z508,""),IF(AE508&lt;&gt;"",", "&amp;AE508,""),IF(AJ508&lt;&gt;"",", "&amp;AJ508,""),IF(AO508&lt;&gt;"",", "&amp;AO508,""),IF(AT508&lt;&gt;"",", "&amp;AT508,""),"]")),"")</f>
        <v xml:space="preserve"> --Hist Whisperer / Histflüsterer   [Blackwood, Blackwood, Blackwood]</v>
      </c>
    </row>
    <row r="509" spans="1:55" x14ac:dyDescent="0.25">
      <c r="A509" s="5">
        <v>583</v>
      </c>
      <c r="B509" s="84" t="s">
        <v>2506</v>
      </c>
      <c r="C509" s="84" t="s">
        <v>2505</v>
      </c>
      <c r="D509" s="3">
        <f t="shared" si="13"/>
        <v>583</v>
      </c>
      <c r="G509" s="3" t="s">
        <v>1493</v>
      </c>
      <c r="I509" t="s">
        <v>97</v>
      </c>
      <c r="J509" t="s">
        <v>97</v>
      </c>
      <c r="K509" s="86">
        <v>458</v>
      </c>
      <c r="L509" s="86">
        <v>458</v>
      </c>
      <c r="M509" s="86">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U509" s="3"/>
      <c r="V509" s="42"/>
      <c r="W509" s="42"/>
      <c r="Y509" s="3">
        <f>IF(G509&lt;&gt;"LIBSETS_SETTYPE_BATTLEGROUND",IF(G509&lt;&gt;"LIBSETS_SETTYPE_SPECIAL",IF(X509&lt;&gt;"",X509,IF(Z509&lt;&gt;"",VLOOKUP(Z509,'ESO zone constants'!$D$3:$H$4953,5,FALSE),"")),""),"")</f>
        <v>1261</v>
      </c>
      <c r="Z509" t="str">
        <f>IF(AND(O509&lt;&gt;"",NOT(ISERROR(O509))),"",IF(AND(L509&lt;&gt;"",L509&gt;0,NOT(ISERROR(L509))),VLOOKUP(L509,'ESO dumped WayshrineInfo'!$K$3:$N$9999,4,FALSE),""))</f>
        <v>Blackwood</v>
      </c>
      <c r="AA509" s="44"/>
      <c r="AB509" s="43" t="str">
        <f>IF(AA509&lt;&gt;"",IF(AA509&lt;&gt;"LIBSETS_DROP_MECHANIC_MONSTER_NAME",VLOOKUP(AA509,'LibSets constants'!$I$4:$L$1003,3,FALSE),""),"")</f>
        <v/>
      </c>
      <c r="AC509" s="43" t="str">
        <f>IF(AA509&lt;&gt;"",IF(AA509&lt;&gt;"LIBSETS_DROP_MECHANIC_MONSTER_NAME",VLOOKUP(AA509,'LibSets constants'!$I$4:$L$1003,4,FALSE),""),"")</f>
        <v/>
      </c>
      <c r="AD509" s="3">
        <f>IF(G509&lt;&gt;"LIBSETS_SETTYPE_BATTLEGROUND",IF(G509&lt;&gt;"LIBSETS_SETTYPE_SPECIAL",IF(AE509&lt;&gt;"",VLOOKUP(AE509,'ESO zone constants'!$D$3:$H$4953,5,FALSE),""),""),"")</f>
        <v>1261</v>
      </c>
      <c r="AE509" t="str">
        <f>IF(AND(O509&lt;&gt;"",NOT(ISERROR(O509))),"",IF(AND(M509&lt;&gt;"",M509&gt;0,NOT(ISERROR(M509))),VLOOKUP(M509,'ESO dumped WayshrineInfo'!$K$3:$N$9999,4,FALSE),""))</f>
        <v>Blackwood</v>
      </c>
      <c r="AF509" s="44"/>
      <c r="AG509" s="43" t="str">
        <f>IF(AF509&lt;&gt;"",IF(AF509&lt;&gt;"LIBSETS_DROP_MECHANIC_MONSTER_NAME",VLOOKUP(AF509,'LibSets constants'!$I$4:$L$1003,3,FALSE),""),"")</f>
        <v/>
      </c>
      <c r="AH509" s="43" t="str">
        <f>IF(AF509&lt;&gt;"",IF(AF509&lt;&gt;"LIBSETS_DROP_MECHANIC_MONSTER_NAME",VLOOKUP(AF509,'LibSets constants'!$I$4:$L$1003,4,FALSE),""),"")</f>
        <v/>
      </c>
      <c r="AI509" s="3" t="str">
        <f>IF(G509&lt;&gt;"LIBSETS_SETTYPE_BATTLEGROUND",IF(G509&lt;&gt;"LIBSETS_SETTYPE_SPECIAL",IF(AJ509&lt;&gt;"",VLOOKUP(AJ509,'ESO zone constants'!$D$3:$H$4953,5,FALSE),""),""),"")</f>
        <v/>
      </c>
      <c r="AK509" s="44"/>
      <c r="AL509" s="43" t="str">
        <f>IF(AK509&lt;&gt;"",IF(AK509&lt;&gt;"LIBSETS_DROP_MECHANIC_MONSTER_NAME",VLOOKUP(AK509,'LibSets constants'!$I$4:$L$1003,3,FALSE),""),"")</f>
        <v/>
      </c>
      <c r="AM509" s="43" t="str">
        <f>IF(AK509&lt;&gt;"",IF(AK509&lt;&gt;"LIBSETS_DROP_MECHANIC_MONSTER_NAME",VLOOKUP(AK509,'LibSets constants'!$I$4:$L$1003,4,FALSE),""),"")</f>
        <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90" t="s">
        <v>2707</v>
      </c>
      <c r="AY509" s="21" t="str">
        <f>IF(A509="???","--","")&amp;IF(F509&lt;&gt;"Not in the game (anymore)",IF(A509&lt;&gt;"",CONCATENATE("[",A509,"] = {wayshrines={")&amp;IF(K509&lt;&gt;"",CONCATENATE(K509,","),"")&amp;IF(L509&lt;&gt;"",CONCATENATE(L509,","),"")&amp;IF(M509&lt;&gt;"",CONCATENATE(M509,","),"")&amp;CONCATENATE("}")&amp;IF(VALUE(N509)&gt;0,CONCATENATE(", traitsNeeded=",N509),"")&amp;CONCATENATE(", dlcId=",IF(S509&lt;&gt;"",S509,"DLC_BASE_GAME")),""),"")</f>
        <v>[583] = {wayshrines={458,458,458,}, traitsNeeded=7, dlcId=DLC_BLACKWOOD</v>
      </c>
      <c r="AZ509" s="21" t="str">
        <f>IF(F509&lt;&gt;"Not in the game (anymore)",IF(A509&lt;&gt;"",IF(P509&lt;&gt;"",CONCATENATE(", zoneIds={",P509),"")&amp;IF(Y509&lt;&gt;"",CONCATENATE(",",Y509),"")&amp;IF(AD509&lt;&gt;"",CONCATENATE(",",AD509),"")&amp;IF(AI509&lt;&gt;"",CONCATENATE(",",AI509),"")&amp;IF(AN509&lt;&gt;"",CONCATENATE(",",AN509),"")&amp;IF(AS509&lt;&gt;"",CONCATENATE(",",AS509),"")&amp;IF(P509&lt;&gt;"",CONCATENATE("}",""),"")&amp;IF(OR(I509="true",I509="false",I509&lt;&gt;""), CONCATENATE(", veteran=", I509), ""),""),"")</f>
        <v>, zoneIds={1261,1261,1261}, veteran=false</v>
      </c>
      <c r="BA509" s="21" t="str">
        <f>IF(F509&lt;&gt;"Not in the game (anymore)",IF(A509&lt;&gt;"",", setType="&amp;G509,"")&amp;IF(J509="true",", multiTrialSet=true",""),"")</f>
        <v>, setType=LIBSETS_SETTYPE_CRAFTED</v>
      </c>
      <c r="BB509" s="21" t="str">
        <f>IF(AX509&lt;&gt;"",", isProcSetAllowedInPvP="&amp; AX509,"") &amp; IF(F509&lt;&gt;"Not in the game (anymore)",IF(U509&lt;&gt;"",", dropMechanic={"&amp;U509&amp;IF(AA509&lt;&gt;"",","&amp;AA509,"")&amp;IF(AF509&lt;&gt;"",","&amp;AF509,"")&amp;IF(AK509&lt;&gt;"",","&amp;AK509,"")&amp;IF(AP509&lt;&gt;"",","&amp;AP509,"")&amp;IF(AU509&lt;&gt;"",","&amp;AU509,"")&amp;"}"&amp;IF(U509="LIBSETS_DROP_MECHANIC_MONSTER_NAME",", dropMechanicNames={" &amp; IF(V509&lt;&gt;"","['en']='"&amp;V509&amp;"'","") &amp; IF(W509&lt;&gt;"",", ['de']='" &amp; W509&amp;"'","") &amp; "}",""),"")&amp;"},","")</f>
        <v>},</v>
      </c>
      <c r="BC509" s="21" t="str">
        <f>IF(F509&lt;&gt;"Not in the game (anymore)",IF(C509&lt;&gt;"",CONCATENATE(" --",C509," / ",B509,"   [",IF(Q509&lt;&gt;"",Q509,""),IF(Z509&lt;&gt;"",", "&amp;Z509,""),IF(AE509&lt;&gt;"",", "&amp;AE509,""),IF(AJ509&lt;&gt;"",", "&amp;AJ509,""),IF(AO509&lt;&gt;"",", "&amp;AO509,""),IF(AT509&lt;&gt;"",", "&amp;AT509,""),"]")),"")</f>
        <v xml:space="preserve"> --Heartland Conqueror / Herzlanderoberer   [Blackwood, Blackwood, Blackwood]</v>
      </c>
    </row>
    <row r="510" spans="1:55" x14ac:dyDescent="0.25">
      <c r="A510" s="5">
        <v>584</v>
      </c>
      <c r="B510" s="84" t="s">
        <v>2512</v>
      </c>
      <c r="C510" s="84" t="s">
        <v>2534</v>
      </c>
      <c r="D510" s="3">
        <f t="shared" si="13"/>
        <v>584</v>
      </c>
      <c r="G510" s="3" t="s">
        <v>1493</v>
      </c>
      <c r="I510" t="s">
        <v>97</v>
      </c>
      <c r="J510" t="s">
        <v>97</v>
      </c>
      <c r="K510" s="86">
        <v>458</v>
      </c>
      <c r="L510" s="86">
        <v>458</v>
      </c>
      <c r="M510" s="86">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U510" s="3"/>
      <c r="V510" s="42"/>
      <c r="W510" s="42"/>
      <c r="Y510" s="3">
        <f>IF(G510&lt;&gt;"LIBSETS_SETTYPE_BATTLEGROUND",IF(G510&lt;&gt;"LIBSETS_SETTYPE_SPECIAL",IF(X510&lt;&gt;"",X510,IF(Z510&lt;&gt;"",VLOOKUP(Z510,'ESO zone constants'!$D$3:$H$4953,5,FALSE),"")),""),"")</f>
        <v>1261</v>
      </c>
      <c r="Z510" t="str">
        <f>IF(AND(O510&lt;&gt;"",NOT(ISERROR(O510))),"",IF(AND(L510&lt;&gt;"",L510&gt;0,NOT(ISERROR(L510))),VLOOKUP(L510,'ESO dumped WayshrineInfo'!$K$3:$N$9999,4,FALSE),""))</f>
        <v>Blackwood</v>
      </c>
      <c r="AA510" s="44"/>
      <c r="AB510" s="43" t="str">
        <f>IF(AA510&lt;&gt;"",IF(AA510&lt;&gt;"LIBSETS_DROP_MECHANIC_MONSTER_NAME",VLOOKUP(AA510,'LibSets constants'!$I$4:$L$1003,3,FALSE),""),"")</f>
        <v/>
      </c>
      <c r="AC510" s="43" t="str">
        <f>IF(AA510&lt;&gt;"",IF(AA510&lt;&gt;"LIBSETS_DROP_MECHANIC_MONSTER_NAME",VLOOKUP(AA510,'LibSets constants'!$I$4:$L$1003,4,FALSE),""),"")</f>
        <v/>
      </c>
      <c r="AD510" s="3">
        <f>IF(G510&lt;&gt;"LIBSETS_SETTYPE_BATTLEGROUND",IF(G510&lt;&gt;"LIBSETS_SETTYPE_SPECIAL",IF(AE510&lt;&gt;"",VLOOKUP(AE510,'ESO zone constants'!$D$3:$H$4953,5,FALSE),""),""),"")</f>
        <v>1261</v>
      </c>
      <c r="AE510" t="str">
        <f>IF(AND(O510&lt;&gt;"",NOT(ISERROR(O510))),"",IF(AND(M510&lt;&gt;"",M510&gt;0,NOT(ISERROR(M510))),VLOOKUP(M510,'ESO dumped WayshrineInfo'!$K$3:$N$9999,4,FALSE),""))</f>
        <v>Blackwood</v>
      </c>
      <c r="AF510" s="44"/>
      <c r="AG510" s="43" t="str">
        <f>IF(AF510&lt;&gt;"",IF(AF510&lt;&gt;"LIBSETS_DROP_MECHANIC_MONSTER_NAME",VLOOKUP(AF510,'LibSets constants'!$I$4:$L$1003,3,FALSE),""),"")</f>
        <v/>
      </c>
      <c r="AH510" s="43" t="str">
        <f>IF(AF510&lt;&gt;"",IF(AF510&lt;&gt;"LIBSETS_DROP_MECHANIC_MONSTER_NAME",VLOOKUP(AF510,'LibSets constants'!$I$4:$L$1003,4,FALSE),""),"")</f>
        <v/>
      </c>
      <c r="AI510" s="3" t="str">
        <f>IF(G510&lt;&gt;"LIBSETS_SETTYPE_BATTLEGROUND",IF(G510&lt;&gt;"LIBSETS_SETTYPE_SPECIAL",IF(AJ510&lt;&gt;"",VLOOKUP(AJ510,'ESO zone constants'!$D$3:$H$4953,5,FALSE),""),""),"")</f>
        <v/>
      </c>
      <c r="AK510" s="44"/>
      <c r="AL510" s="43" t="str">
        <f>IF(AK510&lt;&gt;"",IF(AK510&lt;&gt;"LIBSETS_DROP_MECHANIC_MONSTER_NAME",VLOOKUP(AK510,'LibSets constants'!$I$4:$L$1003,3,FALSE),""),"")</f>
        <v/>
      </c>
      <c r="AM510" s="43" t="str">
        <f>IF(AK510&lt;&gt;"",IF(AK510&lt;&gt;"LIBSETS_DROP_MECHANIC_MONSTER_NAME",VLOOKUP(AK510,'LibSets constants'!$I$4:$L$1003,4,FALSE),""),"")</f>
        <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90" t="s">
        <v>2707</v>
      </c>
      <c r="AY510" s="21" t="str">
        <f>IF(A510="???","--","")&amp;IF(F510&lt;&gt;"Not in the game (anymore)",IF(A510&lt;&gt;"",CONCATENATE("[",A510,"] = {wayshrines={")&amp;IF(K510&lt;&gt;"",CONCATENATE(K510,","),"")&amp;IF(L510&lt;&gt;"",CONCATENATE(L510,","),"")&amp;IF(M510&lt;&gt;"",CONCATENATE(M510,","),"")&amp;CONCATENATE("}")&amp;IF(VALUE(N510)&gt;0,CONCATENATE(", traitsNeeded=",N510),"")&amp;CONCATENATE(", dlcId=",IF(S510&lt;&gt;"",S510,"DLC_BASE_GAME")),""),"")</f>
        <v>[584] = {wayshrines={458,458,458,}, traitsNeeded=5, dlcId=DLC_BLACKWOOD</v>
      </c>
      <c r="AZ510" s="21" t="str">
        <f>IF(F510&lt;&gt;"Not in the game (anymore)",IF(A510&lt;&gt;"",IF(P510&lt;&gt;"",CONCATENATE(", zoneIds={",P510),"")&amp;IF(Y510&lt;&gt;"",CONCATENATE(",",Y510),"")&amp;IF(AD510&lt;&gt;"",CONCATENATE(",",AD510),"")&amp;IF(AI510&lt;&gt;"",CONCATENATE(",",AI510),"")&amp;IF(AN510&lt;&gt;"",CONCATENATE(",",AN510),"")&amp;IF(AS510&lt;&gt;"",CONCATENATE(",",AS510),"")&amp;IF(P510&lt;&gt;"",CONCATENATE("}",""),"")&amp;IF(OR(I510="true",I510="false",I510&lt;&gt;""), CONCATENATE(", veteran=", I510), ""),""),"")</f>
        <v>, zoneIds={1261,1261,1261}, veteran=false</v>
      </c>
      <c r="BA510" s="21" t="str">
        <f>IF(F510&lt;&gt;"Not in the game (anymore)",IF(A510&lt;&gt;"",", setType="&amp;G510,"")&amp;IF(J510="true",", multiTrialSet=true",""),"")</f>
        <v>, setType=LIBSETS_SETTYPE_CRAFTED</v>
      </c>
      <c r="BB510" s="21" t="str">
        <f>IF(AX510&lt;&gt;"",", isProcSetAllowedInPvP="&amp; AX510,"") &amp; IF(F510&lt;&gt;"Not in the game (anymore)",IF(U510&lt;&gt;"",", dropMechanic={"&amp;U510&amp;IF(AA510&lt;&gt;"",","&amp;AA510,"")&amp;IF(AF510&lt;&gt;"",","&amp;AF510,"")&amp;IF(AK510&lt;&gt;"",","&amp;AK510,"")&amp;IF(AP510&lt;&gt;"",","&amp;AP510,"")&amp;IF(AU510&lt;&gt;"",","&amp;AU510,"")&amp;"}"&amp;IF(U510="LIBSETS_DROP_MECHANIC_MONSTER_NAME",", dropMechanicNames={" &amp; IF(V510&lt;&gt;"","['en']='"&amp;V510&amp;"'","") &amp; IF(W510&lt;&gt;"",", ['de']='" &amp; W510&amp;"'","") &amp; "}",""),"")&amp;"},","")</f>
        <v>},</v>
      </c>
      <c r="BC510" s="21" t="str">
        <f>IF(F510&lt;&gt;"Not in the game (anymore)",IF(C510&lt;&gt;"",CONCATENATE(" --",C510," / ",B510,"   [",IF(Q510&lt;&gt;"",Q510,""),IF(Z510&lt;&gt;"",", "&amp;Z510,""),IF(AE510&lt;&gt;"",", "&amp;AE510,""),IF(AJ510&lt;&gt;"",", "&amp;AJ510,""),IF(AO510&lt;&gt;"",", "&amp;AO510,""),IF(AT510&lt;&gt;"",", "&amp;AT510,""),"]")),"")</f>
        <v xml:space="preserve"> --Diamond\'s Victory / Sieg des Diamanten   [Blackwood, Blackwood, Blackwood]</v>
      </c>
    </row>
    <row r="511" spans="1:55" x14ac:dyDescent="0.25">
      <c r="A511" s="5">
        <v>585</v>
      </c>
      <c r="B511" s="84" t="s">
        <v>2523</v>
      </c>
      <c r="C511" s="84" t="s">
        <v>2524</v>
      </c>
      <c r="D511" s="3">
        <f t="shared" si="13"/>
        <v>585</v>
      </c>
      <c r="G511" s="3" t="s">
        <v>1500</v>
      </c>
      <c r="I511" t="s">
        <v>97</v>
      </c>
      <c r="J511" t="s">
        <v>97</v>
      </c>
      <c r="K511" s="37">
        <v>468</v>
      </c>
      <c r="L511" s="37">
        <v>468</v>
      </c>
      <c r="M511" s="37">
        <v>468</v>
      </c>
      <c r="N511">
        <v>0</v>
      </c>
      <c r="O511" s="66" t="s">
        <v>2491</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1565</v>
      </c>
      <c r="V511" s="42"/>
      <c r="W511" s="42"/>
      <c r="Y511" s="3" t="str">
        <f>IF(G511&lt;&gt;"LIBSETS_SETTYPE_BATTLEGROUND",IF(G511&lt;&gt;"LIBSETS_SETTYPE_SPECIAL",IF(X511&lt;&gt;"",X511,IF(Z511&lt;&gt;"",VLOOKUP(Z511,'ESO zone constants'!$D$3:$H$4953,5,FALSE),"")),""),"")</f>
        <v/>
      </c>
      <c r="Z511" t="str">
        <f>IF(AND(O511&lt;&gt;"",NOT(ISERROR(O511))),"",IF(AND(L511&lt;&gt;"",L511&gt;0,NOT(ISERROR(L511))),VLOOKUP(L511,'ESO dumped WayshrineInfo'!$K$3:$N$9999,4,FALSE),""))</f>
        <v/>
      </c>
      <c r="AA511" s="44"/>
      <c r="AB511" s="43" t="str">
        <f>IF(AA511&lt;&gt;"",IF(AA511&lt;&gt;"LIBSETS_DROP_MECHANIC_MONSTER_NAME",VLOOKUP(AA511,'LibSets constants'!$I$4:$L$1003,3,FALSE),""),"")</f>
        <v/>
      </c>
      <c r="AC511" s="43" t="str">
        <f>IF(AA511&lt;&gt;"",IF(AA511&lt;&gt;"LIBSETS_DROP_MECHANIC_MONSTER_NAME",VLOOKUP(AA511,'LibSets constants'!$I$4:$L$1003,4,FALSE),""),"")</f>
        <v/>
      </c>
      <c r="AD511" s="3" t="str">
        <f>IF(G511&lt;&gt;"LIBSETS_SETTYPE_BATTLEGROUND",IF(G511&lt;&gt;"LIBSETS_SETTYPE_SPECIAL",IF(AE511&lt;&gt;"",VLOOKUP(AE511,'ESO zone constants'!$D$3:$H$4953,5,FALSE),""),""),"")</f>
        <v/>
      </c>
      <c r="AE511" t="str">
        <f>IF(AND(O511&lt;&gt;"",NOT(ISERROR(O511))),"",IF(AND(M511&lt;&gt;"",M511&gt;0,NOT(ISERROR(M511))),VLOOKUP(M511,'ESO dumped WayshrineInfo'!$K$3:$N$9999,4,FALSE),""))</f>
        <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90" t="s">
        <v>2707</v>
      </c>
      <c r="AY511" s="21" t="str">
        <f>IF(A511="???","--","")&amp;IF(F511&lt;&gt;"Not in the game (anymore)",IF(A511&lt;&gt;"",CONCATENATE("[",A511,"] = {wayshrines={")&amp;IF(K511&lt;&gt;"",CONCATENATE(K511,","),"")&amp;IF(L511&lt;&gt;"",CONCATENATE(L511,","),"")&amp;IF(M511&lt;&gt;"",CONCATENATE(M511,","),"")&amp;CONCATENATE("}")&amp;IF(VALUE(N511)&gt;0,CONCATENATE(", traitsNeeded=",N511),"")&amp;CONCATENATE(", dlcId=",IF(S511&lt;&gt;"",S511,"DLC_BASE_GAME")),""),"")</f>
        <v>[585] = {wayshrines={468,468,468,}, dlcId=DLC_BLACKWOOD</v>
      </c>
      <c r="AZ511" s="21" t="str">
        <f>IF(F511&lt;&gt;"Not in the game (anymore)",IF(A511&lt;&gt;"",IF(P511&lt;&gt;"",CONCATENATE(", zoneIds={",P511),"")&amp;IF(Y511&lt;&gt;"",CONCATENATE(",",Y511),"")&amp;IF(AD511&lt;&gt;"",CONCATENATE(",",AD511),"")&amp;IF(AI511&lt;&gt;"",CONCATENATE(",",AI511),"")&amp;IF(AN511&lt;&gt;"",CONCATENATE(",",AN511),"")&amp;IF(AS511&lt;&gt;"",CONCATENATE(",",AS511),"")&amp;IF(P511&lt;&gt;"",CONCATENATE("}",""),"")&amp;IF(OR(I511="true",I511="false",I511&lt;&gt;""), CONCATENATE(", veteran=", I511), ""),""),"")</f>
        <v>, zoneIds={1263}, veteran=false</v>
      </c>
      <c r="BA511" s="21" t="str">
        <f>IF(F511&lt;&gt;"Not in the game (anymore)",IF(A511&lt;&gt;"",", setType="&amp;G511,"")&amp;IF(J511="true",", multiTrialSet=true",""),"")</f>
        <v>, setType=LIBSETS_SETTYPE_TRIAL</v>
      </c>
      <c r="BB511" s="21" t="str">
        <f>IF(AX511&lt;&gt;"",", isProcSetAllowedInPvP="&amp; AX511,"") &amp; IF(F511&lt;&gt;"Not in the game (anymore)",IF(U511&lt;&gt;"",", dropMechanic={"&amp;U511&amp;IF(AA511&lt;&gt;"",","&amp;AA511,"")&amp;IF(AF511&lt;&gt;"",","&amp;AF511,"")&amp;IF(AK511&lt;&gt;"",","&amp;AK511,"")&amp;IF(AP511&lt;&gt;"",","&amp;AP511,"")&amp;IF(AU511&lt;&gt;"",","&amp;AU511,"")&amp;"}"&amp;IF(U511="LIBSETS_DROP_MECHANIC_MONSTER_NAME",", dropMechanicNames={" &amp; IF(V511&lt;&gt;"","['en']='"&amp;V511&amp;"'","") &amp; IF(W511&lt;&gt;"",", ['de']='" &amp; W511&amp;"'","") &amp; "}",""),"")&amp;"},","")</f>
        <v>, dropMechanic={LIBSETS_DROP_MECHANIC_MONSTER_NAME}, dropMechanicNames={}},</v>
      </c>
      <c r="BC511" s="21" t="str">
        <f>IF(F511&lt;&gt;"Not in the game (anymore)",IF(C511&lt;&gt;"",CONCATENATE(" --",C511," / ",B511,"   [",IF(Q511&lt;&gt;"",Q511,""),IF(Z511&lt;&gt;"",", "&amp;Z511,""),IF(AE511&lt;&gt;"",", "&amp;AE511,""),IF(AJ511&lt;&gt;"",", "&amp;AJ511,""),IF(AO511&lt;&gt;"",", "&amp;AO511,""),IF(AT511&lt;&gt;"",", "&amp;AT511,""),"]")),"")</f>
        <v xml:space="preserve"> --Saxhleel Champion / Saxhleel-Champion   [Rockgrove]</v>
      </c>
    </row>
    <row r="512" spans="1:55" x14ac:dyDescent="0.25">
      <c r="A512" s="5">
        <v>586</v>
      </c>
      <c r="B512" s="84" t="s">
        <v>2525</v>
      </c>
      <c r="C512" s="84" t="s">
        <v>2535</v>
      </c>
      <c r="D512" s="3">
        <f t="shared" si="13"/>
        <v>586</v>
      </c>
      <c r="G512" s="3" t="s">
        <v>1500</v>
      </c>
      <c r="I512" t="s">
        <v>97</v>
      </c>
      <c r="J512" t="s">
        <v>97</v>
      </c>
      <c r="K512" s="37">
        <v>468</v>
      </c>
      <c r="L512" s="37">
        <v>468</v>
      </c>
      <c r="M512" s="37">
        <v>468</v>
      </c>
      <c r="N512">
        <v>0</v>
      </c>
      <c r="O512" s="66" t="s">
        <v>2491</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1565</v>
      </c>
      <c r="V512" s="42"/>
      <c r="W512" s="42"/>
      <c r="Y512" s="3" t="str">
        <f>IF(G512&lt;&gt;"LIBSETS_SETTYPE_BATTLEGROUND",IF(G512&lt;&gt;"LIBSETS_SETTYPE_SPECIAL",IF(X512&lt;&gt;"",X512,IF(Z512&lt;&gt;"",VLOOKUP(Z512,'ESO zone constants'!$D$3:$H$4953,5,FALSE),"")),""),"")</f>
        <v/>
      </c>
      <c r="Z512" t="str">
        <f>IF(AND(O512&lt;&gt;"",NOT(ISERROR(O512))),"",IF(AND(L512&lt;&gt;"",L512&gt;0,NOT(ISERROR(L512))),VLOOKUP(L512,'ESO dumped WayshrineInfo'!$K$3:$N$9999,4,FALSE),""))</f>
        <v/>
      </c>
      <c r="AA512" s="44"/>
      <c r="AB512" s="43" t="str">
        <f>IF(AA512&lt;&gt;"",IF(AA512&lt;&gt;"LIBSETS_DROP_MECHANIC_MONSTER_NAME",VLOOKUP(AA512,'LibSets constants'!$I$4:$L$1003,3,FALSE),""),"")</f>
        <v/>
      </c>
      <c r="AC512" s="43" t="str">
        <f>IF(AA512&lt;&gt;"",IF(AA512&lt;&gt;"LIBSETS_DROP_MECHANIC_MONSTER_NAME",VLOOKUP(AA512,'LibSets constants'!$I$4:$L$1003,4,FALSE),""),"")</f>
        <v/>
      </c>
      <c r="AD512" s="3" t="str">
        <f>IF(G512&lt;&gt;"LIBSETS_SETTYPE_BATTLEGROUND",IF(G512&lt;&gt;"LIBSETS_SETTYPE_SPECIAL",IF(AE512&lt;&gt;"",VLOOKUP(AE512,'ESO zone constants'!$D$3:$H$4953,5,FALSE),""),""),"")</f>
        <v/>
      </c>
      <c r="AE512" t="str">
        <f>IF(AND(O512&lt;&gt;"",NOT(ISERROR(O512))),"",IF(AND(M512&lt;&gt;"",M512&gt;0,NOT(ISERROR(M512))),VLOOKUP(M512,'ESO dumped WayshrineInfo'!$K$3:$N$9999,4,FALSE),""))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90" t="s">
        <v>2707</v>
      </c>
      <c r="AY512" s="21" t="str">
        <f>IF(A512="???","--","")&amp;IF(F512&lt;&gt;"Not in the game (anymore)",IF(A512&lt;&gt;"",CONCATENATE("[",A512,"] = {wayshrines={")&amp;IF(K512&lt;&gt;"",CONCATENATE(K512,","),"")&amp;IF(L512&lt;&gt;"",CONCATENATE(L512,","),"")&amp;IF(M512&lt;&gt;"",CONCATENATE(M512,","),"")&amp;CONCATENATE("}")&amp;IF(VALUE(N512)&gt;0,CONCATENATE(", traitsNeeded=",N512),"")&amp;CONCATENATE(", dlcId=",IF(S512&lt;&gt;"",S512,"DLC_BASE_GAME")),""),"")</f>
        <v>[586] = {wayshrines={468,468,468,}, dlcId=DLC_BLACKWOOD</v>
      </c>
      <c r="AZ512" s="21" t="str">
        <f>IF(F512&lt;&gt;"Not in the game (anymore)",IF(A512&lt;&gt;"",IF(P512&lt;&gt;"",CONCATENATE(", zoneIds={",P512),"")&amp;IF(Y512&lt;&gt;"",CONCATENATE(",",Y512),"")&amp;IF(AD512&lt;&gt;"",CONCATENATE(",",AD512),"")&amp;IF(AI512&lt;&gt;"",CONCATENATE(",",AI512),"")&amp;IF(AN512&lt;&gt;"",CONCATENATE(",",AN512),"")&amp;IF(AS512&lt;&gt;"",CONCATENATE(",",AS512),"")&amp;IF(P512&lt;&gt;"",CONCATENATE("}",""),"")&amp;IF(OR(I512="true",I512="false",I512&lt;&gt;""), CONCATENATE(", veteran=", I512), ""),""),"")</f>
        <v>, zoneIds={1263}, veteran=false</v>
      </c>
      <c r="BA512" s="21" t="str">
        <f>IF(F512&lt;&gt;"Not in the game (anymore)",IF(A512&lt;&gt;"",", setType="&amp;G512,"")&amp;IF(J512="true",", multiTrialSet=true",""),"")</f>
        <v>, setType=LIBSETS_SETTYPE_TRIAL</v>
      </c>
      <c r="BB512" s="21" t="str">
        <f>IF(AX512&lt;&gt;"",", isProcSetAllowedInPvP="&amp; AX512,"") &amp; IF(F512&lt;&gt;"Not in the game (anymore)",IF(U512&lt;&gt;"",", dropMechanic={"&amp;U512&amp;IF(AA512&lt;&gt;"",","&amp;AA512,"")&amp;IF(AF512&lt;&gt;"",","&amp;AF512,"")&amp;IF(AK512&lt;&gt;"",","&amp;AK512,"")&amp;IF(AP512&lt;&gt;"",","&amp;AP512,"")&amp;IF(AU512&lt;&gt;"",","&amp;AU512,"")&amp;"}"&amp;IF(U512="LIBSETS_DROP_MECHANIC_MONSTER_NAME",", dropMechanicNames={" &amp; IF(V512&lt;&gt;"","['en']='"&amp;V512&amp;"'","") &amp; IF(W512&lt;&gt;"",", ['de']='" &amp; W512&amp;"'","") &amp; "}",""),"")&amp;"},","")</f>
        <v>, dropMechanic={LIBSETS_DROP_MECHANIC_MONSTER_NAME}, dropMechanicNames={}},</v>
      </c>
      <c r="BC512" s="21" t="str">
        <f>IF(F512&lt;&gt;"Not in the game (anymore)",IF(C512&lt;&gt;"",CONCATENATE(" --",C512," / ",B512,"   [",IF(Q512&lt;&gt;"",Q512,""),IF(Z512&lt;&gt;"",", "&amp;Z512,""),IF(AE512&lt;&gt;"",", "&amp;AE512,""),IF(AJ512&lt;&gt;"",", "&amp;AJ512,""),IF(AO512&lt;&gt;"",", "&amp;AO512,""),IF(AT512&lt;&gt;"",", "&amp;AT512,""),"]")),"")</f>
        <v xml:space="preserve"> --Sul-Xan\'s Torment / Sul-Xans Folter   [Rockgrove]</v>
      </c>
    </row>
    <row r="513" spans="1:55" x14ac:dyDescent="0.25">
      <c r="A513" s="5">
        <v>587</v>
      </c>
      <c r="B513" s="84" t="s">
        <v>2522</v>
      </c>
      <c r="C513" s="84" t="s">
        <v>2536</v>
      </c>
      <c r="D513" s="3">
        <f t="shared" si="13"/>
        <v>587</v>
      </c>
      <c r="G513" s="3" t="s">
        <v>1500</v>
      </c>
      <c r="I513" t="s">
        <v>97</v>
      </c>
      <c r="J513" t="s">
        <v>97</v>
      </c>
      <c r="K513" s="37">
        <v>468</v>
      </c>
      <c r="L513" s="37">
        <v>468</v>
      </c>
      <c r="M513" s="37">
        <v>468</v>
      </c>
      <c r="N513">
        <v>0</v>
      </c>
      <c r="O513" s="66" t="s">
        <v>2491</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1565</v>
      </c>
      <c r="V513" s="42"/>
      <c r="W513" s="42"/>
      <c r="Y513" s="3" t="str">
        <f>IF(G513&lt;&gt;"LIBSETS_SETTYPE_BATTLEGROUND",IF(G513&lt;&gt;"LIBSETS_SETTYPE_SPECIAL",IF(X513&lt;&gt;"",X513,IF(Z513&lt;&gt;"",VLOOKUP(Z513,'ESO zone constants'!$D$3:$H$4953,5,FALSE),"")),""),"")</f>
        <v/>
      </c>
      <c r="Z513" t="str">
        <f>IF(AND(O513&lt;&gt;"",NOT(ISERROR(O513))),"",IF(AND(L513&lt;&gt;"",L513&gt;0,NOT(ISERROR(L513))),VLOOKUP(L513,'ESO dumped WayshrineInfo'!$K$3:$N$9999,4,FALSE),""))</f>
        <v/>
      </c>
      <c r="AA513" s="44"/>
      <c r="AB513" s="43" t="str">
        <f>IF(AA513&lt;&gt;"",IF(AA513&lt;&gt;"LIBSETS_DROP_MECHANIC_MONSTER_NAME",VLOOKUP(AA513,'LibSets constants'!$I$4:$L$1003,3,FALSE),""),"")</f>
        <v/>
      </c>
      <c r="AC513" s="43" t="str">
        <f>IF(AA513&lt;&gt;"",IF(AA513&lt;&gt;"LIBSETS_DROP_MECHANIC_MONSTER_NAME",VLOOKUP(AA513,'LibSets constants'!$I$4:$L$1003,4,FALSE),""),"")</f>
        <v/>
      </c>
      <c r="AD513" s="3" t="str">
        <f>IF(G513&lt;&gt;"LIBSETS_SETTYPE_BATTLEGROUND",IF(G513&lt;&gt;"LIBSETS_SETTYPE_SPECIAL",IF(AE513&lt;&gt;"",VLOOKUP(AE513,'ESO zone constants'!$D$3:$H$4953,5,FALSE),""),""),"")</f>
        <v/>
      </c>
      <c r="AE513" t="str">
        <f>IF(AND(O513&lt;&gt;"",NOT(ISERROR(O513))),"",IF(AND(M513&lt;&gt;"",M513&gt;0,NOT(ISERROR(M513))),VLOOKUP(M513,'ESO dumped WayshrineInfo'!$K$3:$N$9999,4,FALSE),""))</f>
        <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90" t="s">
        <v>2707</v>
      </c>
      <c r="AY513" s="21" t="str">
        <f>IF(A513="???","--","")&amp;IF(F513&lt;&gt;"Not in the game (anymore)",IF(A513&lt;&gt;"",CONCATENATE("[",A513,"] = {wayshrines={")&amp;IF(K513&lt;&gt;"",CONCATENATE(K513,","),"")&amp;IF(L513&lt;&gt;"",CONCATENATE(L513,","),"")&amp;IF(M513&lt;&gt;"",CONCATENATE(M513,","),"")&amp;CONCATENATE("}")&amp;IF(VALUE(N513)&gt;0,CONCATENATE(", traitsNeeded=",N513),"")&amp;CONCATENATE(", dlcId=",IF(S513&lt;&gt;"",S513,"DLC_BASE_GAME")),""),"")</f>
        <v>[587] = {wayshrines={468,468,468,}, dlcId=DLC_BLACKWOOD</v>
      </c>
      <c r="AZ513" s="21" t="str">
        <f>IF(F513&lt;&gt;"Not in the game (anymore)",IF(A513&lt;&gt;"",IF(P513&lt;&gt;"",CONCATENATE(", zoneIds={",P513),"")&amp;IF(Y513&lt;&gt;"",CONCATENATE(",",Y513),"")&amp;IF(AD513&lt;&gt;"",CONCATENATE(",",AD513),"")&amp;IF(AI513&lt;&gt;"",CONCATENATE(",",AI513),"")&amp;IF(AN513&lt;&gt;"",CONCATENATE(",",AN513),"")&amp;IF(AS513&lt;&gt;"",CONCATENATE(",",AS513),"")&amp;IF(P513&lt;&gt;"",CONCATENATE("}",""),"")&amp;IF(OR(I513="true",I513="false",I513&lt;&gt;""), CONCATENATE(", veteran=", I513), ""),""),"")</f>
        <v>, zoneIds={1263}, veteran=false</v>
      </c>
      <c r="BA513" s="21" t="str">
        <f>IF(F513&lt;&gt;"Not in the game (anymore)",IF(A513&lt;&gt;"",", setType="&amp;G513,"")&amp;IF(J513="true",", multiTrialSet=true",""),"")</f>
        <v>, setType=LIBSETS_SETTYPE_TRIAL</v>
      </c>
      <c r="BB513" s="21" t="str">
        <f>IF(AX513&lt;&gt;"",", isProcSetAllowedInPvP="&amp; AX513,"") &amp; IF(F513&lt;&gt;"Not in the game (anymore)",IF(U513&lt;&gt;"",", dropMechanic={"&amp;U513&amp;IF(AA513&lt;&gt;"",","&amp;AA513,"")&amp;IF(AF513&lt;&gt;"",","&amp;AF513,"")&amp;IF(AK513&lt;&gt;"",","&amp;AK513,"")&amp;IF(AP513&lt;&gt;"",","&amp;AP513,"")&amp;IF(AU513&lt;&gt;"",","&amp;AU513,"")&amp;"}"&amp;IF(U513="LIBSETS_DROP_MECHANIC_MONSTER_NAME",", dropMechanicNames={" &amp; IF(V513&lt;&gt;"","['en']='"&amp;V513&amp;"'","") &amp; IF(W513&lt;&gt;"",", ['de']='" &amp; W513&amp;"'","") &amp; "}",""),"")&amp;"},","")</f>
        <v>, dropMechanic={LIBSETS_DROP_MECHANIC_MONSTER_NAME}, dropMechanicNames={}},</v>
      </c>
      <c r="BC513" s="21" t="str">
        <f>IF(F513&lt;&gt;"Not in the game (anymore)",IF(C513&lt;&gt;"",CONCATENATE(" --",C513," / ",B513,"   [",IF(Q513&lt;&gt;"",Q513,""),IF(Z513&lt;&gt;"",", "&amp;Z513,""),IF(AE513&lt;&gt;"",", "&amp;AE513,""),IF(AJ513&lt;&gt;"",", "&amp;AJ513,""),IF(AO513&lt;&gt;"",", "&amp;AO513,""),IF(AT513&lt;&gt;"",", "&amp;AT513,""),"]")),"")</f>
        <v xml:space="preserve"> --Bahsei\'s Mania / Bahseis Manie   [Rockgrove]</v>
      </c>
    </row>
    <row r="514" spans="1:55" x14ac:dyDescent="0.25">
      <c r="A514" s="5">
        <v>588</v>
      </c>
      <c r="B514" s="84" t="s">
        <v>2518</v>
      </c>
      <c r="C514" s="84" t="s">
        <v>2537</v>
      </c>
      <c r="D514" s="3">
        <f t="shared" si="13"/>
        <v>588</v>
      </c>
      <c r="G514" s="3" t="s">
        <v>1500</v>
      </c>
      <c r="I514" t="s">
        <v>97</v>
      </c>
      <c r="J514" t="s">
        <v>97</v>
      </c>
      <c r="K514" s="37">
        <v>468</v>
      </c>
      <c r="L514" s="37">
        <v>468</v>
      </c>
      <c r="M514" s="37">
        <v>468</v>
      </c>
      <c r="N514">
        <v>0</v>
      </c>
      <c r="O514" s="66" t="s">
        <v>2491</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1565</v>
      </c>
      <c r="V514" s="42"/>
      <c r="W514" s="42"/>
      <c r="Y514" s="3" t="str">
        <f>IF(G514&lt;&gt;"LIBSETS_SETTYPE_BATTLEGROUND",IF(G514&lt;&gt;"LIBSETS_SETTYPE_SPECIAL",IF(X514&lt;&gt;"",X514,IF(Z514&lt;&gt;"",VLOOKUP(Z514,'ESO zone constants'!$D$3:$H$4953,5,FALSE),"")),""),"")</f>
        <v/>
      </c>
      <c r="Z514" t="str">
        <f>IF(AND(O514&lt;&gt;"",NOT(ISERROR(O514))),"",IF(AND(L514&lt;&gt;"",L514&gt;0,NOT(ISERROR(L514))),VLOOKUP(L514,'ESO dumped WayshrineInfo'!$K$3:$N$9999,4,FALSE),""))</f>
        <v/>
      </c>
      <c r="AA514" s="44"/>
      <c r="AB514" s="43" t="str">
        <f>IF(AA514&lt;&gt;"",IF(AA514&lt;&gt;"LIBSETS_DROP_MECHANIC_MONSTER_NAME",VLOOKUP(AA514,'LibSets constants'!$I$4:$L$1003,3,FALSE),""),"")</f>
        <v/>
      </c>
      <c r="AC514" s="43" t="str">
        <f>IF(AA514&lt;&gt;"",IF(AA514&lt;&gt;"LIBSETS_DROP_MECHANIC_MONSTER_NAME",VLOOKUP(AA514,'LibSets constants'!$I$4:$L$1003,4,FALSE),""),"")</f>
        <v/>
      </c>
      <c r="AD514" s="3" t="str">
        <f>IF(G514&lt;&gt;"LIBSETS_SETTYPE_BATTLEGROUND",IF(G514&lt;&gt;"LIBSETS_SETTYPE_SPECIAL",IF(AE514&lt;&gt;"",VLOOKUP(AE514,'ESO zone constants'!$D$3:$H$4953,5,FALSE),""),""),"")</f>
        <v/>
      </c>
      <c r="AE514" t="str">
        <f>IF(AND(O514&lt;&gt;"",NOT(ISERROR(O514))),"",IF(AND(M514&lt;&gt;"",M514&gt;0,NOT(ISERROR(M514))),VLOOKUP(M514,'ESO dumped WayshrineInfo'!$K$3:$N$9999,4,FALSE),""))</f>
        <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90" t="s">
        <v>2707</v>
      </c>
      <c r="AY514" s="21" t="str">
        <f>IF(A514="???","--","")&amp;IF(F514&lt;&gt;"Not in the game (anymore)",IF(A514&lt;&gt;"",CONCATENATE("[",A514,"] = {wayshrines={")&amp;IF(K514&lt;&gt;"",CONCATENATE(K514,","),"")&amp;IF(L514&lt;&gt;"",CONCATENATE(L514,","),"")&amp;IF(M514&lt;&gt;"",CONCATENATE(M514,","),"")&amp;CONCATENATE("}")&amp;IF(VALUE(N514)&gt;0,CONCATENATE(", traitsNeeded=",N514),"")&amp;CONCATENATE(", dlcId=",IF(S514&lt;&gt;"",S514,"DLC_BASE_GAME")),""),"")</f>
        <v>[588] = {wayshrines={468,468,468,}, dlcId=DLC_BLACKWOOD</v>
      </c>
      <c r="AZ514" s="21" t="str">
        <f>IF(F514&lt;&gt;"Not in the game (anymore)",IF(A514&lt;&gt;"",IF(P514&lt;&gt;"",CONCATENATE(", zoneIds={",P514),"")&amp;IF(Y514&lt;&gt;"",CONCATENATE(",",Y514),"")&amp;IF(AD514&lt;&gt;"",CONCATENATE(",",AD514),"")&amp;IF(AI514&lt;&gt;"",CONCATENATE(",",AI514),"")&amp;IF(AN514&lt;&gt;"",CONCATENATE(",",AN514),"")&amp;IF(AS514&lt;&gt;"",CONCATENATE(",",AS514),"")&amp;IF(P514&lt;&gt;"",CONCATENATE("}",""),"")&amp;IF(OR(I514="true",I514="false",I514&lt;&gt;""), CONCATENATE(", veteran=", I514), ""),""),"")</f>
        <v>, zoneIds={1263}, veteran=false</v>
      </c>
      <c r="BA514" s="21" t="str">
        <f>IF(F514&lt;&gt;"Not in the game (anymore)",IF(A514&lt;&gt;"",", setType="&amp;G514,"")&amp;IF(J514="true",", multiTrialSet=true",""),"")</f>
        <v>, setType=LIBSETS_SETTYPE_TRIAL</v>
      </c>
      <c r="BB514" s="21" t="str">
        <f>IF(AX514&lt;&gt;"",", isProcSetAllowedInPvP="&amp; AX514,"") &amp; IF(F514&lt;&gt;"Not in the game (anymore)",IF(U514&lt;&gt;"",", dropMechanic={"&amp;U514&amp;IF(AA514&lt;&gt;"",","&amp;AA514,"")&amp;IF(AF514&lt;&gt;"",","&amp;AF514,"")&amp;IF(AK514&lt;&gt;"",","&amp;AK514,"")&amp;IF(AP514&lt;&gt;"",","&amp;AP514,"")&amp;IF(AU514&lt;&gt;"",","&amp;AU514,"")&amp;"}"&amp;IF(U514="LIBSETS_DROP_MECHANIC_MONSTER_NAME",", dropMechanicNames={" &amp; IF(V514&lt;&gt;"","['en']='"&amp;V514&amp;"'","") &amp; IF(W514&lt;&gt;"",", ['de']='" &amp; W514&amp;"'","") &amp; "}",""),"")&amp;"},","")</f>
        <v>, dropMechanic={LIBSETS_DROP_MECHANIC_MONSTER_NAME}, dropMechanicNames={}},</v>
      </c>
      <c r="BC514" s="21" t="str">
        <f>IF(F514&lt;&gt;"Not in the game (anymore)",IF(C514&lt;&gt;"",CONCATENATE(" --",C514," / ",B514,"   [",IF(Q514&lt;&gt;"",Q514,""),IF(Z514&lt;&gt;"",", "&amp;Z514,""),IF(AE514&lt;&gt;"",", "&amp;AE514,""),IF(AJ514&lt;&gt;"",", "&amp;AJ514,""),IF(AO514&lt;&gt;"",", "&amp;AO514,""),IF(AT514&lt;&gt;"",", "&amp;AT514,""),"]")),"")</f>
        <v xml:space="preserve"> --Stone-Talker\'s Oath / Eid des Steinsprechers   [Rockgrove]</v>
      </c>
    </row>
    <row r="515" spans="1:55" x14ac:dyDescent="0.25">
      <c r="A515" s="5">
        <v>589</v>
      </c>
      <c r="B515" s="84" t="s">
        <v>2516</v>
      </c>
      <c r="C515" s="84" t="s">
        <v>2517</v>
      </c>
      <c r="D515" s="3">
        <f t="shared" si="13"/>
        <v>589</v>
      </c>
      <c r="G515" s="3" t="s">
        <v>1500</v>
      </c>
      <c r="I515" t="s">
        <v>98</v>
      </c>
      <c r="J515" t="s">
        <v>97</v>
      </c>
      <c r="K515" s="37">
        <v>468</v>
      </c>
      <c r="L515" s="37">
        <v>468</v>
      </c>
      <c r="M515" s="37">
        <v>468</v>
      </c>
      <c r="N515">
        <v>0</v>
      </c>
      <c r="O515" s="66" t="s">
        <v>2491</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1565</v>
      </c>
      <c r="V515" s="42"/>
      <c r="W515" s="42"/>
      <c r="Y515" s="3" t="str">
        <f>IF(G515&lt;&gt;"LIBSETS_SETTYPE_BATTLEGROUND",IF(G515&lt;&gt;"LIBSETS_SETTYPE_SPECIAL",IF(X515&lt;&gt;"",X515,IF(Z515&lt;&gt;"",VLOOKUP(Z515,'ESO zone constants'!$D$3:$H$4953,5,FALSE),"")),""),"")</f>
        <v/>
      </c>
      <c r="Z515" t="str">
        <f>IF(AND(O515&lt;&gt;"",NOT(ISERROR(O515))),"",IF(AND(L515&lt;&gt;"",L515&gt;0,NOT(ISERROR(L515))),VLOOKUP(L515,'ESO dumped WayshrineInfo'!$K$3:$N$9999,4,FALSE),""))</f>
        <v/>
      </c>
      <c r="AA515" s="44"/>
      <c r="AB515" s="43" t="str">
        <f>IF(AA515&lt;&gt;"",IF(AA515&lt;&gt;"LIBSETS_DROP_MECHANIC_MONSTER_NAME",VLOOKUP(AA515,'LibSets constants'!$I$4:$L$1003,3,FALSE),""),"")</f>
        <v/>
      </c>
      <c r="AC515" s="43" t="str">
        <f>IF(AA515&lt;&gt;"",IF(AA515&lt;&gt;"LIBSETS_DROP_MECHANIC_MONSTER_NAME",VLOOKUP(AA515,'LibSets constants'!$I$4:$L$1003,4,FALSE),""),"")</f>
        <v/>
      </c>
      <c r="AD515" s="3" t="str">
        <f>IF(G515&lt;&gt;"LIBSETS_SETTYPE_BATTLEGROUND",IF(G515&lt;&gt;"LIBSETS_SETTYPE_SPECIAL",IF(AE515&lt;&gt;"",VLOOKUP(AE515,'ESO zone constants'!$D$3:$H$4953,5,FALSE),""),""),"")</f>
        <v/>
      </c>
      <c r="AE515" t="str">
        <f>IF(AND(O515&lt;&gt;"",NOT(ISERROR(O515))),"",IF(AND(M515&lt;&gt;"",M515&gt;0,NOT(ISERROR(M515))),VLOOKUP(M515,'ESO dumped WayshrineInfo'!$K$3:$N$9999,4,FALSE),""))</f>
        <v/>
      </c>
      <c r="AF515" s="44"/>
      <c r="AG515" s="43" t="str">
        <f>IF(AF515&lt;&gt;"",IF(AF515&lt;&gt;"LIBSETS_DROP_MECHANIC_MONSTER_NAME",VLOOKUP(AF515,'LibSets constants'!$I$4:$L$1003,3,FALSE),""),"")</f>
        <v/>
      </c>
      <c r="AH515" s="43" t="str">
        <f>IF(AF515&lt;&gt;"",IF(AF515&lt;&gt;"LIBSETS_DROP_MECHANIC_MONSTER_NAME",VLOOKUP(AF515,'LibSets constants'!$I$4:$L$1003,4,FALSE),""),"")</f>
        <v/>
      </c>
      <c r="AI515" s="3" t="str">
        <f>IF(G515&lt;&gt;"LIBSETS_SETTYPE_BATTLEGROUND",IF(G515&lt;&gt;"LIBSETS_SETTYPE_SPECIAL",IF(AJ515&lt;&gt;"",VLOOKUP(AJ515,'ESO zone constants'!$D$3:$H$4953,5,FALSE),""),""),"")</f>
        <v/>
      </c>
      <c r="AK515" s="44"/>
      <c r="AL515" s="43" t="str">
        <f>IF(AK515&lt;&gt;"",IF(AK515&lt;&gt;"LIBSETS_DROP_MECHANIC_MONSTER_NAME",VLOOKUP(AK515,'LibSets constants'!$I$4:$L$1003,3,FALSE),""),"")</f>
        <v/>
      </c>
      <c r="AM515" s="43" t="str">
        <f>IF(AK515&lt;&gt;"",IF(AK515&lt;&gt;"LIBSETS_DROP_MECHANIC_MONSTER_NAME",VLOOKUP(AK515,'LibSets constants'!$I$4:$L$1003,4,FALSE),""),"")</f>
        <v/>
      </c>
      <c r="AN515" s="3" t="str">
        <f>IF(G515&lt;&gt;"LIBSETS_SETTYPE_BATTLEGROUND",IF(G515&lt;&gt;"LIBSETS_SETTYPE_SPECIAL",IF(AO515&lt;&gt;"",VLOOKUP(AO515,'ESO zone constants'!$D$3:$H$4953,5,FALSE),""),""),"")</f>
        <v/>
      </c>
      <c r="AP515" s="44"/>
      <c r="AQ515" s="43" t="str">
        <f>IF(AP515&lt;&gt;"",IF(AP515&lt;&gt;"LIBSETS_DROP_MECHANIC_MONSTER_NAME",VLOOKUP(AP515,'LibSets constants'!$I$4:$L$1003,3,FALSE),""),"")</f>
        <v/>
      </c>
      <c r="AR515" s="43" t="str">
        <f>IF(AP515&lt;&gt;"",IF(AP515&lt;&gt;"LIBSETS_DROP_MECHANIC_MONSTER_NAME",VLOOKUP(AP515,'LibSets constants'!$I$4:$L$1003,4,FALSE),""),"")</f>
        <v/>
      </c>
      <c r="AS515" s="3" t="str">
        <f>IF(G515&lt;&gt;"LIBSETS_SETTYPE_BATTLEGROUND",IF(G515&lt;&gt;"LIBSETS_SETTYPE_SPECIAL",IF(AT515&lt;&gt;"",VLOOKUP(AT515,'ESO zone constants'!$D$3:$H$4953,5,FALSE),""),""),"")</f>
        <v/>
      </c>
      <c r="AU515" s="44"/>
      <c r="AV515" s="43" t="str">
        <f>IF(AU515&lt;&gt;"",IF(AU515&lt;&gt;"LIBSETS_DROP_MECHANIC_MONSTER_NAME",VLOOKUP(AU515,'LibSets constants'!$I$4:$L$1003,3,FALSE),""),"")</f>
        <v/>
      </c>
      <c r="AW515" s="43" t="str">
        <f>IF(AU515&lt;&gt;"",IF(AU515&lt;&gt;"LIBSETS_DROP_MECHANIC_MONSTER_NAME",VLOOKUP(AU515,'LibSets constants'!$I$4:$L$1003,4,FALSE),""),"")</f>
        <v/>
      </c>
      <c r="AX515" s="90" t="s">
        <v>2707</v>
      </c>
      <c r="AY515" s="21" t="str">
        <f>IF(A515="???","--","")&amp;IF(F515&lt;&gt;"Not in the game (anymore)",IF(A515&lt;&gt;"",CONCATENATE("[",A515,"] = {wayshrines={")&amp;IF(K515&lt;&gt;"",CONCATENATE(K515,","),"")&amp;IF(L515&lt;&gt;"",CONCATENATE(L515,","),"")&amp;IF(M515&lt;&gt;"",CONCATENATE(M515,","),"")&amp;CONCATENATE("}")&amp;IF(VALUE(N515)&gt;0,CONCATENATE(", traitsNeeded=",N515),"")&amp;CONCATENATE(", dlcId=",IF(S515&lt;&gt;"",S515,"DLC_BASE_GAME")),""),"")</f>
        <v>[589] = {wayshrines={468,468,468,}, dlcId=DLC_BLACKWOOD</v>
      </c>
      <c r="AZ515" s="21" t="str">
        <f>IF(F515&lt;&gt;"Not in the game (anymore)",IF(A515&lt;&gt;"",IF(P515&lt;&gt;"",CONCATENATE(", zoneIds={",P515),"")&amp;IF(Y515&lt;&gt;"",CONCATENATE(",",Y515),"")&amp;IF(AD515&lt;&gt;"",CONCATENATE(",",AD515),"")&amp;IF(AI515&lt;&gt;"",CONCATENATE(",",AI515),"")&amp;IF(AN515&lt;&gt;"",CONCATENATE(",",AN515),"")&amp;IF(AS515&lt;&gt;"",CONCATENATE(",",AS515),"")&amp;IF(P515&lt;&gt;"",CONCATENATE("}",""),"")&amp;IF(OR(I515="true",I515="false",I515&lt;&gt;""), CONCATENATE(", veteran=", I515), ""),""),"")</f>
        <v>, zoneIds={1263}, veteran=true</v>
      </c>
      <c r="BA515" s="21" t="str">
        <f>IF(F515&lt;&gt;"Not in the game (anymore)",IF(A515&lt;&gt;"",", setType="&amp;G515,"")&amp;IF(J515="true",", multiTrialSet=true",""),"")</f>
        <v>, setType=LIBSETS_SETTYPE_TRIAL</v>
      </c>
      <c r="BB515" s="21" t="str">
        <f>IF(AX515&lt;&gt;"",", isProcSetAllowedInPvP="&amp; AX515,"") &amp; IF(F515&lt;&gt;"Not in the game (anymore)",IF(U515&lt;&gt;"",", dropMechanic={"&amp;U515&amp;IF(AA515&lt;&gt;"",","&amp;AA515,"")&amp;IF(AF515&lt;&gt;"",","&amp;AF515,"")&amp;IF(AK515&lt;&gt;"",","&amp;AK515,"")&amp;IF(AP515&lt;&gt;"",","&amp;AP515,"")&amp;IF(AU515&lt;&gt;"",","&amp;AU515,"")&amp;"}"&amp;IF(U515="LIBSETS_DROP_MECHANIC_MONSTER_NAME",", dropMechanicNames={" &amp; IF(V515&lt;&gt;"","['en']='"&amp;V515&amp;"'","") &amp; IF(W515&lt;&gt;"",", ['de']='" &amp; W515&amp;"'","") &amp; "}",""),"")&amp;"},","")</f>
        <v>, dropMechanic={LIBSETS_DROP_MECHANIC_MONSTER_NAME}, dropMechanicNames={}},</v>
      </c>
      <c r="BC515" s="21" t="str">
        <f>IF(F515&lt;&gt;"Not in the game (anymore)",IF(C515&lt;&gt;"",CONCATENATE(" --",C515," / ",B515,"   [",IF(Q515&lt;&gt;"",Q515,""),IF(Z515&lt;&gt;"",", "&amp;Z515,""),IF(AE515&lt;&gt;"",", "&amp;AE515,""),IF(AJ515&lt;&gt;"",", "&amp;AJ515,""),IF(AO515&lt;&gt;"",", "&amp;AO515,""),IF(AT515&lt;&gt;"",", "&amp;AT515,""),"]")),"")</f>
        <v xml:space="preserve"> --Perfected Saxhleel Champion / Perfektionierter Saxhleel-Champion   [Rockgrove]</v>
      </c>
    </row>
    <row r="516" spans="1:55" x14ac:dyDescent="0.25">
      <c r="A516" s="5">
        <v>590</v>
      </c>
      <c r="B516" s="84" t="s">
        <v>2533</v>
      </c>
      <c r="C516" s="84" t="s">
        <v>2533</v>
      </c>
      <c r="D516" s="3">
        <f t="shared" si="13"/>
        <v>590</v>
      </c>
      <c r="G516" s="3" t="s">
        <v>1500</v>
      </c>
      <c r="I516" t="s">
        <v>98</v>
      </c>
      <c r="J516" t="s">
        <v>97</v>
      </c>
      <c r="K516" s="37">
        <v>468</v>
      </c>
      <c r="L516" s="37">
        <v>468</v>
      </c>
      <c r="M516" s="37">
        <v>468</v>
      </c>
      <c r="N516">
        <v>0</v>
      </c>
      <c r="O516" s="66" t="s">
        <v>2491</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1565</v>
      </c>
      <c r="V516" s="42"/>
      <c r="W516" s="42"/>
      <c r="Y516" s="3" t="str">
        <f>IF(G516&lt;&gt;"LIBSETS_SETTYPE_BATTLEGROUND",IF(G516&lt;&gt;"LIBSETS_SETTYPE_SPECIAL",IF(X516&lt;&gt;"",X516,IF(Z516&lt;&gt;"",VLOOKUP(Z516,'ESO zone constants'!$D$3:$H$4953,5,FALSE),"")),""),"")</f>
        <v/>
      </c>
      <c r="Z516" t="str">
        <f>IF(AND(O516&lt;&gt;"",NOT(ISERROR(O516))),"",IF(AND(L516&lt;&gt;"",L516&gt;0,NOT(ISERROR(L516))),VLOOKUP(L516,'ESO dumped WayshrineInfo'!$K$3:$N$9999,4,FALSE),""))</f>
        <v/>
      </c>
      <c r="AA516" s="44"/>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WayshrineInfo'!$K$3:$N$9999,4,FALSE),""))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90" t="s">
        <v>2707</v>
      </c>
      <c r="AY516" s="21" t="str">
        <f>IF(A516="???","--","")&amp;IF(F516&lt;&gt;"Not in the game (anymore)",IF(A516&lt;&gt;"",CONCATENATE("[",A516,"] = {wayshrines={")&amp;IF(K516&lt;&gt;"",CONCATENATE(K516,","),"")&amp;IF(L516&lt;&gt;"",CONCATENATE(L516,","),"")&amp;IF(M516&lt;&gt;"",CONCATENATE(M516,","),"")&amp;CONCATENATE("}")&amp;IF(VALUE(N516)&gt;0,CONCATENATE(", traitsNeeded=",N516),"")&amp;CONCATENATE(", dlcId=",IF(S516&lt;&gt;"",S516,"DLC_BASE_GAME")),""),"")</f>
        <v>[590] = {wayshrines={468,468,468,}, dlcId=DLC_BLACKWOOD</v>
      </c>
      <c r="AZ516" s="21" t="str">
        <f>IF(F516&lt;&gt;"Not in the game (anymore)",IF(A516&lt;&gt;"",IF(P516&lt;&gt;"",CONCATENATE(", zoneIds={",P516),"")&amp;IF(Y516&lt;&gt;"",CONCATENATE(",",Y516),"")&amp;IF(AD516&lt;&gt;"",CONCATENATE(",",AD516),"")&amp;IF(AI516&lt;&gt;"",CONCATENATE(",",AI516),"")&amp;IF(AN516&lt;&gt;"",CONCATENATE(",",AN516),"")&amp;IF(AS516&lt;&gt;"",CONCATENATE(",",AS516),"")&amp;IF(P516&lt;&gt;"",CONCATENATE("}",""),"")&amp;IF(OR(I516="true",I516="false",I516&lt;&gt;""), CONCATENATE(", veteran=", I516), ""),""),"")</f>
        <v>, zoneIds={1263}, veteran=true</v>
      </c>
      <c r="BA516" s="21" t="str">
        <f>IF(F516&lt;&gt;"Not in the game (anymore)",IF(A516&lt;&gt;"",", setType="&amp;G516,"")&amp;IF(J516="true",", multiTrialSet=true",""),"")</f>
        <v>, setType=LIBSETS_SETTYPE_TRIAL</v>
      </c>
      <c r="BB516" s="21" t="str">
        <f>IF(AX516&lt;&gt;"",", isProcSetAllowedInPvP="&amp; AX516,"") &amp; IF(F516&lt;&gt;"Not in the game (anymore)",IF(U516&lt;&gt;"",", dropMechanic={"&amp;U516&amp;IF(AA516&lt;&gt;"",","&amp;AA516,"")&amp;IF(AF516&lt;&gt;"",","&amp;AF516,"")&amp;IF(AK516&lt;&gt;"",","&amp;AK516,"")&amp;IF(AP516&lt;&gt;"",","&amp;AP516,"")&amp;IF(AU516&lt;&gt;"",","&amp;AU516,"")&amp;"}"&amp;IF(U516="LIBSETS_DROP_MECHANIC_MONSTER_NAME",", dropMechanicNames={" &amp; IF(V516&lt;&gt;"","['en']='"&amp;V516&amp;"'","") &amp; IF(W516&lt;&gt;"",", ['de']='" &amp; W516&amp;"'","") &amp; "}",""),"")&amp;"},","")</f>
        <v>, dropMechanic={LIBSETS_DROP_MECHANIC_MONSTER_NAME}, dropMechanicNames={}},</v>
      </c>
      <c r="BC516" s="21" t="str">
        <f>IF(F516&lt;&gt;"Not in the game (anymore)",IF(C516&lt;&gt;"",CONCATENATE(" --",C516," / ",B516,"   [",IF(Q516&lt;&gt;"",Q516,""),IF(Z516&lt;&gt;"",", "&amp;Z516,""),IF(AE516&lt;&gt;"",", "&amp;AE516,""),IF(AJ516&lt;&gt;"",", "&amp;AJ516,""),IF(AO516&lt;&gt;"",", "&amp;AO516,""),IF(AT516&lt;&gt;"",", "&amp;AT516,""),"]")),"")</f>
        <v xml:space="preserve"> --Perfected Sul-Xan\'s Torment / Perfected Sul-Xan\'s Torment   [Rockgrove]</v>
      </c>
    </row>
    <row r="517" spans="1:55" x14ac:dyDescent="0.25">
      <c r="A517" s="5">
        <v>591</v>
      </c>
      <c r="B517" s="84" t="s">
        <v>2515</v>
      </c>
      <c r="C517" s="84" t="s">
        <v>2538</v>
      </c>
      <c r="D517" s="3">
        <f t="shared" si="13"/>
        <v>591</v>
      </c>
      <c r="G517" s="3" t="s">
        <v>1500</v>
      </c>
      <c r="I517" t="s">
        <v>98</v>
      </c>
      <c r="J517" t="s">
        <v>97</v>
      </c>
      <c r="K517" s="37">
        <v>468</v>
      </c>
      <c r="L517" s="37">
        <v>468</v>
      </c>
      <c r="M517" s="37">
        <v>468</v>
      </c>
      <c r="N517">
        <v>0</v>
      </c>
      <c r="O517" s="66" t="s">
        <v>2491</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1565</v>
      </c>
      <c r="V517" s="42"/>
      <c r="W517" s="42"/>
      <c r="Y517" s="3" t="str">
        <f>IF(G517&lt;&gt;"LIBSETS_SETTYPE_BATTLEGROUND",IF(G517&lt;&gt;"LIBSETS_SETTYPE_SPECIAL",IF(X517&lt;&gt;"",X517,IF(Z517&lt;&gt;"",VLOOKUP(Z517,'ESO zone constants'!$D$3:$H$4953,5,FALSE),"")),""),"")</f>
        <v/>
      </c>
      <c r="Z517" t="str">
        <f>IF(AND(O517&lt;&gt;"",NOT(ISERROR(O517))),"",IF(AND(L517&lt;&gt;"",L517&gt;0,NOT(ISERROR(L517))),VLOOKUP(L517,'ESO dumped WayshrineInfo'!$K$3:$N$9999,4,FALSE),""))</f>
        <v/>
      </c>
      <c r="AA517" s="44"/>
      <c r="AB517" s="43" t="str">
        <f>IF(AA517&lt;&gt;"",IF(AA517&lt;&gt;"LIBSETS_DROP_MECHANIC_MONSTER_NAME",VLOOKUP(AA517,'LibSets constants'!$I$4:$L$1003,3,FALSE),""),"")</f>
        <v/>
      </c>
      <c r="AC517" s="43" t="str">
        <f>IF(AA517&lt;&gt;"",IF(AA517&lt;&gt;"LIBSETS_DROP_MECHANIC_MONSTER_NAME",VLOOKUP(AA517,'LibSets constants'!$I$4:$L$1003,4,FALSE),""),"")</f>
        <v/>
      </c>
      <c r="AD517" s="3" t="str">
        <f>IF(G517&lt;&gt;"LIBSETS_SETTYPE_BATTLEGROUND",IF(G517&lt;&gt;"LIBSETS_SETTYPE_SPECIAL",IF(AE517&lt;&gt;"",VLOOKUP(AE517,'ESO zone constants'!$D$3:$H$4953,5,FALSE),""),""),"")</f>
        <v/>
      </c>
      <c r="AE517" t="str">
        <f>IF(AND(O517&lt;&gt;"",NOT(ISERROR(O517))),"",IF(AND(M517&lt;&gt;"",M517&gt;0,NOT(ISERROR(M517))),VLOOKUP(M517,'ESO dumped WayshrineInfo'!$K$3:$N$9999,4,FALSE),""))</f>
        <v/>
      </c>
      <c r="AF517" s="44"/>
      <c r="AG517" s="43" t="str">
        <f>IF(AF517&lt;&gt;"",IF(AF517&lt;&gt;"LIBSETS_DROP_MECHANIC_MONSTER_NAME",VLOOKUP(AF517,'LibSets constants'!$I$4:$L$1003,3,FALSE),""),"")</f>
        <v/>
      </c>
      <c r="AH517" s="43" t="str">
        <f>IF(AF517&lt;&gt;"",IF(AF517&lt;&gt;"LIBSETS_DROP_MECHANIC_MONSTER_NAME",VLOOKUP(AF517,'LibSets constants'!$I$4:$L$1003,4,FALSE),""),"")</f>
        <v/>
      </c>
      <c r="AI517" s="3" t="str">
        <f>IF(G517&lt;&gt;"LIBSETS_SETTYPE_BATTLEGROUND",IF(G517&lt;&gt;"LIBSETS_SETTYPE_SPECIAL",IF(AJ517&lt;&gt;"",VLOOKUP(AJ517,'ESO zone constants'!$D$3:$H$4953,5,FALSE),""),""),"")</f>
        <v/>
      </c>
      <c r="AK517" s="44"/>
      <c r="AL517" s="43" t="str">
        <f>IF(AK517&lt;&gt;"",IF(AK517&lt;&gt;"LIBSETS_DROP_MECHANIC_MONSTER_NAME",VLOOKUP(AK517,'LibSets constants'!$I$4:$L$1003,3,FALSE),""),"")</f>
        <v/>
      </c>
      <c r="AM517" s="43" t="str">
        <f>IF(AK517&lt;&gt;"",IF(AK517&lt;&gt;"LIBSETS_DROP_MECHANIC_MONSTER_NAME",VLOOKUP(AK517,'LibSets constants'!$I$4:$L$1003,4,FALSE),""),"")</f>
        <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90" t="s">
        <v>2707</v>
      </c>
      <c r="AY517" s="21" t="str">
        <f>IF(A517="???","--","")&amp;IF(F517&lt;&gt;"Not in the game (anymore)",IF(A517&lt;&gt;"",CONCATENATE("[",A517,"] = {wayshrines={")&amp;IF(K517&lt;&gt;"",CONCATENATE(K517,","),"")&amp;IF(L517&lt;&gt;"",CONCATENATE(L517,","),"")&amp;IF(M517&lt;&gt;"",CONCATENATE(M517,","),"")&amp;CONCATENATE("}")&amp;IF(VALUE(N517)&gt;0,CONCATENATE(", traitsNeeded=",N517),"")&amp;CONCATENATE(", dlcId=",IF(S517&lt;&gt;"",S517,"DLC_BASE_GAME")),""),"")</f>
        <v>[591] = {wayshrines={468,468,468,}, dlcId=DLC_BLACKWOOD</v>
      </c>
      <c r="AZ517" s="21" t="str">
        <f>IF(F517&lt;&gt;"Not in the game (anymore)",IF(A517&lt;&gt;"",IF(P517&lt;&gt;"",CONCATENATE(", zoneIds={",P517),"")&amp;IF(Y517&lt;&gt;"",CONCATENATE(",",Y517),"")&amp;IF(AD517&lt;&gt;"",CONCATENATE(",",AD517),"")&amp;IF(AI517&lt;&gt;"",CONCATENATE(",",AI517),"")&amp;IF(AN517&lt;&gt;"",CONCATENATE(",",AN517),"")&amp;IF(AS517&lt;&gt;"",CONCATENATE(",",AS517),"")&amp;IF(P517&lt;&gt;"",CONCATENATE("}",""),"")&amp;IF(OR(I517="true",I517="false",I517&lt;&gt;""), CONCATENATE(", veteran=", I517), ""),""),"")</f>
        <v>, zoneIds={1263}, veteran=true</v>
      </c>
      <c r="BA517" s="21" t="str">
        <f>IF(F517&lt;&gt;"Not in the game (anymore)",IF(A517&lt;&gt;"",", setType="&amp;G517,"")&amp;IF(J517="true",", multiTrialSet=true",""),"")</f>
        <v>, setType=LIBSETS_SETTYPE_TRIAL</v>
      </c>
      <c r="BB517" s="21" t="str">
        <f>IF(AX517&lt;&gt;"",", isProcSetAllowedInPvP="&amp; AX517,"") &amp; IF(F517&lt;&gt;"Not in the game (anymore)",IF(U517&lt;&gt;"",", dropMechanic={"&amp;U517&amp;IF(AA517&lt;&gt;"",","&amp;AA517,"")&amp;IF(AF517&lt;&gt;"",","&amp;AF517,"")&amp;IF(AK517&lt;&gt;"",","&amp;AK517,"")&amp;IF(AP517&lt;&gt;"",","&amp;AP517,"")&amp;IF(AU517&lt;&gt;"",","&amp;AU517,"")&amp;"}"&amp;IF(U517="LIBSETS_DROP_MECHANIC_MONSTER_NAME",", dropMechanicNames={" &amp; IF(V517&lt;&gt;"","['en']='"&amp;V517&amp;"'","") &amp; IF(W517&lt;&gt;"",", ['de']='" &amp; W517&amp;"'","") &amp; "}",""),"")&amp;"},","")</f>
        <v>, dropMechanic={LIBSETS_DROP_MECHANIC_MONSTER_NAME}, dropMechanicNames={}},</v>
      </c>
      <c r="BC517" s="21" t="str">
        <f>IF(F517&lt;&gt;"Not in the game (anymore)",IF(C517&lt;&gt;"",CONCATENATE(" --",C517," / ",B517,"   [",IF(Q517&lt;&gt;"",Q517,""),IF(Z517&lt;&gt;"",", "&amp;Z517,""),IF(AE517&lt;&gt;"",", "&amp;AE517,""),IF(AJ517&lt;&gt;"",", "&amp;AJ517,""),IF(AO517&lt;&gt;"",", "&amp;AO517,""),IF(AT517&lt;&gt;"",", "&amp;AT517,""),"]")),"")</f>
        <v xml:space="preserve"> --Perfected Bahsei\'s Mania / Bahseis perfektionierte Manie   [Rockgrove]</v>
      </c>
    </row>
    <row r="518" spans="1:55" x14ac:dyDescent="0.25">
      <c r="A518" s="5">
        <v>592</v>
      </c>
      <c r="B518" s="84" t="s">
        <v>2526</v>
      </c>
      <c r="C518" s="84" t="s">
        <v>2539</v>
      </c>
      <c r="D518" s="3">
        <f t="shared" si="13"/>
        <v>592</v>
      </c>
      <c r="G518" s="3" t="s">
        <v>1500</v>
      </c>
      <c r="I518" t="s">
        <v>98</v>
      </c>
      <c r="J518" t="s">
        <v>97</v>
      </c>
      <c r="K518" s="37">
        <v>468</v>
      </c>
      <c r="L518" s="37">
        <v>468</v>
      </c>
      <c r="M518" s="37">
        <v>468</v>
      </c>
      <c r="N518">
        <v>0</v>
      </c>
      <c r="O518" s="66" t="s">
        <v>2491</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1565</v>
      </c>
      <c r="V518" s="42"/>
      <c r="W518" s="42"/>
      <c r="Y518" s="3" t="str">
        <f>IF(G518&lt;&gt;"LIBSETS_SETTYPE_BATTLEGROUND",IF(G518&lt;&gt;"LIBSETS_SETTYPE_SPECIAL",IF(X518&lt;&gt;"",X518,IF(Z518&lt;&gt;"",VLOOKUP(Z518,'ESO zone constants'!$D$3:$H$4953,5,FALSE),"")),""),"")</f>
        <v/>
      </c>
      <c r="Z518" t="str">
        <f>IF(AND(O518&lt;&gt;"",NOT(ISERROR(O518))),"",IF(AND(L518&lt;&gt;"",L518&gt;0,NOT(ISERROR(L518))),VLOOKUP(L518,'ESO dumped WayshrineInfo'!$K$3:$N$9999,4,FALSE),""))</f>
        <v/>
      </c>
      <c r="AA518" s="44"/>
      <c r="AB518" s="43" t="str">
        <f>IF(AA518&lt;&gt;"",IF(AA518&lt;&gt;"LIBSETS_DROP_MECHANIC_MONSTER_NAME",VLOOKUP(AA518,'LibSets constants'!$I$4:$L$1003,3,FALSE),""),"")</f>
        <v/>
      </c>
      <c r="AC518" s="43" t="str">
        <f>IF(AA518&lt;&gt;"",IF(AA518&lt;&gt;"LIBSETS_DROP_MECHANIC_MONSTER_NAME",VLOOKUP(AA518,'LibSets constants'!$I$4:$L$1003,4,FALSE),""),"")</f>
        <v/>
      </c>
      <c r="AD518" s="3" t="str">
        <f>IF(G518&lt;&gt;"LIBSETS_SETTYPE_BATTLEGROUND",IF(G518&lt;&gt;"LIBSETS_SETTYPE_SPECIAL",IF(AE518&lt;&gt;"",VLOOKUP(AE518,'ESO zone constants'!$D$3:$H$4953,5,FALSE),""),""),"")</f>
        <v/>
      </c>
      <c r="AE518" t="str">
        <f>IF(AND(O518&lt;&gt;"",NOT(ISERROR(O518))),"",IF(AND(M518&lt;&gt;"",M518&gt;0,NOT(ISERROR(M518))),VLOOKUP(M518,'ESO dumped WayshrineInfo'!$K$3:$N$9999,4,FALSE),""))</f>
        <v/>
      </c>
      <c r="AF518" s="44"/>
      <c r="AG518" s="43" t="str">
        <f>IF(AF518&lt;&gt;"",IF(AF518&lt;&gt;"LIBSETS_DROP_MECHANIC_MONSTER_NAME",VLOOKUP(AF518,'LibSets constants'!$I$4:$L$1003,3,FALSE),""),"")</f>
        <v/>
      </c>
      <c r="AH518" s="43" t="str">
        <f>IF(AF518&lt;&gt;"",IF(AF518&lt;&gt;"LIBSETS_DROP_MECHANIC_MONSTER_NAME",VLOOKUP(AF518,'LibSets constants'!$I$4:$L$1003,4,FALSE),""),"")</f>
        <v/>
      </c>
      <c r="AI518" s="3" t="str">
        <f>IF(G518&lt;&gt;"LIBSETS_SETTYPE_BATTLEGROUND",IF(G518&lt;&gt;"LIBSETS_SETTYPE_SPECIAL",IF(AJ518&lt;&gt;"",VLOOKUP(AJ518,'ESO zone constants'!$D$3:$H$4953,5,FALSE),""),""),"")</f>
        <v/>
      </c>
      <c r="AK518" s="44"/>
      <c r="AL518" s="43" t="str">
        <f>IF(AK518&lt;&gt;"",IF(AK518&lt;&gt;"LIBSETS_DROP_MECHANIC_MONSTER_NAME",VLOOKUP(AK518,'LibSets constants'!$I$4:$L$1003,3,FALSE),""),"")</f>
        <v/>
      </c>
      <c r="AM518" s="43" t="str">
        <f>IF(AK518&lt;&gt;"",IF(AK518&lt;&gt;"LIBSETS_DROP_MECHANIC_MONSTER_NAME",VLOOKUP(AK518,'LibSets constants'!$I$4:$L$1003,4,FALSE),""),"")</f>
        <v/>
      </c>
      <c r="AN518" s="3" t="str">
        <f>IF(G518&lt;&gt;"LIBSETS_SETTYPE_BATTLEGROUND",IF(G518&lt;&gt;"LIBSETS_SETTYPE_SPECIAL",IF(AO518&lt;&gt;"",VLOOKUP(AO518,'ESO zone constants'!$D$3:$H$4953,5,FALSE),""),""),"")</f>
        <v/>
      </c>
      <c r="AP518" s="44"/>
      <c r="AQ518" s="43" t="str">
        <f>IF(AP518&lt;&gt;"",IF(AP518&lt;&gt;"LIBSETS_DROP_MECHANIC_MONSTER_NAME",VLOOKUP(AP518,'LibSets constants'!$I$4:$L$1003,3,FALSE),""),"")</f>
        <v/>
      </c>
      <c r="AR518" s="43" t="str">
        <f>IF(AP518&lt;&gt;"",IF(AP518&lt;&gt;"LIBSETS_DROP_MECHANIC_MONSTER_NAME",VLOOKUP(AP518,'LibSets constants'!$I$4:$L$1003,4,FALSE),""),"")</f>
        <v/>
      </c>
      <c r="AS518" s="3" t="str">
        <f>IF(G518&lt;&gt;"LIBSETS_SETTYPE_BATTLEGROUND",IF(G518&lt;&gt;"LIBSETS_SETTYPE_SPECIAL",IF(AT518&lt;&gt;"",VLOOKUP(AT518,'ESO zone constants'!$D$3:$H$4953,5,FALSE),""),""),"")</f>
        <v/>
      </c>
      <c r="AU518" s="44"/>
      <c r="AV518" s="43" t="str">
        <f>IF(AU518&lt;&gt;"",IF(AU518&lt;&gt;"LIBSETS_DROP_MECHANIC_MONSTER_NAME",VLOOKUP(AU518,'LibSets constants'!$I$4:$L$1003,3,FALSE),""),"")</f>
        <v/>
      </c>
      <c r="AW518" s="43" t="str">
        <f>IF(AU518&lt;&gt;"",IF(AU518&lt;&gt;"LIBSETS_DROP_MECHANIC_MONSTER_NAME",VLOOKUP(AU518,'LibSets constants'!$I$4:$L$1003,4,FALSE),""),"")</f>
        <v/>
      </c>
      <c r="AX518" s="90" t="s">
        <v>2707</v>
      </c>
      <c r="AY518" s="21" t="str">
        <f>IF(A518="???","--","")&amp;IF(F518&lt;&gt;"Not in the game (anymore)",IF(A518&lt;&gt;"",CONCATENATE("[",A518,"] = {wayshrines={")&amp;IF(K518&lt;&gt;"",CONCATENATE(K518,","),"")&amp;IF(L518&lt;&gt;"",CONCATENATE(L518,","),"")&amp;IF(M518&lt;&gt;"",CONCATENATE(M518,","),"")&amp;CONCATENATE("}")&amp;IF(VALUE(N518)&gt;0,CONCATENATE(", traitsNeeded=",N518),"")&amp;CONCATENATE(", dlcId=",IF(S518&lt;&gt;"",S518,"DLC_BASE_GAME")),""),"")</f>
        <v>[592] = {wayshrines={468,468,468,}, dlcId=DLC_BLACKWOOD</v>
      </c>
      <c r="AZ518" s="21" t="str">
        <f>IF(F518&lt;&gt;"Not in the game (anymore)",IF(A518&lt;&gt;"",IF(P518&lt;&gt;"",CONCATENATE(", zoneIds={",P518),"")&amp;IF(Y518&lt;&gt;"",CONCATENATE(",",Y518),"")&amp;IF(AD518&lt;&gt;"",CONCATENATE(",",AD518),"")&amp;IF(AI518&lt;&gt;"",CONCATENATE(",",AI518),"")&amp;IF(AN518&lt;&gt;"",CONCATENATE(",",AN518),"")&amp;IF(AS518&lt;&gt;"",CONCATENATE(",",AS518),"")&amp;IF(P518&lt;&gt;"",CONCATENATE("}",""),"")&amp;IF(OR(I518="true",I518="false",I518&lt;&gt;""), CONCATENATE(", veteran=", I518), ""),""),"")</f>
        <v>, zoneIds={1263}, veteran=true</v>
      </c>
      <c r="BA518" s="21" t="str">
        <f>IF(F518&lt;&gt;"Not in the game (anymore)",IF(A518&lt;&gt;"",", setType="&amp;G518,"")&amp;IF(J518="true",", multiTrialSet=true",""),"")</f>
        <v>, setType=LIBSETS_SETTYPE_TRIAL</v>
      </c>
      <c r="BB518" s="21" t="str">
        <f>IF(AX518&lt;&gt;"",", isProcSetAllowedInPvP="&amp; AX518,"") &amp; IF(F518&lt;&gt;"Not in the game (anymore)",IF(U518&lt;&gt;"",", dropMechanic={"&amp;U518&amp;IF(AA518&lt;&gt;"",","&amp;AA518,"")&amp;IF(AF518&lt;&gt;"",","&amp;AF518,"")&amp;IF(AK518&lt;&gt;"",","&amp;AK518,"")&amp;IF(AP518&lt;&gt;"",","&amp;AP518,"")&amp;IF(AU518&lt;&gt;"",","&amp;AU518,"")&amp;"}"&amp;IF(U518="LIBSETS_DROP_MECHANIC_MONSTER_NAME",", dropMechanicNames={" &amp; IF(V518&lt;&gt;"","['en']='"&amp;V518&amp;"'","") &amp; IF(W518&lt;&gt;"",", ['de']='" &amp; W518&amp;"'","") &amp; "}",""),"")&amp;"},","")</f>
        <v>, dropMechanic={LIBSETS_DROP_MECHANIC_MONSTER_NAME}, dropMechanicNames={}},</v>
      </c>
      <c r="BC518" s="21" t="str">
        <f>IF(F518&lt;&gt;"Not in the game (anymore)",IF(C518&lt;&gt;"",CONCATENATE(" --",C518," / ",B518,"   [",IF(Q518&lt;&gt;"",Q518,""),IF(Z518&lt;&gt;"",", "&amp;Z518,""),IF(AE518&lt;&gt;"",", "&amp;AE518,""),IF(AJ518&lt;&gt;"",", "&amp;AJ518,""),IF(AO518&lt;&gt;"",", "&amp;AO518,""),IF(AT518&lt;&gt;"",", "&amp;AT518,""),"]")),"")</f>
        <v xml:space="preserve"> --Perfected Stone-Talker\'s Oath / Perfektionierter Eid des Steinsprechers   [Rockgrove]</v>
      </c>
    </row>
    <row r="519" spans="1:55" x14ac:dyDescent="0.25">
      <c r="A519" s="5">
        <v>593</v>
      </c>
      <c r="B519" s="84" t="s">
        <v>2527</v>
      </c>
      <c r="C519" s="84" t="s">
        <v>2527</v>
      </c>
      <c r="D519" s="3">
        <f t="shared" si="13"/>
        <v>593</v>
      </c>
      <c r="G519" s="3" t="s">
        <v>1712</v>
      </c>
      <c r="I519" t="s">
        <v>97</v>
      </c>
      <c r="J519" t="s">
        <v>97</v>
      </c>
      <c r="K519" s="37">
        <v>-1</v>
      </c>
      <c r="L519" s="37">
        <v>-1</v>
      </c>
      <c r="M519" s="37">
        <v>-1</v>
      </c>
      <c r="N519">
        <v>0</v>
      </c>
      <c r="O519" s="66" t="s">
        <v>1829</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2429</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constants'!$B$4:$C$1003,2,FALSE),"")</f>
        <v>Blackwood</v>
      </c>
      <c r="U519" s="3" t="s">
        <v>1709</v>
      </c>
      <c r="V519" s="42"/>
      <c r="W519" s="42"/>
      <c r="Y519" s="3" t="str">
        <f>IF(G519&lt;&gt;"LIBSETS_SETTYPE_BATTLEGROUND",IF(G519&lt;&gt;"LIBSETS_SETTYPE_SPECIAL",IF(X519&lt;&gt;"",X519,IF(Z519&lt;&gt;"",VLOOKUP(Z519,'ESO zone constants'!$D$3:$H$4953,5,FALSE),"")),""),"")</f>
        <v/>
      </c>
      <c r="Z519" t="str">
        <f>IF(AND(O519&lt;&gt;"",NOT(ISERROR(O519))),"",IF(AND(L519&lt;&gt;"",L519&gt;0,NOT(ISERROR(L519))),VLOOKUP(L519,'ESO dumped WayshrineInfo'!$K$3:$N$9999,4,FALSE),""))</f>
        <v/>
      </c>
      <c r="AA519" s="44"/>
      <c r="AB519" s="43" t="str">
        <f>IF(AA519&lt;&gt;"",IF(AA519&lt;&gt;"LIBSETS_DROP_MECHANIC_MONSTER_NAME",VLOOKUP(AA519,'LibSets constants'!$I$4:$L$1003,3,FALSE),""),"")</f>
        <v/>
      </c>
      <c r="AC519" s="43" t="str">
        <f>IF(AA519&lt;&gt;"",IF(AA519&lt;&gt;"LIBSETS_DROP_MECHANIC_MONSTER_NAME",VLOOKUP(AA519,'LibSets constants'!$I$4:$L$1003,4,FALSE),""),"")</f>
        <v/>
      </c>
      <c r="AD519" s="3" t="str">
        <f>IF(G519&lt;&gt;"LIBSETS_SETTYPE_BATTLEGROUND",IF(G519&lt;&gt;"LIBSETS_SETTYPE_SPECIAL",IF(AE519&lt;&gt;"",VLOOKUP(AE519,'ESO zone constants'!$D$3:$H$4953,5,FALSE),""),""),"")</f>
        <v/>
      </c>
      <c r="AE519" t="str">
        <f>IF(AND(O519&lt;&gt;"",NOT(ISERROR(O519))),"",IF(AND(M519&lt;&gt;"",M519&gt;0,NOT(ISERROR(M519))),VLOOKUP(M519,'ESO dumped WayshrineInfo'!$K$3:$N$9999,4,FALSE),""))</f>
        <v/>
      </c>
      <c r="AF519" s="44"/>
      <c r="AG519" s="43" t="str">
        <f>IF(AF519&lt;&gt;"",IF(AF519&lt;&gt;"LIBSETS_DROP_MECHANIC_MONSTER_NAME",VLOOKUP(AF519,'LibSets constants'!$I$4:$L$1003,3,FALSE),""),"")</f>
        <v/>
      </c>
      <c r="AH519" s="43" t="str">
        <f>IF(AF519&lt;&gt;"",IF(AF519&lt;&gt;"LIBSETS_DROP_MECHANIC_MONSTER_NAME",VLOOKUP(AF519,'LibSets constants'!$I$4:$L$1003,4,FALSE),""),"")</f>
        <v/>
      </c>
      <c r="AI519" s="3" t="str">
        <f>IF(G519&lt;&gt;"LIBSETS_SETTYPE_BATTLEGROUND",IF(G519&lt;&gt;"LIBSETS_SETTYPE_SPECIAL",IF(AJ519&lt;&gt;"",VLOOKUP(AJ519,'ESO zone constants'!$D$3:$H$4953,5,FALSE),""),""),"")</f>
        <v/>
      </c>
      <c r="AK519" s="44"/>
      <c r="AL519" s="43" t="str">
        <f>IF(AK519&lt;&gt;"",IF(AK519&lt;&gt;"LIBSETS_DROP_MECHANIC_MONSTER_NAME",VLOOKUP(AK519,'LibSets constants'!$I$4:$L$1003,3,FALSE),""),"")</f>
        <v/>
      </c>
      <c r="AM519" s="43" t="str">
        <f>IF(AK519&lt;&gt;"",IF(AK519&lt;&gt;"LIBSETS_DROP_MECHANIC_MONSTER_NAME",VLOOKUP(AK519,'LibSets constants'!$I$4:$L$1003,4,FALSE),""),"")</f>
        <v/>
      </c>
      <c r="AN519" s="3" t="str">
        <f>IF(G519&lt;&gt;"LIBSETS_SETTYPE_BATTLEGROUND",IF(G519&lt;&gt;"LIBSETS_SETTYPE_SPECIAL",IF(AO519&lt;&gt;"",VLOOKUP(AO519,'ESO zone constants'!$D$3:$H$4953,5,FALSE),""),""),"")</f>
        <v/>
      </c>
      <c r="AP519" s="44"/>
      <c r="AQ519" s="43" t="str">
        <f>IF(AP519&lt;&gt;"",IF(AP519&lt;&gt;"LIBSETS_DROP_MECHANIC_MONSTER_NAME",VLOOKUP(AP519,'LibSets constants'!$I$4:$L$1003,3,FALSE),""),"")</f>
        <v/>
      </c>
      <c r="AR519" s="43" t="str">
        <f>IF(AP519&lt;&gt;"",IF(AP519&lt;&gt;"LIBSETS_DROP_MECHANIC_MONSTER_NAME",VLOOKUP(AP519,'LibSets constants'!$I$4:$L$1003,4,FALSE),""),"")</f>
        <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90" t="s">
        <v>2707</v>
      </c>
      <c r="AY519" s="21" t="str">
        <f>IF(A519="???","--","")&amp;IF(F519&lt;&gt;"Not in the game (anymore)",IF(A519&lt;&gt;"",CONCATENATE("[",A519,"] = {wayshrines={")&amp;IF(K519&lt;&gt;"",CONCATENATE(K519,","),"")&amp;IF(L519&lt;&gt;"",CONCATENATE(L519,","),"")&amp;IF(M519&lt;&gt;"",CONCATENATE(M519,","),"")&amp;CONCATENATE("}")&amp;IF(VALUE(N519)&gt;0,CONCATENATE(", traitsNeeded=",N519),"")&amp;CONCATENATE(", dlcId=",IF(S519&lt;&gt;"",S519,"DLC_BASE_GAME")),""),"")</f>
        <v>[593] = {wayshrines={-1,-1,-1,}, dlcId=DLC_BLACKWOOD</v>
      </c>
      <c r="AZ519" s="21" t="str">
        <f>IF(F519&lt;&gt;"Not in the game (anymore)",IF(A519&lt;&gt;"",IF(P519&lt;&gt;"",CONCATENATE(", zoneIds={",P519),"")&amp;IF(Y519&lt;&gt;"",CONCATENATE(",",Y519),"")&amp;IF(AD519&lt;&gt;"",CONCATENATE(",",AD519),"")&amp;IF(AI519&lt;&gt;"",CONCATENATE(",",AI519),"")&amp;IF(AN519&lt;&gt;"",CONCATENATE(",",AN519),"")&amp;IF(AS519&lt;&gt;"",CONCATENATE(",",AS519),"")&amp;IF(P519&lt;&gt;"",CONCATENATE("}",""),"")&amp;IF(OR(I519="true",I519="false",I519&lt;&gt;""), CONCATENATE(", veteran=", I519), ""),""),"")</f>
        <v>, veteran=false</v>
      </c>
      <c r="BA519" s="21" t="str">
        <f>IF(F519&lt;&gt;"Not in the game (anymore)",IF(A519&lt;&gt;"",", setType="&amp;G519,"")&amp;IF(J519="true",", multiTrialSet=true",""),"")</f>
        <v>, setType=LIBSETS_SETTYPE_MYTHIC</v>
      </c>
      <c r="BB519" s="21" t="str">
        <f>IF(AX519&lt;&gt;"",", isProcSetAllowedInPvP="&amp; AX519,"") &amp; IF(F519&lt;&gt;"Not in the game (anymore)",IF(U519&lt;&gt;"",", dropMechanic={"&amp;U519&amp;IF(AA519&lt;&gt;"",","&amp;AA519,"")&amp;IF(AF519&lt;&gt;"",","&amp;AF519,"")&amp;IF(AK519&lt;&gt;"",","&amp;AK519,"")&amp;IF(AP519&lt;&gt;"",","&amp;AP519,"")&amp;IF(AU519&lt;&gt;"",","&amp;AU519,"")&amp;"}"&amp;IF(U519="LIBSETS_DROP_MECHANIC_MONSTER_NAME",", dropMechanicNames={" &amp; IF(V519&lt;&gt;"","['en']='"&amp;V519&amp;"'","") &amp; IF(W519&lt;&gt;"",", ['de']='" &amp; W519&amp;"'","") &amp; "}",""),"")&amp;"},","")</f>
        <v>, dropMechanic={LIBSETS_DROP_MECHANIC_ANTIQUITIES}},</v>
      </c>
      <c r="BC519" s="21" t="str">
        <f>IF(F519&lt;&gt;"Not in the game (anymore)",IF(C519&lt;&gt;"",CONCATENATE(" --",C519," / ",B519,"   [",IF(Q519&lt;&gt;"",Q519,""),IF(Z519&lt;&gt;"",", "&amp;Z519,""),IF(AE519&lt;&gt;"",", "&amp;AE519,""),IF(AJ519&lt;&gt;"",", "&amp;AJ519,""),IF(AO519&lt;&gt;"",", "&amp;AO519,""),IF(AT519&lt;&gt;"",", "&amp;AT519,""),"]")),"")</f>
        <v xml:space="preserve"> --Gaze of Sithis / Gaze of Sithis   [Antiquities]</v>
      </c>
    </row>
    <row r="520" spans="1:55" x14ac:dyDescent="0.25">
      <c r="A520" s="5">
        <v>594</v>
      </c>
      <c r="B520" s="84" t="s">
        <v>2532</v>
      </c>
      <c r="C520" s="84" t="s">
        <v>2532</v>
      </c>
      <c r="D520" s="3">
        <f t="shared" si="13"/>
        <v>594</v>
      </c>
      <c r="G520" s="3" t="s">
        <v>1712</v>
      </c>
      <c r="I520" t="s">
        <v>97</v>
      </c>
      <c r="J520" t="s">
        <v>97</v>
      </c>
      <c r="K520" s="37">
        <v>-1</v>
      </c>
      <c r="L520" s="37">
        <v>-1</v>
      </c>
      <c r="M520" s="37">
        <v>-1</v>
      </c>
      <c r="N520">
        <v>0</v>
      </c>
      <c r="O520" s="66" t="s">
        <v>1829</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2429</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constants'!$B$4:$C$1003,2,FALSE),"")</f>
        <v>Blackwood</v>
      </c>
      <c r="U520" s="3" t="s">
        <v>1709</v>
      </c>
      <c r="V520" s="42"/>
      <c r="W520" s="42"/>
      <c r="Y520" s="3" t="str">
        <f>IF(G520&lt;&gt;"LIBSETS_SETTYPE_BATTLEGROUND",IF(G520&lt;&gt;"LIBSETS_SETTYPE_SPECIAL",IF(X520&lt;&gt;"",X520,IF(Z520&lt;&gt;"",VLOOKUP(Z520,'ESO zone constants'!$D$3:$H$4953,5,FALSE),"")),""),"")</f>
        <v/>
      </c>
      <c r="Z520" t="str">
        <f>IF(AND(O520&lt;&gt;"",NOT(ISERROR(O520))),"",IF(AND(L520&lt;&gt;"",L520&gt;0,NOT(ISERROR(L520))),VLOOKUP(L520,'ESO dumped WayshrineInfo'!$K$3:$N$9999,4,FALSE),""))</f>
        <v/>
      </c>
      <c r="AA520" s="44"/>
      <c r="AB520" s="43" t="str">
        <f>IF(AA520&lt;&gt;"",IF(AA520&lt;&gt;"LIBSETS_DROP_MECHANIC_MONSTER_NAME",VLOOKUP(AA520,'LibSets constants'!$I$4:$L$1003,3,FALSE),""),"")</f>
        <v/>
      </c>
      <c r="AC520" s="43" t="str">
        <f>IF(AA520&lt;&gt;"",IF(AA520&lt;&gt;"LIBSETS_DROP_MECHANIC_MONSTER_NAME",VLOOKUP(AA520,'LibSets constants'!$I$4:$L$1003,4,FALSE),""),"")</f>
        <v/>
      </c>
      <c r="AD520" s="3" t="str">
        <f>IF(G520&lt;&gt;"LIBSETS_SETTYPE_BATTLEGROUND",IF(G520&lt;&gt;"LIBSETS_SETTYPE_SPECIAL",IF(AE520&lt;&gt;"",VLOOKUP(AE520,'ESO zone constants'!$D$3:$H$4953,5,FALSE),""),""),"")</f>
        <v/>
      </c>
      <c r="AE520" t="str">
        <f>IF(AND(O520&lt;&gt;"",NOT(ISERROR(O520))),"",IF(AND(M520&lt;&gt;"",M520&gt;0,NOT(ISERROR(M520))),VLOOKUP(M520,'ESO dumped WayshrineInfo'!$K$3:$N$9999,4,FALSE),""))</f>
        <v/>
      </c>
      <c r="AF520" s="44"/>
      <c r="AG520" s="43" t="str">
        <f>IF(AF520&lt;&gt;"",IF(AF520&lt;&gt;"LIBSETS_DROP_MECHANIC_MONSTER_NAME",VLOOKUP(AF520,'LibSets constants'!$I$4:$L$1003,3,FALSE),""),"")</f>
        <v/>
      </c>
      <c r="AH520" s="43" t="str">
        <f>IF(AF520&lt;&gt;"",IF(AF520&lt;&gt;"LIBSETS_DROP_MECHANIC_MONSTER_NAME",VLOOKUP(AF520,'LibSets constants'!$I$4:$L$1003,4,FALSE),""),"")</f>
        <v/>
      </c>
      <c r="AI520" s="3" t="str">
        <f>IF(G520&lt;&gt;"LIBSETS_SETTYPE_BATTLEGROUND",IF(G520&lt;&gt;"LIBSETS_SETTYPE_SPECIAL",IF(AJ520&lt;&gt;"",VLOOKUP(AJ520,'ESO zone constants'!$D$3:$H$4953,5,FALSE),""),""),"")</f>
        <v/>
      </c>
      <c r="AK520" s="44"/>
      <c r="AL520" s="43" t="str">
        <f>IF(AK520&lt;&gt;"",IF(AK520&lt;&gt;"LIBSETS_DROP_MECHANIC_MONSTER_NAME",VLOOKUP(AK520,'LibSets constants'!$I$4:$L$1003,3,FALSE),""),"")</f>
        <v/>
      </c>
      <c r="AM520" s="43" t="str">
        <f>IF(AK520&lt;&gt;"",IF(AK520&lt;&gt;"LIBSETS_DROP_MECHANIC_MONSTER_NAME",VLOOKUP(AK520,'LibSets constants'!$I$4:$L$1003,4,FALSE),""),"")</f>
        <v/>
      </c>
      <c r="AN520" s="3" t="str">
        <f>IF(G520&lt;&gt;"LIBSETS_SETTYPE_BATTLEGROUND",IF(G520&lt;&gt;"LIBSETS_SETTYPE_SPECIAL",IF(AO520&lt;&gt;"",VLOOKUP(AO520,'ESO zone constants'!$D$3:$H$4953,5,FALSE),""),""),"")</f>
        <v/>
      </c>
      <c r="AP520" s="44"/>
      <c r="AQ520" s="43" t="str">
        <f>IF(AP520&lt;&gt;"",IF(AP520&lt;&gt;"LIBSETS_DROP_MECHANIC_MONSTER_NAME",VLOOKUP(AP520,'LibSets constants'!$I$4:$L$1003,3,FALSE),""),"")</f>
        <v/>
      </c>
      <c r="AR520" s="43" t="str">
        <f>IF(AP520&lt;&gt;"",IF(AP520&lt;&gt;"LIBSETS_DROP_MECHANIC_MONSTER_NAME",VLOOKUP(AP520,'LibSets constants'!$I$4:$L$1003,4,FALSE),""),"")</f>
        <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90" t="s">
        <v>2707</v>
      </c>
      <c r="AY520" s="21" t="str">
        <f>IF(A520="???","--","")&amp;IF(F520&lt;&gt;"Not in the game (anymore)",IF(A520&lt;&gt;"",CONCATENATE("[",A520,"] = {wayshrines={")&amp;IF(K520&lt;&gt;"",CONCATENATE(K520,","),"")&amp;IF(L520&lt;&gt;"",CONCATENATE(L520,","),"")&amp;IF(M520&lt;&gt;"",CONCATENATE(M520,","),"")&amp;CONCATENATE("}")&amp;IF(VALUE(N520)&gt;0,CONCATENATE(", traitsNeeded=",N520),"")&amp;CONCATENATE(", dlcId=",IF(S520&lt;&gt;"",S520,"DLC_BASE_GAME")),""),"")</f>
        <v>[594] = {wayshrines={-1,-1,-1,}, dlcId=DLC_BLACKWOOD</v>
      </c>
      <c r="AZ520" s="21" t="str">
        <f>IF(F520&lt;&gt;"Not in the game (anymore)",IF(A520&lt;&gt;"",IF(P520&lt;&gt;"",CONCATENATE(", zoneIds={",P520),"")&amp;IF(Y520&lt;&gt;"",CONCATENATE(",",Y520),"")&amp;IF(AD520&lt;&gt;"",CONCATENATE(",",AD520),"")&amp;IF(AI520&lt;&gt;"",CONCATENATE(",",AI520),"")&amp;IF(AN520&lt;&gt;"",CONCATENATE(",",AN520),"")&amp;IF(AS520&lt;&gt;"",CONCATENATE(",",AS520),"")&amp;IF(P520&lt;&gt;"",CONCATENATE("}",""),"")&amp;IF(OR(I520="true",I520="false",I520&lt;&gt;""), CONCATENATE(", veteran=", I520), ""),""),"")</f>
        <v>, veteran=false</v>
      </c>
      <c r="BA520" s="21" t="str">
        <f>IF(F520&lt;&gt;"Not in the game (anymore)",IF(A520&lt;&gt;"",", setType="&amp;G520,"")&amp;IF(J520="true",", multiTrialSet=true",""),"")</f>
        <v>, setType=LIBSETS_SETTYPE_MYTHIC</v>
      </c>
      <c r="BB520" s="21" t="str">
        <f>IF(AX520&lt;&gt;"",", isProcSetAllowedInPvP="&amp; AX520,"") &amp; IF(F520&lt;&gt;"Not in the game (anymore)",IF(U520&lt;&gt;"",", dropMechanic={"&amp;U520&amp;IF(AA520&lt;&gt;"",","&amp;AA520,"")&amp;IF(AF520&lt;&gt;"",","&amp;AF520,"")&amp;IF(AK520&lt;&gt;"",","&amp;AK520,"")&amp;IF(AP520&lt;&gt;"",","&amp;AP520,"")&amp;IF(AU520&lt;&gt;"",","&amp;AU520,"")&amp;"}"&amp;IF(U520="LIBSETS_DROP_MECHANIC_MONSTER_NAME",", dropMechanicNames={" &amp; IF(V520&lt;&gt;"","['en']='"&amp;V520&amp;"'","") &amp; IF(W520&lt;&gt;"",", ['de']='" &amp; W520&amp;"'","") &amp; "}",""),"")&amp;"},","")</f>
        <v>, dropMechanic={LIBSETS_DROP_MECHANIC_ANTIQUITIES}},</v>
      </c>
      <c r="BC520" s="21" t="str">
        <f>IF(F520&lt;&gt;"Not in the game (anymore)",IF(C520&lt;&gt;"",CONCATENATE(" --",C520," / ",B520,"   [",IF(Q520&lt;&gt;"",Q520,""),IF(Z520&lt;&gt;"",", "&amp;Z520,""),IF(AE520&lt;&gt;"",", "&amp;AE520,""),IF(AJ520&lt;&gt;"",", "&amp;AJ520,""),IF(AO520&lt;&gt;"",", "&amp;AO520,""),IF(AT520&lt;&gt;"",", "&amp;AT520,""),"]")),"")</f>
        <v xml:space="preserve"> --Harpooner\'s Wading Kilt / Harpooner\'s Wading Kilt   [Antiquities]</v>
      </c>
    </row>
    <row r="521" spans="1:55" x14ac:dyDescent="0.25">
      <c r="A521" s="83" t="s">
        <v>1351</v>
      </c>
      <c r="B521" s="85" t="s">
        <v>2541</v>
      </c>
      <c r="C521" s="85" t="s">
        <v>2540</v>
      </c>
      <c r="D521" s="3" t="str">
        <f t="shared" si="13"/>
        <v>???</v>
      </c>
      <c r="I521" t="s">
        <v>97</v>
      </c>
      <c r="J521" t="s">
        <v>97</v>
      </c>
      <c r="K521" s="37"/>
      <c r="L521" s="37"/>
      <c r="M521" s="37"/>
      <c r="N521">
        <v>0</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
      </c>
      <c r="S521" s="19" t="str">
        <f>IF(AND(R521&lt;&gt;"",NOT(ISERROR(R521))),R521,IF(P521&lt;&gt;"",IF(NOT(ISERROR(VLOOKUP(P521,'ESO Dungeon constants'!$D$3:$H$9999,5,FALSE))),VLOOKUP(P521,'ESO Dungeon constants'!$D$3:$I$9999,6,FALSE),VLOOKUP(P521,'ESO zone constants'!$H$3:$K$9987,4,FALSE)),""))</f>
        <v/>
      </c>
      <c r="T521" s="3" t="str">
        <f>IF(S521&lt;&gt;"",VLOOKUP(S521,'LibSets constants'!$B$4:$C$1003,2,FALSE),"")</f>
        <v/>
      </c>
      <c r="U521" s="3"/>
      <c r="V521" s="42"/>
      <c r="W521" s="42"/>
      <c r="Y521" s="3" t="str">
        <f>IF(G521&lt;&gt;"LIBSETS_SETTYPE_BATTLEGROUND",IF(G521&lt;&gt;"LIBSETS_SETTYPE_SPECIAL",IF(X521&lt;&gt;"",X521,IF(Z521&lt;&gt;"",VLOOKUP(Z521,'ESO zone constants'!$D$3:$H$4953,5,FALSE),"")),""),"")</f>
        <v/>
      </c>
      <c r="Z521" t="str">
        <f>IF(AND(O521&lt;&gt;"",NOT(ISERROR(O521))),"",IF(AND(L521&lt;&gt;"",L521&gt;0,NOT(ISERROR(L521))),VLOOKUP(L521,'ESO dumped WayshrineInfo'!$K$3:$N$9999,4,FALSE),""))</f>
        <v/>
      </c>
      <c r="AA521" s="44"/>
      <c r="AB521" s="43" t="str">
        <f>IF(AA521&lt;&gt;"",IF(AA521&lt;&gt;"LIBSETS_DROP_MECHANIC_MONSTER_NAME",VLOOKUP(AA521,'LibSets constants'!$I$4:$L$1003,3,FALSE),""),"")</f>
        <v/>
      </c>
      <c r="AC521" s="43" t="str">
        <f>IF(AA521&lt;&gt;"",IF(AA521&lt;&gt;"LIBSETS_DROP_MECHANIC_MONSTER_NAME",VLOOKUP(AA521,'LibSets constants'!$I$4:$L$1003,4,FALSE),""),"")</f>
        <v/>
      </c>
      <c r="AD521" s="3" t="str">
        <f>IF(G521&lt;&gt;"LIBSETS_SETTYPE_BATTLEGROUND",IF(G521&lt;&gt;"LIBSETS_SETTYPE_SPECIAL",IF(AE521&lt;&gt;"",VLOOKUP(AE521,'ESO zone constants'!$D$3:$H$4953,5,FALSE),""),""),"")</f>
        <v/>
      </c>
      <c r="AE521" t="str">
        <f>IF(AND(O521&lt;&gt;"",NOT(ISERROR(O521))),"",IF(AND(M521&lt;&gt;"",M521&gt;0,NOT(ISERROR(M521))),VLOOKUP(M521,'ESO dumped WayshrineInfo'!$K$3:$N$9999,4,FALSE),""))</f>
        <v/>
      </c>
      <c r="AF521" s="44"/>
      <c r="AG521" s="43" t="str">
        <f>IF(AF521&lt;&gt;"",IF(AF521&lt;&gt;"LIBSETS_DROP_MECHANIC_MONSTER_NAME",VLOOKUP(AF521,'LibSets constants'!$I$4:$L$1003,3,FALSE),""),"")</f>
        <v/>
      </c>
      <c r="AH521" s="43" t="str">
        <f>IF(AF521&lt;&gt;"",IF(AF521&lt;&gt;"LIBSETS_DROP_MECHANIC_MONSTER_NAME",VLOOKUP(AF521,'LibSets constants'!$I$4:$L$1003,4,FALSE),""),"")</f>
        <v/>
      </c>
      <c r="AI521" s="3" t="str">
        <f>IF(G521&lt;&gt;"LIBSETS_SETTYPE_BATTLEGROUND",IF(G521&lt;&gt;"LIBSETS_SETTYPE_SPECIAL",IF(AJ521&lt;&gt;"",VLOOKUP(AJ521,'ESO zone constants'!$D$3:$H$4953,5,FALSE),""),""),"")</f>
        <v/>
      </c>
      <c r="AK521" s="44"/>
      <c r="AL521" s="43" t="str">
        <f>IF(AK521&lt;&gt;"",IF(AK521&lt;&gt;"LIBSETS_DROP_MECHANIC_MONSTER_NAME",VLOOKUP(AK521,'LibSets constants'!$I$4:$L$1003,3,FALSE),""),"")</f>
        <v/>
      </c>
      <c r="AM521" s="43" t="str">
        <f>IF(AK521&lt;&gt;"",IF(AK521&lt;&gt;"LIBSETS_DROP_MECHANIC_MONSTER_NAME",VLOOKUP(AK521,'LibSets constants'!$I$4:$L$1003,4,FALSE),""),"")</f>
        <v/>
      </c>
      <c r="AN521" s="3" t="str">
        <f>IF(G521&lt;&gt;"LIBSETS_SETTYPE_BATTLEGROUND",IF(G521&lt;&gt;"LIBSETS_SETTYPE_SPECIAL",IF(AO521&lt;&gt;"",VLOOKUP(AO521,'ESO zone constants'!$D$3:$H$4953,5,FALSE),""),""),"")</f>
        <v/>
      </c>
      <c r="AP521" s="44"/>
      <c r="AQ521" s="43" t="str">
        <f>IF(AP521&lt;&gt;"",IF(AP521&lt;&gt;"LIBSETS_DROP_MECHANIC_MONSTER_NAME",VLOOKUP(AP521,'LibSets constants'!$I$4:$L$1003,3,FALSE),""),"")</f>
        <v/>
      </c>
      <c r="AR521" s="43" t="str">
        <f>IF(AP521&lt;&gt;"",IF(AP521&lt;&gt;"LIBSETS_DROP_MECHANIC_MONSTER_NAME",VLOOKUP(AP521,'LibSets constants'!$I$4:$L$1003,4,FALSE),""),"")</f>
        <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90" t="s">
        <v>2707</v>
      </c>
      <c r="AY521" s="21" t="str">
        <f>IF(A521="???","--","")&amp;IF(F521&lt;&gt;"Not in the game (anymore)",IF(A521&lt;&gt;"",CONCATENATE("[",A521,"] = {wayshrines={")&amp;IF(K521&lt;&gt;"",CONCATENATE(K521,","),"")&amp;IF(L521&lt;&gt;"",CONCATENATE(L521,","),"")&amp;IF(M521&lt;&gt;"",CONCATENATE(M521,","),"")&amp;CONCATENATE("}")&amp;IF(VALUE(N521)&gt;0,CONCATENATE(", traitsNeeded=",N521),"")&amp;CONCATENATE(", dlcId=",IF(S521&lt;&gt;"",S521,"DLC_BASE_GAME")),""),"")</f>
        <v>--[???] = {wayshrines={}, dlcId=DLC_BASE_GAME</v>
      </c>
      <c r="AZ521" s="21" t="str">
        <f>IF(F521&lt;&gt;"Not in the game (anymore)",IF(A521&lt;&gt;"",IF(P521&lt;&gt;"",CONCATENATE(", zoneIds={",P521),"")&amp;IF(Y521&lt;&gt;"",CONCATENATE(",",Y521),"")&amp;IF(AD521&lt;&gt;"",CONCATENATE(",",AD521),"")&amp;IF(AI521&lt;&gt;"",CONCATENATE(",",AI521),"")&amp;IF(AN521&lt;&gt;"",CONCATENATE(",",AN521),"")&amp;IF(AS521&lt;&gt;"",CONCATENATE(",",AS521),"")&amp;IF(P521&lt;&gt;"",CONCATENATE("}",""),"")&amp;IF(OR(I521="true",I521="false",I521&lt;&gt;""), CONCATENATE(", veteran=", I521), ""),""),"")</f>
        <v>, veteran=false</v>
      </c>
      <c r="BA521" s="21" t="str">
        <f>IF(F521&lt;&gt;"Not in the game (anymore)",IF(A521&lt;&gt;"",", setType="&amp;G521,"")&amp;IF(J521="true",", multiTrialSet=true",""),"")</f>
        <v>, setType=</v>
      </c>
      <c r="BB521" s="21" t="str">
        <f>IF(AX521&lt;&gt;"",", isProcSetAllowedInPvP="&amp; AX521,"") &amp; IF(F521&lt;&gt;"Not in the game (anymore)",IF(U521&lt;&gt;"",", dropMechanic={"&amp;U521&amp;IF(AA521&lt;&gt;"",","&amp;AA521,"")&amp;IF(AF521&lt;&gt;"",","&amp;AF521,"")&amp;IF(AK521&lt;&gt;"",","&amp;AK521,"")&amp;IF(AP521&lt;&gt;"",","&amp;AP521,"")&amp;IF(AU521&lt;&gt;"",","&amp;AU521,"")&amp;"}"&amp;IF(U521="LIBSETS_DROP_MECHANIC_MONSTER_NAME",", dropMechanicNames={" &amp; IF(V521&lt;&gt;"","['en']='"&amp;V521&amp;"'","") &amp; IF(W521&lt;&gt;"",", ['de']='" &amp; W521&amp;"'","") &amp; "}",""),"")&amp;"},","")</f>
        <v>},</v>
      </c>
      <c r="BC521" s="21" t="str">
        <f>IF(F521&lt;&gt;"Not in the game (anymore)",IF(C521&lt;&gt;"",CONCATENATE(" --",C521," / ",B521,"   [",IF(Q521&lt;&gt;"",Q521,""),IF(Z521&lt;&gt;"",", "&amp;Z521,""),IF(AE521&lt;&gt;"",", "&amp;AE521,""),IF(AJ521&lt;&gt;"",", "&amp;AJ521,""),IF(AO521&lt;&gt;"",", "&amp;AO521,""),IF(AT521&lt;&gt;"",", "&amp;AT521,""),"]")),"")</f>
        <v xml:space="preserve"> --Harvester\'s Hope-Ring / 595 Harvester\'s Hope-Ring   []</v>
      </c>
    </row>
    <row r="522" spans="1:55" x14ac:dyDescent="0.25">
      <c r="A522" s="5">
        <v>596</v>
      </c>
      <c r="B522" s="84" t="s">
        <v>2531</v>
      </c>
      <c r="C522" s="84" t="s">
        <v>2531</v>
      </c>
      <c r="D522" s="3">
        <f t="shared" si="13"/>
        <v>596</v>
      </c>
      <c r="G522" s="3" t="s">
        <v>1712</v>
      </c>
      <c r="I522" t="s">
        <v>97</v>
      </c>
      <c r="J522" t="s">
        <v>97</v>
      </c>
      <c r="K522" s="37">
        <v>-1</v>
      </c>
      <c r="L522" s="37">
        <v>-1</v>
      </c>
      <c r="M522" s="37">
        <v>-1</v>
      </c>
      <c r="N522">
        <v>0</v>
      </c>
      <c r="O522" s="66" t="s">
        <v>1829</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2429</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constants'!$B$4:$C$1003,2,FALSE),"")</f>
        <v>Blackwood</v>
      </c>
      <c r="U522" s="3" t="s">
        <v>1709</v>
      </c>
      <c r="V522" s="42"/>
      <c r="W522" s="42"/>
      <c r="Y522" s="3" t="str">
        <f>IF(G522&lt;&gt;"LIBSETS_SETTYPE_BATTLEGROUND",IF(G522&lt;&gt;"LIBSETS_SETTYPE_SPECIAL",IF(X522&lt;&gt;"",X522,IF(Z522&lt;&gt;"",VLOOKUP(Z522,'ESO zone constants'!$D$3:$H$4953,5,FALSE),"")),""),"")</f>
        <v/>
      </c>
      <c r="Z522" t="str">
        <f>IF(AND(O522&lt;&gt;"",NOT(ISERROR(O522))),"",IF(AND(L522&lt;&gt;"",L522&gt;0,NOT(ISERROR(L522))),VLOOKUP(L522,'ESO dumped WayshrineInfo'!$K$3:$N$9999,4,FALSE),""))</f>
        <v/>
      </c>
      <c r="AA522" s="44"/>
      <c r="AB522" s="43" t="str">
        <f>IF(AA522&lt;&gt;"",IF(AA522&lt;&gt;"LIBSETS_DROP_MECHANIC_MONSTER_NAME",VLOOKUP(AA522,'LibSets constants'!$I$4:$L$1003,3,FALSE),""),"")</f>
        <v/>
      </c>
      <c r="AC522" s="43" t="str">
        <f>IF(AA522&lt;&gt;"",IF(AA522&lt;&gt;"LIBSETS_DROP_MECHANIC_MONSTER_NAME",VLOOKUP(AA522,'LibSets constants'!$I$4:$L$1003,4,FALSE),""),"")</f>
        <v/>
      </c>
      <c r="AD522" s="3" t="str">
        <f>IF(G522&lt;&gt;"LIBSETS_SETTYPE_BATTLEGROUND",IF(G522&lt;&gt;"LIBSETS_SETTYPE_SPECIAL",IF(AE522&lt;&gt;"",VLOOKUP(AE522,'ESO zone constants'!$D$3:$H$4953,5,FALSE),""),""),"")</f>
        <v/>
      </c>
      <c r="AE522" t="str">
        <f>IF(AND(O522&lt;&gt;"",NOT(ISERROR(O522))),"",IF(AND(M522&lt;&gt;"",M522&gt;0,NOT(ISERROR(M522))),VLOOKUP(M522,'ESO dumped WayshrineInfo'!$K$3:$N$9999,4,FALSE),""))</f>
        <v/>
      </c>
      <c r="AF522" s="44"/>
      <c r="AG522" s="43" t="str">
        <f>IF(AF522&lt;&gt;"",IF(AF522&lt;&gt;"LIBSETS_DROP_MECHANIC_MONSTER_NAME",VLOOKUP(AF522,'LibSets constants'!$I$4:$L$1003,3,FALSE),""),"")</f>
        <v/>
      </c>
      <c r="AH522" s="43" t="str">
        <f>IF(AF522&lt;&gt;"",IF(AF522&lt;&gt;"LIBSETS_DROP_MECHANIC_MONSTER_NAME",VLOOKUP(AF522,'LibSets constants'!$I$4:$L$1003,4,FALSE),""),"")</f>
        <v/>
      </c>
      <c r="AI522" s="3" t="str">
        <f>IF(G522&lt;&gt;"LIBSETS_SETTYPE_BATTLEGROUND",IF(G522&lt;&gt;"LIBSETS_SETTYPE_SPECIAL",IF(AJ522&lt;&gt;"",VLOOKUP(AJ522,'ESO zone constants'!$D$3:$H$4953,5,FALSE),""),""),"")</f>
        <v/>
      </c>
      <c r="AK522" s="44"/>
      <c r="AL522" s="43" t="str">
        <f>IF(AK522&lt;&gt;"",IF(AK522&lt;&gt;"LIBSETS_DROP_MECHANIC_MONSTER_NAME",VLOOKUP(AK522,'LibSets constants'!$I$4:$L$1003,3,FALSE),""),"")</f>
        <v/>
      </c>
      <c r="AM522" s="43" t="str">
        <f>IF(AK522&lt;&gt;"",IF(AK522&lt;&gt;"LIBSETS_DROP_MECHANIC_MONSTER_NAME",VLOOKUP(AK522,'LibSets constants'!$I$4:$L$1003,4,FALSE),""),"")</f>
        <v/>
      </c>
      <c r="AN522" s="3" t="str">
        <f>IF(G522&lt;&gt;"LIBSETS_SETTYPE_BATTLEGROUND",IF(G522&lt;&gt;"LIBSETS_SETTYPE_SPECIAL",IF(AO522&lt;&gt;"",VLOOKUP(AO522,'ESO zone constants'!$D$3:$H$4953,5,FALSE),""),""),"")</f>
        <v/>
      </c>
      <c r="AP522" s="44"/>
      <c r="AQ522" s="43" t="str">
        <f>IF(AP522&lt;&gt;"",IF(AP522&lt;&gt;"LIBSETS_DROP_MECHANIC_MONSTER_NAME",VLOOKUP(AP522,'LibSets constants'!$I$4:$L$1003,3,FALSE),""),"")</f>
        <v/>
      </c>
      <c r="AR522" s="43" t="str">
        <f>IF(AP522&lt;&gt;"",IF(AP522&lt;&gt;"LIBSETS_DROP_MECHANIC_MONSTER_NAME",VLOOKUP(AP522,'LibSets constants'!$I$4:$L$1003,4,FALSE),""),"")</f>
        <v/>
      </c>
      <c r="AS522" s="3" t="str">
        <f>IF(G522&lt;&gt;"LIBSETS_SETTYPE_BATTLEGROUND",IF(G522&lt;&gt;"LIBSETS_SETTYPE_SPECIAL",IF(AT522&lt;&gt;"",VLOOKUP(AT522,'ESO zone constants'!$D$3:$H$4953,5,FALSE),""),""),"")</f>
        <v/>
      </c>
      <c r="AU522" s="44"/>
      <c r="AV522" s="43" t="str">
        <f>IF(AU522&lt;&gt;"",IF(AU522&lt;&gt;"LIBSETS_DROP_MECHANIC_MONSTER_NAME",VLOOKUP(AU522,'LibSets constants'!$I$4:$L$1003,3,FALSE),""),"")</f>
        <v/>
      </c>
      <c r="AW522" s="43" t="str">
        <f>IF(AU522&lt;&gt;"",IF(AU522&lt;&gt;"LIBSETS_DROP_MECHANIC_MONSTER_NAME",VLOOKUP(AU522,'LibSets constants'!$I$4:$L$1003,4,FALSE),""),"")</f>
        <v/>
      </c>
      <c r="AX522" s="90" t="s">
        <v>2707</v>
      </c>
      <c r="AY522" s="21" t="str">
        <f>IF(A522="???","--","")&amp;IF(F522&lt;&gt;"Not in the game (anymore)",IF(A522&lt;&gt;"",CONCATENATE("[",A522,"] = {wayshrines={")&amp;IF(K522&lt;&gt;"",CONCATENATE(K522,","),"")&amp;IF(L522&lt;&gt;"",CONCATENATE(L522,","),"")&amp;IF(M522&lt;&gt;"",CONCATENATE(M522,","),"")&amp;CONCATENATE("}")&amp;IF(VALUE(N522)&gt;0,CONCATENATE(", traitsNeeded=",N522),"")&amp;CONCATENATE(", dlcId=",IF(S522&lt;&gt;"",S522,"DLC_BASE_GAME")),""),"")</f>
        <v>[596] = {wayshrines={-1,-1,-1,}, dlcId=DLC_BLACKWOOD</v>
      </c>
      <c r="AZ522" s="21" t="str">
        <f>IF(F522&lt;&gt;"Not in the game (anymore)",IF(A522&lt;&gt;"",IF(P522&lt;&gt;"",CONCATENATE(", zoneIds={",P522),"")&amp;IF(Y522&lt;&gt;"",CONCATENATE(",",Y522),"")&amp;IF(AD522&lt;&gt;"",CONCATENATE(",",AD522),"")&amp;IF(AI522&lt;&gt;"",CONCATENATE(",",AI522),"")&amp;IF(AN522&lt;&gt;"",CONCATENATE(",",AN522),"")&amp;IF(AS522&lt;&gt;"",CONCATENATE(",",AS522),"")&amp;IF(P522&lt;&gt;"",CONCATENATE("}",""),"")&amp;IF(OR(I522="true",I522="false",I522&lt;&gt;""), CONCATENATE(", veteran=", I522), ""),""),"")</f>
        <v>, veteran=false</v>
      </c>
      <c r="BA522" s="21" t="str">
        <f>IF(F522&lt;&gt;"Not in the game (anymore)",IF(A522&lt;&gt;"",", setType="&amp;G522,"")&amp;IF(J522="true",", multiTrialSet=true",""),"")</f>
        <v>, setType=LIBSETS_SETTYPE_MYTHIC</v>
      </c>
      <c r="BB522" s="21" t="str">
        <f>IF(AX522&lt;&gt;"",", isProcSetAllowedInPvP="&amp; AX522,"") &amp; IF(F522&lt;&gt;"Not in the game (anymore)",IF(U522&lt;&gt;"",", dropMechanic={"&amp;U522&amp;IF(AA522&lt;&gt;"",","&amp;AA522,"")&amp;IF(AF522&lt;&gt;"",","&amp;AF522,"")&amp;IF(AK522&lt;&gt;"",","&amp;AK522,"")&amp;IF(AP522&lt;&gt;"",","&amp;AP522,"")&amp;IF(AU522&lt;&gt;"",","&amp;AU522,"")&amp;"}"&amp;IF(U522="LIBSETS_DROP_MECHANIC_MONSTER_NAME",", dropMechanicNames={" &amp; IF(V522&lt;&gt;"","['en']='"&amp;V522&amp;"'","") &amp; IF(W522&lt;&gt;"",", ['de']='" &amp; W522&amp;"'","") &amp; "}",""),"")&amp;"},","")</f>
        <v>, dropMechanic={LIBSETS_DROP_MECHANIC_ANTIQUITIES}},</v>
      </c>
      <c r="BC522" s="21" t="str">
        <f>IF(F522&lt;&gt;"Not in the game (anymore)",IF(C522&lt;&gt;"",CONCATENATE(" --",C522," / ",B522,"   [",IF(Q522&lt;&gt;"",Q522,""),IF(Z522&lt;&gt;"",", "&amp;Z522,""),IF(AE522&lt;&gt;"",", "&amp;AE522,""),IF(AJ522&lt;&gt;"",", "&amp;AJ522,""),IF(AO522&lt;&gt;"",", "&amp;AO522,""),IF(AT522&lt;&gt;"",", "&amp;AT522,""),"]")),"")</f>
        <v xml:space="preserve"> --Death Dealer\'s Fete / Death Dealer\'s Fete   [Antiquities]</v>
      </c>
    </row>
    <row r="523" spans="1:55" x14ac:dyDescent="0.25">
      <c r="A523" s="5">
        <v>597</v>
      </c>
      <c r="B523" s="84" t="s">
        <v>2542</v>
      </c>
      <c r="C523" s="84" t="s">
        <v>2542</v>
      </c>
      <c r="D523" s="3">
        <f t="shared" si="13"/>
        <v>597</v>
      </c>
      <c r="G523" s="3" t="s">
        <v>1712</v>
      </c>
      <c r="I523" t="s">
        <v>97</v>
      </c>
      <c r="J523" t="s">
        <v>97</v>
      </c>
      <c r="K523" s="37">
        <v>-1</v>
      </c>
      <c r="L523" s="37">
        <v>-1</v>
      </c>
      <c r="M523" s="37">
        <v>-1</v>
      </c>
      <c r="N523">
        <v>0</v>
      </c>
      <c r="O523" s="66" t="s">
        <v>1829</v>
      </c>
      <c r="P523" s="3" t="str">
        <f>IF(AND(G523&lt;&gt;"LIBSETS_SETTYPE_BATTLEGROUND",G523&lt;&gt;"LIBSETS_SETTYPE_SPECIAL",G523&lt;&gt;"LIBSETS_SETTYPE_MYTHIC"), IF(Q523&lt;&gt;"",VLOOKUP(Q523,'ESO zone constants'!$D$3:$H$10001,5,FALSE),""),"")</f>
        <v/>
      </c>
      <c r="Q523" t="str">
        <f>IF(AND(O523&lt;&gt;"",NOT(ISERROR(O523))),O523, IF(AND(K523&lt;&gt;"",K523&gt;0,NOT(ISERROR(K523))),VLOOKUP(K523,'ESO dumped WayshrineInfo'!$K$3:$N$9999,4,FALSE),""))</f>
        <v>Antiquities</v>
      </c>
      <c r="R523" s="66" t="s">
        <v>2429</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 t="s">
        <v>1709</v>
      </c>
      <c r="V523" s="42"/>
      <c r="W523" s="42"/>
      <c r="Y523" s="3" t="str">
        <f>IF(G523&lt;&gt;"LIBSETS_SETTYPE_BATTLEGROUND",IF(G523&lt;&gt;"LIBSETS_SETTYPE_SPECIAL",IF(X523&lt;&gt;"",X523,IF(Z523&lt;&gt;"",VLOOKUP(Z523,'ESO zone constants'!$D$3:$H$4953,5,FALSE),"")),""),"")</f>
        <v/>
      </c>
      <c r="Z523" t="str">
        <f>IF(AND(O523&lt;&gt;"",NOT(ISERROR(O523))),"",IF(AND(L523&lt;&gt;"",L523&gt;0,NOT(ISERROR(L523))),VLOOKUP(L523,'ESO dumped WayshrineInfo'!$K$3:$N$9999,4,FALSE),""))</f>
        <v/>
      </c>
      <c r="AA523" s="44"/>
      <c r="AB523" s="43" t="str">
        <f>IF(AA523&lt;&gt;"",IF(AA523&lt;&gt;"LIBSETS_DROP_MECHANIC_MONSTER_NAME",VLOOKUP(AA523,'LibSets constants'!$I$4:$L$1003,3,FALSE),""),"")</f>
        <v/>
      </c>
      <c r="AC523" s="43" t="str">
        <f>IF(AA523&lt;&gt;"",IF(AA523&lt;&gt;"LIBSETS_DROP_MECHANIC_MONSTER_NAME",VLOOKUP(AA523,'LibSets constants'!$I$4:$L$1003,4,FALSE),""),"")</f>
        <v/>
      </c>
      <c r="AD523" s="3" t="str">
        <f>IF(G523&lt;&gt;"LIBSETS_SETTYPE_BATTLEGROUND",IF(G523&lt;&gt;"LIBSETS_SETTYPE_SPECIAL",IF(AE523&lt;&gt;"",VLOOKUP(AE523,'ESO zone constants'!$D$3:$H$4953,5,FALSE),""),""),"")</f>
        <v/>
      </c>
      <c r="AE523" t="str">
        <f>IF(AND(O523&lt;&gt;"",NOT(ISERROR(O523))),"",IF(AND(M523&lt;&gt;"",M523&gt;0,NOT(ISERROR(M523))),VLOOKUP(M523,'ESO dumped WayshrineInfo'!$K$3:$N$9999,4,FALSE),""))</f>
        <v/>
      </c>
      <c r="AF523" s="44"/>
      <c r="AG523" s="43" t="str">
        <f>IF(AF523&lt;&gt;"",IF(AF523&lt;&gt;"LIBSETS_DROP_MECHANIC_MONSTER_NAME",VLOOKUP(AF523,'LibSets constants'!$I$4:$L$1003,3,FALSE),""),"")</f>
        <v/>
      </c>
      <c r="AH523" s="43" t="str">
        <f>IF(AF523&lt;&gt;"",IF(AF523&lt;&gt;"LIBSETS_DROP_MECHANIC_MONSTER_NAME",VLOOKUP(AF523,'LibSets constants'!$I$4:$L$1003,4,FALSE),""),"")</f>
        <v/>
      </c>
      <c r="AI523" s="3" t="str">
        <f>IF(G523&lt;&gt;"LIBSETS_SETTYPE_BATTLEGROUND",IF(G523&lt;&gt;"LIBSETS_SETTYPE_SPECIAL",IF(AJ523&lt;&gt;"",VLOOKUP(AJ523,'ESO zone constants'!$D$3:$H$4953,5,FALSE),""),""),"")</f>
        <v/>
      </c>
      <c r="AK523" s="44"/>
      <c r="AL523" s="43" t="str">
        <f>IF(AK523&lt;&gt;"",IF(AK523&lt;&gt;"LIBSETS_DROP_MECHANIC_MONSTER_NAME",VLOOKUP(AK523,'LibSets constants'!$I$4:$L$1003,3,FALSE),""),"")</f>
        <v/>
      </c>
      <c r="AM523" s="43" t="str">
        <f>IF(AK523&lt;&gt;"",IF(AK523&lt;&gt;"LIBSETS_DROP_MECHANIC_MONSTER_NAME",VLOOKUP(AK523,'LibSets constants'!$I$4:$L$1003,4,FALSE),""),"")</f>
        <v/>
      </c>
      <c r="AN523" s="3" t="str">
        <f>IF(G523&lt;&gt;"LIBSETS_SETTYPE_BATTLEGROUND",IF(G523&lt;&gt;"LIBSETS_SETTYPE_SPECIAL",IF(AO523&lt;&gt;"",VLOOKUP(AO523,'ESO zone constants'!$D$3:$H$4953,5,FALSE),""),""),"")</f>
        <v/>
      </c>
      <c r="AP523" s="44"/>
      <c r="AQ523" s="43" t="str">
        <f>IF(AP523&lt;&gt;"",IF(AP523&lt;&gt;"LIBSETS_DROP_MECHANIC_MONSTER_NAME",VLOOKUP(AP523,'LibSets constants'!$I$4:$L$1003,3,FALSE),""),"")</f>
        <v/>
      </c>
      <c r="AR523" s="43" t="str">
        <f>IF(AP523&lt;&gt;"",IF(AP523&lt;&gt;"LIBSETS_DROP_MECHANIC_MONSTER_NAME",VLOOKUP(AP523,'LibSets constants'!$I$4:$L$1003,4,FALSE),""),"")</f>
        <v/>
      </c>
      <c r="AS523" s="3" t="str">
        <f>IF(G523&lt;&gt;"LIBSETS_SETTYPE_BATTLEGROUND",IF(G523&lt;&gt;"LIBSETS_SETTYPE_SPECIAL",IF(AT523&lt;&gt;"",VLOOKUP(AT523,'ESO zone constants'!$D$3:$H$4953,5,FALSE),""),""),"")</f>
        <v/>
      </c>
      <c r="AU523" s="44"/>
      <c r="AV523" s="43" t="str">
        <f>IF(AU523&lt;&gt;"",IF(AU523&lt;&gt;"LIBSETS_DROP_MECHANIC_MONSTER_NAME",VLOOKUP(AU523,'LibSets constants'!$I$4:$L$1003,3,FALSE),""),"")</f>
        <v/>
      </c>
      <c r="AW523" s="43" t="str">
        <f>IF(AU523&lt;&gt;"",IF(AU523&lt;&gt;"LIBSETS_DROP_MECHANIC_MONSTER_NAME",VLOOKUP(AU523,'LibSets constants'!$I$4:$L$1003,4,FALSE),""),"")</f>
        <v/>
      </c>
      <c r="AX523" s="90" t="s">
        <v>2708</v>
      </c>
      <c r="AY523" s="21" t="str">
        <f>IF(A523="???","--","")&amp;IF(F523&lt;&gt;"Not in the game (anymore)",IF(A523&lt;&gt;"",CONCATENATE("[",A523,"] = {wayshrines={")&amp;IF(K523&lt;&gt;"",CONCATENATE(K523,","),"")&amp;IF(L523&lt;&gt;"",CONCATENATE(L523,","),"")&amp;IF(M523&lt;&gt;"",CONCATENATE(M523,","),"")&amp;CONCATENATE("}")&amp;IF(VALUE(N523)&gt;0,CONCATENATE(", traitsNeeded=",N523),"")&amp;CONCATENATE(", dlcId=",IF(S523&lt;&gt;"",S523,"DLC_BASE_GAME")),""),"")</f>
        <v>[597] = {wayshrines={-1,-1,-1,}, dlcId=DLC_BLACKWOOD</v>
      </c>
      <c r="AZ523" s="21" t="str">
        <f>IF(F523&lt;&gt;"Not in the game (anymore)",IF(A523&lt;&gt;"",IF(P523&lt;&gt;"",CONCATENATE(", zoneIds={",P523),"")&amp;IF(Y523&lt;&gt;"",CONCATENATE(",",Y523),"")&amp;IF(AD523&lt;&gt;"",CONCATENATE(",",AD523),"")&amp;IF(AI523&lt;&gt;"",CONCATENATE(",",AI523),"")&amp;IF(AN523&lt;&gt;"",CONCATENATE(",",AN523),"")&amp;IF(AS523&lt;&gt;"",CONCATENATE(",",AS523),"")&amp;IF(P523&lt;&gt;"",CONCATENATE("}",""),"")&amp;IF(OR(I523="true",I523="false",I523&lt;&gt;""), CONCATENATE(", veteran=", I523), ""),""),"")</f>
        <v>, veteran=false</v>
      </c>
      <c r="BA523" s="21" t="str">
        <f>IF(F523&lt;&gt;"Not in the game (anymore)",IF(A523&lt;&gt;"",", setType="&amp;G523,"")&amp;IF(J523="true",", multiTrialSet=true",""),"")</f>
        <v>, setType=LIBSETS_SETTYPE_MYTHIC</v>
      </c>
      <c r="BB523" s="21" t="str">
        <f>IF(AX523&lt;&gt;"",", isProcSetAllowedInPvP="&amp; AX523,"") &amp; IF(F523&lt;&gt;"Not in the game (anymore)",IF(U523&lt;&gt;"",", dropMechanic={"&amp;U523&amp;IF(AA523&lt;&gt;"",","&amp;AA523,"")&amp;IF(AF523&lt;&gt;"",","&amp;AF523,"")&amp;IF(AK523&lt;&gt;"",","&amp;AK523,"")&amp;IF(AP523&lt;&gt;"",","&amp;AP523,"")&amp;IF(AU523&lt;&gt;"",","&amp;AU523,"")&amp;"}"&amp;IF(U523="LIBSETS_DROP_MECHANIC_MONSTER_NAME",", dropMechanicNames={" &amp; IF(V523&lt;&gt;"","['en']='"&amp;V523&amp;"'","") &amp; IF(W523&lt;&gt;"",", ['de']='" &amp; W523&amp;"'","") &amp; "}",""),"")&amp;"},","")</f>
        <v>, isProcSetAllowedInPvP=1, dropMechanic={LIBSETS_DROP_MECHANIC_ANTIQUITIES}},</v>
      </c>
      <c r="BC523" s="21" t="str">
        <f>IF(F523&lt;&gt;"Not in the game (anymore)",IF(C523&lt;&gt;"",CONCATENATE(" --",C523," / ",B523,"   [",IF(Q523&lt;&gt;"",Q523,""),IF(Z523&lt;&gt;"",", "&amp;Z523,""),IF(AE523&lt;&gt;"",", "&amp;AE523,""),IF(AJ523&lt;&gt;"",", "&amp;AJ523,""),IF(AO523&lt;&gt;"",", "&amp;AO523,""),IF(AT523&lt;&gt;"",", "&amp;AT523,""),"]")),"")</f>
        <v xml:space="preserve"> --Shapeshifter\'s Chain / Shapeshifter\'s Chain   [Antiquities]</v>
      </c>
    </row>
    <row r="524" spans="1:55" x14ac:dyDescent="0.25">
      <c r="A524" s="5">
        <v>598</v>
      </c>
      <c r="B524" s="84" t="s">
        <v>2528</v>
      </c>
      <c r="C524" s="84" t="s">
        <v>2519</v>
      </c>
      <c r="D524" s="3">
        <f t="shared" si="13"/>
        <v>598</v>
      </c>
      <c r="G524" s="8" t="s">
        <v>1498</v>
      </c>
      <c r="I524" t="s">
        <v>1485</v>
      </c>
      <c r="J524" t="s">
        <v>97</v>
      </c>
      <c r="K524" s="37"/>
      <c r="L524" s="37"/>
      <c r="M524" s="37"/>
      <c r="N524">
        <v>0</v>
      </c>
      <c r="O524" s="66" t="s">
        <v>454</v>
      </c>
      <c r="P524" s="3">
        <f>IF(AND(G524&lt;&gt;"LIBSETS_SETTYPE_BATTLEGROUND",G524&lt;&gt;"LIBSETS_SETTYPE_SPECIAL",G524&lt;&gt;"LIBSETS_SETTYPE_MYTHIC"), IF(Q524&lt;&gt;"",VLOOKUP(Q524,'ESO zone constants'!$D$3:$H$10001,5,FALSE),""),"")</f>
        <v>643</v>
      </c>
      <c r="Q524" t="str">
        <f>IF(AND(O524&lt;&gt;"",NOT(ISERROR(O524))),O524, IF(AND(K524&lt;&gt;"",K524&gt;0,NOT(ISERROR(K524))),VLOOKUP(K524,'ESO dumped WayshrineInfo'!$K$3:$N$9999,4,FALSE),""))</f>
        <v>Imperial Sewers</v>
      </c>
      <c r="R524" s="66" t="s">
        <v>2429</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 t="s">
        <v>1565</v>
      </c>
      <c r="V524" s="84" t="s">
        <v>2519</v>
      </c>
      <c r="W524" s="84" t="s">
        <v>2528</v>
      </c>
      <c r="Y524" s="3">
        <f>IF(G524&lt;&gt;"LIBSETS_SETTYPE_BATTLEGROUND",IF(G524&lt;&gt;"LIBSETS_SETTYPE_SPECIAL",IF(X524&lt;&gt;"",X524,IF(Z524&lt;&gt;"",VLOOKUP(Z524,'ESO zone constants'!$D$3:$H$4953,5,FALSE),"")),""),"")</f>
        <v>643</v>
      </c>
      <c r="Z524" t="s">
        <v>454</v>
      </c>
      <c r="AA524" s="3" t="s">
        <v>1602</v>
      </c>
      <c r="AB524" s="43" t="str">
        <f>IF(AA524&lt;&gt;"",IF(AA524&lt;&gt;"LIBSETS_DROP_MECHANIC_MONSTER_NAME",VLOOKUP(AA524,'LibSets constants'!$I$4:$L$1003,3,FALSE),""),"")</f>
        <v>Imperial city vaults</v>
      </c>
      <c r="AC524" s="43" t="str">
        <f>IF(AA524&lt;&gt;"",IF(AA524&lt;&gt;"LIBSETS_DROP_MECHANIC_MONSTER_NAME",VLOOKUP(AA524,'LibSets constants'!$I$4:$L$1003,4,FALSE),""),"")</f>
        <v>Kaiserstadt Bunker</v>
      </c>
      <c r="AD524" s="3"/>
      <c r="AF524" s="44"/>
      <c r="AG524" s="43"/>
      <c r="AH524" s="43"/>
      <c r="AI524" s="3"/>
      <c r="AK524" s="44"/>
      <c r="AL524" s="43"/>
      <c r="AM524" s="43"/>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90" t="s">
        <v>2707</v>
      </c>
      <c r="AY524" s="21" t="str">
        <f>IF(A524="???","--","")&amp;IF(F524&lt;&gt;"Not in the game (anymore)",IF(A524&lt;&gt;"",CONCATENATE("[",A524,"] = {wayshrines={")&amp;IF(K524&lt;&gt;"",CONCATENATE(K524,","),"")&amp;IF(L524&lt;&gt;"",CONCATENATE(L524,","),"")&amp;IF(M524&lt;&gt;"",CONCATENATE(M524,","),"")&amp;CONCATENATE("}")&amp;IF(VALUE(N524)&gt;0,CONCATENATE(", traitsNeeded=",N524),"")&amp;CONCATENATE(", dlcId=",IF(S524&lt;&gt;"",S524,"DLC_BASE_GAME")),""),"")</f>
        <v>[598] = {wayshrines={}, dlcId=DLC_BLACKWOOD</v>
      </c>
      <c r="AZ524" s="21" t="str">
        <f>IF(F524&lt;&gt;"Not in the game (anymore)",IF(A524&lt;&gt;"",IF(P524&lt;&gt;"",CONCATENATE(", zoneIds={",P524),"")&amp;IF(Y524&lt;&gt;"",CONCATENATE(",",Y524),"")&amp;IF(AD524&lt;&gt;"",CONCATENATE(",",AD524),"")&amp;IF(AI524&lt;&gt;"",CONCATENATE(",",AI524),"")&amp;IF(AN524&lt;&gt;"",CONCATENATE(",",AN524),"")&amp;IF(AS524&lt;&gt;"",CONCATENATE(",",AS524),"")&amp;IF(P524&lt;&gt;"",CONCATENATE("}",""),"")&amp;IF(OR(I524="true",I524="false",I524&lt;&gt;""), CONCATENATE(", veteran=", I524), ""),""),"")</f>
        <v>, zoneIds={643,643}, veteran={[EQUIP_TYPE_HEAD]=true, [EQUIP_TYPE_SHOULDERS]=false}</v>
      </c>
      <c r="BA524" s="21" t="str">
        <f>IF(F524&lt;&gt;"Not in the game (anymore)",IF(A524&lt;&gt;"",", setType="&amp;G524,"")&amp;IF(J524="true",", multiTrialSet=true",""),"")</f>
        <v>, setType=LIBSETS_SETTYPE_MONSTER</v>
      </c>
      <c r="BB524" s="21" t="str">
        <f>IF(AX524&lt;&gt;"",", isProcSetAllowedInPvP="&amp; AX524,"") &amp; IF(F524&lt;&gt;"Not in the game (anymore)",IF(U524&lt;&gt;"",", dropMechanic={"&amp;U524&amp;IF(AA524&lt;&gt;"",","&amp;AA524,"")&amp;IF(AF524&lt;&gt;"",","&amp;AF524,"")&amp;IF(AK524&lt;&gt;"",","&amp;AK524,"")&amp;IF(AP524&lt;&gt;"",","&amp;AP524,"")&amp;IF(AU524&lt;&gt;"",","&amp;AU524,"")&amp;"}"&amp;IF(U524="LIBSETS_DROP_MECHANIC_MONSTER_NAME",", dropMechanicNames={" &amp; IF(V524&lt;&gt;"","['en']='"&amp;V524&amp;"'","") &amp; IF(W524&lt;&gt;"",", ['de']='" &amp; W524&amp;"'","") &amp; "}",""),"")&amp;"},","")</f>
        <v>, dropMechanic={LIBSETS_DROP_MECHANIC_MONSTER_NAME,LIBSETS_DROP_MECHANIC_IMPERIAL_CITY_VAULTS}, dropMechanicNames={['en']='Zoal the Ever-Wakeful', ['de']='Zoal der Immerwache'}},</v>
      </c>
      <c r="BC524" s="21" t="str">
        <f>IF(F524&lt;&gt;"Not in the game (anymore)",IF(C524&lt;&gt;"",CONCATENATE(" --",C524," / ",B524,"   [",IF(Q524&lt;&gt;"",Q524,""),IF(Z524&lt;&gt;"",", "&amp;Z524,""),IF(AE524&lt;&gt;"",", "&amp;AE524,""),IF(AJ524&lt;&gt;"",", "&amp;AJ524,""),IF(AO524&lt;&gt;"",", "&amp;AO524,""),IF(AT524&lt;&gt;"",", "&amp;AT524,""),"]")),"")</f>
        <v xml:space="preserve"> --Zoal the Ever-Wakeful / Zoal der Immerwache   [Imperial Sewers, Imperial Sewers]</v>
      </c>
    </row>
    <row r="525" spans="1:55" x14ac:dyDescent="0.25">
      <c r="A525" s="5">
        <v>599</v>
      </c>
      <c r="B525" s="84" t="s">
        <v>2529</v>
      </c>
      <c r="C525" s="84" t="s">
        <v>2520</v>
      </c>
      <c r="D525" s="3">
        <f t="shared" si="13"/>
        <v>599</v>
      </c>
      <c r="G525" s="8" t="s">
        <v>1498</v>
      </c>
      <c r="I525" t="s">
        <v>1485</v>
      </c>
      <c r="J525" t="s">
        <v>97</v>
      </c>
      <c r="K525" s="37"/>
      <c r="L525" s="37"/>
      <c r="M525" s="37"/>
      <c r="N525">
        <v>0</v>
      </c>
      <c r="O525" s="66" t="s">
        <v>454</v>
      </c>
      <c r="P525" s="3">
        <f>IF(AND(G525&lt;&gt;"LIBSETS_SETTYPE_BATTLEGROUND",G525&lt;&gt;"LIBSETS_SETTYPE_SPECIAL",G525&lt;&gt;"LIBSETS_SETTYPE_MYTHIC"), IF(Q525&lt;&gt;"",VLOOKUP(Q525,'ESO zone constants'!$D$3:$H$10001,5,FALSE),""),"")</f>
        <v>643</v>
      </c>
      <c r="Q525" t="str">
        <f>IF(AND(O525&lt;&gt;"",NOT(ISERROR(O525))),O525, IF(AND(K525&lt;&gt;"",K525&gt;0,NOT(ISERROR(K525))),VLOOKUP(K525,'ESO dumped WayshrineInfo'!$K$3:$N$9999,4,FALSE),""))</f>
        <v>Imperial Sewers</v>
      </c>
      <c r="R525" s="66" t="s">
        <v>2429</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 t="s">
        <v>1565</v>
      </c>
      <c r="V525" s="84" t="s">
        <v>2520</v>
      </c>
      <c r="W525" s="84" t="s">
        <v>2529</v>
      </c>
      <c r="Y525" s="3">
        <f>IF(G525&lt;&gt;"LIBSETS_SETTYPE_BATTLEGROUND",IF(G525&lt;&gt;"LIBSETS_SETTYPE_SPECIAL",IF(X525&lt;&gt;"",X525,IF(Z525&lt;&gt;"",VLOOKUP(Z525,'ESO zone constants'!$D$3:$H$4953,5,FALSE),"")),""),"")</f>
        <v>643</v>
      </c>
      <c r="Z525" t="s">
        <v>454</v>
      </c>
      <c r="AA525" s="3" t="s">
        <v>1602</v>
      </c>
      <c r="AB525" s="43" t="str">
        <f>IF(AA525&lt;&gt;"",IF(AA525&lt;&gt;"LIBSETS_DROP_MECHANIC_MONSTER_NAME",VLOOKUP(AA525,'LibSets constants'!$I$4:$L$1003,3,FALSE),""),"")</f>
        <v>Imperial city vaults</v>
      </c>
      <c r="AC525" s="43" t="str">
        <f>IF(AA525&lt;&gt;"",IF(AA525&lt;&gt;"LIBSETS_DROP_MECHANIC_MONSTER_NAME",VLOOKUP(AA525,'LibSets constants'!$I$4:$L$1003,4,FALSE),""),"")</f>
        <v>Kaiserstadt Bunker</v>
      </c>
      <c r="AD525" s="3"/>
      <c r="AF525" s="44"/>
      <c r="AG525" s="43"/>
      <c r="AH525" s="43"/>
      <c r="AI525" s="3"/>
      <c r="AK525" s="44"/>
      <c r="AL525" s="43"/>
      <c r="AM525" s="43"/>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90" t="s">
        <v>2707</v>
      </c>
      <c r="AY525" s="21" t="str">
        <f>IF(A525="???","--","")&amp;IF(F525&lt;&gt;"Not in the game (anymore)",IF(A525&lt;&gt;"",CONCATENATE("[",A525,"] = {wayshrines={")&amp;IF(K525&lt;&gt;"",CONCATENATE(K525,","),"")&amp;IF(L525&lt;&gt;"",CONCATENATE(L525,","),"")&amp;IF(M525&lt;&gt;"",CONCATENATE(M525,","),"")&amp;CONCATENATE("}")&amp;IF(VALUE(N525)&gt;0,CONCATENATE(", traitsNeeded=",N525),"")&amp;CONCATENATE(", dlcId=",IF(S525&lt;&gt;"",S525,"DLC_BASE_GAME")),""),"")</f>
        <v>[599] = {wayshrines={}, dlcId=DLC_BLACKWOOD</v>
      </c>
      <c r="AZ525" s="21" t="str">
        <f>IF(F525&lt;&gt;"Not in the game (anymore)",IF(A525&lt;&gt;"",IF(P525&lt;&gt;"",CONCATENATE(", zoneIds={",P525),"")&amp;IF(Y525&lt;&gt;"",CONCATENATE(",",Y525),"")&amp;IF(AD525&lt;&gt;"",CONCATENATE(",",AD525),"")&amp;IF(AI525&lt;&gt;"",CONCATENATE(",",AI525),"")&amp;IF(AN525&lt;&gt;"",CONCATENATE(",",AN525),"")&amp;IF(AS525&lt;&gt;"",CONCATENATE(",",AS525),"")&amp;IF(P525&lt;&gt;"",CONCATENATE("}",""),"")&amp;IF(OR(I525="true",I525="false",I525&lt;&gt;""), CONCATENATE(", veteran=", I525), ""),""),"")</f>
        <v>, zoneIds={643,643}, veteran={[EQUIP_TYPE_HEAD]=true, [EQUIP_TYPE_SHOULDERS]=false}</v>
      </c>
      <c r="BA525" s="21" t="str">
        <f>IF(F525&lt;&gt;"Not in the game (anymore)",IF(A525&lt;&gt;"",", setType="&amp;G525,"")&amp;IF(J525="true",", multiTrialSet=true",""),"")</f>
        <v>, setType=LIBSETS_SETTYPE_MONSTER</v>
      </c>
      <c r="BB525" s="21" t="str">
        <f>IF(AX525&lt;&gt;"",", isProcSetAllowedInPvP="&amp; AX525,"") &amp; IF(F525&lt;&gt;"Not in the game (anymore)",IF(U525&lt;&gt;"",", dropMechanic={"&amp;U525&amp;IF(AA525&lt;&gt;"",","&amp;AA525,"")&amp;IF(AF525&lt;&gt;"",","&amp;AF525,"")&amp;IF(AK525&lt;&gt;"",","&amp;AK525,"")&amp;IF(AP525&lt;&gt;"",","&amp;AP525,"")&amp;IF(AU525&lt;&gt;"",","&amp;AU525,"")&amp;"}"&amp;IF(U525="LIBSETS_DROP_MECHANIC_MONSTER_NAME",", dropMechanicNames={" &amp; IF(V525&lt;&gt;"","['en']='"&amp;V525&amp;"'","") &amp; IF(W525&lt;&gt;"",", ['de']='" &amp; W525&amp;"'","") &amp; "}",""),"")&amp;"},","")</f>
        <v>, dropMechanic={LIBSETS_DROP_MECHANIC_MONSTER_NAME,LIBSETS_DROP_MECHANIC_IMPERIAL_CITY_VAULTS}, dropMechanicNames={['en']='Immolator Charr', ['de']='Entflammer Charr'}},</v>
      </c>
      <c r="BC525" s="21" t="str">
        <f>IF(F525&lt;&gt;"Not in the game (anymore)",IF(C525&lt;&gt;"",CONCATENATE(" --",C525," / ",B525,"   [",IF(Q525&lt;&gt;"",Q525,""),IF(Z525&lt;&gt;"",", "&amp;Z525,""),IF(AE525&lt;&gt;"",", "&amp;AE525,""),IF(AJ525&lt;&gt;"",", "&amp;AJ525,""),IF(AO525&lt;&gt;"",", "&amp;AO525,""),IF(AT525&lt;&gt;"",", "&amp;AT525,""),"]")),"")</f>
        <v xml:space="preserve"> --Immolator Charr / Entflammer Charr   [Imperial Sewers, Imperial Sewers]</v>
      </c>
    </row>
    <row r="526" spans="1:55" x14ac:dyDescent="0.25">
      <c r="A526" s="5">
        <v>600</v>
      </c>
      <c r="B526" s="84" t="s">
        <v>2530</v>
      </c>
      <c r="C526" s="84" t="s">
        <v>2521</v>
      </c>
      <c r="D526" s="3">
        <f t="shared" si="13"/>
        <v>600</v>
      </c>
      <c r="G526" s="8" t="s">
        <v>1498</v>
      </c>
      <c r="I526" t="s">
        <v>1485</v>
      </c>
      <c r="J526" t="s">
        <v>97</v>
      </c>
      <c r="K526" s="37"/>
      <c r="L526" s="37"/>
      <c r="M526" s="37"/>
      <c r="N526">
        <v>0</v>
      </c>
      <c r="O526" s="66" t="s">
        <v>454</v>
      </c>
      <c r="P526" s="3">
        <f>IF(AND(G526&lt;&gt;"LIBSETS_SETTYPE_BATTLEGROUND",G526&lt;&gt;"LIBSETS_SETTYPE_SPECIAL",G526&lt;&gt;"LIBSETS_SETTYPE_MYTHIC"), IF(Q526&lt;&gt;"",VLOOKUP(Q526,'ESO zone constants'!$D$3:$H$10001,5,FALSE),""),"")</f>
        <v>643</v>
      </c>
      <c r="Q526" t="str">
        <f>IF(AND(O526&lt;&gt;"",NOT(ISERROR(O526))),O526, IF(AND(K526&lt;&gt;"",K526&gt;0,NOT(ISERROR(K526))),VLOOKUP(K526,'ESO dumped WayshrineInfo'!$K$3:$N$9999,4,FALSE),""))</f>
        <v>Imperial Sewers</v>
      </c>
      <c r="R526" s="66" t="s">
        <v>2429</v>
      </c>
      <c r="S526" s="19" t="str">
        <f>IF(AND(R526&lt;&gt;"",NOT(ISERROR(R526))),R526,IF(P526&lt;&gt;"",IF(NOT(ISERROR(VLOOKUP(P526,'ESO Dungeon constants'!$D$3:$H$9999,5,FALSE))),VLOOKUP(P526,'ESO Dungeon constants'!$D$3:$I$9999,6,FALSE),VLOOKUP(P526,'ESO zone constants'!$H$3:$K$9987,4,FALSE)),""))</f>
        <v>DLC_BLACKWOOD</v>
      </c>
      <c r="T526" s="3" t="str">
        <f>IF(S526&lt;&gt;"",VLOOKUP(S526,'LibSets constants'!$B$4:$C$1003,2,FALSE),"")</f>
        <v>Blackwood</v>
      </c>
      <c r="U526" s="3" t="s">
        <v>1565</v>
      </c>
      <c r="V526" s="84" t="s">
        <v>2521</v>
      </c>
      <c r="W526" s="84" t="s">
        <v>2530</v>
      </c>
      <c r="Y526" s="3">
        <f>IF(G526&lt;&gt;"LIBSETS_SETTYPE_BATTLEGROUND",IF(G526&lt;&gt;"LIBSETS_SETTYPE_SPECIAL",IF(X526&lt;&gt;"",X526,IF(Z526&lt;&gt;"",VLOOKUP(Z526,'ESO zone constants'!$D$3:$H$4953,5,FALSE),"")),""),"")</f>
        <v>643</v>
      </c>
      <c r="Z526" t="s">
        <v>454</v>
      </c>
      <c r="AA526" s="3" t="s">
        <v>1602</v>
      </c>
      <c r="AB526" s="43" t="str">
        <f>IF(AA526&lt;&gt;"",IF(AA526&lt;&gt;"LIBSETS_DROP_MECHANIC_MONSTER_NAME",VLOOKUP(AA526,'LibSets constants'!$I$4:$L$1003,3,FALSE),""),"")</f>
        <v>Imperial city vaults</v>
      </c>
      <c r="AC526" s="43" t="str">
        <f>IF(AA526&lt;&gt;"",IF(AA526&lt;&gt;"LIBSETS_DROP_MECHANIC_MONSTER_NAME",VLOOKUP(AA526,'LibSets constants'!$I$4:$L$1003,4,FALSE),""),"")</f>
        <v>Kaiserstadt Bunker</v>
      </c>
      <c r="AD526" s="3"/>
      <c r="AF526" s="44"/>
      <c r="AG526" s="43"/>
      <c r="AH526" s="43"/>
      <c r="AI526" s="3"/>
      <c r="AK526" s="44"/>
      <c r="AL526" s="43"/>
      <c r="AM526" s="43"/>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90" t="s">
        <v>2707</v>
      </c>
      <c r="AY526" s="21" t="str">
        <f>IF(A526="???","--","")&amp;IF(F526&lt;&gt;"Not in the game (anymore)",IF(A526&lt;&gt;"",CONCATENATE("[",A526,"] = {wayshrines={")&amp;IF(K526&lt;&gt;"",CONCATENATE(K526,","),"")&amp;IF(L526&lt;&gt;"",CONCATENATE(L526,","),"")&amp;IF(M526&lt;&gt;"",CONCATENATE(M526,","),"")&amp;CONCATENATE("}")&amp;IF(VALUE(N526)&gt;0,CONCATENATE(", traitsNeeded=",N526),"")&amp;CONCATENATE(", dlcId=",IF(S526&lt;&gt;"",S526,"DLC_BASE_GAME")),""),"")</f>
        <v>[600] = {wayshrines={}, dlcId=DLC_BLACKWOOD</v>
      </c>
      <c r="AZ526" s="21" t="str">
        <f>IF(F526&lt;&gt;"Not in the game (anymore)",IF(A526&lt;&gt;"",IF(P526&lt;&gt;"",CONCATENATE(", zoneIds={",P526),"")&amp;IF(Y526&lt;&gt;"",CONCATENATE(",",Y526),"")&amp;IF(AD526&lt;&gt;"",CONCATENATE(",",AD526),"")&amp;IF(AI526&lt;&gt;"",CONCATENATE(",",AI526),"")&amp;IF(AN526&lt;&gt;"",CONCATENATE(",",AN526),"")&amp;IF(AS526&lt;&gt;"",CONCATENATE(",",AS526),"")&amp;IF(P526&lt;&gt;"",CONCATENATE("}",""),"")&amp;IF(OR(I526="true",I526="false",I526&lt;&gt;""), CONCATENATE(", veteran=", I526), ""),""),"")</f>
        <v>, zoneIds={643,643}, veteran={[EQUIP_TYPE_HEAD]=true, [EQUIP_TYPE_SHOULDERS]=false}</v>
      </c>
      <c r="BA526" s="21" t="str">
        <f>IF(F526&lt;&gt;"Not in the game (anymore)",IF(A526&lt;&gt;"",", setType="&amp;G526,"")&amp;IF(J526="true",", multiTrialSet=true",""),"")</f>
        <v>, setType=LIBSETS_SETTYPE_MONSTER</v>
      </c>
      <c r="BB526" s="21" t="str">
        <f>IF(AX526&lt;&gt;"",", isProcSetAllowedInPvP="&amp; AX526,"") &amp; IF(F526&lt;&gt;"Not in the game (anymore)",IF(U526&lt;&gt;"",", dropMechanic={"&amp;U526&amp;IF(AA526&lt;&gt;"",","&amp;AA526,"")&amp;IF(AF526&lt;&gt;"",","&amp;AF526,"")&amp;IF(AK526&lt;&gt;"",","&amp;AK526,"")&amp;IF(AP526&lt;&gt;"",","&amp;AP526,"")&amp;IF(AU526&lt;&gt;"",","&amp;AU526,"")&amp;"}"&amp;IF(U526="LIBSETS_DROP_MECHANIC_MONSTER_NAME",", dropMechanicNames={" &amp; IF(V526&lt;&gt;"","['en']='"&amp;V526&amp;"'","") &amp; IF(W526&lt;&gt;"",", ['de']='" &amp; W526&amp;"'","") &amp; "}",""),"")&amp;"},","")</f>
        <v>, dropMechanic={LIBSETS_DROP_MECHANIC_MONSTER_NAME,LIBSETS_DROP_MECHANIC_IMPERIAL_CITY_VAULTS}, dropMechanicNames={['en']='Glorgoloch the Destroyer', ['de']='Glorgoloch der Zerstörer'}},</v>
      </c>
      <c r="BC526" s="21" t="str">
        <f>IF(F526&lt;&gt;"Not in the game (anymore)",IF(C526&lt;&gt;"",CONCATENATE(" --",C526," / ",B526,"   [",IF(Q526&lt;&gt;"",Q526,""),IF(Z526&lt;&gt;"",", "&amp;Z526,""),IF(AE526&lt;&gt;"",", "&amp;AE526,""),IF(AJ526&lt;&gt;"",", "&amp;AJ526,""),IF(AO526&lt;&gt;"",", "&amp;AO526,""),IF(AT526&lt;&gt;"",", "&amp;AT526,""),"]")),"")</f>
        <v xml:space="preserve"> --Glorgoloch the Destroyer / Glorgoloch der Zerstörer   [Imperial Sewers, Imperial Sewers]</v>
      </c>
    </row>
    <row r="527" spans="1:55" ht="15.75" x14ac:dyDescent="0.25">
      <c r="A527" s="5">
        <v>603</v>
      </c>
      <c r="B527" t="s">
        <v>2568</v>
      </c>
      <c r="C527" s="67" t="s">
        <v>2543</v>
      </c>
      <c r="D527" s="3">
        <f t="shared" si="13"/>
        <v>603</v>
      </c>
      <c r="G527" s="8" t="s">
        <v>1496</v>
      </c>
      <c r="I527" t="s">
        <v>97</v>
      </c>
      <c r="J527" t="s">
        <v>97</v>
      </c>
      <c r="K527">
        <v>469</v>
      </c>
      <c r="L527">
        <v>469</v>
      </c>
      <c r="M527">
        <v>469</v>
      </c>
      <c r="N527">
        <v>0</v>
      </c>
      <c r="O527" s="66" t="s">
        <v>2553</v>
      </c>
      <c r="P527" s="3">
        <f>IF(AND(G527&lt;&gt;"LIBSETS_SETTYPE_BATTLEGROUND",G527&lt;&gt;"LIBSETS_SETTYPE_SPECIAL",G527&lt;&gt;"LIBSETS_SETTYPE_MYTHIC"), IF(Q527&lt;&gt;"",VLOOKUP(Q527,'ESO zone constants'!$D$3:$H$10001,5,FALSE),""),"")</f>
        <v>1268</v>
      </c>
      <c r="Q527" t="str">
        <f>IF(AND(O527&lt;&gt;"",NOT(ISERROR(O527))),O527, IF(AND(K527&lt;&gt;"",K527&gt;0,NOT(ISERROR(K527))),VLOOKUP(K527,'ESO dumped WayshrineInfo'!$K$3:$N$9999,4,FALSE),""))</f>
        <v>The Dread Cellar</v>
      </c>
      <c r="R527" s="66" t="s">
        <v>2581</v>
      </c>
      <c r="S527" s="19" t="str">
        <f>IF(AND(R527&lt;&gt;"",NOT(ISERROR(R527))),R527,IF(P527&lt;&gt;"",IF(NOT(ISERROR(VLOOKUP(P527,'ESO Dungeon constants'!$D$3:$H$9999,5,FALSE))),VLOOKUP(P527,'ESO Dungeon constants'!$D$3:$I$9999,6,FALSE),VLOOKUP(P527,'ESO zone constants'!$H$3:$K$9987,4,FALSE)),""))</f>
        <v>DLC_WAKING_FLAME</v>
      </c>
      <c r="U527" s="3" t="s">
        <v>1565</v>
      </c>
      <c r="V527" s="42"/>
      <c r="W527" s="42"/>
      <c r="Y527" s="3" t="str">
        <f>IF(G527&lt;&gt;"LIBSETS_SETTYPE_BATTLEGROUND",IF(G527&lt;&gt;"LIBSETS_SETTYPE_SPECIAL",IF(X527&lt;&gt;"",X527,IF(Z527&lt;&gt;"",VLOOKUP(Z527,'ESO zone constants'!$D$3:$H$4953,5,FALSE),"")),""),"")</f>
        <v/>
      </c>
      <c r="Z527" t="str">
        <f>IF(AND(O527&lt;&gt;"",NOT(ISERROR(O527))),"",IF(AND(L527&lt;&gt;"",L527&gt;0,NOT(ISERROR(L527))),VLOOKUP(L527,'ESO dumped WayshrineInfo'!$K$3:$N$9999,4,FALSE),""))</f>
        <v/>
      </c>
      <c r="AA527" s="44"/>
      <c r="AB527" s="43" t="str">
        <f>IF(AA527&lt;&gt;"",IF(AA527&lt;&gt;"LIBSETS_DROP_MECHANIC_MONSTER_NAME",VLOOKUP(AA527,'LibSets constants'!$I$4:$L$1003,3,FALSE),""),"")</f>
        <v/>
      </c>
      <c r="AC527" s="43" t="str">
        <f>IF(AA527&lt;&gt;"",IF(AA527&lt;&gt;"LIBSETS_DROP_MECHANIC_MONSTER_NAME",VLOOKUP(AA527,'LibSets constants'!$I$4:$L$1003,4,FALSE),""),"")</f>
        <v/>
      </c>
      <c r="AD527" s="3" t="str">
        <f>IF(G527&lt;&gt;"LIBSETS_SETTYPE_BATTLEGROUND",IF(G527&lt;&gt;"LIBSETS_SETTYPE_SPECIAL",IF(AE527&lt;&gt;"",VLOOKUP(AE527,'ESO zone constants'!$D$3:$H$4953,5,FALSE),""),""),"")</f>
        <v/>
      </c>
      <c r="AE527" t="str">
        <f>IF(AND(O527&lt;&gt;"",NOT(ISERROR(O527))),"",IF(AND(M527&lt;&gt;"",M527&gt;0,NOT(ISERROR(M527))),VLOOKUP(M527,'ESO dumped WayshrineInfo'!$K$3:$N$9999,4,FALSE),""))</f>
        <v/>
      </c>
      <c r="AF527" s="44"/>
      <c r="AG527" s="43" t="str">
        <f>IF(AF527&lt;&gt;"",IF(AF527&lt;&gt;"LIBSETS_DROP_MECHANIC_MONSTER_NAME",VLOOKUP(AF527,'LibSets constants'!$I$4:$L$1003,3,FALSE),""),"")</f>
        <v/>
      </c>
      <c r="AH527" s="43" t="str">
        <f>IF(AF527&lt;&gt;"",IF(AF527&lt;&gt;"LIBSETS_DROP_MECHANIC_MONSTER_NAME",VLOOKUP(AF527,'LibSets constants'!$I$4:$L$1003,4,FALSE),""),"")</f>
        <v/>
      </c>
      <c r="AI527" s="3" t="str">
        <f>IF(G527&lt;&gt;"LIBSETS_SETTYPE_BATTLEGROUND",IF(G527&lt;&gt;"LIBSETS_SETTYPE_SPECIAL",IF(AJ527&lt;&gt;"",VLOOKUP(AJ527,'ESO zone constants'!$D$3:$H$4953,5,FALSE),""),""),"")</f>
        <v/>
      </c>
      <c r="AK527" s="44"/>
      <c r="AL527" s="43" t="str">
        <f>IF(AK527&lt;&gt;"",IF(AK527&lt;&gt;"LIBSETS_DROP_MECHANIC_MONSTER_NAME",VLOOKUP(AK527,'LibSets constants'!$I$4:$L$1003,3,FALSE),""),"")</f>
        <v/>
      </c>
      <c r="AM527" s="43" t="str">
        <f>IF(AK527&lt;&gt;"",IF(AK527&lt;&gt;"LIBSETS_DROP_MECHANIC_MONSTER_NAME",VLOOKUP(AK527,'LibSets constants'!$I$4:$L$1003,4,FALSE),""),"")</f>
        <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90" t="s">
        <v>2707</v>
      </c>
      <c r="AY527" s="21" t="str">
        <f>IF(A527="???","--","")&amp;IF(F527&lt;&gt;"Not in the game (anymore)",IF(A527&lt;&gt;"",CONCATENATE("[",A527,"] = {wayshrines={")&amp;IF(K527&lt;&gt;"",CONCATENATE(K527,","),"")&amp;IF(L527&lt;&gt;"",CONCATENATE(L527,","),"")&amp;IF(M527&lt;&gt;"",CONCATENATE(M527,","),"")&amp;CONCATENATE("}")&amp;IF(VALUE(N527)&gt;0,CONCATENATE(", traitsNeeded=",N527),"")&amp;CONCATENATE(", dlcId=",IF(S527&lt;&gt;"",S527,"DLC_BASE_GAME")),""),"")</f>
        <v>[603] = {wayshrines={469,469,469,}, dlcId=DLC_WAKING_FLAME</v>
      </c>
      <c r="AZ527" s="21" t="str">
        <f>IF(F527&lt;&gt;"Not in the game (anymore)",IF(A527&lt;&gt;"",IF(P527&lt;&gt;"",CONCATENATE(", zoneIds={",P527),"")&amp;IF(Y527&lt;&gt;"",CONCATENATE(",",Y527),"")&amp;IF(AD527&lt;&gt;"",CONCATENATE(",",AD527),"")&amp;IF(AI527&lt;&gt;"",CONCATENATE(",",AI527),"")&amp;IF(AN527&lt;&gt;"",CONCATENATE(",",AN527),"")&amp;IF(AS527&lt;&gt;"",CONCATENATE(",",AS527),"")&amp;IF(P527&lt;&gt;"",CONCATENATE("}",""),"")&amp;IF(OR(I527="true",I527="false",I527&lt;&gt;""), CONCATENATE(", veteran=", I527), ""),""),"")</f>
        <v>, zoneIds={1268}, veteran=false</v>
      </c>
      <c r="BA527" s="21" t="str">
        <f>IF(F527&lt;&gt;"Not in the game (anymore)",IF(A527&lt;&gt;"",", setType="&amp;G527,"")&amp;IF(J527="true",", multiTrialSet=true",""),"")</f>
        <v>, setType=LIBSETS_SETTYPE_DUNGEON</v>
      </c>
      <c r="BB527" s="21" t="str">
        <f>IF(AX527&lt;&gt;"",", isProcSetAllowedInPvP="&amp; AX527,"") &amp; IF(F527&lt;&gt;"Not in the game (anymore)",IF(U527&lt;&gt;"",", dropMechanic={"&amp;U527&amp;IF(AA527&lt;&gt;"",","&amp;AA527,"")&amp;IF(AF527&lt;&gt;"",","&amp;AF527,"")&amp;IF(AK527&lt;&gt;"",","&amp;AK527,"")&amp;IF(AP527&lt;&gt;"",","&amp;AP527,"")&amp;IF(AU527&lt;&gt;"",","&amp;AU527,"")&amp;"}"&amp;IF(U527="LIBSETS_DROP_MECHANIC_MONSTER_NAME",", dropMechanicNames={" &amp; IF(V527&lt;&gt;"","['en']='"&amp;V527&amp;"'","") &amp; IF(W527&lt;&gt;"",", ['de']='" &amp; W527&amp;"'","") &amp; "}",""),"")&amp;"},","")</f>
        <v>, dropMechanic={LIBSETS_DROP_MECHANIC_MONSTER_NAME}, dropMechanicNames={}},</v>
      </c>
      <c r="BC527" s="21" t="str">
        <f>IF(F527&lt;&gt;"Not in the game (anymore)",IF(C527&lt;&gt;"",CONCATENATE(" --",C527," / ",B527,"   [",IF(Q527&lt;&gt;"",Q527,""),IF(Z527&lt;&gt;"",", "&amp;Z527,""),IF(AE527&lt;&gt;"",", "&amp;AE527,""),IF(AJ527&lt;&gt;"",", "&amp;AJ527,""),IF(AO527&lt;&gt;"",", "&amp;AO527,""),IF(AT527&lt;&gt;"",", "&amp;AT527,""),"]")),"")</f>
        <v xml:space="preserve"> --Scorion’s Feast  / Festmahl des Skorions   [The Dread Cellar]</v>
      </c>
    </row>
    <row r="528" spans="1:55" ht="15.75" x14ac:dyDescent="0.25">
      <c r="A528" s="5">
        <v>604</v>
      </c>
      <c r="B528" t="s">
        <v>2569</v>
      </c>
      <c r="C528" s="67" t="s">
        <v>2545</v>
      </c>
      <c r="D528" s="3">
        <f t="shared" si="13"/>
        <v>604</v>
      </c>
      <c r="G528" s="8" t="s">
        <v>1496</v>
      </c>
      <c r="I528" t="s">
        <v>97</v>
      </c>
      <c r="J528" t="s">
        <v>97</v>
      </c>
      <c r="K528">
        <v>469</v>
      </c>
      <c r="L528">
        <v>469</v>
      </c>
      <c r="M528">
        <v>469</v>
      </c>
      <c r="N528">
        <v>0</v>
      </c>
      <c r="O528" s="66" t="s">
        <v>2553</v>
      </c>
      <c r="P528" s="3">
        <f>IF(AND(G528&lt;&gt;"LIBSETS_SETTYPE_BATTLEGROUND",G528&lt;&gt;"LIBSETS_SETTYPE_SPECIAL",G528&lt;&gt;"LIBSETS_SETTYPE_MYTHIC"), IF(Q528&lt;&gt;"",VLOOKUP(Q528,'ESO zone constants'!$D$3:$H$10001,5,FALSE),""),"")</f>
        <v>1268</v>
      </c>
      <c r="Q528" t="str">
        <f>IF(AND(O528&lt;&gt;"",NOT(ISERROR(O528))),O528, IF(AND(K528&lt;&gt;"",K528&gt;0,NOT(ISERROR(K528))),VLOOKUP(K528,'ESO dumped WayshrineInfo'!$K$3:$N$9999,4,FALSE),""))</f>
        <v>The Dread Cellar</v>
      </c>
      <c r="R528" s="66" t="s">
        <v>2581</v>
      </c>
      <c r="S528" s="19" t="str">
        <f>IF(AND(R528&lt;&gt;"",NOT(ISERROR(R528))),R528,IF(P528&lt;&gt;"",IF(NOT(ISERROR(VLOOKUP(P528,'ESO Dungeon constants'!$D$3:$H$9999,5,FALSE))),VLOOKUP(P528,'ESO Dungeon constants'!$D$3:$I$9999,6,FALSE),VLOOKUP(P528,'ESO zone constants'!$H$3:$K$9987,4,FALSE)),""))</f>
        <v>DLC_WAKING_FLAME</v>
      </c>
      <c r="U528" s="3" t="s">
        <v>1565</v>
      </c>
      <c r="V528" s="42"/>
      <c r="W528" s="42"/>
      <c r="Y528" s="3" t="str">
        <f>IF(G528&lt;&gt;"LIBSETS_SETTYPE_BATTLEGROUND",IF(G528&lt;&gt;"LIBSETS_SETTYPE_SPECIAL",IF(X528&lt;&gt;"",X528,IF(Z528&lt;&gt;"",VLOOKUP(Z528,'ESO zone constants'!$D$3:$H$4953,5,FALSE),"")),""),"")</f>
        <v/>
      </c>
      <c r="Z528" t="str">
        <f>IF(AND(O528&lt;&gt;"",NOT(ISERROR(O528))),"",IF(AND(L528&lt;&gt;"",L528&gt;0,NOT(ISERROR(L528))),VLOOKUP(L528,'ESO dumped WayshrineInfo'!$K$3:$N$9999,4,FALSE),""))</f>
        <v/>
      </c>
      <c r="AA528" s="44"/>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WayshrineInfo'!$K$3:$N$9999,4,FALSE),""))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90" t="s">
        <v>2707</v>
      </c>
      <c r="AY528" s="21" t="str">
        <f>IF(A528="???","--","")&amp;IF(F528&lt;&gt;"Not in the game (anymore)",IF(A528&lt;&gt;"",CONCATENATE("[",A528,"] = {wayshrines={")&amp;IF(K528&lt;&gt;"",CONCATENATE(K528,","),"")&amp;IF(L528&lt;&gt;"",CONCATENATE(L528,","),"")&amp;IF(M528&lt;&gt;"",CONCATENATE(M528,","),"")&amp;CONCATENATE("}")&amp;IF(VALUE(N528)&gt;0,CONCATENATE(", traitsNeeded=",N528),"")&amp;CONCATENATE(", dlcId=",IF(S528&lt;&gt;"",S528,"DLC_BASE_GAME")),""),"")</f>
        <v>[604] = {wayshrines={469,469,469,}, dlcId=DLC_WAKING_FLAME</v>
      </c>
      <c r="AZ528" s="21" t="str">
        <f>IF(F528&lt;&gt;"Not in the game (anymore)",IF(A528&lt;&gt;"",IF(P528&lt;&gt;"",CONCATENATE(", zoneIds={",P528),"")&amp;IF(Y528&lt;&gt;"",CONCATENATE(",",Y528),"")&amp;IF(AD528&lt;&gt;"",CONCATENATE(",",AD528),"")&amp;IF(AI528&lt;&gt;"",CONCATENATE(",",AI528),"")&amp;IF(AN528&lt;&gt;"",CONCATENATE(",",AN528),"")&amp;IF(AS528&lt;&gt;"",CONCATENATE(",",AS528),"")&amp;IF(P528&lt;&gt;"",CONCATENATE("}",""),"")&amp;IF(OR(I528="true",I528="false",I528&lt;&gt;""), CONCATENATE(", veteran=", I528), ""),""),"")</f>
        <v>, zoneIds={1268}, veteran=false</v>
      </c>
      <c r="BA528" s="21" t="str">
        <f>IF(F528&lt;&gt;"Not in the game (anymore)",IF(A528&lt;&gt;"",", setType="&amp;G528,"")&amp;IF(J528="true",", multiTrialSet=true",""),"")</f>
        <v>, setType=LIBSETS_SETTYPE_DUNGEON</v>
      </c>
      <c r="BB528" s="21" t="str">
        <f>IF(AX528&lt;&gt;"",", isProcSetAllowedInPvP="&amp; AX528,"") &amp; IF(F528&lt;&gt;"Not in the game (anymore)",IF(U528&lt;&gt;"",", dropMechanic={"&amp;U528&amp;IF(AA528&lt;&gt;"",","&amp;AA528,"")&amp;IF(AF528&lt;&gt;"",","&amp;AF528,"")&amp;IF(AK528&lt;&gt;"",","&amp;AK528,"")&amp;IF(AP528&lt;&gt;"",","&amp;AP528,"")&amp;IF(AU528&lt;&gt;"",","&amp;AU528,"")&amp;"}"&amp;IF(U528="LIBSETS_DROP_MECHANIC_MONSTER_NAME",", dropMechanicNames={" &amp; IF(V528&lt;&gt;"","['en']='"&amp;V528&amp;"'","") &amp; IF(W528&lt;&gt;"",", ['de']='" &amp; W528&amp;"'","") &amp; "}",""),"")&amp;"},","")</f>
        <v>, dropMechanic={LIBSETS_DROP_MECHANIC_MONSTER_NAME}, dropMechanicNames={}},</v>
      </c>
      <c r="BC528" s="21" t="str">
        <f>IF(F528&lt;&gt;"Not in the game (anymore)",IF(C528&lt;&gt;"",CONCATENATE(" --",C528," / ",B528,"   [",IF(Q528&lt;&gt;"",Q528,""),IF(Z528&lt;&gt;"",", "&amp;Z528,""),IF(AE528&lt;&gt;"",", "&amp;AE528,""),IF(AJ528&lt;&gt;"",", "&amp;AJ528,""),IF(AO528&lt;&gt;"",", "&amp;AO528,""),IF(AT528&lt;&gt;"",", "&amp;AT528,""),"]")),"")</f>
        <v xml:space="preserve"> --Rush of Agony / Auftreibende Agonie   [The Dread Cellar]</v>
      </c>
    </row>
    <row r="529" spans="1:55" ht="15.75" x14ac:dyDescent="0.25">
      <c r="A529" s="5">
        <v>602</v>
      </c>
      <c r="B529" t="s">
        <v>2570</v>
      </c>
      <c r="C529" s="67" t="s">
        <v>2546</v>
      </c>
      <c r="D529" s="3">
        <f t="shared" si="13"/>
        <v>602</v>
      </c>
      <c r="G529" s="8" t="s">
        <v>1496</v>
      </c>
      <c r="I529" t="s">
        <v>97</v>
      </c>
      <c r="J529" t="s">
        <v>97</v>
      </c>
      <c r="K529">
        <v>469</v>
      </c>
      <c r="L529">
        <v>469</v>
      </c>
      <c r="M529">
        <v>469</v>
      </c>
      <c r="N529">
        <v>0</v>
      </c>
      <c r="O529" s="66" t="s">
        <v>2553</v>
      </c>
      <c r="P529" s="3">
        <f>IF(AND(G529&lt;&gt;"LIBSETS_SETTYPE_BATTLEGROUND",G529&lt;&gt;"LIBSETS_SETTYPE_SPECIAL",G529&lt;&gt;"LIBSETS_SETTYPE_MYTHIC"), IF(Q529&lt;&gt;"",VLOOKUP(Q529,'ESO zone constants'!$D$3:$H$10001,5,FALSE),""),"")</f>
        <v>1268</v>
      </c>
      <c r="Q529" t="str">
        <f>IF(AND(O529&lt;&gt;"",NOT(ISERROR(O529))),O529, IF(AND(K529&lt;&gt;"",K529&gt;0,NOT(ISERROR(K529))),VLOOKUP(K529,'ESO dumped WayshrineInfo'!$K$3:$N$9999,4,FALSE),""))</f>
        <v>The Dread Cellar</v>
      </c>
      <c r="R529" s="66" t="s">
        <v>2581</v>
      </c>
      <c r="S529" s="19" t="str">
        <f>IF(AND(R529&lt;&gt;"",NOT(ISERROR(R529))),R529,IF(P529&lt;&gt;"",IF(NOT(ISERROR(VLOOKUP(P529,'ESO Dungeon constants'!$D$3:$H$9999,5,FALSE))),VLOOKUP(P529,'ESO Dungeon constants'!$D$3:$I$9999,6,FALSE),VLOOKUP(P529,'ESO zone constants'!$H$3:$K$9987,4,FALSE)),""))</f>
        <v>DLC_WAKING_FLAME</v>
      </c>
      <c r="U529" s="3" t="s">
        <v>1565</v>
      </c>
      <c r="V529" s="42"/>
      <c r="W529" s="42"/>
      <c r="Y529" s="3" t="str">
        <f>IF(G529&lt;&gt;"LIBSETS_SETTYPE_BATTLEGROUND",IF(G529&lt;&gt;"LIBSETS_SETTYPE_SPECIAL",IF(X529&lt;&gt;"",X529,IF(Z529&lt;&gt;"",VLOOKUP(Z529,'ESO zone constants'!$D$3:$H$4953,5,FALSE),"")),""),"")</f>
        <v/>
      </c>
      <c r="Z529" t="str">
        <f>IF(AND(O529&lt;&gt;"",NOT(ISERROR(O529))),"",IF(AND(L529&lt;&gt;"",L529&gt;0,NOT(ISERROR(L529))),VLOOKUP(L529,'ESO dumped WayshrineInfo'!$K$3:$N$9999,4,FALSE),""))</f>
        <v/>
      </c>
      <c r="AA529" s="44"/>
      <c r="AB529" s="43" t="str">
        <f>IF(AA529&lt;&gt;"",IF(AA529&lt;&gt;"LIBSETS_DROP_MECHANIC_MONSTER_NAME",VLOOKUP(AA529,'LibSets constants'!$I$4:$L$1003,3,FALSE),""),"")</f>
        <v/>
      </c>
      <c r="AC529" s="43" t="str">
        <f>IF(AA529&lt;&gt;"",IF(AA529&lt;&gt;"LIBSETS_DROP_MECHANIC_MONSTER_NAME",VLOOKUP(AA529,'LibSets constants'!$I$4:$L$1003,4,FALSE),""),"")</f>
        <v/>
      </c>
      <c r="AD529" s="3" t="str">
        <f>IF(G529&lt;&gt;"LIBSETS_SETTYPE_BATTLEGROUND",IF(G529&lt;&gt;"LIBSETS_SETTYPE_SPECIAL",IF(AE529&lt;&gt;"",VLOOKUP(AE529,'ESO zone constants'!$D$3:$H$4953,5,FALSE),""),""),"")</f>
        <v/>
      </c>
      <c r="AE529" t="str">
        <f>IF(AND(O529&lt;&gt;"",NOT(ISERROR(O529))),"",IF(AND(M529&lt;&gt;"",M529&gt;0,NOT(ISERROR(M529))),VLOOKUP(M529,'ESO dumped WayshrineInfo'!$K$3:$N$9999,4,FALSE),""))</f>
        <v/>
      </c>
      <c r="AF529" s="44"/>
      <c r="AG529" s="43" t="str">
        <f>IF(AF529&lt;&gt;"",IF(AF529&lt;&gt;"LIBSETS_DROP_MECHANIC_MONSTER_NAME",VLOOKUP(AF529,'LibSets constants'!$I$4:$L$1003,3,FALSE),""),"")</f>
        <v/>
      </c>
      <c r="AH529" s="43" t="str">
        <f>IF(AF529&lt;&gt;"",IF(AF529&lt;&gt;"LIBSETS_DROP_MECHANIC_MONSTER_NAME",VLOOKUP(AF529,'LibSets constants'!$I$4:$L$1003,4,FALSE),""),"")</f>
        <v/>
      </c>
      <c r="AI529" s="3" t="str">
        <f>IF(G529&lt;&gt;"LIBSETS_SETTYPE_BATTLEGROUND",IF(G529&lt;&gt;"LIBSETS_SETTYPE_SPECIAL",IF(AJ529&lt;&gt;"",VLOOKUP(AJ529,'ESO zone constants'!$D$3:$H$4953,5,FALSE),""),""),"")</f>
        <v/>
      </c>
      <c r="AK529" s="44"/>
      <c r="AL529" s="43" t="str">
        <f>IF(AK529&lt;&gt;"",IF(AK529&lt;&gt;"LIBSETS_DROP_MECHANIC_MONSTER_NAME",VLOOKUP(AK529,'LibSets constants'!$I$4:$L$1003,3,FALSE),""),"")</f>
        <v/>
      </c>
      <c r="AM529" s="43" t="str">
        <f>IF(AK529&lt;&gt;"",IF(AK529&lt;&gt;"LIBSETS_DROP_MECHANIC_MONSTER_NAME",VLOOKUP(AK529,'LibSets constants'!$I$4:$L$1003,4,FALSE),""),"")</f>
        <v/>
      </c>
      <c r="AN529" s="3" t="str">
        <f>IF(G529&lt;&gt;"LIBSETS_SETTYPE_BATTLEGROUND",IF(G529&lt;&gt;"LIBSETS_SETTYPE_SPECIAL",IF(AO529&lt;&gt;"",VLOOKUP(AO529,'ESO zone constants'!$D$3:$H$4953,5,FALSE),""),""),"")</f>
        <v/>
      </c>
      <c r="AP529" s="44"/>
      <c r="AQ529" s="43" t="str">
        <f>IF(AP529&lt;&gt;"",IF(AP529&lt;&gt;"LIBSETS_DROP_MECHANIC_MONSTER_NAME",VLOOKUP(AP529,'LibSets constants'!$I$4:$L$1003,3,FALSE),""),"")</f>
        <v/>
      </c>
      <c r="AR529" s="43" t="str">
        <f>IF(AP529&lt;&gt;"",IF(AP529&lt;&gt;"LIBSETS_DROP_MECHANIC_MONSTER_NAME",VLOOKUP(AP529,'LibSets constants'!$I$4:$L$1003,4,FALSE),""),"")</f>
        <v/>
      </c>
      <c r="AS529" s="3" t="str">
        <f>IF(G529&lt;&gt;"LIBSETS_SETTYPE_BATTLEGROUND",IF(G529&lt;&gt;"LIBSETS_SETTYPE_SPECIAL",IF(AT529&lt;&gt;"",VLOOKUP(AT529,'ESO zone constants'!$D$3:$H$4953,5,FALSE),""),""),"")</f>
        <v/>
      </c>
      <c r="AU529" s="44"/>
      <c r="AV529" s="43" t="str">
        <f>IF(AU529&lt;&gt;"",IF(AU529&lt;&gt;"LIBSETS_DROP_MECHANIC_MONSTER_NAME",VLOOKUP(AU529,'LibSets constants'!$I$4:$L$1003,3,FALSE),""),"")</f>
        <v/>
      </c>
      <c r="AW529" s="43" t="str">
        <f>IF(AU529&lt;&gt;"",IF(AU529&lt;&gt;"LIBSETS_DROP_MECHANIC_MONSTER_NAME",VLOOKUP(AU529,'LibSets constants'!$I$4:$L$1003,4,FALSE),""),"")</f>
        <v/>
      </c>
      <c r="AX529" s="90" t="s">
        <v>2707</v>
      </c>
      <c r="AY529" s="21" t="str">
        <f>IF(A529="???","--","")&amp;IF(F529&lt;&gt;"Not in the game (anymore)",IF(A529&lt;&gt;"",CONCATENATE("[",A529,"] = {wayshrines={")&amp;IF(K529&lt;&gt;"",CONCATENATE(K529,","),"")&amp;IF(L529&lt;&gt;"",CONCATENATE(L529,","),"")&amp;IF(M529&lt;&gt;"",CONCATENATE(M529,","),"")&amp;CONCATENATE("}")&amp;IF(VALUE(N529)&gt;0,CONCATENATE(", traitsNeeded=",N529),"")&amp;CONCATENATE(", dlcId=",IF(S529&lt;&gt;"",S529,"DLC_BASE_GAME")),""),"")</f>
        <v>[602] = {wayshrines={469,469,469,}, dlcId=DLC_WAKING_FLAME</v>
      </c>
      <c r="AZ529" s="21" t="str">
        <f>IF(F529&lt;&gt;"Not in the game (anymore)",IF(A529&lt;&gt;"",IF(P529&lt;&gt;"",CONCATENATE(", zoneIds={",P529),"")&amp;IF(Y529&lt;&gt;"",CONCATENATE(",",Y529),"")&amp;IF(AD529&lt;&gt;"",CONCATENATE(",",AD529),"")&amp;IF(AI529&lt;&gt;"",CONCATENATE(",",AI529),"")&amp;IF(AN529&lt;&gt;"",CONCATENATE(",",AN529),"")&amp;IF(AS529&lt;&gt;"",CONCATENATE(",",AS529),"")&amp;IF(P529&lt;&gt;"",CONCATENATE("}",""),"")&amp;IF(OR(I529="true",I529="false",I529&lt;&gt;""), CONCATENATE(", veteran=", I529), ""),""),"")</f>
        <v>, zoneIds={1268}, veteran=false</v>
      </c>
      <c r="BA529" s="21" t="str">
        <f>IF(F529&lt;&gt;"Not in the game (anymore)",IF(A529&lt;&gt;"",", setType="&amp;G529,"")&amp;IF(J529="true",", multiTrialSet=true",""),"")</f>
        <v>, setType=LIBSETS_SETTYPE_DUNGEON</v>
      </c>
      <c r="BB529" s="21" t="str">
        <f>IF(AX529&lt;&gt;"",", isProcSetAllowedInPvP="&amp; AX529,"") &amp; IF(F529&lt;&gt;"Not in the game (anymore)",IF(U529&lt;&gt;"",", dropMechanic={"&amp;U529&amp;IF(AA529&lt;&gt;"",","&amp;AA529,"")&amp;IF(AF529&lt;&gt;"",","&amp;AF529,"")&amp;IF(AK529&lt;&gt;"",","&amp;AK529,"")&amp;IF(AP529&lt;&gt;"",","&amp;AP529,"")&amp;IF(AU529&lt;&gt;"",","&amp;AU529,"")&amp;"}"&amp;IF(U529="LIBSETS_DROP_MECHANIC_MONSTER_NAME",", dropMechanicNames={" &amp; IF(V529&lt;&gt;"","['en']='"&amp;V529&amp;"'","") &amp; IF(W529&lt;&gt;"",", ['de']='" &amp; W529&amp;"'","") &amp; "}",""),"")&amp;"},","")</f>
        <v>, dropMechanic={LIBSETS_DROP_MECHANIC_MONSTER_NAME}, dropMechanicNames={}},</v>
      </c>
      <c r="BC529" s="21" t="str">
        <f>IF(F529&lt;&gt;"Not in the game (anymore)",IF(C529&lt;&gt;"",CONCATENATE(" --",C529," / ",B529,"   [",IF(Q529&lt;&gt;"",Q529,""),IF(Z529&lt;&gt;"",", "&amp;Z529,""),IF(AE529&lt;&gt;"",", "&amp;AE529,""),IF(AJ529&lt;&gt;"",", "&amp;AJ529,""),IF(AO529&lt;&gt;"",", "&amp;AO529,""),IF(AT529&lt;&gt;"",", "&amp;AT529,""),"]")),"")</f>
        <v xml:space="preserve"> --Crimson Oath’s Rive / Spalt des Karmesinschwurs   [The Dread Cellar]</v>
      </c>
    </row>
    <row r="530" spans="1:55" ht="15.75" x14ac:dyDescent="0.25">
      <c r="A530" s="5">
        <v>609</v>
      </c>
      <c r="B530" t="s">
        <v>2571</v>
      </c>
      <c r="C530" s="67" t="s">
        <v>2547</v>
      </c>
      <c r="D530" s="3">
        <f t="shared" si="13"/>
        <v>609</v>
      </c>
      <c r="G530" s="8" t="s">
        <v>1498</v>
      </c>
      <c r="I530" t="s">
        <v>1485</v>
      </c>
      <c r="J530" t="s">
        <v>97</v>
      </c>
      <c r="K530">
        <v>469</v>
      </c>
      <c r="L530">
        <v>469</v>
      </c>
      <c r="M530">
        <v>469</v>
      </c>
      <c r="N530">
        <v>0</v>
      </c>
      <c r="O530" s="66" t="s">
        <v>2553</v>
      </c>
      <c r="P530" s="3">
        <f>IF(AND(G530&lt;&gt;"LIBSETS_SETTYPE_BATTLEGROUND",G530&lt;&gt;"LIBSETS_SETTYPE_SPECIAL",G530&lt;&gt;"LIBSETS_SETTYPE_MYTHIC"), IF(Q530&lt;&gt;"",VLOOKUP(Q530,'ESO zone constants'!$D$3:$H$10001,5,FALSE),""),"")</f>
        <v>1268</v>
      </c>
      <c r="Q530" t="str">
        <f>IF(AND(O530&lt;&gt;"",NOT(ISERROR(O530))),O530, IF(AND(K530&lt;&gt;"",K530&gt;0,NOT(ISERROR(K530))),VLOOKUP(K530,'ESO dumped WayshrineInfo'!$K$3:$N$9999,4,FALSE),""))</f>
        <v>The Dread Cellar</v>
      </c>
      <c r="R530" s="66" t="s">
        <v>2581</v>
      </c>
      <c r="S530" s="19" t="str">
        <f>IF(AND(R530&lt;&gt;"",NOT(ISERROR(R530))),R530,IF(P530&lt;&gt;"",IF(NOT(ISERROR(VLOOKUP(P530,'ESO Dungeon constants'!$D$3:$H$9999,5,FALSE))),VLOOKUP(P530,'ESO Dungeon constants'!$D$3:$I$9999,6,FALSE),VLOOKUP(P530,'ESO zone constants'!$H$3:$K$9987,4,FALSE)),""))</f>
        <v>DLC_WAKING_FLAME</v>
      </c>
      <c r="U530" s="3" t="s">
        <v>1565</v>
      </c>
      <c r="V530" s="67" t="s">
        <v>2547</v>
      </c>
      <c r="W530" s="67" t="s">
        <v>2571</v>
      </c>
      <c r="Y530" s="3" t="str">
        <f>IF(G530&lt;&gt;"LIBSETS_SETTYPE_BATTLEGROUND",IF(G530&lt;&gt;"LIBSETS_SETTYPE_SPECIAL",IF(X530&lt;&gt;"",X530,IF(Z530&lt;&gt;"",VLOOKUP(Z530,'ESO zone constants'!$D$3:$H$4953,5,FALSE),"")),""),"")</f>
        <v/>
      </c>
      <c r="AX530" s="90" t="s">
        <v>2707</v>
      </c>
      <c r="AY530" s="21" t="str">
        <f>IF(A530="???","--","")&amp;IF(F530&lt;&gt;"Not in the game (anymore)",IF(A530&lt;&gt;"",CONCATENATE("[",A530,"] = {wayshrines={")&amp;IF(K530&lt;&gt;"",CONCATENATE(K530,","),"")&amp;IF(L530&lt;&gt;"",CONCATENATE(L530,","),"")&amp;IF(M530&lt;&gt;"",CONCATENATE(M530,","),"")&amp;CONCATENATE("}")&amp;IF(VALUE(N530)&gt;0,CONCATENATE(", traitsNeeded=",N530),"")&amp;CONCATENATE(", dlcId=",IF(S530&lt;&gt;"",S530,"DLC_BASE_GAME")),""),"")</f>
        <v>[609] = {wayshrines={469,469,469,}, dlcId=DLC_WAKING_FLAME</v>
      </c>
      <c r="AZ530" s="21" t="str">
        <f>IF(F530&lt;&gt;"Not in the game (anymore)",IF(A530&lt;&gt;"",IF(P530&lt;&gt;"",CONCATENATE(", zoneIds={",P530),"")&amp;IF(Y530&lt;&gt;"",CONCATENATE(",",Y530),"")&amp;IF(AD530&lt;&gt;"",CONCATENATE(",",AD530),"")&amp;IF(AI530&lt;&gt;"",CONCATENATE(",",AI530),"")&amp;IF(AN530&lt;&gt;"",CONCATENATE(",",AN530),"")&amp;IF(AS530&lt;&gt;"",CONCATENATE(",",AS530),"")&amp;IF(P530&lt;&gt;"",CONCATENATE("}",""),"")&amp;IF(OR(I530="true",I530="false",I530&lt;&gt;""), CONCATENATE(", veteran=", I530), ""),""),"")</f>
        <v>, zoneIds={1268}, veteran={[EQUIP_TYPE_HEAD]=true, [EQUIP_TYPE_SHOULDERS]=false}</v>
      </c>
      <c r="BA530" s="21" t="str">
        <f>IF(F530&lt;&gt;"Not in the game (anymore)",IF(A530&lt;&gt;"",", setType="&amp;G530,"")&amp;IF(J530="true",", multiTrialSet=true",""),"")</f>
        <v>, setType=LIBSETS_SETTYPE_MONSTER</v>
      </c>
      <c r="BB530" s="21" t="str">
        <f>IF(AX530&lt;&gt;"",", isProcSetAllowedInPvP="&amp; AX530,"") &amp; IF(F530&lt;&gt;"Not in the game (anymore)",IF(U530&lt;&gt;"",", dropMechanic={"&amp;U530&amp;IF(AA530&lt;&gt;"",","&amp;AA530,"")&amp;IF(AF530&lt;&gt;"",","&amp;AF530,"")&amp;IF(AK530&lt;&gt;"",","&amp;AK530,"")&amp;IF(AP530&lt;&gt;"",","&amp;AP530,"")&amp;IF(AU530&lt;&gt;"",","&amp;AU530,"")&amp;"}"&amp;IF(U530="LIBSETS_DROP_MECHANIC_MONSTER_NAME",", dropMechanicNames={" &amp; IF(V530&lt;&gt;"","['en']='"&amp;V530&amp;"'","") &amp; IF(W530&lt;&gt;"",", ['de']='" &amp; W530&amp;"'","") &amp; "}",""),"")&amp;"},","")</f>
        <v>, dropMechanic={LIBSETS_DROP_MECHANIC_MONSTER_NAME}, dropMechanicNames={['en']='Magma Incarnate', ['de']='Magmaverkörperung'}},</v>
      </c>
      <c r="BC530" s="21" t="str">
        <f>IF(F530&lt;&gt;"Not in the game (anymore)",IF(C530&lt;&gt;"",CONCATENATE(" --",C530," / ",B530,"   [",IF(Q530&lt;&gt;"",Q530,""),IF(Z530&lt;&gt;"",", "&amp;Z530,""),IF(AE530&lt;&gt;"",", "&amp;AE530,""),IF(AJ530&lt;&gt;"",", "&amp;AJ530,""),IF(AO530&lt;&gt;"",", "&amp;AO530,""),IF(AT530&lt;&gt;"",", "&amp;AT530,""),"]")),"")</f>
        <v xml:space="preserve"> --Magma Incarnate / Magmaverkörperung   [The Dread Cellar]</v>
      </c>
    </row>
    <row r="531" spans="1:55" ht="15.75" x14ac:dyDescent="0.25">
      <c r="A531" s="5">
        <v>606</v>
      </c>
      <c r="B531" t="s">
        <v>2572</v>
      </c>
      <c r="C531" s="67" t="s">
        <v>2549</v>
      </c>
      <c r="D531" s="3">
        <f t="shared" si="13"/>
        <v>606</v>
      </c>
      <c r="G531" s="8" t="s">
        <v>1496</v>
      </c>
      <c r="I531" t="s">
        <v>97</v>
      </c>
      <c r="J531" t="s">
        <v>97</v>
      </c>
      <c r="K531">
        <v>470</v>
      </c>
      <c r="L531">
        <v>470</v>
      </c>
      <c r="M531">
        <v>470</v>
      </c>
      <c r="N531">
        <v>0</v>
      </c>
      <c r="O531" s="66" t="s">
        <v>2548</v>
      </c>
      <c r="P531" s="3">
        <f>IF(AND(G531&lt;&gt;"LIBSETS_SETTYPE_BATTLEGROUND",G531&lt;&gt;"LIBSETS_SETTYPE_SPECIAL",G531&lt;&gt;"LIBSETS_SETTYPE_MYTHIC"), IF(Q531&lt;&gt;"",VLOOKUP(Q531,'ESO zone constants'!$D$3:$H$10001,5,FALSE),""),"")</f>
        <v>1267</v>
      </c>
      <c r="Q531" t="str">
        <f>IF(AND(O531&lt;&gt;"",NOT(ISERROR(O531))),O531, IF(AND(K531&lt;&gt;"",K531&gt;0,NOT(ISERROR(K531))),VLOOKUP(K531,'ESO dumped WayshrineInfo'!$K$3:$N$9999,4,FALSE),""))</f>
        <v>Red Petal Bastion</v>
      </c>
      <c r="R531" s="66" t="s">
        <v>2581</v>
      </c>
      <c r="S531" s="19" t="str">
        <f>IF(AND(R531&lt;&gt;"",NOT(ISERROR(R531))),R531,IF(P531&lt;&gt;"",IF(NOT(ISERROR(VLOOKUP(P531,'ESO Dungeon constants'!$D$3:$H$9999,5,FALSE))),VLOOKUP(P531,'ESO Dungeon constants'!$D$3:$I$9999,6,FALSE),VLOOKUP(P531,'ESO zone constants'!$H$3:$K$9987,4,FALSE)),""))</f>
        <v>DLC_WAKING_FLAME</v>
      </c>
      <c r="U531" s="3" t="s">
        <v>1565</v>
      </c>
      <c r="V531" s="42"/>
      <c r="W531" s="42"/>
      <c r="Y531" s="3" t="str">
        <f>IF(G531&lt;&gt;"LIBSETS_SETTYPE_BATTLEGROUND",IF(G531&lt;&gt;"LIBSETS_SETTYPE_SPECIAL",IF(X531&lt;&gt;"",X531,IF(Z531&lt;&gt;"",VLOOKUP(Z531,'ESO zone constants'!$D$3:$H$4953,5,FALSE),"")),""),"")</f>
        <v/>
      </c>
      <c r="Z531" t="str">
        <f>IF(AND(O531&lt;&gt;"",NOT(ISERROR(O531))),"",IF(AND(L531&lt;&gt;"",L531&gt;0,NOT(ISERROR(L531))),VLOOKUP(L531,'ESO dumped WayshrineInfo'!$K$3:$N$9999,4,FALSE),""))</f>
        <v/>
      </c>
      <c r="AA531" s="44"/>
      <c r="AB531" s="43" t="str">
        <f>IF(AA531&lt;&gt;"",IF(AA531&lt;&gt;"LIBSETS_DROP_MECHANIC_MONSTER_NAME",VLOOKUP(AA531,'LibSets constants'!$I$4:$L$1003,3,FALSE),""),"")</f>
        <v/>
      </c>
      <c r="AC531" s="43" t="str">
        <f>IF(AA531&lt;&gt;"",IF(AA531&lt;&gt;"LIBSETS_DROP_MECHANIC_MONSTER_NAME",VLOOKUP(AA531,'LibSets constants'!$I$4:$L$1003,4,FALSE),""),"")</f>
        <v/>
      </c>
      <c r="AD531" s="3" t="str">
        <f>IF(G531&lt;&gt;"LIBSETS_SETTYPE_BATTLEGROUND",IF(G531&lt;&gt;"LIBSETS_SETTYPE_SPECIAL",IF(AE531&lt;&gt;"",VLOOKUP(AE531,'ESO zone constants'!$D$3:$H$4953,5,FALSE),""),""),"")</f>
        <v/>
      </c>
      <c r="AE531" t="str">
        <f>IF(AND(O531&lt;&gt;"",NOT(ISERROR(O531))),"",IF(AND(M531&lt;&gt;"",M531&gt;0,NOT(ISERROR(M531))),VLOOKUP(M531,'ESO dumped WayshrineInfo'!$K$3:$N$9999,4,FALSE),""))</f>
        <v/>
      </c>
      <c r="AF531" s="44"/>
      <c r="AG531" s="43" t="str">
        <f>IF(AF531&lt;&gt;"",IF(AF531&lt;&gt;"LIBSETS_DROP_MECHANIC_MONSTER_NAME",VLOOKUP(AF531,'LibSets constants'!$I$4:$L$1003,3,FALSE),""),"")</f>
        <v/>
      </c>
      <c r="AH531" s="43" t="str">
        <f>IF(AF531&lt;&gt;"",IF(AF531&lt;&gt;"LIBSETS_DROP_MECHANIC_MONSTER_NAME",VLOOKUP(AF531,'LibSets constants'!$I$4:$L$1003,4,FALSE),""),"")</f>
        <v/>
      </c>
      <c r="AI531" s="3" t="str">
        <f>IF(G531&lt;&gt;"LIBSETS_SETTYPE_BATTLEGROUND",IF(G531&lt;&gt;"LIBSETS_SETTYPE_SPECIAL",IF(AJ531&lt;&gt;"",VLOOKUP(AJ531,'ESO zone constants'!$D$3:$H$4953,5,FALSE),""),""),"")</f>
        <v/>
      </c>
      <c r="AK531" s="44"/>
      <c r="AL531" s="43" t="str">
        <f>IF(AK531&lt;&gt;"",IF(AK531&lt;&gt;"LIBSETS_DROP_MECHANIC_MONSTER_NAME",VLOOKUP(AK531,'LibSets constants'!$I$4:$L$1003,3,FALSE),""),"")</f>
        <v/>
      </c>
      <c r="AM531" s="43" t="str">
        <f>IF(AK531&lt;&gt;"",IF(AK531&lt;&gt;"LIBSETS_DROP_MECHANIC_MONSTER_NAME",VLOOKUP(AK531,'LibSets constants'!$I$4:$L$1003,4,FALSE),""),"")</f>
        <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90" t="s">
        <v>2707</v>
      </c>
      <c r="AY531" s="21" t="str">
        <f>IF(A531="???","--","")&amp;IF(F531&lt;&gt;"Not in the game (anymore)",IF(A531&lt;&gt;"",CONCATENATE("[",A531,"] = {wayshrines={")&amp;IF(K531&lt;&gt;"",CONCATENATE(K531,","),"")&amp;IF(L531&lt;&gt;"",CONCATENATE(L531,","),"")&amp;IF(M531&lt;&gt;"",CONCATENATE(M531,","),"")&amp;CONCATENATE("}")&amp;IF(VALUE(N531)&gt;0,CONCATENATE(", traitsNeeded=",N531),"")&amp;CONCATENATE(", dlcId=",IF(S531&lt;&gt;"",S531,"DLC_BASE_GAME")),""),"")</f>
        <v>[606] = {wayshrines={470,470,470,}, dlcId=DLC_WAKING_FLAME</v>
      </c>
      <c r="AZ531" s="21" t="str">
        <f>IF(F531&lt;&gt;"Not in the game (anymore)",IF(A531&lt;&gt;"",IF(P531&lt;&gt;"",CONCATENATE(", zoneIds={",P531),"")&amp;IF(Y531&lt;&gt;"",CONCATENATE(",",Y531),"")&amp;IF(AD531&lt;&gt;"",CONCATENATE(",",AD531),"")&amp;IF(AI531&lt;&gt;"",CONCATENATE(",",AI531),"")&amp;IF(AN531&lt;&gt;"",CONCATENATE(",",AN531),"")&amp;IF(AS531&lt;&gt;"",CONCATENATE(",",AS531),"")&amp;IF(P531&lt;&gt;"",CONCATENATE("}",""),"")&amp;IF(OR(I531="true",I531="false",I531&lt;&gt;""), CONCATENATE(", veteran=", I531), ""),""),"")</f>
        <v>, zoneIds={1267}, veteran=false</v>
      </c>
      <c r="BA531" s="21" t="str">
        <f>IF(F531&lt;&gt;"Not in the game (anymore)",IF(A531&lt;&gt;"",", setType="&amp;G531,"")&amp;IF(J531="true",", multiTrialSet=true",""),"")</f>
        <v>, setType=LIBSETS_SETTYPE_DUNGEON</v>
      </c>
      <c r="BB531" s="21" t="str">
        <f>IF(AX531&lt;&gt;"",", isProcSetAllowedInPvP="&amp; AX531,"") &amp; IF(F531&lt;&gt;"Not in the game (anymore)",IF(U531&lt;&gt;"",", dropMechanic={"&amp;U531&amp;IF(AA531&lt;&gt;"",","&amp;AA531,"")&amp;IF(AF531&lt;&gt;"",","&amp;AF531,"")&amp;IF(AK531&lt;&gt;"",","&amp;AK531,"")&amp;IF(AP531&lt;&gt;"",","&amp;AP531,"")&amp;IF(AU531&lt;&gt;"",","&amp;AU531,"")&amp;"}"&amp;IF(U531="LIBSETS_DROP_MECHANIC_MONSTER_NAME",", dropMechanicNames={" &amp; IF(V531&lt;&gt;"","['en']='"&amp;V531&amp;"'","") &amp; IF(W531&lt;&gt;"",", ['de']='" &amp; W531&amp;"'","") &amp; "}",""),"")&amp;"},","")</f>
        <v>, dropMechanic={LIBSETS_DROP_MECHANIC_MONSTER_NAME}, dropMechanicNames={}},</v>
      </c>
      <c r="BC531" s="21" t="str">
        <f>IF(F531&lt;&gt;"Not in the game (anymore)",IF(C531&lt;&gt;"",CONCATENATE(" --",C531," / ",B531,"   [",IF(Q531&lt;&gt;"",Q531,""),IF(Z531&lt;&gt;"",", "&amp;Z531,""),IF(AE531&lt;&gt;"",", "&amp;AE531,""),IF(AJ531&lt;&gt;"",", "&amp;AJ531,""),IF(AO531&lt;&gt;"",", "&amp;AO531,""),IF(AT531&lt;&gt;"",", "&amp;AT531,""),"]")),"")</f>
        <v xml:space="preserve"> --Thunder Caller / Donnerrufer   [Red Petal Bastion]</v>
      </c>
    </row>
    <row r="532" spans="1:55" ht="15.75" x14ac:dyDescent="0.25">
      <c r="A532" s="5">
        <v>607</v>
      </c>
      <c r="B532" t="s">
        <v>2573</v>
      </c>
      <c r="C532" s="67" t="s">
        <v>2550</v>
      </c>
      <c r="D532" s="3">
        <f t="shared" si="13"/>
        <v>607</v>
      </c>
      <c r="G532" s="8" t="s">
        <v>1496</v>
      </c>
      <c r="I532" t="s">
        <v>97</v>
      </c>
      <c r="J532" t="s">
        <v>97</v>
      </c>
      <c r="K532">
        <v>470</v>
      </c>
      <c r="L532">
        <v>470</v>
      </c>
      <c r="M532">
        <v>470</v>
      </c>
      <c r="N532">
        <v>0</v>
      </c>
      <c r="O532" s="66" t="s">
        <v>2548</v>
      </c>
      <c r="P532" s="3">
        <f>IF(AND(G532&lt;&gt;"LIBSETS_SETTYPE_BATTLEGROUND",G532&lt;&gt;"LIBSETS_SETTYPE_SPECIAL",G532&lt;&gt;"LIBSETS_SETTYPE_MYTHIC"), IF(Q532&lt;&gt;"",VLOOKUP(Q532,'ESO zone constants'!$D$3:$H$10001,5,FALSE),""),"")</f>
        <v>1267</v>
      </c>
      <c r="Q532" t="str">
        <f>IF(AND(O532&lt;&gt;"",NOT(ISERROR(O532))),O532, IF(AND(K532&lt;&gt;"",K532&gt;0,NOT(ISERROR(K532))),VLOOKUP(K532,'ESO dumped WayshrineInfo'!$K$3:$N$9999,4,FALSE),""))</f>
        <v>Red Petal Bastion</v>
      </c>
      <c r="R532" s="66" t="s">
        <v>2581</v>
      </c>
      <c r="S532" s="19" t="str">
        <f>IF(AND(R532&lt;&gt;"",NOT(ISERROR(R532))),R532,IF(P532&lt;&gt;"",IF(NOT(ISERROR(VLOOKUP(P532,'ESO Dungeon constants'!$D$3:$H$9999,5,FALSE))),VLOOKUP(P532,'ESO Dungeon constants'!$D$3:$I$9999,6,FALSE),VLOOKUP(P532,'ESO zone constants'!$H$3:$K$9987,4,FALSE)),""))</f>
        <v>DLC_WAKING_FLAME</v>
      </c>
      <c r="U532" s="3" t="s">
        <v>1565</v>
      </c>
      <c r="V532" s="42"/>
      <c r="W532" s="42"/>
      <c r="Y532" s="3" t="str">
        <f>IF(G532&lt;&gt;"LIBSETS_SETTYPE_BATTLEGROUND",IF(G532&lt;&gt;"LIBSETS_SETTYPE_SPECIAL",IF(X532&lt;&gt;"",X532,IF(Z532&lt;&gt;"",VLOOKUP(Z532,'ESO zone constants'!$D$3:$H$4953,5,FALSE),"")),""),"")</f>
        <v/>
      </c>
      <c r="Z532" t="str">
        <f>IF(AND(O532&lt;&gt;"",NOT(ISERROR(O532))),"",IF(AND(L532&lt;&gt;"",L532&gt;0,NOT(ISERROR(L532))),VLOOKUP(L532,'ESO dumped WayshrineInfo'!$K$3:$N$9999,4,FALSE),""))</f>
        <v/>
      </c>
      <c r="AA532" s="44"/>
      <c r="AB532" s="43" t="str">
        <f>IF(AA532&lt;&gt;"",IF(AA532&lt;&gt;"LIBSETS_DROP_MECHANIC_MONSTER_NAME",VLOOKUP(AA532,'LibSets constants'!$I$4:$L$1003,3,FALSE),""),"")</f>
        <v/>
      </c>
      <c r="AC532" s="43" t="str">
        <f>IF(AA532&lt;&gt;"",IF(AA532&lt;&gt;"LIBSETS_DROP_MECHANIC_MONSTER_NAME",VLOOKUP(AA532,'LibSets constants'!$I$4:$L$1003,4,FALSE),""),"")</f>
        <v/>
      </c>
      <c r="AD532" s="3" t="str">
        <f>IF(G532&lt;&gt;"LIBSETS_SETTYPE_BATTLEGROUND",IF(G532&lt;&gt;"LIBSETS_SETTYPE_SPECIAL",IF(AE532&lt;&gt;"",VLOOKUP(AE532,'ESO zone constants'!$D$3:$H$4953,5,FALSE),""),""),"")</f>
        <v/>
      </c>
      <c r="AE532" t="str">
        <f>IF(AND(O532&lt;&gt;"",NOT(ISERROR(O532))),"",IF(AND(M532&lt;&gt;"",M532&gt;0,NOT(ISERROR(M532))),VLOOKUP(M532,'ESO dumped WayshrineInfo'!$K$3:$N$9999,4,FALSE),""))</f>
        <v/>
      </c>
      <c r="AF532" s="44"/>
      <c r="AG532" s="43" t="str">
        <f>IF(AF532&lt;&gt;"",IF(AF532&lt;&gt;"LIBSETS_DROP_MECHANIC_MONSTER_NAME",VLOOKUP(AF532,'LibSets constants'!$I$4:$L$1003,3,FALSE),""),"")</f>
        <v/>
      </c>
      <c r="AH532" s="43" t="str">
        <f>IF(AF532&lt;&gt;"",IF(AF532&lt;&gt;"LIBSETS_DROP_MECHANIC_MONSTER_NAME",VLOOKUP(AF532,'LibSets constants'!$I$4:$L$1003,4,FALSE),""),"")</f>
        <v/>
      </c>
      <c r="AI532" s="3" t="str">
        <f>IF(G532&lt;&gt;"LIBSETS_SETTYPE_BATTLEGROUND",IF(G532&lt;&gt;"LIBSETS_SETTYPE_SPECIAL",IF(AJ532&lt;&gt;"",VLOOKUP(AJ532,'ESO zone constants'!$D$3:$H$4953,5,FALSE),""),""),"")</f>
        <v/>
      </c>
      <c r="AK532" s="44"/>
      <c r="AL532" s="43" t="str">
        <f>IF(AK532&lt;&gt;"",IF(AK532&lt;&gt;"LIBSETS_DROP_MECHANIC_MONSTER_NAME",VLOOKUP(AK532,'LibSets constants'!$I$4:$L$1003,3,FALSE),""),"")</f>
        <v/>
      </c>
      <c r="AM532" s="43" t="str">
        <f>IF(AK532&lt;&gt;"",IF(AK532&lt;&gt;"LIBSETS_DROP_MECHANIC_MONSTER_NAME",VLOOKUP(AK532,'LibSets constants'!$I$4:$L$1003,4,FALSE),""),"")</f>
        <v/>
      </c>
      <c r="AN532" s="3" t="str">
        <f>IF(G532&lt;&gt;"LIBSETS_SETTYPE_BATTLEGROUND",IF(G532&lt;&gt;"LIBSETS_SETTYPE_SPECIAL",IF(AO532&lt;&gt;"",VLOOKUP(AO532,'ESO zone constants'!$D$3:$H$4953,5,FALSE),""),""),"")</f>
        <v/>
      </c>
      <c r="AP532" s="44"/>
      <c r="AQ532" s="43" t="str">
        <f>IF(AP532&lt;&gt;"",IF(AP532&lt;&gt;"LIBSETS_DROP_MECHANIC_MONSTER_NAME",VLOOKUP(AP532,'LibSets constants'!$I$4:$L$1003,3,FALSE),""),"")</f>
        <v/>
      </c>
      <c r="AR532" s="43" t="str">
        <f>IF(AP532&lt;&gt;"",IF(AP532&lt;&gt;"LIBSETS_DROP_MECHANIC_MONSTER_NAME",VLOOKUP(AP532,'LibSets constants'!$I$4:$L$1003,4,FALSE),""),"")</f>
        <v/>
      </c>
      <c r="AS532" s="3" t="str">
        <f>IF(G532&lt;&gt;"LIBSETS_SETTYPE_BATTLEGROUND",IF(G532&lt;&gt;"LIBSETS_SETTYPE_SPECIAL",IF(AT532&lt;&gt;"",VLOOKUP(AT532,'ESO zone constants'!$D$3:$H$4953,5,FALSE),""),""),"")</f>
        <v/>
      </c>
      <c r="AU532" s="44"/>
      <c r="AV532" s="43" t="str">
        <f>IF(AU532&lt;&gt;"",IF(AU532&lt;&gt;"LIBSETS_DROP_MECHANIC_MONSTER_NAME",VLOOKUP(AU532,'LibSets constants'!$I$4:$L$1003,3,FALSE),""),"")</f>
        <v/>
      </c>
      <c r="AW532" s="43" t="str">
        <f>IF(AU532&lt;&gt;"",IF(AU532&lt;&gt;"LIBSETS_DROP_MECHANIC_MONSTER_NAME",VLOOKUP(AU532,'LibSets constants'!$I$4:$L$1003,4,FALSE),""),"")</f>
        <v/>
      </c>
      <c r="AX532" s="90" t="s">
        <v>2707</v>
      </c>
      <c r="AY532" s="21" t="str">
        <f>IF(A532="???","--","")&amp;IF(F532&lt;&gt;"Not in the game (anymore)",IF(A532&lt;&gt;"",CONCATENATE("[",A532,"] = {wayshrines={")&amp;IF(K532&lt;&gt;"",CONCATENATE(K532,","),"")&amp;IF(L532&lt;&gt;"",CONCATENATE(L532,","),"")&amp;IF(M532&lt;&gt;"",CONCATENATE(M532,","),"")&amp;CONCATENATE("}")&amp;IF(VALUE(N532)&gt;0,CONCATENATE(", traitsNeeded=",N532),"")&amp;CONCATENATE(", dlcId=",IF(S532&lt;&gt;"",S532,"DLC_BASE_GAME")),""),"")</f>
        <v>[607] = {wayshrines={470,470,470,}, dlcId=DLC_WAKING_FLAME</v>
      </c>
      <c r="AZ532" s="21" t="str">
        <f>IF(F532&lt;&gt;"Not in the game (anymore)",IF(A532&lt;&gt;"",IF(P532&lt;&gt;"",CONCATENATE(", zoneIds={",P532),"")&amp;IF(Y532&lt;&gt;"",CONCATENATE(",",Y532),"")&amp;IF(AD532&lt;&gt;"",CONCATENATE(",",AD532),"")&amp;IF(AI532&lt;&gt;"",CONCATENATE(",",AI532),"")&amp;IF(AN532&lt;&gt;"",CONCATENATE(",",AN532),"")&amp;IF(AS532&lt;&gt;"",CONCATENATE(",",AS532),"")&amp;IF(P532&lt;&gt;"",CONCATENATE("}",""),"")&amp;IF(OR(I532="true",I532="false",I532&lt;&gt;""), CONCATENATE(", veteran=", I532), ""),""),"")</f>
        <v>, zoneIds={1267}, veteran=false</v>
      </c>
      <c r="BA532" s="21" t="str">
        <f>IF(F532&lt;&gt;"Not in the game (anymore)",IF(A532&lt;&gt;"",", setType="&amp;G532,"")&amp;IF(J532="true",", multiTrialSet=true",""),"")</f>
        <v>, setType=LIBSETS_SETTYPE_DUNGEON</v>
      </c>
      <c r="BB532" s="21" t="str">
        <f>IF(AX532&lt;&gt;"",", isProcSetAllowedInPvP="&amp; AX532,"") &amp; IF(F532&lt;&gt;"Not in the game (anymore)",IF(U532&lt;&gt;"",", dropMechanic={"&amp;U532&amp;IF(AA532&lt;&gt;"",","&amp;AA532,"")&amp;IF(AF532&lt;&gt;"",","&amp;AF532,"")&amp;IF(AK532&lt;&gt;"",","&amp;AK532,"")&amp;IF(AP532&lt;&gt;"",","&amp;AP532,"")&amp;IF(AU532&lt;&gt;"",","&amp;AU532,"")&amp;"}"&amp;IF(U532="LIBSETS_DROP_MECHANIC_MONSTER_NAME",", dropMechanicNames={" &amp; IF(V532&lt;&gt;"","['en']='"&amp;V532&amp;"'","") &amp; IF(W532&lt;&gt;"",", ['de']='" &amp; W532&amp;"'","") &amp; "}",""),"")&amp;"},","")</f>
        <v>, dropMechanic={LIBSETS_DROP_MECHANIC_MONSTER_NAME}, dropMechanicNames={}},</v>
      </c>
      <c r="BC532" s="21" t="str">
        <f>IF(F532&lt;&gt;"Not in the game (anymore)",IF(C532&lt;&gt;"",CONCATENATE(" --",C532," / ",B532,"   [",IF(Q532&lt;&gt;"",Q532,""),IF(Z532&lt;&gt;"",", "&amp;Z532,""),IF(AE532&lt;&gt;"",", "&amp;AE532,""),IF(AJ532&lt;&gt;"",", "&amp;AJ532,""),IF(AO532&lt;&gt;"",", "&amp;AO532,""),IF(AT532&lt;&gt;"",", "&amp;AT532,""),"]")),"")</f>
        <v xml:space="preserve"> --Grisly Gourmet / Grausiger Gourmet   [Red Petal Bastion]</v>
      </c>
    </row>
    <row r="533" spans="1:55" ht="15.75" x14ac:dyDescent="0.25">
      <c r="A533" s="5">
        <v>605</v>
      </c>
      <c r="B533" t="s">
        <v>2574</v>
      </c>
      <c r="C533" s="67" t="s">
        <v>2551</v>
      </c>
      <c r="D533" s="3">
        <f t="shared" si="13"/>
        <v>605</v>
      </c>
      <c r="G533" s="8" t="s">
        <v>1496</v>
      </c>
      <c r="I533" t="s">
        <v>97</v>
      </c>
      <c r="J533" t="s">
        <v>97</v>
      </c>
      <c r="K533">
        <v>470</v>
      </c>
      <c r="L533">
        <v>470</v>
      </c>
      <c r="M533">
        <v>470</v>
      </c>
      <c r="N533">
        <v>0</v>
      </c>
      <c r="O533" s="66" t="s">
        <v>2548</v>
      </c>
      <c r="P533" s="3">
        <f>IF(AND(G533&lt;&gt;"LIBSETS_SETTYPE_BATTLEGROUND",G533&lt;&gt;"LIBSETS_SETTYPE_SPECIAL",G533&lt;&gt;"LIBSETS_SETTYPE_MYTHIC"), IF(Q533&lt;&gt;"",VLOOKUP(Q533,'ESO zone constants'!$D$3:$H$10001,5,FALSE),""),"")</f>
        <v>1267</v>
      </c>
      <c r="Q533" t="str">
        <f>IF(AND(O533&lt;&gt;"",NOT(ISERROR(O533))),O533, IF(AND(K533&lt;&gt;"",K533&gt;0,NOT(ISERROR(K533))),VLOOKUP(K533,'ESO dumped WayshrineInfo'!$K$3:$N$9999,4,FALSE),""))</f>
        <v>Red Petal Bastion</v>
      </c>
      <c r="R533" s="66" t="s">
        <v>2581</v>
      </c>
      <c r="S533" s="19" t="str">
        <f>IF(AND(R533&lt;&gt;"",NOT(ISERROR(R533))),R533,IF(P533&lt;&gt;"",IF(NOT(ISERROR(VLOOKUP(P533,'ESO Dungeon constants'!$D$3:$H$9999,5,FALSE))),VLOOKUP(P533,'ESO Dungeon constants'!$D$3:$I$9999,6,FALSE),VLOOKUP(P533,'ESO zone constants'!$H$3:$K$9987,4,FALSE)),""))</f>
        <v>DLC_WAKING_FLAME</v>
      </c>
      <c r="U533" s="3" t="s">
        <v>1565</v>
      </c>
      <c r="V533" s="42"/>
      <c r="W533" s="42"/>
      <c r="Y533" s="3" t="str">
        <f>IF(G533&lt;&gt;"LIBSETS_SETTYPE_BATTLEGROUND",IF(G533&lt;&gt;"LIBSETS_SETTYPE_SPECIAL",IF(X533&lt;&gt;"",X533,IF(Z533&lt;&gt;"",VLOOKUP(Z533,'ESO zone constants'!$D$3:$H$4953,5,FALSE),"")),""),"")</f>
        <v/>
      </c>
      <c r="Z533" t="str">
        <f>IF(AND(O533&lt;&gt;"",NOT(ISERROR(O533))),"",IF(AND(L533&lt;&gt;"",L533&gt;0,NOT(ISERROR(L533))),VLOOKUP(L533,'ESO dumped WayshrineInfo'!$K$3:$N$9999,4,FALSE),""))</f>
        <v/>
      </c>
      <c r="AA533" s="44"/>
      <c r="AB533" s="43" t="str">
        <f>IF(AA533&lt;&gt;"",IF(AA533&lt;&gt;"LIBSETS_DROP_MECHANIC_MONSTER_NAME",VLOOKUP(AA533,'LibSets constants'!$I$4:$L$1003,3,FALSE),""),"")</f>
        <v/>
      </c>
      <c r="AC533" s="43" t="str">
        <f>IF(AA533&lt;&gt;"",IF(AA533&lt;&gt;"LIBSETS_DROP_MECHANIC_MONSTER_NAME",VLOOKUP(AA533,'LibSets constants'!$I$4:$L$1003,4,FALSE),""),"")</f>
        <v/>
      </c>
      <c r="AD533" s="3" t="str">
        <f>IF(G533&lt;&gt;"LIBSETS_SETTYPE_BATTLEGROUND",IF(G533&lt;&gt;"LIBSETS_SETTYPE_SPECIAL",IF(AE533&lt;&gt;"",VLOOKUP(AE533,'ESO zone constants'!$D$3:$H$4953,5,FALSE),""),""),"")</f>
        <v/>
      </c>
      <c r="AE533" t="str">
        <f>IF(AND(O533&lt;&gt;"",NOT(ISERROR(O533))),"",IF(AND(M533&lt;&gt;"",M533&gt;0,NOT(ISERROR(M533))),VLOOKUP(M533,'ESO dumped WayshrineInfo'!$K$3:$N$9999,4,FALSE),""))</f>
        <v/>
      </c>
      <c r="AF533" s="44"/>
      <c r="AG533" s="43" t="str">
        <f>IF(AF533&lt;&gt;"",IF(AF533&lt;&gt;"LIBSETS_DROP_MECHANIC_MONSTER_NAME",VLOOKUP(AF533,'LibSets constants'!$I$4:$L$1003,3,FALSE),""),"")</f>
        <v/>
      </c>
      <c r="AH533" s="43" t="str">
        <f>IF(AF533&lt;&gt;"",IF(AF533&lt;&gt;"LIBSETS_DROP_MECHANIC_MONSTER_NAME",VLOOKUP(AF533,'LibSets constants'!$I$4:$L$1003,4,FALSE),""),"")</f>
        <v/>
      </c>
      <c r="AI533" s="3" t="str">
        <f>IF(G533&lt;&gt;"LIBSETS_SETTYPE_BATTLEGROUND",IF(G533&lt;&gt;"LIBSETS_SETTYPE_SPECIAL",IF(AJ533&lt;&gt;"",VLOOKUP(AJ533,'ESO zone constants'!$D$3:$H$4953,5,FALSE),""),""),"")</f>
        <v/>
      </c>
      <c r="AK533" s="44"/>
      <c r="AL533" s="43" t="str">
        <f>IF(AK533&lt;&gt;"",IF(AK533&lt;&gt;"LIBSETS_DROP_MECHANIC_MONSTER_NAME",VLOOKUP(AK533,'LibSets constants'!$I$4:$L$1003,3,FALSE),""),"")</f>
        <v/>
      </c>
      <c r="AM533" s="43" t="str">
        <f>IF(AK533&lt;&gt;"",IF(AK533&lt;&gt;"LIBSETS_DROP_MECHANIC_MONSTER_NAME",VLOOKUP(AK533,'LibSets constants'!$I$4:$L$1003,4,FALSE),""),"")</f>
        <v/>
      </c>
      <c r="AN533" s="3" t="str">
        <f>IF(G533&lt;&gt;"LIBSETS_SETTYPE_BATTLEGROUND",IF(G533&lt;&gt;"LIBSETS_SETTYPE_SPECIAL",IF(AO533&lt;&gt;"",VLOOKUP(AO533,'ESO zone constants'!$D$3:$H$4953,5,FALSE),""),""),"")</f>
        <v/>
      </c>
      <c r="AP533" s="44"/>
      <c r="AQ533" s="43" t="str">
        <f>IF(AP533&lt;&gt;"",IF(AP533&lt;&gt;"LIBSETS_DROP_MECHANIC_MONSTER_NAME",VLOOKUP(AP533,'LibSets constants'!$I$4:$L$1003,3,FALSE),""),"")</f>
        <v/>
      </c>
      <c r="AR533" s="43" t="str">
        <f>IF(AP533&lt;&gt;"",IF(AP533&lt;&gt;"LIBSETS_DROP_MECHANIC_MONSTER_NAME",VLOOKUP(AP533,'LibSets constants'!$I$4:$L$1003,4,FALSE),""),"")</f>
        <v/>
      </c>
      <c r="AS533" s="3" t="str">
        <f>IF(G533&lt;&gt;"LIBSETS_SETTYPE_BATTLEGROUND",IF(G533&lt;&gt;"LIBSETS_SETTYPE_SPECIAL",IF(AT533&lt;&gt;"",VLOOKUP(AT533,'ESO zone constants'!$D$3:$H$4953,5,FALSE),""),""),"")</f>
        <v/>
      </c>
      <c r="AU533" s="44"/>
      <c r="AV533" s="43" t="str">
        <f>IF(AU533&lt;&gt;"",IF(AU533&lt;&gt;"LIBSETS_DROP_MECHANIC_MONSTER_NAME",VLOOKUP(AU533,'LibSets constants'!$I$4:$L$1003,3,FALSE),""),"")</f>
        <v/>
      </c>
      <c r="AW533" s="43" t="str">
        <f>IF(AU533&lt;&gt;"",IF(AU533&lt;&gt;"LIBSETS_DROP_MECHANIC_MONSTER_NAME",VLOOKUP(AU533,'LibSets constants'!$I$4:$L$1003,4,FALSE),""),"")</f>
        <v/>
      </c>
      <c r="AX533" s="90" t="s">
        <v>2707</v>
      </c>
      <c r="AY533" s="21" t="str">
        <f>IF(A533="???","--","")&amp;IF(F533&lt;&gt;"Not in the game (anymore)",IF(A533&lt;&gt;"",CONCATENATE("[",A533,"] = {wayshrines={")&amp;IF(K533&lt;&gt;"",CONCATENATE(K533,","),"")&amp;IF(L533&lt;&gt;"",CONCATENATE(L533,","),"")&amp;IF(M533&lt;&gt;"",CONCATENATE(M533,","),"")&amp;CONCATENATE("}")&amp;IF(VALUE(N533)&gt;0,CONCATENATE(", traitsNeeded=",N533),"")&amp;CONCATENATE(", dlcId=",IF(S533&lt;&gt;"",S533,"DLC_BASE_GAME")),""),"")</f>
        <v>[605] = {wayshrines={470,470,470,}, dlcId=DLC_WAKING_FLAME</v>
      </c>
      <c r="AZ533" s="21" t="str">
        <f>IF(F533&lt;&gt;"Not in the game (anymore)",IF(A533&lt;&gt;"",IF(P533&lt;&gt;"",CONCATENATE(", zoneIds={",P533),"")&amp;IF(Y533&lt;&gt;"",CONCATENATE(",",Y533),"")&amp;IF(AD533&lt;&gt;"",CONCATENATE(",",AD533),"")&amp;IF(AI533&lt;&gt;"",CONCATENATE(",",AI533),"")&amp;IF(AN533&lt;&gt;"",CONCATENATE(",",AN533),"")&amp;IF(AS533&lt;&gt;"",CONCATENATE(",",AS533),"")&amp;IF(P533&lt;&gt;"",CONCATENATE("}",""),"")&amp;IF(OR(I533="true",I533="false",I533&lt;&gt;""), CONCATENATE(", veteran=", I533), ""),""),"")</f>
        <v>, zoneIds={1267}, veteran=false</v>
      </c>
      <c r="BA533" s="21" t="str">
        <f>IF(F533&lt;&gt;"Not in the game (anymore)",IF(A533&lt;&gt;"",", setType="&amp;G533,"")&amp;IF(J533="true",", multiTrialSet=true",""),"")</f>
        <v>, setType=LIBSETS_SETTYPE_DUNGEON</v>
      </c>
      <c r="BB533" s="21" t="str">
        <f>IF(AX533&lt;&gt;"",", isProcSetAllowedInPvP="&amp; AX533,"") &amp; IF(F533&lt;&gt;"Not in the game (anymore)",IF(U533&lt;&gt;"",", dropMechanic={"&amp;U533&amp;IF(AA533&lt;&gt;"",","&amp;AA533,"")&amp;IF(AF533&lt;&gt;"",","&amp;AF533,"")&amp;IF(AK533&lt;&gt;"",","&amp;AK533,"")&amp;IF(AP533&lt;&gt;"",","&amp;AP533,"")&amp;IF(AU533&lt;&gt;"",","&amp;AU533,"")&amp;"}"&amp;IF(U533="LIBSETS_DROP_MECHANIC_MONSTER_NAME",", dropMechanicNames={" &amp; IF(V533&lt;&gt;"","['en']='"&amp;V533&amp;"'","") &amp; IF(W533&lt;&gt;"",", ['de']='" &amp; W533&amp;"'","") &amp; "}",""),"")&amp;"},","")</f>
        <v>, dropMechanic={LIBSETS_DROP_MECHANIC_MONSTER_NAME}, dropMechanicNames={}},</v>
      </c>
      <c r="BC533" s="21" t="str">
        <f>IF(F533&lt;&gt;"Not in the game (anymore)",IF(C533&lt;&gt;"",CONCATENATE(" --",C533," / ",B533,"   [",IF(Q533&lt;&gt;"",Q533,""),IF(Z533&lt;&gt;"",", "&amp;Z533,""),IF(AE533&lt;&gt;"",", "&amp;AE533,""),IF(AJ533&lt;&gt;"",", "&amp;AJ533,""),IF(AO533&lt;&gt;"",", "&amp;AO533,""),IF(AT533&lt;&gt;"",", "&amp;AT533,""),"]")),"")</f>
        <v xml:space="preserve"> --Silver Rose Vigil / Silberrosen-Wacht   [Red Petal Bastion]</v>
      </c>
    </row>
    <row r="534" spans="1:55" ht="15.75" x14ac:dyDescent="0.25">
      <c r="A534" s="5">
        <v>608</v>
      </c>
      <c r="B534" t="s">
        <v>2552</v>
      </c>
      <c r="C534" s="67" t="s">
        <v>2552</v>
      </c>
      <c r="D534" s="3">
        <f t="shared" si="13"/>
        <v>608</v>
      </c>
      <c r="G534" s="8" t="s">
        <v>1498</v>
      </c>
      <c r="I534" t="s">
        <v>1485</v>
      </c>
      <c r="J534" t="s">
        <v>97</v>
      </c>
      <c r="K534">
        <v>470</v>
      </c>
      <c r="L534">
        <v>470</v>
      </c>
      <c r="M534">
        <v>470</v>
      </c>
      <c r="N534">
        <v>0</v>
      </c>
      <c r="O534" s="66" t="s">
        <v>2548</v>
      </c>
      <c r="P534" s="3">
        <f>IF(AND(G534&lt;&gt;"LIBSETS_SETTYPE_BATTLEGROUND",G534&lt;&gt;"LIBSETS_SETTYPE_SPECIAL",G534&lt;&gt;"LIBSETS_SETTYPE_MYTHIC"), IF(Q534&lt;&gt;"",VLOOKUP(Q534,'ESO zone constants'!$D$3:$H$10001,5,FALSE),""),"")</f>
        <v>1267</v>
      </c>
      <c r="Q534" t="str">
        <f>IF(AND(O534&lt;&gt;"",NOT(ISERROR(O534))),O534, IF(AND(K534&lt;&gt;"",K534&gt;0,NOT(ISERROR(K534))),VLOOKUP(K534,'ESO dumped WayshrineInfo'!$K$3:$N$9999,4,FALSE),""))</f>
        <v>Red Petal Bastion</v>
      </c>
      <c r="R534" s="66" t="s">
        <v>2581</v>
      </c>
      <c r="S534" s="19" t="str">
        <f>IF(AND(R534&lt;&gt;"",NOT(ISERROR(R534))),R534,IF(P534&lt;&gt;"",IF(NOT(ISERROR(VLOOKUP(P534,'ESO Dungeon constants'!$D$3:$H$9999,5,FALSE))),VLOOKUP(P534,'ESO Dungeon constants'!$D$3:$I$9999,6,FALSE),VLOOKUP(P534,'ESO zone constants'!$H$3:$K$9987,4,FALSE)),""))</f>
        <v>DLC_WAKING_FLAME</v>
      </c>
      <c r="U534" s="3" t="s">
        <v>1565</v>
      </c>
      <c r="V534" s="67" t="s">
        <v>2583</v>
      </c>
      <c r="W534" s="67" t="s">
        <v>2583</v>
      </c>
      <c r="Y534" s="3" t="str">
        <f>IF(G534&lt;&gt;"LIBSETS_SETTYPE_BATTLEGROUND",IF(G534&lt;&gt;"LIBSETS_SETTYPE_SPECIAL",IF(X534&lt;&gt;"",X534,IF(Z534&lt;&gt;"",VLOOKUP(Z534,'ESO zone constants'!$D$3:$H$4953,5,FALSE),"")),""),"")</f>
        <v/>
      </c>
      <c r="AX534" s="90" t="s">
        <v>2707</v>
      </c>
      <c r="AY534" s="21" t="str">
        <f>IF(A534="???","--","")&amp;IF(F534&lt;&gt;"Not in the game (anymore)",IF(A534&lt;&gt;"",CONCATENATE("[",A534,"] = {wayshrines={")&amp;IF(K534&lt;&gt;"",CONCATENATE(K534,","),"")&amp;IF(L534&lt;&gt;"",CONCATENATE(L534,","),"")&amp;IF(M534&lt;&gt;"",CONCATENATE(M534,","),"")&amp;CONCATENATE("}")&amp;IF(VALUE(N534)&gt;0,CONCATENATE(", traitsNeeded=",N534),"")&amp;CONCATENATE(", dlcId=",IF(S534&lt;&gt;"",S534,"DLC_BASE_GAME")),""),"")</f>
        <v>[608] = {wayshrines={470,470,470,}, dlcId=DLC_WAKING_FLAME</v>
      </c>
      <c r="AZ534" s="21" t="str">
        <f>IF(F534&lt;&gt;"Not in the game (anymore)",IF(A534&lt;&gt;"",IF(P534&lt;&gt;"",CONCATENATE(", zoneIds={",P534),"")&amp;IF(Y534&lt;&gt;"",CONCATENATE(",",Y534),"")&amp;IF(AD534&lt;&gt;"",CONCATENATE(",",AD534),"")&amp;IF(AI534&lt;&gt;"",CONCATENATE(",",AI534),"")&amp;IF(AN534&lt;&gt;"",CONCATENATE(",",AN534),"")&amp;IF(AS534&lt;&gt;"",CONCATENATE(",",AS534),"")&amp;IF(P534&lt;&gt;"",CONCATENATE("}",""),"")&amp;IF(OR(I534="true",I534="false",I534&lt;&gt;""), CONCATENATE(", veteran=", I534), ""),""),"")</f>
        <v>, zoneIds={1267}, veteran={[EQUIP_TYPE_HEAD]=true, [EQUIP_TYPE_SHOULDERS]=false}</v>
      </c>
      <c r="BA534" s="21" t="str">
        <f>IF(F534&lt;&gt;"Not in the game (anymore)",IF(A534&lt;&gt;"",", setType="&amp;G534,"")&amp;IF(J534="true",", multiTrialSet=true",""),"")</f>
        <v>, setType=LIBSETS_SETTYPE_MONSTER</v>
      </c>
      <c r="BB534" s="21" t="str">
        <f>IF(AX534&lt;&gt;"",", isProcSetAllowedInPvP="&amp; AX534,"") &amp; IF(F534&lt;&gt;"Not in the game (anymore)",IF(U534&lt;&gt;"",", dropMechanic={"&amp;U534&amp;IF(AA534&lt;&gt;"",","&amp;AA534,"")&amp;IF(AF534&lt;&gt;"",","&amp;AF534,"")&amp;IF(AK534&lt;&gt;"",","&amp;AK534,"")&amp;IF(AP534&lt;&gt;"",","&amp;AP534,"")&amp;IF(AU534&lt;&gt;"",","&amp;AU534,"")&amp;"}"&amp;IF(U534="LIBSETS_DROP_MECHANIC_MONSTER_NAME",", dropMechanicNames={" &amp; IF(V534&lt;&gt;"","['en']='"&amp;V534&amp;"'","") &amp; IF(W534&lt;&gt;"",", ['de']='" &amp; W534&amp;"'","") &amp; "}",""),"")&amp;"},","")</f>
        <v>, dropMechanic={LIBSETS_DROP_MECHANIC_MONSTER_NAME}, dropMechanicNames={['en']='Prior Thierric Sarazen', ['de']='Prior Thierric Sarazen'}},</v>
      </c>
      <c r="BC534" s="21" t="str">
        <f>IF(F534&lt;&gt;"Not in the game (anymore)",IF(C534&lt;&gt;"",CONCATENATE(" --",C534," / ",B534,"   [",IF(Q534&lt;&gt;"",Q534,""),IF(Z534&lt;&gt;"",", "&amp;Z534,""),IF(AE534&lt;&gt;"",", "&amp;AE534,""),IF(AJ534&lt;&gt;"",", "&amp;AJ534,""),IF(AO534&lt;&gt;"",", "&amp;AO534,""),IF(AT534&lt;&gt;"",", "&amp;AT534,""),"]")),"")</f>
        <v xml:space="preserve"> --Prior Thierric / Prior Thierric   [Red Petal Bastion]</v>
      </c>
    </row>
    <row r="535" spans="1:55" x14ac:dyDescent="0.25">
      <c r="A535" s="5">
        <v>616</v>
      </c>
      <c r="B535" t="s">
        <v>2575</v>
      </c>
      <c r="C535" t="s">
        <v>2566</v>
      </c>
      <c r="D535" s="3">
        <f t="shared" si="13"/>
        <v>616</v>
      </c>
      <c r="G535" s="3" t="s">
        <v>1494</v>
      </c>
      <c r="I535" t="s">
        <v>97</v>
      </c>
      <c r="J535" t="s">
        <v>97</v>
      </c>
      <c r="K535">
        <v>-1</v>
      </c>
      <c r="L535">
        <v>-1</v>
      </c>
      <c r="M535">
        <v>-1</v>
      </c>
      <c r="N535">
        <v>0</v>
      </c>
      <c r="O535" s="66" t="s">
        <v>131</v>
      </c>
      <c r="P535" s="3">
        <f>IF(AND(G535&lt;&gt;"LIBSETS_SETTYPE_BATTLEGROUND",G535&lt;&gt;"LIBSETS_SETTYPE_SPECIAL",G535&lt;&gt;"LIBSETS_SETTYPE_MYTHIC"), IF(Q535&lt;&gt;"",VLOOKUP(Q535,'ESO zone constants'!$D$3:$H$10001,5,FALSE),""),"")</f>
        <v>181</v>
      </c>
      <c r="Q535" t="str">
        <f>IF(AND(O535&lt;&gt;"",NOT(ISERROR(O535))),O535, IF(AND(K535&lt;&gt;"",K535&gt;0,NOT(ISERROR(K535))),VLOOKUP(K535,'ESO dumped WayshrineInfo'!$K$3:$N$9999,4,FALSE),""))</f>
        <v>Cyrodiil</v>
      </c>
      <c r="R535" s="66" t="s">
        <v>2581</v>
      </c>
      <c r="S535" s="19" t="str">
        <f>IF(AND(R535&lt;&gt;"",NOT(ISERROR(R535))),R535,IF(P535&lt;&gt;"",IF(NOT(ISERROR(VLOOKUP(P535,'ESO Dungeon constants'!$D$3:$H$9999,5,FALSE))),VLOOKUP(P535,'ESO Dungeon constants'!$D$3:$I$9999,6,FALSE),VLOOKUP(P535,'ESO zone constants'!$H$3:$K$9987,4,FALSE)),""))</f>
        <v>DLC_WAKING_FLAME</v>
      </c>
      <c r="T535" s="3" t="str">
        <f>IF(S535&lt;&gt;"",VLOOKUP(S535,'LibSets constants'!$B$4:$C$1003,2,FALSE),"")</f>
        <v>Waking Flame</v>
      </c>
      <c r="U535" s="33" t="s">
        <v>1562</v>
      </c>
      <c r="V535" s="3" t="str">
        <f>IF(U535&lt;&gt;"",IF(U535&lt;&gt;"LIBSETS_DROP_MECHANIC_MONSTER_NAME",VLOOKUP(U535,'LibSets constants'!$I$4:$L$1003,3,FALSE),""),"")</f>
        <v>Rewards for the worthy (Cyrodiil/Battleground mail)</v>
      </c>
      <c r="W535" s="3" t="str">
        <f>IF(U535&lt;&gt;"",IF(U535&lt;&gt;"LIBSETS_DROP_MECHANIC_MONSTER_NAME",VLOOKUP(U535,'LibSets constants'!$I$4:$L$1003,4,FALSE),""),"")</f>
        <v>Gerechter Lohn (Cyrodiil/Schlachtfeld Mail)</v>
      </c>
      <c r="Y535" s="3" t="str">
        <f>IF(G535&lt;&gt;"LIBSETS_SETTYPE_BATTLEGROUND",IF(G535&lt;&gt;"LIBSETS_SETTYPE_SPECIAL",IF(X535&lt;&gt;"",X535,IF(Z535&lt;&gt;"",VLOOKUP(Z535,'ESO zone constants'!$D$3:$H$4953,5,FALSE),"")),""),"")</f>
        <v/>
      </c>
      <c r="AA535" s="44" t="s">
        <v>2578</v>
      </c>
      <c r="AB535" s="43" t="str">
        <f>IF(AA535&lt;&gt;"",IF(AA535&lt;&gt;"LIBSETS_DROP_MECHANIC_MONSTER_NAME",VLOOKUP(AA535,'LibSets constants'!$I$4:$L$1003,3,FALSE),""),"")</f>
        <v>Battleground vendor</v>
      </c>
      <c r="AC535" s="43" t="str">
        <f>IF(AA535&lt;&gt;"",IF(AA535&lt;&gt;"LIBSETS_DROP_MECHANIC_MONSTER_NAME",VLOOKUP(AA535,'LibSets constants'!$I$4:$L$1003,4,FALSE),""),"")</f>
        <v>Schlachtfeld Händler</v>
      </c>
      <c r="AX535" s="90" t="s">
        <v>2707</v>
      </c>
      <c r="AY535" s="21" t="str">
        <f>IF(A535="???","--","")&amp;IF(F535&lt;&gt;"Not in the game (anymore)",IF(A535&lt;&gt;"",CONCATENATE("[",A535,"] = {wayshrines={")&amp;IF(K535&lt;&gt;"",CONCATENATE(K535,","),"")&amp;IF(L535&lt;&gt;"",CONCATENATE(L535,","),"")&amp;IF(M535&lt;&gt;"",CONCATENATE(M535,","),"")&amp;CONCATENATE("}")&amp;IF(VALUE(N535)&gt;0,CONCATENATE(", traitsNeeded=",N535),"")&amp;CONCATENATE(", dlcId=",IF(S535&lt;&gt;"",S535,"DLC_BASE_GAME")),""),"")</f>
        <v>[616] = {wayshrines={-1,-1,-1,}, dlcId=DLC_WAKING_FLAME</v>
      </c>
      <c r="AZ535" s="21" t="str">
        <f>IF(F535&lt;&gt;"Not in the game (anymore)",IF(A535&lt;&gt;"",IF(P535&lt;&gt;"",CONCATENATE(", zoneIds={",P535),"")&amp;IF(Y535&lt;&gt;"",CONCATENATE(",",Y535),"")&amp;IF(AD535&lt;&gt;"",CONCATENATE(",",AD535),"")&amp;IF(AI535&lt;&gt;"",CONCATENATE(",",AI535),"")&amp;IF(AN535&lt;&gt;"",CONCATENATE(",",AN535),"")&amp;IF(AS535&lt;&gt;"",CONCATENATE(",",AS535),"")&amp;IF(P535&lt;&gt;"",CONCATENATE("}",""),"")&amp;IF(OR(I535="true",I535="false",I535&lt;&gt;""), CONCATENATE(", veteran=", I535), ""),""),"")</f>
        <v>, zoneIds={181}, veteran=false</v>
      </c>
      <c r="BA535" s="21" t="str">
        <f>IF(F535&lt;&gt;"Not in the game (anymore)",IF(A535&lt;&gt;"",", setType="&amp;G535,"")&amp;IF(J535="true",", multiTrialSet=true",""),"")</f>
        <v>, setType=LIBSETS_SETTYPE_CYRODIIL</v>
      </c>
      <c r="BB535" s="21" t="str">
        <f>IF(AX535&lt;&gt;"",", isProcSetAllowedInPvP="&amp; AX535,"") &amp; IF(F535&lt;&gt;"Not in the game (anymore)",IF(U535&lt;&gt;"",", dropMechanic={"&amp;U535&amp;IF(AA535&lt;&gt;"",","&amp;AA535,"")&amp;IF(AF535&lt;&gt;"",","&amp;AF535,"")&amp;IF(AK535&lt;&gt;"",","&amp;AK535,"")&amp;IF(AP535&lt;&gt;"",","&amp;AP535,"")&amp;IF(AU535&lt;&gt;"",","&amp;AU535,"")&amp;"}"&amp;IF(U535="LIBSETS_DROP_MECHANIC_MONSTER_NAME",", dropMechanicNames={" &amp; IF(V535&lt;&gt;"","['en']='"&amp;V535&amp;"'","") &amp; IF(W535&lt;&gt;"",", ['de']='" &amp; W535&amp;"'","") &amp; "}",""),"")&amp;"},","")</f>
        <v>, dropMechanic={LIBSETS_DROP_MECHANIC_MAIL_PVP_REWARDS_FOR_THE_WORTHY,LIBSETS_DROP_MECHANIC_BATTLEGROUND_VENDOR}},</v>
      </c>
      <c r="BC535" s="21" t="str">
        <f>IF(F535&lt;&gt;"Not in the game (anymore)",IF(C535&lt;&gt;"",CONCATENATE(" --",C535," / ",B535,"   [",IF(Q535&lt;&gt;"",Q535,""),IF(Z535&lt;&gt;"",", "&amp;Z535,""),IF(AE535&lt;&gt;"",", "&amp;AE535,""),IF(AJ535&lt;&gt;"",", "&amp;AJ535,""),IF(AO535&lt;&gt;"",", "&amp;AO535,""),IF(AT535&lt;&gt;"",", "&amp;AT535,""),"]")),"")</f>
        <v xml:space="preserve"> --Dark Convergence / Dunkle Konvergenz   [Cyrodiil]</v>
      </c>
    </row>
    <row r="536" spans="1:55" x14ac:dyDescent="0.25">
      <c r="A536" s="5">
        <v>617</v>
      </c>
      <c r="B536" t="s">
        <v>2576</v>
      </c>
      <c r="C536" t="s">
        <v>2567</v>
      </c>
      <c r="D536" s="3">
        <f t="shared" si="13"/>
        <v>617</v>
      </c>
      <c r="G536" s="3" t="s">
        <v>1494</v>
      </c>
      <c r="I536" t="s">
        <v>97</v>
      </c>
      <c r="J536" t="s">
        <v>97</v>
      </c>
      <c r="K536">
        <v>-1</v>
      </c>
      <c r="L536">
        <v>-1</v>
      </c>
      <c r="M536">
        <v>-1</v>
      </c>
      <c r="N536">
        <v>0</v>
      </c>
      <c r="O536" s="66" t="s">
        <v>131</v>
      </c>
      <c r="P536" s="3">
        <f>IF(AND(G536&lt;&gt;"LIBSETS_SETTYPE_BATTLEGROUND",G536&lt;&gt;"LIBSETS_SETTYPE_SPECIAL",G536&lt;&gt;"LIBSETS_SETTYPE_MYTHIC"), IF(Q536&lt;&gt;"",VLOOKUP(Q536,'ESO zone constants'!$D$3:$H$10001,5,FALSE),""),"")</f>
        <v>181</v>
      </c>
      <c r="Q536" t="str">
        <f>IF(AND(O536&lt;&gt;"",NOT(ISERROR(O536))),O536, IF(AND(K536&lt;&gt;"",K536&gt;0,NOT(ISERROR(K536))),VLOOKUP(K536,'ESO dumped WayshrineInfo'!$K$3:$N$9999,4,FALSE),""))</f>
        <v>Cyrodiil</v>
      </c>
      <c r="R536" s="66" t="s">
        <v>2581</v>
      </c>
      <c r="S536" s="19" t="str">
        <f>IF(AND(R536&lt;&gt;"",NOT(ISERROR(R536))),R536,IF(P536&lt;&gt;"",IF(NOT(ISERROR(VLOOKUP(P536,'ESO Dungeon constants'!$D$3:$H$9999,5,FALSE))),VLOOKUP(P536,'ESO Dungeon constants'!$D$3:$I$9999,6,FALSE),VLOOKUP(P536,'ESO zone constants'!$H$3:$K$9987,4,FALSE)),""))</f>
        <v>DLC_WAKING_FLAME</v>
      </c>
      <c r="T536" s="3" t="str">
        <f>IF(S536&lt;&gt;"",VLOOKUP(S536,'LibSets constants'!$B$4:$C$1003,2,FALSE),"")</f>
        <v>Waking Flame</v>
      </c>
      <c r="U536" s="33" t="s">
        <v>1562</v>
      </c>
      <c r="V536" s="3" t="str">
        <f>IF(U536&lt;&gt;"",IF(U536&lt;&gt;"LIBSETS_DROP_MECHANIC_MONSTER_NAME",VLOOKUP(U536,'LibSets constants'!$I$4:$L$1003,3,FALSE),""),"")</f>
        <v>Rewards for the worthy (Cyrodiil/Battleground mail)</v>
      </c>
      <c r="W536" s="3" t="str">
        <f>IF(U536&lt;&gt;"",IF(U536&lt;&gt;"LIBSETS_DROP_MECHANIC_MONSTER_NAME",VLOOKUP(U536,'LibSets constants'!$I$4:$L$1003,4,FALSE),""),"")</f>
        <v>Gerechter Lohn (Cyrodiil/Schlachtfeld Mail)</v>
      </c>
      <c r="Y536" s="3" t="str">
        <f>IF(G536&lt;&gt;"LIBSETS_SETTYPE_BATTLEGROUND",IF(G536&lt;&gt;"LIBSETS_SETTYPE_SPECIAL",IF(X536&lt;&gt;"",X536,IF(Z536&lt;&gt;"",VLOOKUP(Z536,'ESO zone constants'!$D$3:$H$4953,5,FALSE),"")),""),"")</f>
        <v/>
      </c>
      <c r="AA536" s="44" t="s">
        <v>2578</v>
      </c>
      <c r="AB536" s="43" t="str">
        <f>IF(AA536&lt;&gt;"",IF(AA536&lt;&gt;"LIBSETS_DROP_MECHANIC_MONSTER_NAME",VLOOKUP(AA536,'LibSets constants'!$I$4:$L$1003,3,FALSE),""),"")</f>
        <v>Battleground vendor</v>
      </c>
      <c r="AC536" s="43" t="str">
        <f>IF(AA536&lt;&gt;"",IF(AA536&lt;&gt;"LIBSETS_DROP_MECHANIC_MONSTER_NAME",VLOOKUP(AA536,'LibSets constants'!$I$4:$L$1003,4,FALSE),""),"")</f>
        <v>Schlachtfeld Händler</v>
      </c>
      <c r="AX536" s="90" t="s">
        <v>2707</v>
      </c>
      <c r="AY536" s="21" t="str">
        <f>IF(A536="???","--","")&amp;IF(F536&lt;&gt;"Not in the game (anymore)",IF(A536&lt;&gt;"",CONCATENATE("[",A536,"] = {wayshrines={")&amp;IF(K536&lt;&gt;"",CONCATENATE(K536,","),"")&amp;IF(L536&lt;&gt;"",CONCATENATE(L536,","),"")&amp;IF(M536&lt;&gt;"",CONCATENATE(M536,","),"")&amp;CONCATENATE("}")&amp;IF(VALUE(N536)&gt;0,CONCATENATE(", traitsNeeded=",N536),"")&amp;CONCATENATE(", dlcId=",IF(S536&lt;&gt;"",S536,"DLC_BASE_GAME")),""),"")</f>
        <v>[617] = {wayshrines={-1,-1,-1,}, dlcId=DLC_WAKING_FLAME</v>
      </c>
      <c r="AZ536" s="21" t="str">
        <f>IF(F536&lt;&gt;"Not in the game (anymore)",IF(A536&lt;&gt;"",IF(P536&lt;&gt;"",CONCATENATE(", zoneIds={",P536),"")&amp;IF(Y536&lt;&gt;"",CONCATENATE(",",Y536),"")&amp;IF(AD536&lt;&gt;"",CONCATENATE(",",AD536),"")&amp;IF(AI536&lt;&gt;"",CONCATENATE(",",AI536),"")&amp;IF(AN536&lt;&gt;"",CONCATENATE(",",AN536),"")&amp;IF(AS536&lt;&gt;"",CONCATENATE(",",AS536),"")&amp;IF(P536&lt;&gt;"",CONCATENATE("}",""),"")&amp;IF(OR(I536="true",I536="false",I536&lt;&gt;""), CONCATENATE(", veteran=", I536), ""),""),"")</f>
        <v>, zoneIds={181}, veteran=false</v>
      </c>
      <c r="BA536" s="21" t="str">
        <f>IF(F536&lt;&gt;"Not in the game (anymore)",IF(A536&lt;&gt;"",", setType="&amp;G536,"")&amp;IF(J536="true",", multiTrialSet=true",""),"")</f>
        <v>, setType=LIBSETS_SETTYPE_CYRODIIL</v>
      </c>
      <c r="BB536" s="21" t="str">
        <f>IF(AX536&lt;&gt;"",", isProcSetAllowedInPvP="&amp; AX536,"") &amp; IF(F536&lt;&gt;"Not in the game (anymore)",IF(U536&lt;&gt;"",", dropMechanic={"&amp;U536&amp;IF(AA536&lt;&gt;"",","&amp;AA536,"")&amp;IF(AF536&lt;&gt;"",","&amp;AF536,"")&amp;IF(AK536&lt;&gt;"",","&amp;AK536,"")&amp;IF(AP536&lt;&gt;"",","&amp;AP536,"")&amp;IF(AU536&lt;&gt;"",","&amp;AU536,"")&amp;"}"&amp;IF(U536="LIBSETS_DROP_MECHANIC_MONSTER_NAME",", dropMechanicNames={" &amp; IF(V536&lt;&gt;"","['en']='"&amp;V536&amp;"'","") &amp; IF(W536&lt;&gt;"",", ['de']='" &amp; W536&amp;"'","") &amp; "}",""),"")&amp;"},","")</f>
        <v>, dropMechanic={LIBSETS_DROP_MECHANIC_MAIL_PVP_REWARDS_FOR_THE_WORTHY,LIBSETS_DROP_MECHANIC_BATTLEGROUND_VENDOR}},</v>
      </c>
      <c r="BC536" s="21" t="str">
        <f>IF(F536&lt;&gt;"Not in the game (anymore)",IF(C536&lt;&gt;"",CONCATENATE(" --",C536," / ",B536,"   [",IF(Q536&lt;&gt;"",Q536,""),IF(Z536&lt;&gt;"",", "&amp;Z536,""),IF(AE536&lt;&gt;"",", "&amp;AE536,""),IF(AJ536&lt;&gt;"",", "&amp;AJ536,""),IF(AO536&lt;&gt;"",", "&amp;AO536,""),IF(AT536&lt;&gt;"",", "&amp;AT536,""),"]")),"")</f>
        <v xml:space="preserve"> --Plaguebreak / Seuchenbruch   [Cyrodiil]</v>
      </c>
    </row>
    <row r="537" spans="1:55" x14ac:dyDescent="0.25">
      <c r="A537" s="5">
        <v>618</v>
      </c>
      <c r="B537" t="s">
        <v>2577</v>
      </c>
      <c r="C537" t="s">
        <v>2706</v>
      </c>
      <c r="D537" s="3">
        <f t="shared" si="13"/>
        <v>618</v>
      </c>
      <c r="G537" s="3" t="s">
        <v>1494</v>
      </c>
      <c r="I537" t="s">
        <v>97</v>
      </c>
      <c r="J537" t="s">
        <v>97</v>
      </c>
      <c r="K537">
        <v>-1</v>
      </c>
      <c r="L537">
        <v>-1</v>
      </c>
      <c r="M537">
        <v>-1</v>
      </c>
      <c r="N537">
        <v>0</v>
      </c>
      <c r="O537" s="66" t="s">
        <v>131</v>
      </c>
      <c r="P537" s="3">
        <f>IF(AND(G537&lt;&gt;"LIBSETS_SETTYPE_BATTLEGROUND",G537&lt;&gt;"LIBSETS_SETTYPE_SPECIAL",G537&lt;&gt;"LIBSETS_SETTYPE_MYTHIC"), IF(Q537&lt;&gt;"",VLOOKUP(Q537,'ESO zone constants'!$D$3:$H$10001,5,FALSE),""),"")</f>
        <v>181</v>
      </c>
      <c r="Q537" t="str">
        <f>IF(AND(O537&lt;&gt;"",NOT(ISERROR(O537))),O537, IF(AND(K537&lt;&gt;"",K537&gt;0,NOT(ISERROR(K537))),VLOOKUP(K537,'ESO dumped WayshrineInfo'!$K$3:$N$9999,4,FALSE),""))</f>
        <v>Cyrodiil</v>
      </c>
      <c r="R537" s="66" t="s">
        <v>2581</v>
      </c>
      <c r="S537" s="19" t="str">
        <f>IF(AND(R537&lt;&gt;"",NOT(ISERROR(R537))),R537,IF(P537&lt;&gt;"",IF(NOT(ISERROR(VLOOKUP(P537,'ESO Dungeon constants'!$D$3:$H$9999,5,FALSE))),VLOOKUP(P537,'ESO Dungeon constants'!$D$3:$I$9999,6,FALSE),VLOOKUP(P537,'ESO zone constants'!$H$3:$K$9987,4,FALSE)),""))</f>
        <v>DLC_WAKING_FLAME</v>
      </c>
      <c r="T537" s="3" t="str">
        <f>IF(S537&lt;&gt;"",VLOOKUP(S537,'LibSets constants'!$B$4:$C$1003,2,FALSE),"")</f>
        <v>Waking Flame</v>
      </c>
      <c r="U537" s="33" t="s">
        <v>1562</v>
      </c>
      <c r="V537" s="3" t="str">
        <f>IF(U537&lt;&gt;"",IF(U537&lt;&gt;"LIBSETS_DROP_MECHANIC_MONSTER_NAME",VLOOKUP(U537,'LibSets constants'!$I$4:$L$1003,3,FALSE),""),"")</f>
        <v>Rewards for the worthy (Cyrodiil/Battleground mail)</v>
      </c>
      <c r="W537" s="3" t="str">
        <f>IF(U537&lt;&gt;"",IF(U537&lt;&gt;"LIBSETS_DROP_MECHANIC_MONSTER_NAME",VLOOKUP(U537,'LibSets constants'!$I$4:$L$1003,4,FALSE),""),"")</f>
        <v>Gerechter Lohn (Cyrodiil/Schlachtfeld Mail)</v>
      </c>
      <c r="Y537" s="3" t="str">
        <f>IF(G537&lt;&gt;"LIBSETS_SETTYPE_BATTLEGROUND",IF(G537&lt;&gt;"LIBSETS_SETTYPE_SPECIAL",IF(X537&lt;&gt;"",X537,IF(Z537&lt;&gt;"",VLOOKUP(Z537,'ESO zone constants'!$D$3:$H$4953,5,FALSE),"")),""),"")</f>
        <v/>
      </c>
      <c r="AA537" s="44" t="s">
        <v>2578</v>
      </c>
      <c r="AB537" s="43" t="str">
        <f>IF(AA537&lt;&gt;"",IF(AA537&lt;&gt;"LIBSETS_DROP_MECHANIC_MONSTER_NAME",VLOOKUP(AA537,'LibSets constants'!$I$4:$L$1003,3,FALSE),""),"")</f>
        <v>Battleground vendor</v>
      </c>
      <c r="AC537" s="43" t="str">
        <f>IF(AA537&lt;&gt;"",IF(AA537&lt;&gt;"LIBSETS_DROP_MECHANIC_MONSTER_NAME",VLOOKUP(AA537,'LibSets constants'!$I$4:$L$1003,4,FALSE),""),"")</f>
        <v>Schlachtfeld Händler</v>
      </c>
      <c r="AX537" s="90" t="s">
        <v>2707</v>
      </c>
      <c r="AY537" s="21" t="str">
        <f>IF(A537="???","--","")&amp;IF(F537&lt;&gt;"Not in the game (anymore)",IF(A537&lt;&gt;"",CONCATENATE("[",A537,"] = {wayshrines={")&amp;IF(K537&lt;&gt;"",CONCATENATE(K537,","),"")&amp;IF(L537&lt;&gt;"",CONCATENATE(L537,","),"")&amp;IF(M537&lt;&gt;"",CONCATENATE(M537,","),"")&amp;CONCATENATE("}")&amp;IF(VALUE(N537)&gt;0,CONCATENATE(", traitsNeeded=",N537),"")&amp;CONCATENATE(", dlcId=",IF(S537&lt;&gt;"",S537,"DLC_BASE_GAME")),""),"")</f>
        <v>[618] = {wayshrines={-1,-1,-1,}, dlcId=DLC_WAKING_FLAME</v>
      </c>
      <c r="AZ537" s="21" t="str">
        <f>IF(F537&lt;&gt;"Not in the game (anymore)",IF(A537&lt;&gt;"",IF(P537&lt;&gt;"",CONCATENATE(", zoneIds={",P537),"")&amp;IF(Y537&lt;&gt;"",CONCATENATE(",",Y537),"")&amp;IF(AD537&lt;&gt;"",CONCATENATE(",",AD537),"")&amp;IF(AI537&lt;&gt;"",CONCATENATE(",",AI537),"")&amp;IF(AN537&lt;&gt;"",CONCATENATE(",",AN537),"")&amp;IF(AS537&lt;&gt;"",CONCATENATE(",",AS537),"")&amp;IF(P537&lt;&gt;"",CONCATENATE("}",""),"")&amp;IF(OR(I537="true",I537="false",I537&lt;&gt;""), CONCATENATE(", veteran=", I537), ""),""),"")</f>
        <v>, zoneIds={181}, veteran=false</v>
      </c>
      <c r="BA537" s="21" t="str">
        <f>IF(F537&lt;&gt;"Not in the game (anymore)",IF(A537&lt;&gt;"",", setType="&amp;G537,"")&amp;IF(J537="true",", multiTrialSet=true",""),"")</f>
        <v>, setType=LIBSETS_SETTYPE_CYRODIIL</v>
      </c>
      <c r="BB537" s="21" t="str">
        <f>IF(AX537&lt;&gt;"",", isProcSetAllowedInPvP="&amp; AX537,"") &amp; IF(F537&lt;&gt;"Not in the game (anymore)",IF(U537&lt;&gt;"",", dropMechanic={"&amp;U537&amp;IF(AA537&lt;&gt;"",","&amp;AA537,"")&amp;IF(AF537&lt;&gt;"",","&amp;AF537,"")&amp;IF(AK537&lt;&gt;"",","&amp;AK537,"")&amp;IF(AP537&lt;&gt;"",","&amp;AP537,"")&amp;IF(AU537&lt;&gt;"",","&amp;AU537,"")&amp;"}"&amp;IF(U537="LIBSETS_DROP_MECHANIC_MONSTER_NAME",", dropMechanicNames={" &amp; IF(V537&lt;&gt;"","['en']='"&amp;V537&amp;"'","") &amp; IF(W537&lt;&gt;"",", ['de']='" &amp; W537&amp;"'","") &amp; "}",""),"")&amp;"},","")</f>
        <v>, dropMechanic={LIBSETS_DROP_MECHANIC_MAIL_PVP_REWARDS_FOR_THE_WORTHY,LIBSETS_DROP_MECHANIC_BATTLEGROUND_VENDOR}},</v>
      </c>
      <c r="BC537" s="21" t="str">
        <f>IF(F537&lt;&gt;"Not in the game (anymore)",IF(C537&lt;&gt;"",CONCATENATE(" --",C537," / ",B537,"   [",IF(Q537&lt;&gt;"",Q537,""),IF(Z537&lt;&gt;"",", "&amp;Z537,""),IF(AE537&lt;&gt;"",", "&amp;AE537,""),IF(AJ537&lt;&gt;"",", "&amp;AJ537,""),IF(AO537&lt;&gt;"",", "&amp;AO537,""),IF(AT537&lt;&gt;"",", "&amp;AT537,""),"]")),"")</f>
        <v xml:space="preserve"> --Hrothgar\'s Chill / Hrothgars Kühle   [Cyrodiil]</v>
      </c>
    </row>
    <row r="538" spans="1:55" ht="15.75" x14ac:dyDescent="0.25">
      <c r="A538" s="78">
        <v>610</v>
      </c>
      <c r="B538" t="s">
        <v>2711</v>
      </c>
      <c r="C538" s="93" t="s">
        <v>2759</v>
      </c>
      <c r="D538" s="3">
        <f t="shared" si="13"/>
        <v>610</v>
      </c>
      <c r="G538" s="3" t="s">
        <v>1493</v>
      </c>
      <c r="I538" t="s">
        <v>97</v>
      </c>
      <c r="J538" t="s">
        <v>97</v>
      </c>
      <c r="K538" s="91">
        <v>494</v>
      </c>
      <c r="L538" s="91">
        <v>494</v>
      </c>
      <c r="M538" s="91">
        <v>494</v>
      </c>
      <c r="N538">
        <v>3</v>
      </c>
      <c r="O538" s="66" t="s">
        <v>2492</v>
      </c>
      <c r="P538" s="3">
        <f>IF(AND(G538&lt;&gt;"LIBSETS_SETTYPE_BATTLEGROUND",G538&lt;&gt;"LIBSETS_SETTYPE_SPECIAL",G538&lt;&gt;"LIBSETS_SETTYPE_MYTHIC"), IF(Q538&lt;&gt;"",VLOOKUP(Q538,'ESO zone constants'!$D$3:$H$10001,5,FALSE),""),"")</f>
        <v>1272</v>
      </c>
      <c r="Q538" t="str">
        <f>IF(AND(O538&lt;&gt;"",NOT(ISERROR(O538))),O538, IF(AND(K538&lt;&gt;"",K538&gt;0,NOT(ISERROR(K538))),VLOOKUP(K538,'ESO dumped WayshrineInfo'!$K$3:$N$9999,4,FALSE),""))</f>
        <v>The Deadlands</v>
      </c>
      <c r="R538" s="66" t="s">
        <v>2710</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Y538" s="3" t="str">
        <f>IF(G538&lt;&gt;"LIBSETS_SETTYPE_BATTLEGROUND",IF(G538&lt;&gt;"LIBSETS_SETTYPE_SPECIAL",IF(X538&lt;&gt;"",X538,IF(Z538&lt;&gt;"",VLOOKUP(Z538,'ESO zone constants'!$D$3:$H$4953,5,FALSE),"")),""),"")</f>
        <v/>
      </c>
      <c r="Z538" t="str">
        <f>IF(AND(O538&lt;&gt;"",NOT(ISERROR(O538))),"",IF(AND(L538&lt;&gt;"",L538&gt;0,NOT(ISERROR(L538))),VLOOKUP(L538,'ESO dumped WayshrineInfo'!$K$3:$N$9999,4,FALSE),""))</f>
        <v/>
      </c>
      <c r="AY538" s="21" t="str">
        <f>IF(A538="???","--","")&amp;IF(F538&lt;&gt;"Not in the game (anymore)",IF(A538&lt;&gt;"",CONCATENATE("[",A538,"] = {wayshrines={")&amp;IF(K538&lt;&gt;"",CONCATENATE(K538,","),"")&amp;IF(L538&lt;&gt;"",CONCATENATE(L538,","),"")&amp;IF(M538&lt;&gt;"",CONCATENATE(M538,","),"")&amp;CONCATENATE("}")&amp;IF(VALUE(N538)&gt;0,CONCATENATE(", traitsNeeded=",N538),"")&amp;CONCATENATE(", dlcId=",IF(S538&lt;&gt;"",S538,"DLC_BASE_GAME")),""),"")</f>
        <v>[610] = {wayshrines={494,494,494,}, traitsNeeded=3, dlcId=DLC_DEADLANDS</v>
      </c>
      <c r="AZ538" s="21" t="str">
        <f>IF(F538&lt;&gt;"Not in the game (anymore)",IF(A538&lt;&gt;"",IF(P538&lt;&gt;"",CONCATENATE(", zoneIds={",P538),"")&amp;IF(Y538&lt;&gt;"",CONCATENATE(",",Y538),"")&amp;IF(AD538&lt;&gt;"",CONCATENATE(",",AD538),"")&amp;IF(AI538&lt;&gt;"",CONCATENATE(",",AI538),"")&amp;IF(AN538&lt;&gt;"",CONCATENATE(",",AN538),"")&amp;IF(AS538&lt;&gt;"",CONCATENATE(",",AS538),"")&amp;IF(P538&lt;&gt;"",CONCATENATE("}",""),"")&amp;IF(OR(I538="true",I538="false",I538&lt;&gt;""), CONCATENATE(", veteran=", I538), ""),""),"")</f>
        <v>, zoneIds={1272}, veteran=false</v>
      </c>
      <c r="BA538" s="21" t="str">
        <f>IF(F538&lt;&gt;"Not in the game (anymore)",IF(A538&lt;&gt;"",", setType="&amp;G538,"")&amp;IF(J538="true",", multiTrialSet=true",""),"")</f>
        <v>, setType=LIBSETS_SETTYPE_CRAFTED</v>
      </c>
      <c r="BB538" s="21" t="str">
        <f>IF(AX538&lt;&gt;"",", isProcSetAllowedInPvP="&amp; AX538,"") &amp; IF(F538&lt;&gt;"Not in the game (anymore)",IF(U538&lt;&gt;"",", dropMechanic={"&amp;U538&amp;IF(AA538&lt;&gt;"",","&amp;AA538,"")&amp;IF(AF538&lt;&gt;"",","&amp;AF538,"")&amp;IF(AK538&lt;&gt;"",","&amp;AK538,"")&amp;IF(AP538&lt;&gt;"",","&amp;AP538,"")&amp;IF(AU538&lt;&gt;"",","&amp;AU538,"")&amp;"}"&amp;IF(U538="LIBSETS_DROP_MECHANIC_MONSTER_NAME",", dropMechanicNames={" &amp; IF(V538&lt;&gt;"","['en']='"&amp;V538&amp;"'","") &amp; IF(W538&lt;&gt;"",", ['de']='" &amp; W538&amp;"'","") &amp; "}",""),"")&amp;"},","")</f>
        <v>},</v>
      </c>
      <c r="BC538" s="21" t="str">
        <f>IF(F538&lt;&gt;"Not in the game (anymore)",IF(C538&lt;&gt;"",CONCATENATE(" --",C538," / ",B538,"   [",IF(Q538&lt;&gt;"",Q538,""),IF(Z538&lt;&gt;"",", "&amp;Z538,""),IF(AE538&lt;&gt;"",", "&amp;AE538,""),IF(AJ538&lt;&gt;"",", "&amp;AJ538,""),IF(AO538&lt;&gt;"",", "&amp;AO538,""),IF(AT538&lt;&gt;"",", "&amp;AT538,""),"]")),"")</f>
        <v xml:space="preserve"> --Wretched Vitality / Elendsvitalität   [The Deadlands]</v>
      </c>
    </row>
    <row r="539" spans="1:55" ht="15.75" x14ac:dyDescent="0.25">
      <c r="A539" s="78">
        <v>611</v>
      </c>
      <c r="B539" t="s">
        <v>2712</v>
      </c>
      <c r="C539" s="93" t="s">
        <v>2760</v>
      </c>
      <c r="D539" s="3">
        <f t="shared" si="13"/>
        <v>611</v>
      </c>
      <c r="G539" s="3" t="s">
        <v>1493</v>
      </c>
      <c r="I539" t="s">
        <v>97</v>
      </c>
      <c r="J539" t="s">
        <v>97</v>
      </c>
      <c r="K539" s="57">
        <v>492</v>
      </c>
      <c r="L539" s="57">
        <v>492</v>
      </c>
      <c r="M539" s="57">
        <v>492</v>
      </c>
      <c r="N539">
        <v>7</v>
      </c>
      <c r="O539" s="66" t="s">
        <v>2492</v>
      </c>
      <c r="P539" s="3">
        <f>IF(AND(G539&lt;&gt;"LIBSETS_SETTYPE_BATTLEGROUND",G539&lt;&gt;"LIBSETS_SETTYPE_SPECIAL",G539&lt;&gt;"LIBSETS_SETTYPE_MYTHIC"), IF(Q539&lt;&gt;"",VLOOKUP(Q539,'ESO zone constants'!$D$3:$H$10001,5,FALSE),""),"")</f>
        <v>1272</v>
      </c>
      <c r="Q539" t="str">
        <f>IF(AND(O539&lt;&gt;"",NOT(ISERROR(O539))),O539, IF(AND(K539&lt;&gt;"",K539&gt;0,NOT(ISERROR(K539))),VLOOKUP(K539,'ESO dumped WayshrineInfo'!$K$3:$N$9999,4,FALSE),""))</f>
        <v>The Deadlands</v>
      </c>
      <c r="R539" s="66" t="s">
        <v>2710</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Y539" s="3" t="str">
        <f>IF(G539&lt;&gt;"LIBSETS_SETTYPE_BATTLEGROUND",IF(G539&lt;&gt;"LIBSETS_SETTYPE_SPECIAL",IF(X539&lt;&gt;"",X539,IF(Z539&lt;&gt;"",VLOOKUP(Z539,'ESO zone constants'!$D$3:$H$4953,5,FALSE),"")),""),"")</f>
        <v/>
      </c>
      <c r="Z539" t="str">
        <f>IF(AND(O539&lt;&gt;"",NOT(ISERROR(O539))),"",IF(AND(L539&lt;&gt;"",L539&gt;0,NOT(ISERROR(L539))),VLOOKUP(L539,'ESO dumped WayshrineInfo'!$K$3:$N$9999,4,FALSE),""))</f>
        <v/>
      </c>
      <c r="AY539" s="21" t="str">
        <f>IF(A539="???","--","")&amp;IF(F539&lt;&gt;"Not in the game (anymore)",IF(A539&lt;&gt;"",CONCATENATE("[",A539,"] = {wayshrines={")&amp;IF(K539&lt;&gt;"",CONCATENATE(K539,","),"")&amp;IF(L539&lt;&gt;"",CONCATENATE(L539,","),"")&amp;IF(M539&lt;&gt;"",CONCATENATE(M539,","),"")&amp;CONCATENATE("}")&amp;IF(VALUE(N539)&gt;0,CONCATENATE(", traitsNeeded=",N539),"")&amp;CONCATENATE(", dlcId=",IF(S539&lt;&gt;"",S539,"DLC_BASE_GAME")),""),"")</f>
        <v>[611] = {wayshrines={492,492,492,}, traitsNeeded=7, dlcId=DLC_DEADLANDS</v>
      </c>
      <c r="AZ539" s="21" t="str">
        <f>IF(F539&lt;&gt;"Not in the game (anymore)",IF(A539&lt;&gt;"",IF(P539&lt;&gt;"",CONCATENATE(", zoneIds={",P539),"")&amp;IF(Y539&lt;&gt;"",CONCATENATE(",",Y539),"")&amp;IF(AD539&lt;&gt;"",CONCATENATE(",",AD539),"")&amp;IF(AI539&lt;&gt;"",CONCATENATE(",",AI539),"")&amp;IF(AN539&lt;&gt;"",CONCATENATE(",",AN539),"")&amp;IF(AS539&lt;&gt;"",CONCATENATE(",",AS539),"")&amp;IF(P539&lt;&gt;"",CONCATENATE("}",""),"")&amp;IF(OR(I539="true",I539="false",I539&lt;&gt;""), CONCATENATE(", veteran=", I539), ""),""),"")</f>
        <v>, zoneIds={1272}, veteran=false</v>
      </c>
      <c r="BA539" s="21" t="str">
        <f>IF(F539&lt;&gt;"Not in the game (anymore)",IF(A539&lt;&gt;"",", setType="&amp;G539,"")&amp;IF(J539="true",", multiTrialSet=true",""),"")</f>
        <v>, setType=LIBSETS_SETTYPE_CRAFTED</v>
      </c>
      <c r="BB539" s="21" t="str">
        <f>IF(AX539&lt;&gt;"",", isProcSetAllowedInPvP="&amp; AX539,"") &amp; IF(F539&lt;&gt;"Not in the game (anymore)",IF(U539&lt;&gt;"",", dropMechanic={"&amp;U539&amp;IF(AA539&lt;&gt;"",","&amp;AA539,"")&amp;IF(AF539&lt;&gt;"",","&amp;AF539,"")&amp;IF(AK539&lt;&gt;"",","&amp;AK539,"")&amp;IF(AP539&lt;&gt;"",","&amp;AP539,"")&amp;IF(AU539&lt;&gt;"",","&amp;AU539,"")&amp;"}"&amp;IF(U539="LIBSETS_DROP_MECHANIC_MONSTER_NAME",", dropMechanicNames={" &amp; IF(V539&lt;&gt;"","['en']='"&amp;V539&amp;"'","") &amp; IF(W539&lt;&gt;"",", ['de']='" &amp; W539&amp;"'","") &amp; "}",""),"")&amp;"},","")</f>
        <v>},</v>
      </c>
      <c r="BC539" s="21" t="str">
        <f>IF(F539&lt;&gt;"Not in the game (anymore)",IF(C539&lt;&gt;"",CONCATENATE(" --",C539," / ",B539,"   [",IF(Q539&lt;&gt;"",Q539,""),IF(Z539&lt;&gt;"",", "&amp;Z539,""),IF(AE539&lt;&gt;"",", "&amp;AE539,""),IF(AJ539&lt;&gt;"",", "&amp;AJ539,""),IF(AO539&lt;&gt;"",", "&amp;AO539,""),IF(AT539&lt;&gt;"",", "&amp;AT539,""),"]")),"")</f>
        <v xml:space="preserve"> --Deadlands Demolisher / Totenländer-Demolierer   [The Deadlands]</v>
      </c>
    </row>
    <row r="540" spans="1:55" ht="15.75" x14ac:dyDescent="0.25">
      <c r="A540" s="78">
        <v>612</v>
      </c>
      <c r="B540" t="s">
        <v>2713</v>
      </c>
      <c r="C540" s="93" t="s">
        <v>2761</v>
      </c>
      <c r="D540" s="3">
        <f t="shared" si="13"/>
        <v>612</v>
      </c>
      <c r="G540" s="3" t="s">
        <v>1493</v>
      </c>
      <c r="I540" t="s">
        <v>97</v>
      </c>
      <c r="J540" t="s">
        <v>97</v>
      </c>
      <c r="K540" s="91">
        <v>495</v>
      </c>
      <c r="L540" s="91">
        <v>495</v>
      </c>
      <c r="M540" s="91">
        <v>495</v>
      </c>
      <c r="N540">
        <v>5</v>
      </c>
      <c r="O540" s="66" t="s">
        <v>2734</v>
      </c>
      <c r="P540" s="3">
        <f>IF(AND(G540&lt;&gt;"LIBSETS_SETTYPE_BATTLEGROUND",G540&lt;&gt;"LIBSETS_SETTYPE_SPECIAL",G540&lt;&gt;"LIBSETS_SETTYPE_MYTHIC"), IF(Q540&lt;&gt;"",VLOOKUP(Q540,'ESO zone constants'!$D$3:$H$10001,5,FALSE),""),"")</f>
        <v>1283</v>
      </c>
      <c r="Q540" t="str">
        <f>IF(AND(O540&lt;&gt;"",NOT(ISERROR(O540))),O540, IF(AND(K540&lt;&gt;"",K540&gt;0,NOT(ISERROR(K540))),VLOOKUP(K540,'ESO dumped WayshrineInfo'!$K$3:$N$9999,4,FALSE),""))</f>
        <v>The Shambles</v>
      </c>
      <c r="R540" s="66" t="s">
        <v>2710</v>
      </c>
      <c r="S540" s="19" t="str">
        <f>IF(AND(R540&lt;&gt;"",NOT(ISERROR(R540))),R540,IF(P540&lt;&gt;"",IF(NOT(ISERROR(VLOOKUP(P540,'ESO Dungeon constants'!$D$3:$H$9999,5,FALSE))),VLOOKUP(P540,'ESO Dungeon constants'!$D$3:$I$9999,6,FALSE),VLOOKUP(P540,'ESO zone constants'!$H$3:$K$9987,4,FALSE)),""))</f>
        <v>DLC_DEADLANDS</v>
      </c>
      <c r="T540" s="3" t="str">
        <f>IF(S540&lt;&gt;"",VLOOKUP(S540,'LibSets constants'!$B$4:$C$1003,2,FALSE),"")</f>
        <v>The Deadlands</v>
      </c>
      <c r="Y540" s="3" t="str">
        <f>IF(G540&lt;&gt;"LIBSETS_SETTYPE_BATTLEGROUND",IF(G540&lt;&gt;"LIBSETS_SETTYPE_SPECIAL",IF(X540&lt;&gt;"",X540,IF(Z540&lt;&gt;"",VLOOKUP(Z540,'ESO zone constants'!$D$3:$H$4953,5,FALSE),"")),""),"")</f>
        <v/>
      </c>
      <c r="Z540" t="str">
        <f>IF(AND(O540&lt;&gt;"",NOT(ISERROR(O540))),"",IF(AND(L540&lt;&gt;"",L540&gt;0,NOT(ISERROR(L540))),VLOOKUP(L540,'ESO dumped WayshrineInfo'!$K$3:$N$9999,4,FALSE),""))</f>
        <v/>
      </c>
      <c r="AY540" s="21" t="str">
        <f>IF(A540="???","--","")&amp;IF(F540&lt;&gt;"Not in the game (anymore)",IF(A540&lt;&gt;"",CONCATENATE("[",A540,"] = {wayshrines={")&amp;IF(K540&lt;&gt;"",CONCATENATE(K540,","),"")&amp;IF(L540&lt;&gt;"",CONCATENATE(L540,","),"")&amp;IF(M540&lt;&gt;"",CONCATENATE(M540,","),"")&amp;CONCATENATE("}")&amp;IF(VALUE(N540)&gt;0,CONCATENATE(", traitsNeeded=",N540),"")&amp;CONCATENATE(", dlcId=",IF(S540&lt;&gt;"",S540,"DLC_BASE_GAME")),""),"")</f>
        <v>[612] = {wayshrines={495,495,495,}, traitsNeeded=5, dlcId=DLC_DEADLANDS</v>
      </c>
      <c r="AZ540" s="21" t="str">
        <f>IF(F540&lt;&gt;"Not in the game (anymore)",IF(A540&lt;&gt;"",IF(P540&lt;&gt;"",CONCATENATE(", zoneIds={",P540),"")&amp;IF(Y540&lt;&gt;"",CONCATENATE(",",Y540),"")&amp;IF(AD540&lt;&gt;"",CONCATENATE(",",AD540),"")&amp;IF(AI540&lt;&gt;"",CONCATENATE(",",AI540),"")&amp;IF(AN540&lt;&gt;"",CONCATENATE(",",AN540),"")&amp;IF(AS540&lt;&gt;"",CONCATENATE(",",AS540),"")&amp;IF(P540&lt;&gt;"",CONCATENATE("}",""),"")&amp;IF(OR(I540="true",I540="false",I540&lt;&gt;""), CONCATENATE(", veteran=", I540), ""),""),"")</f>
        <v>, zoneIds={1283}, veteran=false</v>
      </c>
      <c r="BA540" s="21" t="str">
        <f>IF(F540&lt;&gt;"Not in the game (anymore)",IF(A540&lt;&gt;"",", setType="&amp;G540,"")&amp;IF(J540="true",", multiTrialSet=true",""),"")</f>
        <v>, setType=LIBSETS_SETTYPE_CRAFTED</v>
      </c>
      <c r="BB540" s="21" t="str">
        <f>IF(AX540&lt;&gt;"",", isProcSetAllowedInPvP="&amp; AX540,"") &amp; IF(F540&lt;&gt;"Not in the game (anymore)",IF(U540&lt;&gt;"",", dropMechanic={"&amp;U540&amp;IF(AA540&lt;&gt;"",","&amp;AA540,"")&amp;IF(AF540&lt;&gt;"",","&amp;AF540,"")&amp;IF(AK540&lt;&gt;"",","&amp;AK540,"")&amp;IF(AP540&lt;&gt;"",","&amp;AP540,"")&amp;IF(AU540&lt;&gt;"",","&amp;AU540,"")&amp;"}"&amp;IF(U540="LIBSETS_DROP_MECHANIC_MONSTER_NAME",", dropMechanicNames={" &amp; IF(V540&lt;&gt;"","['en']='"&amp;V540&amp;"'","") &amp; IF(W540&lt;&gt;"",", ['de']='" &amp; W540&amp;"'","") &amp; "}",""),"")&amp;"},","")</f>
        <v>},</v>
      </c>
      <c r="BC540" s="21" t="str">
        <f>IF(F540&lt;&gt;"Not in the game (anymore)",IF(C540&lt;&gt;"",CONCATENATE(" --",C540," / ",B540,"   [",IF(Q540&lt;&gt;"",Q540,""),IF(Z540&lt;&gt;"",", "&amp;Z540,""),IF(AE540&lt;&gt;"",", "&amp;AE540,""),IF(AJ540&lt;&gt;"",", "&amp;AJ540,""),IF(AO540&lt;&gt;"",", "&amp;AO540,""),IF(AT540&lt;&gt;"",", "&amp;AT540,""),"]")),"")</f>
        <v xml:space="preserve"> --Iron Flask / Eisenfläschchen   [The Shambles]</v>
      </c>
    </row>
    <row r="541" spans="1:55" ht="15.75" x14ac:dyDescent="0.25">
      <c r="A541" s="78">
        <v>613</v>
      </c>
      <c r="B541" t="s">
        <v>2714</v>
      </c>
      <c r="C541" s="93" t="s">
        <v>2767</v>
      </c>
      <c r="D541" s="3">
        <f t="shared" si="13"/>
        <v>613</v>
      </c>
      <c r="G541" s="3" t="s">
        <v>1499</v>
      </c>
      <c r="I541" t="s">
        <v>97</v>
      </c>
      <c r="J541" t="s">
        <v>97</v>
      </c>
      <c r="K541">
        <v>493</v>
      </c>
      <c r="L541">
        <v>493</v>
      </c>
      <c r="M541">
        <v>493</v>
      </c>
      <c r="O541" s="66" t="s">
        <v>2492</v>
      </c>
      <c r="P541" s="3">
        <f>IF(AND(G541&lt;&gt;"LIBSETS_SETTYPE_BATTLEGROUND",G541&lt;&gt;"LIBSETS_SETTYPE_SPECIAL",G541&lt;&gt;"LIBSETS_SETTYPE_MYTHIC"), IF(Q541&lt;&gt;"",VLOOKUP(Q541,'ESO zone constants'!$D$3:$H$10001,5,FALSE),""),"")</f>
        <v>1272</v>
      </c>
      <c r="Q541" t="str">
        <f>IF(AND(O541&lt;&gt;"",NOT(ISERROR(O541))),O541, IF(AND(K541&lt;&gt;"",K541&gt;0,NOT(ISERROR(K541))),VLOOKUP(K541,'ESO dumped WayshrineInfo'!$K$3:$N$9999,4,FALSE),""))</f>
        <v>The Deadlands</v>
      </c>
      <c r="R541" s="66" t="s">
        <v>2710</v>
      </c>
      <c r="S541" s="19" t="str">
        <f>IF(AND(R541&lt;&gt;"",NOT(ISERROR(R541))),R541,IF(P541&lt;&gt;"",IF(NOT(ISERROR(VLOOKUP(P541,'ESO Dungeon constants'!$D$3:$H$9999,5,FALSE))),VLOOKUP(P541,'ESO Dungeon constants'!$D$3:$I$9999,6,FALSE),VLOOKUP(P541,'ESO zone constants'!$H$3:$K$9987,4,FALSE)),""))</f>
        <v>DLC_DEADLANDS</v>
      </c>
      <c r="T541" s="3" t="str">
        <f>IF(S541&lt;&gt;"",VLOOKUP(S541,'LibSets constants'!$B$4:$C$1003,2,FALSE),"")</f>
        <v>The Deadlands</v>
      </c>
      <c r="Y541" s="3" t="str">
        <f>IF(G541&lt;&gt;"LIBSETS_SETTYPE_BATTLEGROUND",IF(G541&lt;&gt;"LIBSETS_SETTYPE_SPECIAL",IF(X541&lt;&gt;"",X541,IF(Z541&lt;&gt;"",VLOOKUP(Z541,'ESO zone constants'!$D$3:$H$4953,5,FALSE),"")),""),"")</f>
        <v/>
      </c>
      <c r="Z541" t="str">
        <f>IF(AND(O541&lt;&gt;"",NOT(ISERROR(O541))),"",IF(AND(L541&lt;&gt;"",L541&gt;0,NOT(ISERROR(L541))),VLOOKUP(L541,'ESO dumped WayshrineInfo'!$K$3:$N$9999,4,FALSE),""))</f>
        <v/>
      </c>
      <c r="AY541" s="21" t="str">
        <f>IF(A541="???","--","")&amp;IF(F541&lt;&gt;"Not in the game (anymore)",IF(A541&lt;&gt;"",CONCATENATE("[",A541,"] = {wayshrines={")&amp;IF(K541&lt;&gt;"",CONCATENATE(K541,","),"")&amp;IF(L541&lt;&gt;"",CONCATENATE(L541,","),"")&amp;IF(M541&lt;&gt;"",CONCATENATE(M541,","),"")&amp;CONCATENATE("}")&amp;IF(VALUE(N541)&gt;0,CONCATENATE(", traitsNeeded=",N541),"")&amp;CONCATENATE(", dlcId=",IF(S541&lt;&gt;"",S541,"DLC_BASE_GAME")),""),"")</f>
        <v>[613] = {wayshrines={493,493,493,}, dlcId=DLC_DEADLANDS</v>
      </c>
      <c r="AZ541" s="21" t="str">
        <f>IF(F541&lt;&gt;"Not in the game (anymore)",IF(A541&lt;&gt;"",IF(P541&lt;&gt;"",CONCATENATE(", zoneIds={",P541),"")&amp;IF(Y541&lt;&gt;"",CONCATENATE(",",Y541),"")&amp;IF(AD541&lt;&gt;"",CONCATENATE(",",AD541),"")&amp;IF(AI541&lt;&gt;"",CONCATENATE(",",AI541),"")&amp;IF(AN541&lt;&gt;"",CONCATENATE(",",AN541),"")&amp;IF(AS541&lt;&gt;"",CONCATENATE(",",AS541),"")&amp;IF(P541&lt;&gt;"",CONCATENATE("}",""),"")&amp;IF(OR(I541="true",I541="false",I541&lt;&gt;""), CONCATENATE(", veteran=", I541), ""),""),"")</f>
        <v>, zoneIds={1272}, veteran=false</v>
      </c>
      <c r="BA541" s="21" t="str">
        <f>IF(F541&lt;&gt;"Not in the game (anymore)",IF(A541&lt;&gt;"",", setType="&amp;G541,"")&amp;IF(J541="true",", multiTrialSet=true",""),"")</f>
        <v>, setType=LIBSETS_SETTYPE_OVERLAND</v>
      </c>
      <c r="BB541" s="21" t="str">
        <f>IF(AX541&lt;&gt;"",", isProcSetAllowedInPvP="&amp; AX541,"") &amp; IF(F541&lt;&gt;"Not in the game (anymore)",IF(U541&lt;&gt;"",", dropMechanic={"&amp;U541&amp;IF(AA541&lt;&gt;"",","&amp;AA541,"")&amp;IF(AF541&lt;&gt;"",","&amp;AF541,"")&amp;IF(AK541&lt;&gt;"",","&amp;AK541,"")&amp;IF(AP541&lt;&gt;"",","&amp;AP541,"")&amp;IF(AU541&lt;&gt;"",","&amp;AU541,"")&amp;"}"&amp;IF(U541="LIBSETS_DROP_MECHANIC_MONSTER_NAME",", dropMechanicNames={" &amp; IF(V541&lt;&gt;"","['en']='"&amp;V541&amp;"'","") &amp; IF(W541&lt;&gt;"",", ['de']='" &amp; W541&amp;"'","") &amp; "}",""),"")&amp;"},","")</f>
        <v>},</v>
      </c>
      <c r="BC541" s="21" t="str">
        <f>IF(F541&lt;&gt;"Not in the game (anymore)",IF(C541&lt;&gt;"",CONCATENATE(" --",C541," / ",B541,"   [",IF(Q541&lt;&gt;"",Q541,""),IF(Z541&lt;&gt;"",", "&amp;Z541,""),IF(AE541&lt;&gt;"",", "&amp;AE541,""),IF(AJ541&lt;&gt;"",", "&amp;AJ541,""),IF(AO541&lt;&gt;"",", "&amp;AO541,""),IF(AT541&lt;&gt;"",", "&amp;AT541,""),"]")),"")</f>
        <v xml:space="preserve"> --Eye of the Grasp / Griffblick   [The Deadlands]</v>
      </c>
    </row>
    <row r="542" spans="1:55" ht="15.75" x14ac:dyDescent="0.25">
      <c r="A542" s="78">
        <v>614</v>
      </c>
      <c r="B542" t="s">
        <v>2715</v>
      </c>
      <c r="C542" s="93" t="s">
        <v>2766</v>
      </c>
      <c r="D542" s="3">
        <f t="shared" si="13"/>
        <v>614</v>
      </c>
      <c r="G542" s="3" t="s">
        <v>1499</v>
      </c>
      <c r="I542" t="s">
        <v>97</v>
      </c>
      <c r="J542" t="s">
        <v>97</v>
      </c>
      <c r="K542">
        <v>493</v>
      </c>
      <c r="L542">
        <v>493</v>
      </c>
      <c r="M542">
        <v>493</v>
      </c>
      <c r="O542" s="66" t="s">
        <v>2492</v>
      </c>
      <c r="P542" s="3">
        <f>IF(AND(G542&lt;&gt;"LIBSETS_SETTYPE_BATTLEGROUND",G542&lt;&gt;"LIBSETS_SETTYPE_SPECIAL",G542&lt;&gt;"LIBSETS_SETTYPE_MYTHIC"), IF(Q542&lt;&gt;"",VLOOKUP(Q542,'ESO zone constants'!$D$3:$H$10001,5,FALSE),""),"")</f>
        <v>1272</v>
      </c>
      <c r="Q542" t="str">
        <f>IF(AND(O542&lt;&gt;"",NOT(ISERROR(O542))),O542, IF(AND(K542&lt;&gt;"",K542&gt;0,NOT(ISERROR(K542))),VLOOKUP(K542,'ESO dumped WayshrineInfo'!$K$3:$N$9999,4,FALSE),""))</f>
        <v>The Deadlands</v>
      </c>
      <c r="R542" s="66" t="s">
        <v>2710</v>
      </c>
      <c r="S542" s="19" t="str">
        <f>IF(AND(R542&lt;&gt;"",NOT(ISERROR(R542))),R542,IF(P542&lt;&gt;"",IF(NOT(ISERROR(VLOOKUP(P542,'ESO Dungeon constants'!$D$3:$H$9999,5,FALSE))),VLOOKUP(P542,'ESO Dungeon constants'!$D$3:$I$9999,6,FALSE),VLOOKUP(P542,'ESO zone constants'!$H$3:$K$9987,4,FALSE)),""))</f>
        <v>DLC_DEADLANDS</v>
      </c>
      <c r="T542" s="3" t="str">
        <f>IF(S542&lt;&gt;"",VLOOKUP(S542,'LibSets constants'!$B$4:$C$1003,2,FALSE),"")</f>
        <v>The Deadlands</v>
      </c>
      <c r="Y542" s="3" t="str">
        <f>IF(G542&lt;&gt;"LIBSETS_SETTYPE_BATTLEGROUND",IF(G542&lt;&gt;"LIBSETS_SETTYPE_SPECIAL",IF(X542&lt;&gt;"",X542,IF(Z542&lt;&gt;"",VLOOKUP(Z542,'ESO zone constants'!$D$3:$H$4953,5,FALSE),"")),""),"")</f>
        <v/>
      </c>
      <c r="Z542" t="str">
        <f>IF(AND(O542&lt;&gt;"",NOT(ISERROR(O542))),"",IF(AND(L542&lt;&gt;"",L542&gt;0,NOT(ISERROR(L542))),VLOOKUP(L542,'ESO dumped WayshrineInfo'!$K$3:$N$9999,4,FALSE),""))</f>
        <v/>
      </c>
      <c r="AY542" s="21" t="str">
        <f>IF(A542="???","--","")&amp;IF(F542&lt;&gt;"Not in the game (anymore)",IF(A542&lt;&gt;"",CONCATENATE("[",A542,"] = {wayshrines={")&amp;IF(K542&lt;&gt;"",CONCATENATE(K542,","),"")&amp;IF(L542&lt;&gt;"",CONCATENATE(L542,","),"")&amp;IF(M542&lt;&gt;"",CONCATENATE(M542,","),"")&amp;CONCATENATE("}")&amp;IF(VALUE(N542)&gt;0,CONCATENATE(", traitsNeeded=",N542),"")&amp;CONCATENATE(", dlcId=",IF(S542&lt;&gt;"",S542,"DLC_BASE_GAME")),""),"")</f>
        <v>[614] = {wayshrines={493,493,493,}, dlcId=DLC_DEADLANDS</v>
      </c>
      <c r="AZ542" s="21" t="str">
        <f>IF(F542&lt;&gt;"Not in the game (anymore)",IF(A542&lt;&gt;"",IF(P542&lt;&gt;"",CONCATENATE(", zoneIds={",P542),"")&amp;IF(Y542&lt;&gt;"",CONCATENATE(",",Y542),"")&amp;IF(AD542&lt;&gt;"",CONCATENATE(",",AD542),"")&amp;IF(AI542&lt;&gt;"",CONCATENATE(",",AI542),"")&amp;IF(AN542&lt;&gt;"",CONCATENATE(",",AN542),"")&amp;IF(AS542&lt;&gt;"",CONCATENATE(",",AS542),"")&amp;IF(P542&lt;&gt;"",CONCATENATE("}",""),"")&amp;IF(OR(I542="true",I542="false",I542&lt;&gt;""), CONCATENATE(", veteran=", I542), ""),""),"")</f>
        <v>, zoneIds={1272}, veteran=false</v>
      </c>
      <c r="BA542" s="21" t="str">
        <f>IF(F542&lt;&gt;"Not in the game (anymore)",IF(A542&lt;&gt;"",", setType="&amp;G542,"")&amp;IF(J542="true",", multiTrialSet=true",""),"")</f>
        <v>, setType=LIBSETS_SETTYPE_OVERLAND</v>
      </c>
      <c r="BB542" s="21" t="str">
        <f>IF(AX542&lt;&gt;"",", isProcSetAllowedInPvP="&amp; AX542,"") &amp; IF(F542&lt;&gt;"Not in the game (anymore)",IF(U542&lt;&gt;"",", dropMechanic={"&amp;U542&amp;IF(AA542&lt;&gt;"",","&amp;AA542,"")&amp;IF(AF542&lt;&gt;"",","&amp;AF542,"")&amp;IF(AK542&lt;&gt;"",","&amp;AK542,"")&amp;IF(AP542&lt;&gt;"",","&amp;AP542,"")&amp;IF(AU542&lt;&gt;"",","&amp;AU542,"")&amp;"}"&amp;IF(U542="LIBSETS_DROP_MECHANIC_MONSTER_NAME",", dropMechanicNames={" &amp; IF(V542&lt;&gt;"","['en']='"&amp;V542&amp;"'","") &amp; IF(W542&lt;&gt;"",", ['de']='" &amp; W542&amp;"'","") &amp; "}",""),"")&amp;"},","")</f>
        <v>},</v>
      </c>
      <c r="BC542" s="21" t="str">
        <f>IF(F542&lt;&gt;"Not in the game (anymore)",IF(C542&lt;&gt;"",CONCATENATE(" --",C542," / ",B542,"   [",IF(Q542&lt;&gt;"",Q542,""),IF(Z542&lt;&gt;"",", "&amp;Z542,""),IF(AE542&lt;&gt;"",", "&amp;AE542,""),IF(AJ542&lt;&gt;"",", "&amp;AJ542,""),IF(AO542&lt;&gt;"",", "&amp;AO542,""),IF(AT542&lt;&gt;"",", "&amp;AT542,""),"]")),"")</f>
        <v xml:space="preserve"> --Hexos' Ward / Hexos-Abschirmung   [The Deadlands]</v>
      </c>
    </row>
    <row r="543" spans="1:55" ht="15.75" x14ac:dyDescent="0.25">
      <c r="A543" s="78">
        <v>615</v>
      </c>
      <c r="B543" t="s">
        <v>2716</v>
      </c>
      <c r="C543" s="93" t="s">
        <v>2765</v>
      </c>
      <c r="D543" s="3">
        <f t="shared" si="13"/>
        <v>615</v>
      </c>
      <c r="G543" s="3" t="s">
        <v>1499</v>
      </c>
      <c r="I543" t="s">
        <v>97</v>
      </c>
      <c r="J543" t="s">
        <v>97</v>
      </c>
      <c r="K543">
        <v>493</v>
      </c>
      <c r="L543">
        <v>493</v>
      </c>
      <c r="M543">
        <v>493</v>
      </c>
      <c r="O543" s="66" t="s">
        <v>2492</v>
      </c>
      <c r="P543" s="3">
        <f>IF(AND(G543&lt;&gt;"LIBSETS_SETTYPE_BATTLEGROUND",G543&lt;&gt;"LIBSETS_SETTYPE_SPECIAL",G543&lt;&gt;"LIBSETS_SETTYPE_MYTHIC"), IF(Q543&lt;&gt;"",VLOOKUP(Q543,'ESO zone constants'!$D$3:$H$10001,5,FALSE),""),"")</f>
        <v>1272</v>
      </c>
      <c r="Q543" t="str">
        <f>IF(AND(O543&lt;&gt;"",NOT(ISERROR(O543))),O543, IF(AND(K543&lt;&gt;"",K543&gt;0,NOT(ISERROR(K543))),VLOOKUP(K543,'ESO dumped WayshrineInfo'!$K$3:$N$9999,4,FALSE),""))</f>
        <v>The Deadlands</v>
      </c>
      <c r="R543" s="66" t="s">
        <v>2710</v>
      </c>
      <c r="S543" s="19" t="str">
        <f>IF(AND(R543&lt;&gt;"",NOT(ISERROR(R543))),R543,IF(P543&lt;&gt;"",IF(NOT(ISERROR(VLOOKUP(P543,'ESO Dungeon constants'!$D$3:$H$9999,5,FALSE))),VLOOKUP(P543,'ESO Dungeon constants'!$D$3:$I$9999,6,FALSE),VLOOKUP(P543,'ESO zone constants'!$H$3:$K$9987,4,FALSE)),""))</f>
        <v>DLC_DEADLANDS</v>
      </c>
      <c r="T543" s="3" t="str">
        <f>IF(S543&lt;&gt;"",VLOOKUP(S543,'LibSets constants'!$B$4:$C$1003,2,FALSE),"")</f>
        <v>The Deadlands</v>
      </c>
      <c r="Y543" s="3" t="str">
        <f>IF(G543&lt;&gt;"LIBSETS_SETTYPE_BATTLEGROUND",IF(G543&lt;&gt;"LIBSETS_SETTYPE_SPECIAL",IF(X543&lt;&gt;"",X543,IF(Z543&lt;&gt;"",VLOOKUP(Z543,'ESO zone constants'!$D$3:$H$4953,5,FALSE),"")),""),"")</f>
        <v/>
      </c>
      <c r="Z543" t="str">
        <f>IF(AND(O543&lt;&gt;"",NOT(ISERROR(O543))),"",IF(AND(L543&lt;&gt;"",L543&gt;0,NOT(ISERROR(L543))),VLOOKUP(L543,'ESO dumped WayshrineInfo'!$K$3:$N$9999,4,FALSE),""))</f>
        <v/>
      </c>
      <c r="AY543" s="21" t="str">
        <f>IF(A543="???","--","")&amp;IF(F543&lt;&gt;"Not in the game (anymore)",IF(A543&lt;&gt;"",CONCATENATE("[",A543,"] = {wayshrines={")&amp;IF(K543&lt;&gt;"",CONCATENATE(K543,","),"")&amp;IF(L543&lt;&gt;"",CONCATENATE(L543,","),"")&amp;IF(M543&lt;&gt;"",CONCATENATE(M543,","),"")&amp;CONCATENATE("}")&amp;IF(VALUE(N543)&gt;0,CONCATENATE(", traitsNeeded=",N543),"")&amp;CONCATENATE(", dlcId=",IF(S543&lt;&gt;"",S543,"DLC_BASE_GAME")),""),"")</f>
        <v>[615] = {wayshrines={493,493,493,}, dlcId=DLC_DEADLANDS</v>
      </c>
      <c r="AZ543" s="21" t="str">
        <f>IF(F543&lt;&gt;"Not in the game (anymore)",IF(A543&lt;&gt;"",IF(P543&lt;&gt;"",CONCATENATE(", zoneIds={",P543),"")&amp;IF(Y543&lt;&gt;"",CONCATENATE(",",Y543),"")&amp;IF(AD543&lt;&gt;"",CONCATENATE(",",AD543),"")&amp;IF(AI543&lt;&gt;"",CONCATENATE(",",AI543),"")&amp;IF(AN543&lt;&gt;"",CONCATENATE(",",AN543),"")&amp;IF(AS543&lt;&gt;"",CONCATENATE(",",AS543),"")&amp;IF(P543&lt;&gt;"",CONCATENATE("}",""),"")&amp;IF(OR(I543="true",I543="false",I543&lt;&gt;""), CONCATENATE(", veteran=", I543), ""),""),"")</f>
        <v>, zoneIds={1272}, veteran=false</v>
      </c>
      <c r="BA543" s="21" t="str">
        <f>IF(F543&lt;&gt;"Not in the game (anymore)",IF(A543&lt;&gt;"",", setType="&amp;G543,"")&amp;IF(J543="true",", multiTrialSet=true",""),"")</f>
        <v>, setType=LIBSETS_SETTYPE_OVERLAND</v>
      </c>
      <c r="BB543" s="21" t="str">
        <f>IF(AX543&lt;&gt;"",", isProcSetAllowedInPvP="&amp; AX543,"") &amp; IF(F543&lt;&gt;"Not in the game (anymore)",IF(U543&lt;&gt;"",", dropMechanic={"&amp;U543&amp;IF(AA543&lt;&gt;"",","&amp;AA543,"")&amp;IF(AF543&lt;&gt;"",","&amp;AF543,"")&amp;IF(AK543&lt;&gt;"",","&amp;AK543,"")&amp;IF(AP543&lt;&gt;"",","&amp;AP543,"")&amp;IF(AU543&lt;&gt;"",","&amp;AU543,"")&amp;"}"&amp;IF(U543="LIBSETS_DROP_MECHANIC_MONSTER_NAME",", dropMechanicNames={" &amp; IF(V543&lt;&gt;"","['en']='"&amp;V543&amp;"'","") &amp; IF(W543&lt;&gt;"",", ['de']='" &amp; W543&amp;"'","") &amp; "}",""),"")&amp;"},","")</f>
        <v>},</v>
      </c>
      <c r="BC543" s="21" t="str">
        <f>IF(F543&lt;&gt;"Not in the game (anymore)",IF(C543&lt;&gt;"",CONCATENATE(" --",C543," / ",B543,"   [",IF(Q543&lt;&gt;"",Q543,""),IF(Z543&lt;&gt;"",", "&amp;Z543,""),IF(AE543&lt;&gt;"",", "&amp;AE543,""),IF(AJ543&lt;&gt;"",", "&amp;AJ543,""),IF(AO543&lt;&gt;"",", "&amp;AO543,""),IF(AT543&lt;&gt;"",", "&amp;AT543,""),"]")),"")</f>
        <v xml:space="preserve"> --Kynmarcher's Cruelty / Grausamkeit der Kynandantin   [The Deadlands]</v>
      </c>
    </row>
    <row r="544" spans="1:55" ht="15.75" x14ac:dyDescent="0.25">
      <c r="A544" s="78">
        <v>625</v>
      </c>
      <c r="B544" t="s">
        <v>2717</v>
      </c>
      <c r="C544" s="93" t="s">
        <v>2763</v>
      </c>
      <c r="D544" s="3">
        <f t="shared" si="13"/>
        <v>625</v>
      </c>
      <c r="G544" s="3" t="s">
        <v>1712</v>
      </c>
      <c r="I544" t="s">
        <v>97</v>
      </c>
      <c r="J544" t="s">
        <v>97</v>
      </c>
      <c r="K544" s="37">
        <v>-1</v>
      </c>
      <c r="L544" s="37">
        <v>-1</v>
      </c>
      <c r="M544" s="37">
        <v>-1</v>
      </c>
      <c r="O544" s="66" t="s">
        <v>2492</v>
      </c>
      <c r="P544" s="3" t="str">
        <f>IF(AND(G544&lt;&gt;"LIBSETS_SETTYPE_BATTLEGROUND",G544&lt;&gt;"LIBSETS_SETTYPE_SPECIAL",G544&lt;&gt;"LIBSETS_SETTYPE_MYTHIC"), IF(Q544&lt;&gt;"",VLOOKUP(Q544,'ESO zone constants'!$D$3:$H$10001,5,FALSE),""),"")</f>
        <v/>
      </c>
      <c r="Q544" t="str">
        <f>IF(AND(O544&lt;&gt;"",NOT(ISERROR(O544))),O544, IF(AND(K544&lt;&gt;"",K544&gt;0,NOT(ISERROR(K544))),VLOOKUP(K544,'ESO dumped WayshrineInfo'!$K$3:$N$9999,4,FALSE),""))</f>
        <v>The Deadlands</v>
      </c>
      <c r="R544" s="66" t="s">
        <v>2710</v>
      </c>
      <c r="S544" s="19" t="str">
        <f>IF(AND(R544&lt;&gt;"",NOT(ISERROR(R544))),R544,IF(P544&lt;&gt;"",IF(NOT(ISERROR(VLOOKUP(P544,'ESO Dungeon constants'!$D$3:$H$9999,5,FALSE))),VLOOKUP(P544,'ESO Dungeon constants'!$D$3:$I$9999,6,FALSE),VLOOKUP(P544,'ESO zone constants'!$H$3:$K$9987,4,FALSE)),""))</f>
        <v>DLC_DEADLANDS</v>
      </c>
      <c r="T544" s="3" t="str">
        <f>IF(S544&lt;&gt;"",VLOOKUP(S544,'LibSets constants'!$B$4:$C$1003,2,FALSE),"")</f>
        <v>The Deadlands</v>
      </c>
      <c r="Y544" s="3" t="str">
        <f>IF(G544&lt;&gt;"LIBSETS_SETTYPE_BATTLEGROUND",IF(G544&lt;&gt;"LIBSETS_SETTYPE_SPECIAL",IF(X544&lt;&gt;"",X544,IF(Z544&lt;&gt;"",VLOOKUP(Z544,'ESO zone constants'!$D$3:$H$4953,5,FALSE),"")),""),"")</f>
        <v/>
      </c>
      <c r="Z544" t="str">
        <f>IF(AND(O544&lt;&gt;"",NOT(ISERROR(O544))),"",IF(AND(L544&lt;&gt;"",L544&gt;0,NOT(ISERROR(L544))),VLOOKUP(L544,'ESO dumped WayshrineInfo'!$K$3:$N$9999,4,FALSE),""))</f>
        <v/>
      </c>
      <c r="AY544" s="21" t="str">
        <f>IF(A544="???","--","")&amp;IF(F544&lt;&gt;"Not in the game (anymore)",IF(A544&lt;&gt;"",CONCATENATE("[",A544,"] = {wayshrines={")&amp;IF(K544&lt;&gt;"",CONCATENATE(K544,","),"")&amp;IF(L544&lt;&gt;"",CONCATENATE(L544,","),"")&amp;IF(M544&lt;&gt;"",CONCATENATE(M544,","),"")&amp;CONCATENATE("}")&amp;IF(VALUE(N544)&gt;0,CONCATENATE(", traitsNeeded=",N544),"")&amp;CONCATENATE(", dlcId=",IF(S544&lt;&gt;"",S544,"DLC_BASE_GAME")),""),"")</f>
        <v>[625] = {wayshrines={-1,-1,-1,}, dlcId=DLC_DEADLANDS</v>
      </c>
      <c r="AZ544" s="21" t="str">
        <f>IF(F544&lt;&gt;"Not in the game (anymore)",IF(A544&lt;&gt;"",IF(P544&lt;&gt;"",CONCATENATE(", zoneIds={",P544),"")&amp;IF(Y544&lt;&gt;"",CONCATENATE(",",Y544),"")&amp;IF(AD544&lt;&gt;"",CONCATENATE(",",AD544),"")&amp;IF(AI544&lt;&gt;"",CONCATENATE(",",AI544),"")&amp;IF(AN544&lt;&gt;"",CONCATENATE(",",AN544),"")&amp;IF(AS544&lt;&gt;"",CONCATENATE(",",AS544),"")&amp;IF(P544&lt;&gt;"",CONCATENATE("}",""),"")&amp;IF(OR(I544="true",I544="false",I544&lt;&gt;""), CONCATENATE(", veteran=", I544), ""),""),"")</f>
        <v>, veteran=false</v>
      </c>
      <c r="BA544" s="21" t="str">
        <f>IF(F544&lt;&gt;"Not in the game (anymore)",IF(A544&lt;&gt;"",", setType="&amp;G544,"")&amp;IF(J544="true",", multiTrialSet=true",""),"")</f>
        <v>, setType=LIBSETS_SETTYPE_MYTHIC</v>
      </c>
      <c r="BB544" s="21" t="str">
        <f>IF(AX544&lt;&gt;"",", isProcSetAllowedInPvP="&amp; AX544,"") &amp; IF(F544&lt;&gt;"Not in the game (anymore)",IF(U544&lt;&gt;"",", dropMechanic={"&amp;U544&amp;IF(AA544&lt;&gt;"",","&amp;AA544,"")&amp;IF(AF544&lt;&gt;"",","&amp;AF544,"")&amp;IF(AK544&lt;&gt;"",","&amp;AK544,"")&amp;IF(AP544&lt;&gt;"",","&amp;AP544,"")&amp;IF(AU544&lt;&gt;"",","&amp;AU544,"")&amp;"}"&amp;IF(U544="LIBSETS_DROP_MECHANIC_MONSTER_NAME",", dropMechanicNames={" &amp; IF(V544&lt;&gt;"","['en']='"&amp;V544&amp;"'","") &amp; IF(W544&lt;&gt;"",", ['de']='" &amp; W544&amp;"'","") &amp; "}",""),"")&amp;"},","")</f>
        <v>},</v>
      </c>
      <c r="BC544" s="21" t="str">
        <f>IF(F544&lt;&gt;"Not in the game (anymore)",IF(C544&lt;&gt;"",CONCATENATE(" --",C544," / ",B544,"   [",IF(Q544&lt;&gt;"",Q544,""),IF(Z544&lt;&gt;"",", "&amp;Z544,""),IF(AE544&lt;&gt;"",", "&amp;AE544,""),IF(AJ544&lt;&gt;"",", "&amp;AJ544,""),IF(AO544&lt;&gt;"",", "&amp;AO544,""),IF(AT544&lt;&gt;"",", "&amp;AT544,""),"]")),"")</f>
        <v xml:space="preserve"> --Markyn Ring of Majesty / Markyn-Ring der Erhabenheit   [The Deadlands]</v>
      </c>
    </row>
    <row r="545" spans="1:55" ht="15.75" x14ac:dyDescent="0.25">
      <c r="A545" s="78">
        <v>626</v>
      </c>
      <c r="B545" t="s">
        <v>2718</v>
      </c>
      <c r="C545" s="93" t="s">
        <v>2762</v>
      </c>
      <c r="D545" s="3">
        <f t="shared" si="13"/>
        <v>626</v>
      </c>
      <c r="G545" s="3" t="s">
        <v>1712</v>
      </c>
      <c r="I545" t="s">
        <v>97</v>
      </c>
      <c r="J545" t="s">
        <v>97</v>
      </c>
      <c r="K545" s="37">
        <v>-1</v>
      </c>
      <c r="L545" s="37">
        <v>-1</v>
      </c>
      <c r="M545" s="37">
        <v>-1</v>
      </c>
      <c r="O545" s="66" t="s">
        <v>2492</v>
      </c>
      <c r="P545" s="3" t="str">
        <f>IF(AND(G545&lt;&gt;"LIBSETS_SETTYPE_BATTLEGROUND",G545&lt;&gt;"LIBSETS_SETTYPE_SPECIAL",G545&lt;&gt;"LIBSETS_SETTYPE_MYTHIC"), IF(Q545&lt;&gt;"",VLOOKUP(Q545,'ESO zone constants'!$D$3:$H$10001,5,FALSE),""),"")</f>
        <v/>
      </c>
      <c r="Q545" t="str">
        <f>IF(AND(O545&lt;&gt;"",NOT(ISERROR(O545))),O545, IF(AND(K545&lt;&gt;"",K545&gt;0,NOT(ISERROR(K545))),VLOOKUP(K545,'ESO dumped WayshrineInfo'!$K$3:$N$9999,4,FALSE),""))</f>
        <v>The Deadlands</v>
      </c>
      <c r="R545" s="66" t="s">
        <v>2710</v>
      </c>
      <c r="S545" s="19" t="str">
        <f>IF(AND(R545&lt;&gt;"",NOT(ISERROR(R545))),R545,IF(P545&lt;&gt;"",IF(NOT(ISERROR(VLOOKUP(P545,'ESO Dungeon constants'!$D$3:$H$9999,5,FALSE))),VLOOKUP(P545,'ESO Dungeon constants'!$D$3:$I$9999,6,FALSE),VLOOKUP(P545,'ESO zone constants'!$H$3:$K$9987,4,FALSE)),""))</f>
        <v>DLC_DEADLANDS</v>
      </c>
      <c r="T545" s="3" t="str">
        <f>IF(S545&lt;&gt;"",VLOOKUP(S545,'LibSets constants'!$B$4:$C$1003,2,FALSE),"")</f>
        <v>The Deadlands</v>
      </c>
      <c r="Y545" s="3" t="str">
        <f>IF(G545&lt;&gt;"LIBSETS_SETTYPE_BATTLEGROUND",IF(G545&lt;&gt;"LIBSETS_SETTYPE_SPECIAL",IF(X545&lt;&gt;"",X545,IF(Z545&lt;&gt;"",VLOOKUP(Z545,'ESO zone constants'!$D$3:$H$4953,5,FALSE),"")),""),"")</f>
        <v/>
      </c>
      <c r="Z545" t="str">
        <f>IF(AND(O545&lt;&gt;"",NOT(ISERROR(O545))),"",IF(AND(L545&lt;&gt;"",L545&gt;0,NOT(ISERROR(L545))),VLOOKUP(L545,'ESO dumped WayshrineInfo'!$K$3:$N$9999,4,FALSE),""))</f>
        <v/>
      </c>
      <c r="AY545" s="21" t="str">
        <f>IF(A545="???","--","")&amp;IF(F545&lt;&gt;"Not in the game (anymore)",IF(A545&lt;&gt;"",CONCATENATE("[",A545,"] = {wayshrines={")&amp;IF(K545&lt;&gt;"",CONCATENATE(K545,","),"")&amp;IF(L545&lt;&gt;"",CONCATENATE(L545,","),"")&amp;IF(M545&lt;&gt;"",CONCATENATE(M545,","),"")&amp;CONCATENATE("}")&amp;IF(VALUE(N545)&gt;0,CONCATENATE(", traitsNeeded=",N545),"")&amp;CONCATENATE(", dlcId=",IF(S545&lt;&gt;"",S545,"DLC_BASE_GAME")),""),"")</f>
        <v>[626] = {wayshrines={-1,-1,-1,}, dlcId=DLC_DEADLANDS</v>
      </c>
      <c r="AZ545" s="21" t="str">
        <f>IF(F545&lt;&gt;"Not in the game (anymore)",IF(A545&lt;&gt;"",IF(P545&lt;&gt;"",CONCATENATE(", zoneIds={",P545),"")&amp;IF(Y545&lt;&gt;"",CONCATENATE(",",Y545),"")&amp;IF(AD545&lt;&gt;"",CONCATENATE(",",AD545),"")&amp;IF(AI545&lt;&gt;"",CONCATENATE(",",AI545),"")&amp;IF(AN545&lt;&gt;"",CONCATENATE(",",AN545),"")&amp;IF(AS545&lt;&gt;"",CONCATENATE(",",AS545),"")&amp;IF(P545&lt;&gt;"",CONCATENATE("}",""),"")&amp;IF(OR(I545="true",I545="false",I545&lt;&gt;""), CONCATENATE(", veteran=", I545), ""),""),"")</f>
        <v>, veteran=false</v>
      </c>
      <c r="BA545" s="21" t="str">
        <f>IF(F545&lt;&gt;"Not in the game (anymore)",IF(A545&lt;&gt;"",", setType="&amp;G545,"")&amp;IF(J545="true",", multiTrialSet=true",""),"")</f>
        <v>, setType=LIBSETS_SETTYPE_MYTHIC</v>
      </c>
      <c r="BB545" s="21" t="str">
        <f>IF(AX545&lt;&gt;"",", isProcSetAllowedInPvP="&amp; AX545,"") &amp; IF(F545&lt;&gt;"Not in the game (anymore)",IF(U545&lt;&gt;"",", dropMechanic={"&amp;U545&amp;IF(AA545&lt;&gt;"",","&amp;AA545,"")&amp;IF(AF545&lt;&gt;"",","&amp;AF545,"")&amp;IF(AK545&lt;&gt;"",","&amp;AK545,"")&amp;IF(AP545&lt;&gt;"",","&amp;AP545,"")&amp;IF(AU545&lt;&gt;"",","&amp;AU545,"")&amp;"}"&amp;IF(U545="LIBSETS_DROP_MECHANIC_MONSTER_NAME",", dropMechanicNames={" &amp; IF(V545&lt;&gt;"","['en']='"&amp;V545&amp;"'","") &amp; IF(W545&lt;&gt;"",", ['de']='" &amp; W545&amp;"'","") &amp; "}",""),"")&amp;"},","")</f>
        <v>},</v>
      </c>
      <c r="BC545" s="21" t="str">
        <f>IF(F545&lt;&gt;"Not in the game (anymore)",IF(C545&lt;&gt;"",CONCATENATE(" --",C545," / ",B545,"   [",IF(Q545&lt;&gt;"",Q545,""),IF(Z545&lt;&gt;"",", "&amp;Z545,""),IF(AE545&lt;&gt;"",", "&amp;AE545,""),IF(AJ545&lt;&gt;"",", "&amp;AJ545,""),IF(AO545&lt;&gt;"",", "&amp;AO545,""),IF(AT545&lt;&gt;"",", "&amp;AT545,""),"]")),"")</f>
        <v xml:space="preserve"> --Belharza's Band / Belharzas Band   [The Deadlands]</v>
      </c>
    </row>
    <row r="546" spans="1:55" ht="15.75" x14ac:dyDescent="0.25">
      <c r="A546" s="78">
        <v>627</v>
      </c>
      <c r="B546" t="s">
        <v>2769</v>
      </c>
      <c r="C546" s="93" t="s">
        <v>2764</v>
      </c>
      <c r="D546" s="3">
        <f t="shared" si="13"/>
        <v>627</v>
      </c>
      <c r="G546" s="3" t="s">
        <v>1712</v>
      </c>
      <c r="I546" t="s">
        <v>97</v>
      </c>
      <c r="J546" t="s">
        <v>97</v>
      </c>
      <c r="K546" s="37">
        <v>-1</v>
      </c>
      <c r="L546" s="37">
        <v>-1</v>
      </c>
      <c r="M546" s="37">
        <v>-1</v>
      </c>
      <c r="O546" s="66" t="s">
        <v>2492</v>
      </c>
      <c r="P546" s="3" t="str">
        <f>IF(AND(G546&lt;&gt;"LIBSETS_SETTYPE_BATTLEGROUND",G546&lt;&gt;"LIBSETS_SETTYPE_SPECIAL",G546&lt;&gt;"LIBSETS_SETTYPE_MYTHIC"), IF(Q546&lt;&gt;"",VLOOKUP(Q546,'ESO zone constants'!$D$3:$H$10001,5,FALSE),""),"")</f>
        <v/>
      </c>
      <c r="Q546" t="str">
        <f>IF(AND(O546&lt;&gt;"",NOT(ISERROR(O546))),O546, IF(AND(K546&lt;&gt;"",K546&gt;0,NOT(ISERROR(K546))),VLOOKUP(K546,'ESO dumped WayshrineInfo'!$K$3:$N$9999,4,FALSE),""))</f>
        <v>The Deadlands</v>
      </c>
      <c r="R546" s="66" t="s">
        <v>2710</v>
      </c>
      <c r="S546" s="19" t="str">
        <f>IF(AND(R546&lt;&gt;"",NOT(ISERROR(R546))),R546,IF(P546&lt;&gt;"",IF(NOT(ISERROR(VLOOKUP(P546,'ESO Dungeon constants'!$D$3:$H$9999,5,FALSE))),VLOOKUP(P546,'ESO Dungeon constants'!$D$3:$I$9999,6,FALSE),VLOOKUP(P546,'ESO zone constants'!$H$3:$K$9987,4,FALSE)),""))</f>
        <v>DLC_DEADLANDS</v>
      </c>
      <c r="T546" s="3" t="str">
        <f>IF(S546&lt;&gt;"",VLOOKUP(S546,'LibSets constants'!$B$4:$C$1003,2,FALSE),"")</f>
        <v>The Deadlands</v>
      </c>
      <c r="Y546" s="3" t="str">
        <f>IF(G546&lt;&gt;"LIBSETS_SETTYPE_BATTLEGROUND",IF(G546&lt;&gt;"LIBSETS_SETTYPE_SPECIAL",IF(X546&lt;&gt;"",X546,IF(Z546&lt;&gt;"",VLOOKUP(Z546,'ESO zone constants'!$D$3:$H$4953,5,FALSE),"")),""),"")</f>
        <v/>
      </c>
      <c r="Z546" t="str">
        <f>IF(AND(O546&lt;&gt;"",NOT(ISERROR(O546))),"",IF(AND(L546&lt;&gt;"",L546&gt;0,NOT(ISERROR(L546))),VLOOKUP(L546,'ESO dumped WayshrineInfo'!$K$3:$N$9999,4,FALSE),""))</f>
        <v/>
      </c>
      <c r="AY546" s="21" t="str">
        <f>IF(A546="???","--","")&amp;IF(F546&lt;&gt;"Not in the game (anymore)",IF(A546&lt;&gt;"",CONCATENATE("[",A546,"] = {wayshrines={")&amp;IF(K546&lt;&gt;"",CONCATENATE(K546,","),"")&amp;IF(L546&lt;&gt;"",CONCATENATE(L546,","),"")&amp;IF(M546&lt;&gt;"",CONCATENATE(M546,","),"")&amp;CONCATENATE("}")&amp;IF(VALUE(N546)&gt;0,CONCATENATE(", traitsNeeded=",N546),"")&amp;CONCATENATE(", dlcId=",IF(S546&lt;&gt;"",S546,"DLC_BASE_GAME")),""),"")</f>
        <v>[627] = {wayshrines={-1,-1,-1,}, dlcId=DLC_DEADLANDS</v>
      </c>
      <c r="AZ546" s="21" t="str">
        <f>IF(F546&lt;&gt;"Not in the game (anymore)",IF(A546&lt;&gt;"",IF(P546&lt;&gt;"",CONCATENATE(", zoneIds={",P546),"")&amp;IF(Y546&lt;&gt;"",CONCATENATE(",",Y546),"")&amp;IF(AD546&lt;&gt;"",CONCATENATE(",",AD546),"")&amp;IF(AI546&lt;&gt;"",CONCATENATE(",",AI546),"")&amp;IF(AN546&lt;&gt;"",CONCATENATE(",",AN546),"")&amp;IF(AS546&lt;&gt;"",CONCATENATE(",",AS546),"")&amp;IF(P546&lt;&gt;"",CONCATENATE("}",""),"")&amp;IF(OR(I546="true",I546="false",I546&lt;&gt;""), CONCATENATE(", veteran=", I546), ""),""),"")</f>
        <v>, veteran=false</v>
      </c>
      <c r="BA546" s="21" t="str">
        <f>IF(F546&lt;&gt;"Not in the game (anymore)",IF(A546&lt;&gt;"",", setType="&amp;G546,"")&amp;IF(J546="true",", multiTrialSet=true",""),"")</f>
        <v>, setType=LIBSETS_SETTYPE_MYTHIC</v>
      </c>
      <c r="BB546" s="21" t="str">
        <f>IF(AX546&lt;&gt;"",", isProcSetAllowedInPvP="&amp; AX546,"") &amp; IF(F546&lt;&gt;"Not in the game (anymore)",IF(U546&lt;&gt;"",", dropMechanic={"&amp;U546&amp;IF(AA546&lt;&gt;"",","&amp;AA546,"")&amp;IF(AF546&lt;&gt;"",","&amp;AF546,"")&amp;IF(AK546&lt;&gt;"",","&amp;AK546,"")&amp;IF(AP546&lt;&gt;"",","&amp;AP546,"")&amp;IF(AU546&lt;&gt;"",","&amp;AU546,"")&amp;"}"&amp;IF(U546="LIBSETS_DROP_MECHANIC_MONSTER_NAME",", dropMechanicNames={" &amp; IF(V546&lt;&gt;"","['en']='"&amp;V546&amp;"'","") &amp; IF(W546&lt;&gt;"",", ['de']='" &amp; W546&amp;"'","") &amp; "}",""),"")&amp;"},","")</f>
        <v>},</v>
      </c>
      <c r="BC546" s="21" t="str">
        <f>IF(F546&lt;&gt;"Not in the game (anymore)",IF(C546&lt;&gt;"",CONCATENATE(" --",C546," / ",B546,"   [",IF(Q546&lt;&gt;"",Q546,""),IF(Z546&lt;&gt;"",", "&amp;Z546,""),IF(AE546&lt;&gt;"",", "&amp;AE546,""),IF(AJ546&lt;&gt;"",", "&amp;AJ546,""),IF(AO546&lt;&gt;"",", "&amp;AO546,""),IF(AT546&lt;&gt;"",", "&amp;AT546,""),"]")),"")</f>
        <v xml:space="preserve"> --Spaulder of Ruin / Schulterbänder des Untergangs   [The Deadlands]</v>
      </c>
    </row>
    <row r="547" spans="1:55" ht="15.75" x14ac:dyDescent="0.25">
      <c r="C547" s="93"/>
    </row>
  </sheetData>
  <autoFilter ref="A2:BC546" xr:uid="{00000000-0009-0000-0000-000000000000}">
    <sortState xmlns:xlrd2="http://schemas.microsoft.com/office/spreadsheetml/2017/richdata2" ref="A270:BC469">
      <sortCondition ref="A2:A537"/>
    </sortState>
  </autoFilter>
  <hyperlinks>
    <hyperlink ref="C501" r:id="rId1" display="https://eso-sets.com/set/ring-of-the-pale-order" xr:uid="{DED20602-E511-4D63-B199-72B9A3980059}"/>
    <hyperlink ref="C545" r:id="rId2" display="https://eso-hub.com/en/sets/belharzas-band" xr:uid="{BB8C4A84-A6BB-4121-82A8-8550B5897346}"/>
    <hyperlink ref="C544" r:id="rId3" display="https://eso-hub.com/en/sets/markyn-ring-of-majesty" xr:uid="{E0319F22-B8D3-44C6-BA80-E1375A8A39DD}"/>
    <hyperlink ref="C546" r:id="rId4" display="https://eso-hub.com/en/sets/spaulder-of-ruin" xr:uid="{9CD71EDE-DB5A-4F59-AD7E-A2CD563AE501}"/>
    <hyperlink ref="C543" r:id="rId5" display="https://eso-hub.com/en/sets/kynmarchers-cruelty" xr:uid="{5336A172-A463-47B7-9DEE-46085B8FFEC7}"/>
    <hyperlink ref="C542" r:id="rId6" display="https://eso-hub.com/en/sets/hexos-ward" xr:uid="{16039FC0-4CB7-47A6-9891-746B634C299B}"/>
    <hyperlink ref="C541" r:id="rId7" display="https://eso-hub.com/en/sets/eye-of-the-grasp" xr:uid="{2E540390-D6F2-4485-9F30-46B8CC3C78D4}"/>
  </hyperlinks>
  <pageMargins left="0.7" right="0.7" top="0.78740157499999996" bottom="0.78740157499999996"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53"/>
  <sheetViews>
    <sheetView workbookViewId="0">
      <pane xSplit="3" ySplit="2" topLeftCell="D528" activePane="bottomRight" state="frozen"/>
      <selection pane="topRight" activeCell="D1" sqref="D1"/>
      <selection pane="bottomLeft" activeCell="A3" sqref="A3"/>
      <selection pane="bottomRight" activeCell="D554" sqref="D55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96" t="s">
        <v>1706</v>
      </c>
      <c r="B1" s="96"/>
      <c r="C1" s="96"/>
      <c r="D1" s="47" t="s">
        <v>1707</v>
      </c>
    </row>
    <row r="2" spans="1:4" x14ac:dyDescent="0.25">
      <c r="A2" s="6" t="s">
        <v>89</v>
      </c>
      <c r="B2" s="7" t="s">
        <v>1704</v>
      </c>
      <c r="C2" s="7" t="s">
        <v>1705</v>
      </c>
      <c r="D2" s="1" t="s">
        <v>1703</v>
      </c>
    </row>
    <row r="3" spans="1:4" x14ac:dyDescent="0.25">
      <c r="A3" s="12">
        <v>19</v>
      </c>
      <c r="B3" s="8" t="str">
        <f>VLOOKUP(A3,'Sets data'!$A$3:$C$9972,3,FALSE)</f>
        <v>Vestments of the Warlock</v>
      </c>
      <c r="C3" s="8" t="str">
        <f>VLOOKUP(A3,'Sets data'!$A$3:$C$9972,2,FALSE)</f>
        <v>Gewänder des Hexers</v>
      </c>
    </row>
    <row r="4" spans="1:4" x14ac:dyDescent="0.25">
      <c r="A4" s="12">
        <v>20</v>
      </c>
      <c r="B4" s="8" t="str">
        <f>VLOOKUP(A4,'Sets data'!$A$3:$C$9972,3,FALSE)</f>
        <v>Witchman Armor</v>
      </c>
      <c r="C4" s="8" t="str">
        <f>VLOOKUP(A4,'Sets data'!$A$3:$C$9972,2,FALSE)</f>
        <v>Hexenwerk</v>
      </c>
    </row>
    <row r="5" spans="1:4" x14ac:dyDescent="0.25">
      <c r="A5" s="12">
        <v>21</v>
      </c>
      <c r="B5" s="8" t="str">
        <f>VLOOKUP(A5,'Sets data'!$A$3:$C$9972,3,FALSE)</f>
        <v>Akaviri Dragonguard</v>
      </c>
      <c r="C5" s="8" t="str">
        <f>VLOOKUP(A5,'Sets data'!$A$3:$C$9972,2,FALSE)</f>
        <v>Akavirische Drachengarde</v>
      </c>
    </row>
    <row r="6" spans="1:4" x14ac:dyDescent="0.25">
      <c r="A6" s="12">
        <v>22</v>
      </c>
      <c r="B6" s="8" t="str">
        <f>VLOOKUP(A6,'Sets data'!$A$3:$C$9972,3,FALSE)</f>
        <v>Dreamer\'s Mantle</v>
      </c>
      <c r="C6" s="8" t="str">
        <f>VLOOKUP(A6,'Sets data'!$A$3:$C$9972,2,FALSE)</f>
        <v>Mantel des Träumers</v>
      </c>
    </row>
    <row r="7" spans="1:4" x14ac:dyDescent="0.25">
      <c r="A7" s="12">
        <v>23</v>
      </c>
      <c r="B7" s="8" t="str">
        <f>VLOOKUP(A7,'Sets data'!$A$3:$C$9972,3,FALSE)</f>
        <v>Archer\'s Mind</v>
      </c>
      <c r="C7" s="8" t="str">
        <f>VLOOKUP(A7,'Sets data'!$A$3:$C$9972,2,FALSE)</f>
        <v>Schützensinn</v>
      </c>
    </row>
    <row r="8" spans="1:4" x14ac:dyDescent="0.25">
      <c r="A8" s="12">
        <v>24</v>
      </c>
      <c r="B8" s="8" t="str">
        <f>VLOOKUP(A8,'Sets data'!$A$3:$C$9972,3,FALSE)</f>
        <v>Footman\'s Fortune</v>
      </c>
      <c r="C8" s="8" t="str">
        <f>VLOOKUP(A8,'Sets data'!$A$3:$C$9972,2,FALSE)</f>
        <v>Geschick des Fußsoldaten</v>
      </c>
    </row>
    <row r="9" spans="1:4" x14ac:dyDescent="0.25">
      <c r="A9" s="12">
        <v>25</v>
      </c>
      <c r="B9" s="8" t="str">
        <f>VLOOKUP(A9,'Sets data'!$A$3:$C$9972,3,FALSE)</f>
        <v>Desert Rose</v>
      </c>
      <c r="C9" s="8" t="str">
        <f>VLOOKUP(A9,'Sets data'!$A$3:$C$9972,2,FALSE)</f>
        <v>Wüstenrose</v>
      </c>
    </row>
    <row r="10" spans="1:4" x14ac:dyDescent="0.25">
      <c r="A10" s="12">
        <v>26</v>
      </c>
      <c r="B10" s="8" t="str">
        <f>VLOOKUP(A10,'Sets data'!$A$3:$C$9972,3,FALSE)</f>
        <v>Prisoner\'s Rags</v>
      </c>
      <c r="C10" s="8" t="str">
        <f>VLOOKUP(A10,'Sets data'!$A$3:$C$9972,2,FALSE)</f>
        <v>Lumpen des Gefangenen</v>
      </c>
    </row>
    <row r="11" spans="1:4" x14ac:dyDescent="0.25">
      <c r="A11" s="12">
        <v>27</v>
      </c>
      <c r="B11" s="8" t="str">
        <f>VLOOKUP(A11,'Sets data'!$A$3:$C$9972,3,FALSE)</f>
        <v>Fiord\'s Legacy</v>
      </c>
      <c r="C11" s="8" t="str">
        <f>VLOOKUP(A11,'Sets data'!$A$3:$C$9972,2,FALSE)</f>
        <v>Fiords Erbe</v>
      </c>
    </row>
    <row r="12" spans="1:4" x14ac:dyDescent="0.25">
      <c r="A12" s="12">
        <v>28</v>
      </c>
      <c r="B12" s="8" t="str">
        <f>VLOOKUP(A12,'Sets data'!$A$3:$C$9972,3,FALSE)</f>
        <v>Barkskin</v>
      </c>
      <c r="C12" s="8" t="str">
        <f>VLOOKUP(A12,'Sets data'!$A$3:$C$9972,2,FALSE)</f>
        <v>Borkenhaut</v>
      </c>
    </row>
    <row r="13" spans="1:4" x14ac:dyDescent="0.25">
      <c r="A13" s="12">
        <v>29</v>
      </c>
      <c r="B13" s="8" t="str">
        <f>VLOOKUP(A13,'Sets data'!$A$3:$C$9972,3,FALSE)</f>
        <v>Sergeant\'s Mail</v>
      </c>
      <c r="C13" s="8" t="str">
        <f>VLOOKUP(A13,'Sets data'!$A$3:$C$9972,2,FALSE)</f>
        <v>Rüstung des Feldwebels</v>
      </c>
    </row>
    <row r="14" spans="1:4" x14ac:dyDescent="0.25">
      <c r="A14" s="12">
        <v>30</v>
      </c>
      <c r="B14" s="8" t="str">
        <f>VLOOKUP(A14,'Sets data'!$A$3:$C$9972,3,FALSE)</f>
        <v>Thunderbug\'s Carapace</v>
      </c>
      <c r="C14" s="8" t="str">
        <f>VLOOKUP(A14,'Sets data'!$A$3:$C$9972,2,FALSE)</f>
        <v>Donnerkäferpanzer</v>
      </c>
    </row>
    <row r="15" spans="1:4" x14ac:dyDescent="0.25">
      <c r="A15" s="12">
        <v>31</v>
      </c>
      <c r="B15" s="8" t="str">
        <f>VLOOKUP(A15,'Sets data'!$A$3:$C$9972,3,FALSE)</f>
        <v>Silks of the Sun</v>
      </c>
      <c r="C15" s="8" t="str">
        <f>VLOOKUP(A15,'Sets data'!$A$3:$C$9972,2,FALSE)</f>
        <v>Sonnenseide</v>
      </c>
    </row>
    <row r="16" spans="1:4" x14ac:dyDescent="0.25">
      <c r="A16" s="12">
        <v>32</v>
      </c>
      <c r="B16" s="8" t="str">
        <f>VLOOKUP(A16,'Sets data'!$A$3:$C$9972,3,FALSE)</f>
        <v>Healer\'s Habit</v>
      </c>
      <c r="C16" s="8" t="str">
        <f>VLOOKUP(A16,'Sets data'!$A$3:$C$9972,2,FALSE)</f>
        <v>Bräuche des Heilers</v>
      </c>
    </row>
    <row r="17" spans="1:3" x14ac:dyDescent="0.25">
      <c r="A17" s="12">
        <v>33</v>
      </c>
      <c r="B17" s="8" t="str">
        <f>VLOOKUP(A17,'Sets data'!$A$3:$C$9972,3,FALSE)</f>
        <v>Viper\'s Sting</v>
      </c>
      <c r="C17" s="8" t="str">
        <f>VLOOKUP(A17,'Sets data'!$A$3:$C$9972,2,FALSE)</f>
        <v>Vipernbiss</v>
      </c>
    </row>
    <row r="18" spans="1:3" x14ac:dyDescent="0.25">
      <c r="A18" s="12">
        <v>34</v>
      </c>
      <c r="B18" s="8" t="str">
        <f>VLOOKUP(A18,'Sets data'!$A$3:$C$9972,3,FALSE)</f>
        <v>Night Mother\'s Embrace</v>
      </c>
      <c r="C18" s="8" t="str">
        <f>VLOOKUP(A18,'Sets data'!$A$3:$C$9972,2,FALSE)</f>
        <v>Umarmung der Mutter der Nacht</v>
      </c>
    </row>
    <row r="19" spans="1:3" x14ac:dyDescent="0.25">
      <c r="A19" s="12">
        <v>35</v>
      </c>
      <c r="B19" s="8" t="str">
        <f>VLOOKUP(A19,'Sets data'!$A$3:$C$9972,3,FALSE)</f>
        <v>Knightmare</v>
      </c>
      <c r="C19" s="8" t="str">
        <f>VLOOKUP(A19,'Sets data'!$A$3:$C$9972,2,FALSE)</f>
        <v>Albtraumritter</v>
      </c>
    </row>
    <row r="20" spans="1:3" x14ac:dyDescent="0.25">
      <c r="A20" s="12">
        <v>36</v>
      </c>
      <c r="B20" s="8" t="str">
        <f>VLOOKUP(A20,'Sets data'!$A$3:$C$9972,3,FALSE)</f>
        <v>Armor of the Veiled Heritance</v>
      </c>
      <c r="C20" s="8" t="str">
        <f>VLOOKUP(A20,'Sets data'!$A$3:$C$9972,2,FALSE)</f>
        <v>Rüstung des Schleiererbes</v>
      </c>
    </row>
    <row r="21" spans="1:3" x14ac:dyDescent="0.25">
      <c r="A21" s="5">
        <v>37</v>
      </c>
      <c r="B21" s="8" t="str">
        <f>VLOOKUP(A21,'Sets data'!$A$3:$C$9972,3,FALSE)</f>
        <v>Death\'s Wind</v>
      </c>
      <c r="C21" s="8" t="str">
        <f>VLOOKUP(A21,'Sets data'!$A$3:$C$9972,2,FALSE)</f>
        <v xml:space="preserve">Todeswind </v>
      </c>
    </row>
    <row r="22" spans="1:3" x14ac:dyDescent="0.25">
      <c r="A22" s="5">
        <v>38</v>
      </c>
      <c r="B22" s="8" t="str">
        <f>VLOOKUP(A22,'Sets data'!$A$3:$C$9972,3,FALSE)</f>
        <v>Twilight\'s Embrace</v>
      </c>
      <c r="C22" s="8" t="str">
        <f>VLOOKUP(A22,'Sets data'!$A$3:$C$9972,2,FALSE)</f>
        <v xml:space="preserve">Zwielichtkuss </v>
      </c>
    </row>
    <row r="23" spans="1:3" x14ac:dyDescent="0.25">
      <c r="A23" s="12">
        <v>39</v>
      </c>
      <c r="B23" s="8" t="str">
        <f>VLOOKUP(A23,'Sets data'!$A$3:$C$9972,3,FALSE)</f>
        <v>Alessian Order</v>
      </c>
      <c r="C23" s="8" t="str">
        <f>VLOOKUP(A23,'Sets data'!$A$3:$C$9972,2,FALSE)</f>
        <v>Alessianischer Orden</v>
      </c>
    </row>
    <row r="24" spans="1:3" x14ac:dyDescent="0.25">
      <c r="A24" s="5">
        <v>40</v>
      </c>
      <c r="B24" s="8" t="str">
        <f>VLOOKUP(A24,'Sets data'!$A$3:$C$9972,3,FALSE)</f>
        <v>Night\'s Silence</v>
      </c>
      <c r="C24" s="8" t="str">
        <f>VLOOKUP(A24,'Sets data'!$A$3:$C$9972,2,FALSE)</f>
        <v xml:space="preserve">Stille der Nacht </v>
      </c>
    </row>
    <row r="25" spans="1:3" x14ac:dyDescent="0.25">
      <c r="A25" s="5">
        <v>41</v>
      </c>
      <c r="B25" s="8" t="str">
        <f>VLOOKUP(A25,'Sets data'!$A$3:$C$9972,3,FALSE)</f>
        <v>Whitestrake\'s Retribution</v>
      </c>
      <c r="C25" s="8" t="str">
        <f>VLOOKUP(A25,'Sets data'!$A$3:$C$9972,2,FALSE)</f>
        <v xml:space="preserve">Weißplankes Vergeltung </v>
      </c>
    </row>
    <row r="26" spans="1:3" x14ac:dyDescent="0.25">
      <c r="A26" s="5">
        <v>43</v>
      </c>
      <c r="B26" s="8" t="str">
        <f>VLOOKUP(A26,'Sets data'!$A$3:$C$9972,3,FALSE)</f>
        <v>Armor of the Seducer</v>
      </c>
      <c r="C26" s="8" t="str">
        <f>VLOOKUP(A26,'Sets data'!$A$3:$C$9972,2,FALSE)</f>
        <v xml:space="preserve">Rüstung der Verführung </v>
      </c>
    </row>
    <row r="27" spans="1:3" x14ac:dyDescent="0.25">
      <c r="A27" s="5">
        <v>44</v>
      </c>
      <c r="B27" s="8" t="str">
        <f>VLOOKUP(A27,'Sets data'!$A$3:$C$9972,3,FALSE)</f>
        <v>Vampire\'s Kiss</v>
      </c>
      <c r="C27" s="8" t="str">
        <f>VLOOKUP(A27,'Sets data'!$A$3:$C$9972,2,FALSE)</f>
        <v xml:space="preserve">Kuss des Vampirs </v>
      </c>
    </row>
    <row r="28" spans="1:3" x14ac:dyDescent="0.25">
      <c r="A28" s="12">
        <v>46</v>
      </c>
      <c r="B28" s="8" t="str">
        <f>VLOOKUP(A28,'Sets data'!$A$3:$C$9972,3,FALSE)</f>
        <v>Noble Duelist\'s Silks</v>
      </c>
      <c r="C28" s="8" t="str">
        <f>VLOOKUP(A28,'Sets data'!$A$3:$C$9972,2,FALSE)</f>
        <v>Seide des edlen Duellanten</v>
      </c>
    </row>
    <row r="29" spans="1:3" x14ac:dyDescent="0.25">
      <c r="A29" s="12">
        <v>47</v>
      </c>
      <c r="B29" s="8" t="str">
        <f>VLOOKUP(A29,'Sets data'!$A$3:$C$9972,3,FALSE)</f>
        <v>Robes of the Withered Hand</v>
      </c>
      <c r="C29" s="8" t="str">
        <f>VLOOKUP(A29,'Sets data'!$A$3:$C$9972,2,FALSE)</f>
        <v>Roben der Verdorrten Hand</v>
      </c>
    </row>
    <row r="30" spans="1:3" x14ac:dyDescent="0.25">
      <c r="A30" s="5">
        <v>48</v>
      </c>
      <c r="B30" s="8" t="str">
        <f>VLOOKUP(A30,'Sets data'!$A$3:$C$9972,3,FALSE)</f>
        <v>Magnus\' Gift</v>
      </c>
      <c r="C30" s="8" t="str">
        <f>VLOOKUP(A30,'Sets data'!$A$3:$C$9972,2,FALSE)</f>
        <v>Magnus' Gabe</v>
      </c>
    </row>
    <row r="31" spans="1:3" x14ac:dyDescent="0.25">
      <c r="A31" s="12">
        <v>49</v>
      </c>
      <c r="B31" s="8" t="str">
        <f>VLOOKUP(A31,'Sets data'!$A$3:$C$9972,3,FALSE)</f>
        <v>Shadow of the Red Mountain</v>
      </c>
      <c r="C31" s="8" t="str">
        <f>VLOOKUP(A31,'Sets data'!$A$3:$C$9972,2,FALSE)</f>
        <v>Schatten des Roten Berges</v>
      </c>
    </row>
    <row r="32" spans="1:3" x14ac:dyDescent="0.25">
      <c r="A32" s="12">
        <v>50</v>
      </c>
      <c r="B32" s="8" t="str">
        <f>VLOOKUP(A32,'Sets data'!$A$3:$C$9972,3,FALSE)</f>
        <v>The Morag Tong</v>
      </c>
      <c r="C32" s="8" t="str">
        <f>VLOOKUP(A32,'Sets data'!$A$3:$C$9972,2,FALSE)</f>
        <v>Morag Tong</v>
      </c>
    </row>
    <row r="33" spans="1:3" x14ac:dyDescent="0.25">
      <c r="A33" s="5">
        <v>51</v>
      </c>
      <c r="B33" s="8" t="str">
        <f>VLOOKUP(A33,'Sets data'!$A$3:$C$9972,3,FALSE)</f>
        <v>Night Mother\'s Gaze</v>
      </c>
      <c r="C33" s="8" t="str">
        <f>VLOOKUP(A33,'Sets data'!$A$3:$C$9972,2,FALSE)</f>
        <v>Blick der Mutter der Nacht</v>
      </c>
    </row>
    <row r="34" spans="1:3" x14ac:dyDescent="0.25">
      <c r="A34" s="12">
        <v>52</v>
      </c>
      <c r="B34" s="8" t="str">
        <f>VLOOKUP(A34,'Sets data'!$A$3:$C$9972,3,FALSE)</f>
        <v>Beckoning Steel</v>
      </c>
      <c r="C34" s="8" t="str">
        <f>VLOOKUP(A34,'Sets data'!$A$3:$C$9972,2,FALSE)</f>
        <v>Klingender Stahl</v>
      </c>
    </row>
    <row r="35" spans="1:3" x14ac:dyDescent="0.25">
      <c r="A35" s="12">
        <v>53</v>
      </c>
      <c r="B35" s="8" t="str">
        <f>VLOOKUP(A35,'Sets data'!$A$3:$C$9972,3,FALSE)</f>
        <v>The Ice Furnace</v>
      </c>
      <c r="C35" s="8" t="str">
        <f>VLOOKUP(A35,'Sets data'!$A$3:$C$9972,2,FALSE)</f>
        <v>Eisschmiede</v>
      </c>
    </row>
    <row r="36" spans="1:3" x14ac:dyDescent="0.25">
      <c r="A36" s="5">
        <v>54</v>
      </c>
      <c r="B36" s="8" t="str">
        <f>VLOOKUP(A36,'Sets data'!$A$3:$C$9972,3,FALSE)</f>
        <v>Ashen Grip</v>
      </c>
      <c r="C36" s="8" t="str">
        <f>VLOOKUP(A36,'Sets data'!$A$3:$C$9972,2,FALSE)</f>
        <v>Aschengriff</v>
      </c>
    </row>
    <row r="37" spans="1:3" x14ac:dyDescent="0.25">
      <c r="A37" s="12">
        <v>55</v>
      </c>
      <c r="B37" s="8" t="str">
        <f>VLOOKUP(A37,'Sets data'!$A$3:$C$9972,3,FALSE)</f>
        <v>Prayer Shawl</v>
      </c>
      <c r="C37" s="8" t="str">
        <f>VLOOKUP(A37,'Sets data'!$A$3:$C$9972,2,FALSE)</f>
        <v>Gebetstuch</v>
      </c>
    </row>
    <row r="38" spans="1:3" x14ac:dyDescent="0.25">
      <c r="A38" s="12">
        <v>56</v>
      </c>
      <c r="B38" s="8" t="str">
        <f>VLOOKUP(A38,'Sets data'!$A$3:$C$9972,3,FALSE)</f>
        <v>Stendarr\'s Embrace</v>
      </c>
      <c r="C38" s="8" t="str">
        <f>VLOOKUP(A38,'Sets data'!$A$3:$C$9972,2,FALSE)</f>
        <v>Stendarrs Umarmung</v>
      </c>
    </row>
    <row r="39" spans="1:3" x14ac:dyDescent="0.25">
      <c r="A39" s="12">
        <v>57</v>
      </c>
      <c r="B39" s="8" t="str">
        <f>VLOOKUP(A39,'Sets data'!$A$3:$C$9972,3,FALSE)</f>
        <v>Syrabane\'s Grip</v>
      </c>
      <c r="C39" s="8" t="str">
        <f>VLOOKUP(A39,'Sets data'!$A$3:$C$9972,2,FALSE)</f>
        <v>Syrabanns Griff</v>
      </c>
    </row>
    <row r="40" spans="1:3" x14ac:dyDescent="0.25">
      <c r="A40" s="12">
        <v>58</v>
      </c>
      <c r="B40" s="8" t="str">
        <f>VLOOKUP(A40,'Sets data'!$A$3:$C$9972,3,FALSE)</f>
        <v>Hide of the Werewolf</v>
      </c>
      <c r="C40" s="8" t="str">
        <f>VLOOKUP(A40,'Sets data'!$A$3:$C$9972,2,FALSE)</f>
        <v>Fell des Werwolfs</v>
      </c>
    </row>
    <row r="41" spans="1:3" x14ac:dyDescent="0.25">
      <c r="A41" s="12">
        <v>59</v>
      </c>
      <c r="B41" s="8" t="str">
        <f>VLOOKUP(A41,'Sets data'!$A$3:$C$9972,3,FALSE)</f>
        <v>Kyne\'s Kiss</v>
      </c>
      <c r="C41" s="8" t="str">
        <f>VLOOKUP(A41,'Sets data'!$A$3:$C$9972,2,FALSE)</f>
        <v>Kynes Kuss</v>
      </c>
    </row>
    <row r="42" spans="1:3" x14ac:dyDescent="0.25">
      <c r="A42" s="12">
        <v>60</v>
      </c>
      <c r="B42" s="8" t="str">
        <f>VLOOKUP(A42,'Sets data'!$A$3:$C$9972,3,FALSE)</f>
        <v>Darkstride</v>
      </c>
      <c r="C42" s="8" t="str">
        <f>VLOOKUP(A42,'Sets data'!$A$3:$C$9972,2,FALSE)</f>
        <v>Dunkelschritt</v>
      </c>
    </row>
    <row r="43" spans="1:3" x14ac:dyDescent="0.25">
      <c r="A43" s="12">
        <v>61</v>
      </c>
      <c r="B43" s="8" t="str">
        <f>VLOOKUP(A43,'Sets data'!$A$3:$C$9972,3,FALSE)</f>
        <v>Dreugh King Slayer</v>
      </c>
      <c r="C43" s="8" t="str">
        <f>VLOOKUP(A43,'Sets data'!$A$3:$C$9972,2,FALSE)</f>
        <v>Dreughkönigsschlächter</v>
      </c>
    </row>
    <row r="44" spans="1:3" x14ac:dyDescent="0.25">
      <c r="A44" s="12">
        <v>62</v>
      </c>
      <c r="B44" s="8" t="str">
        <f>VLOOKUP(A44,'Sets data'!$A$3:$C$9972,3,FALSE)</f>
        <v>Hatchling\'s Shell</v>
      </c>
      <c r="C44" s="8" t="str">
        <f>VLOOKUP(A44,'Sets data'!$A$3:$C$9972,2,FALSE)</f>
        <v>Schlüpflingspanzer</v>
      </c>
    </row>
    <row r="45" spans="1:3" x14ac:dyDescent="0.25">
      <c r="A45" s="12">
        <v>63</v>
      </c>
      <c r="B45" s="8" t="str">
        <f>VLOOKUP(A45,'Sets data'!$A$3:$C$9972,3,FALSE)</f>
        <v>The Juggernaut</v>
      </c>
      <c r="C45" s="8" t="str">
        <f>VLOOKUP(A45,'Sets data'!$A$3:$C$9972,2,FALSE)</f>
        <v>Koloss</v>
      </c>
    </row>
    <row r="46" spans="1:3" x14ac:dyDescent="0.25">
      <c r="A46" s="12">
        <v>64</v>
      </c>
      <c r="B46" s="8" t="str">
        <f>VLOOKUP(A46,'Sets data'!$A$3:$C$9972,3,FALSE)</f>
        <v>Shadow Dancer\'s Raiment</v>
      </c>
      <c r="C46" s="8" t="str">
        <f>VLOOKUP(A46,'Sets data'!$A$3:$C$9972,2,FALSE)</f>
        <v>Kleidung des Schattentänzers</v>
      </c>
    </row>
    <row r="47" spans="1:3" x14ac:dyDescent="0.25">
      <c r="A47" s="12">
        <v>65</v>
      </c>
      <c r="B47" s="8" t="str">
        <f>VLOOKUP(A47,'Sets data'!$A$3:$C$9972,3,FALSE)</f>
        <v>Bloodthorn\'s Touch</v>
      </c>
      <c r="C47" s="8" t="str">
        <f>VLOOKUP(A47,'Sets data'!$A$3:$C$9972,2,FALSE)</f>
        <v>Spur eines Blutdorns</v>
      </c>
    </row>
    <row r="48" spans="1:3" x14ac:dyDescent="0.25">
      <c r="A48" s="12">
        <v>66</v>
      </c>
      <c r="B48" s="8" t="str">
        <f>VLOOKUP(A48,'Sets data'!$A$3:$C$9972,3,FALSE)</f>
        <v>Robes of the Hist</v>
      </c>
      <c r="C48" s="8" t="str">
        <f>VLOOKUP(A48,'Sets data'!$A$3:$C$9972,2,FALSE)</f>
        <v>Roben des Hist</v>
      </c>
    </row>
    <row r="49" spans="1:3" x14ac:dyDescent="0.25">
      <c r="A49" s="12">
        <v>67</v>
      </c>
      <c r="B49" s="8" t="str">
        <f>VLOOKUP(A49,'Sets data'!$A$3:$C$9972,3,FALSE)</f>
        <v>Shadow Walker</v>
      </c>
      <c r="C49" s="8" t="str">
        <f>VLOOKUP(A49,'Sets data'!$A$3:$C$9972,2,FALSE)</f>
        <v>Schattengänger</v>
      </c>
    </row>
    <row r="50" spans="1:3" x14ac:dyDescent="0.25">
      <c r="A50" s="12">
        <v>68</v>
      </c>
      <c r="B50" s="8" t="str">
        <f>VLOOKUP(A50,'Sets data'!$A$3:$C$9972,3,FALSE)</f>
        <v>Stygian</v>
      </c>
      <c r="C50" s="8" t="str">
        <f>VLOOKUP(A50,'Sets data'!$A$3:$C$9972,2,FALSE)</f>
        <v>Stygier</v>
      </c>
    </row>
    <row r="51" spans="1:3" x14ac:dyDescent="0.25">
      <c r="A51" s="12">
        <v>69</v>
      </c>
      <c r="B51" s="8" t="str">
        <f>VLOOKUP(A51,'Sets data'!$A$3:$C$9972,3,FALSE)</f>
        <v>Ranger\'s Gait</v>
      </c>
      <c r="C51" s="8" t="str">
        <f>VLOOKUP(A51,'Sets data'!$A$3:$C$9972,2,FALSE)</f>
        <v>Laufstil des Waldläufers</v>
      </c>
    </row>
    <row r="52" spans="1:3" x14ac:dyDescent="0.25">
      <c r="A52" s="12">
        <v>70</v>
      </c>
      <c r="B52" s="8" t="str">
        <f>VLOOKUP(A52,'Sets data'!$A$3:$C$9972,3,FALSE)</f>
        <v>Seventh Legion Brute</v>
      </c>
      <c r="C52" s="8" t="str">
        <f>VLOOKUP(A52,'Sets data'!$A$3:$C$9972,2,FALSE)</f>
        <v>Rohling der siebten Legion</v>
      </c>
    </row>
    <row r="53" spans="1:3" x14ac:dyDescent="0.25">
      <c r="A53" s="12">
        <v>71</v>
      </c>
      <c r="B53" s="8" t="str">
        <f>VLOOKUP(A53,'Sets data'!$A$3:$C$9972,3,FALSE)</f>
        <v>Durok\'s Bane</v>
      </c>
      <c r="C53" s="8" t="str">
        <f>VLOOKUP(A53,'Sets data'!$A$3:$C$9972,2,FALSE)</f>
        <v>Duroks Fluch</v>
      </c>
    </row>
    <row r="54" spans="1:3" x14ac:dyDescent="0.25">
      <c r="A54" s="12">
        <v>72</v>
      </c>
      <c r="B54" s="8" t="str">
        <f>VLOOKUP(A54,'Sets data'!$A$3:$C$9972,3,FALSE)</f>
        <v>Nikulas\' Heavy Armor</v>
      </c>
      <c r="C54" s="8" t="str">
        <f>VLOOKUP(A54,'Sets data'!$A$3:$C$9972,2,FALSE)</f>
        <v>Nikulas' schwere Rüstung</v>
      </c>
    </row>
    <row r="55" spans="1:3" x14ac:dyDescent="0.25">
      <c r="A55" s="5">
        <v>73</v>
      </c>
      <c r="B55" s="8" t="str">
        <f>VLOOKUP(A55,'Sets data'!$A$3:$C$9972,3,FALSE)</f>
        <v>Oblivion\'s Foe</v>
      </c>
      <c r="C55" s="8" t="str">
        <f>VLOOKUP(A55,'Sets data'!$A$3:$C$9972,2,FALSE)</f>
        <v>Erinnerung</v>
      </c>
    </row>
    <row r="56" spans="1:3" x14ac:dyDescent="0.25">
      <c r="A56" s="5">
        <v>74</v>
      </c>
      <c r="B56" s="8" t="str">
        <f>VLOOKUP(A56,'Sets data'!$A$3:$C$9972,3,FALSE)</f>
        <v>Spectre\'s Eye</v>
      </c>
      <c r="C56" s="8" t="str">
        <f>VLOOKUP(A56,'Sets data'!$A$3:$C$9972,2,FALSE)</f>
        <v>Schemenauge</v>
      </c>
    </row>
    <row r="57" spans="1:3" x14ac:dyDescent="0.25">
      <c r="A57" s="5">
        <v>75</v>
      </c>
      <c r="B57" s="8" t="str">
        <f>VLOOKUP(A57,'Sets data'!$A$3:$C$9972,3,FALSE)</f>
        <v>Torug\'s Pact</v>
      </c>
      <c r="C57" s="8" t="str">
        <f>VLOOKUP(A57,'Sets data'!$A$3:$C$9972,2,FALSE)</f>
        <v>Torugs Pakt</v>
      </c>
    </row>
    <row r="58" spans="1:3" x14ac:dyDescent="0.25">
      <c r="A58" s="12">
        <v>76</v>
      </c>
      <c r="B58" s="8" t="str">
        <f>VLOOKUP(A58,'Sets data'!$A$3:$C$9972,3,FALSE)</f>
        <v>Robes of Alteration Mastery</v>
      </c>
      <c r="C58" s="8" t="str">
        <f>VLOOKUP(A58,'Sets data'!$A$3:$C$9972,2,FALSE)</f>
        <v>Roben der Veränderungsbeherrschung</v>
      </c>
    </row>
    <row r="59" spans="1:3" x14ac:dyDescent="0.25">
      <c r="A59" s="12">
        <v>77</v>
      </c>
      <c r="B59" s="8" t="str">
        <f>VLOOKUP(A59,'Sets data'!$A$3:$C$9972,3,FALSE)</f>
        <v>Crusader</v>
      </c>
      <c r="C59" s="8" t="str">
        <f>VLOOKUP(A59,'Sets data'!$A$3:$C$9972,2,FALSE)</f>
        <v>Glaubenskrieger</v>
      </c>
    </row>
    <row r="60" spans="1:3" x14ac:dyDescent="0.25">
      <c r="A60" s="5">
        <v>78</v>
      </c>
      <c r="B60" s="8" t="str">
        <f>VLOOKUP(A60,'Sets data'!$A$3:$C$9972,3,FALSE)</f>
        <v>Hist Bark</v>
      </c>
      <c r="C60" s="8" t="str">
        <f>VLOOKUP(A60,'Sets data'!$A$3:$C$9972,2,FALSE)</f>
        <v>Histrinde</v>
      </c>
    </row>
    <row r="61" spans="1:3" x14ac:dyDescent="0.25">
      <c r="A61" s="5">
        <v>79</v>
      </c>
      <c r="B61" s="8" t="str">
        <f>VLOOKUP(A61,'Sets data'!$A$3:$C$9972,3,FALSE)</f>
        <v>Willow\'s Path</v>
      </c>
      <c r="C61" s="8" t="str">
        <f>VLOOKUP(A61,'Sets data'!$A$3:$C$9972,2,FALSE)</f>
        <v>Weidenpfad</v>
      </c>
    </row>
    <row r="62" spans="1:3" x14ac:dyDescent="0.25">
      <c r="A62" s="5">
        <v>80</v>
      </c>
      <c r="B62" s="8" t="str">
        <f>VLOOKUP(A62,'Sets data'!$A$3:$C$9972,3,FALSE)</f>
        <v>Hunding\'s Rage</v>
      </c>
      <c r="C62" s="8" t="str">
        <f>VLOOKUP(A62,'Sets data'!$A$3:$C$9972,2,FALSE)</f>
        <v>Hundings Zorn</v>
      </c>
    </row>
    <row r="63" spans="1:3" x14ac:dyDescent="0.25">
      <c r="A63" s="5">
        <v>81</v>
      </c>
      <c r="B63" s="8" t="str">
        <f>VLOOKUP(A63,'Sets data'!$A$3:$C$9972,3,FALSE)</f>
        <v>Song of Lamae</v>
      </c>
      <c r="C63" s="8" t="str">
        <f>VLOOKUP(A63,'Sets data'!$A$3:$C$9972,2,FALSE)</f>
        <v>Lied der Lamien</v>
      </c>
    </row>
    <row r="64" spans="1:3" x14ac:dyDescent="0.25">
      <c r="A64" s="5">
        <v>82</v>
      </c>
      <c r="B64" s="8" t="str">
        <f>VLOOKUP(A64,'Sets data'!$A$3:$C$9972,3,FALSE)</f>
        <v>Alessia\'s Bulwark</v>
      </c>
      <c r="C64" s="8" t="str">
        <f>VLOOKUP(A64,'Sets data'!$A$3:$C$9972,2,FALSE)</f>
        <v>Alessias Bollwerk</v>
      </c>
    </row>
    <row r="65" spans="1:3" x14ac:dyDescent="0.25">
      <c r="A65" s="12">
        <v>83</v>
      </c>
      <c r="B65" s="8" t="str">
        <f>VLOOKUP(A65,'Sets data'!$A$3:$C$9972,3,FALSE)</f>
        <v>Elf Bane</v>
      </c>
      <c r="C65" s="8" t="str">
        <f>VLOOKUP(A65,'Sets data'!$A$3:$C$9972,2,FALSE)</f>
        <v>Elfenfluch</v>
      </c>
    </row>
    <row r="66" spans="1:3" x14ac:dyDescent="0.25">
      <c r="A66" s="5">
        <v>84</v>
      </c>
      <c r="B66" s="8" t="str">
        <f>VLOOKUP(A66,'Sets data'!$A$3:$C$9972,3,FALSE)</f>
        <v>Orgnum\'s Scales</v>
      </c>
      <c r="C66" s="8" t="str">
        <f>VLOOKUP(A66,'Sets data'!$A$3:$C$9972,2,FALSE)</f>
        <v>Orgnums Schuppen</v>
      </c>
    </row>
    <row r="67" spans="1:3" x14ac:dyDescent="0.25">
      <c r="A67" s="12">
        <v>85</v>
      </c>
      <c r="B67" s="8" t="str">
        <f>VLOOKUP(A67,'Sets data'!$A$3:$C$9972,3,FALSE)</f>
        <v>Almalexia\'s Mercy</v>
      </c>
      <c r="C67" s="8" t="str">
        <f>VLOOKUP(A67,'Sets data'!$A$3:$C$9972,2,FALSE)</f>
        <v>Almalexias Gnade</v>
      </c>
    </row>
    <row r="68" spans="1:3" x14ac:dyDescent="0.25">
      <c r="A68" s="12">
        <v>86</v>
      </c>
      <c r="B68" s="8" t="str">
        <f>VLOOKUP(A68,'Sets data'!$A$3:$C$9972,3,FALSE)</f>
        <v>Queen\'s Elegance</v>
      </c>
      <c r="C68" s="8" t="str">
        <f>VLOOKUP(A68,'Sets data'!$A$3:$C$9972,2,FALSE)</f>
        <v>Eleganz der Königin</v>
      </c>
    </row>
    <row r="69" spans="1:3" x14ac:dyDescent="0.25">
      <c r="A69" s="5">
        <v>87</v>
      </c>
      <c r="B69" s="8" t="str">
        <f>VLOOKUP(A69,'Sets data'!$A$3:$C$9972,3,FALSE)</f>
        <v>Eyes of Mara</v>
      </c>
      <c r="C69" s="8" t="str">
        <f>VLOOKUP(A69,'Sets data'!$A$3:$C$9972,2,FALSE)</f>
        <v>Augen von Mara</v>
      </c>
    </row>
    <row r="70" spans="1:3" x14ac:dyDescent="0.25">
      <c r="A70" s="12">
        <v>88</v>
      </c>
      <c r="B70" s="8" t="str">
        <f>VLOOKUP(A70,'Sets data'!$A$3:$C$9972,3,FALSE)</f>
        <v>Robes of Destruction Mastery</v>
      </c>
      <c r="C70" s="8" t="str">
        <f>VLOOKUP(A70,'Sets data'!$A$3:$C$9972,2,FALSE)</f>
        <v>Roben der Zerstörungsbeherrschung</v>
      </c>
    </row>
    <row r="71" spans="1:3" x14ac:dyDescent="0.25">
      <c r="A71" s="12">
        <v>89</v>
      </c>
      <c r="B71" s="8" t="str">
        <f>VLOOKUP(A71,'Sets data'!$A$3:$C$9972,3,FALSE)</f>
        <v>Sentry</v>
      </c>
      <c r="C71" s="8" t="str">
        <f>VLOOKUP(A71,'Sets data'!$A$3:$C$9972,2,FALSE)</f>
        <v>Wachposten</v>
      </c>
    </row>
    <row r="72" spans="1:3" x14ac:dyDescent="0.25">
      <c r="A72" s="12">
        <v>90</v>
      </c>
      <c r="B72" s="8" t="str">
        <f>VLOOKUP(A72,'Sets data'!$A$3:$C$9972,3,FALSE)</f>
        <v>Senche\'s Bite</v>
      </c>
      <c r="C72" s="8" t="str">
        <f>VLOOKUP(A72,'Sets data'!$A$3:$C$9972,2,FALSE)</f>
        <v>Biss des Senche</v>
      </c>
    </row>
    <row r="73" spans="1:3" x14ac:dyDescent="0.25">
      <c r="A73" s="12">
        <v>91</v>
      </c>
      <c r="B73" s="8" t="str">
        <f>VLOOKUP(A73,'Sets data'!$A$3:$C$9972,3,FALSE)</f>
        <v>Oblivion\'s Edge</v>
      </c>
      <c r="C73" s="8" t="str">
        <f>VLOOKUP(A73,'Sets data'!$A$3:$C$9972,2,FALSE)</f>
        <v>Vorteil des Vergessens</v>
      </c>
    </row>
    <row r="74" spans="1:3" x14ac:dyDescent="0.25">
      <c r="A74" s="5">
        <v>92</v>
      </c>
      <c r="B74" s="8" t="str">
        <f>VLOOKUP(A74,'Sets data'!$A$3:$C$9972,3,FALSE)</f>
        <v>Kagrenac\'s Hope</v>
      </c>
      <c r="C74" s="8" t="str">
        <f>VLOOKUP(A74,'Sets data'!$A$3:$C$9972,2,FALSE)</f>
        <v>Kagrenacs Hoffnung</v>
      </c>
    </row>
    <row r="75" spans="1:3" x14ac:dyDescent="0.25">
      <c r="A75" s="12">
        <v>93</v>
      </c>
      <c r="B75" s="8" t="str">
        <f>VLOOKUP(A75,'Sets data'!$A$3:$C$9972,3,FALSE)</f>
        <v>Storm Knight\'s Plate</v>
      </c>
      <c r="C75" s="8" t="str">
        <f>VLOOKUP(A75,'Sets data'!$A$3:$C$9972,2,FALSE)</f>
        <v>Wut des Sturmritters</v>
      </c>
    </row>
    <row r="76" spans="1:3" x14ac:dyDescent="0.25">
      <c r="A76" s="12">
        <v>94</v>
      </c>
      <c r="B76" s="8" t="str">
        <f>VLOOKUP(A76,'Sets data'!$A$3:$C$9972,3,FALSE)</f>
        <v>Meridia\'s Blessed Armor</v>
      </c>
      <c r="C76" s="8" t="str">
        <f>VLOOKUP(A76,'Sets data'!$A$3:$C$9972,2,FALSE)</f>
        <v>Meridias gesegnete Rüstung</v>
      </c>
    </row>
    <row r="77" spans="1:3" x14ac:dyDescent="0.25">
      <c r="A77" s="5">
        <v>95</v>
      </c>
      <c r="B77" s="8" t="str">
        <f>VLOOKUP(A77,'Sets data'!$A$3:$C$9972,3,FALSE)</f>
        <v>Shalidor\'s Curse</v>
      </c>
      <c r="C77" s="8" t="str">
        <f>VLOOKUP(A77,'Sets data'!$A$3:$C$9972,2,FALSE)</f>
        <v>Shalidors Fluch</v>
      </c>
    </row>
    <row r="78" spans="1:3" x14ac:dyDescent="0.25">
      <c r="A78" s="12">
        <v>96</v>
      </c>
      <c r="B78" s="8" t="str">
        <f>VLOOKUP(A78,'Sets data'!$A$3:$C$9972,3,FALSE)</f>
        <v>Armor of Truth</v>
      </c>
      <c r="C78" s="8" t="str">
        <f>VLOOKUP(A78,'Sets data'!$A$3:$C$9972,2,FALSE)</f>
        <v>Rüstung der Wahrheit</v>
      </c>
    </row>
    <row r="79" spans="1:3" x14ac:dyDescent="0.25">
      <c r="A79" s="12">
        <v>97</v>
      </c>
      <c r="B79" s="8" t="str">
        <f>VLOOKUP(A79,'Sets data'!$A$3:$C$9972,3,FALSE)</f>
        <v>The Arch-Mage</v>
      </c>
      <c r="C79" s="8" t="str">
        <f>VLOOKUP(A79,'Sets data'!$A$3:$C$9972,2,FALSE)</f>
        <v>Erzmagier</v>
      </c>
    </row>
    <row r="80" spans="1:3" x14ac:dyDescent="0.25">
      <c r="A80" s="12">
        <v>98</v>
      </c>
      <c r="B80" s="8" t="str">
        <f>VLOOKUP(A80,'Sets data'!$A$3:$C$9972,3,FALSE)</f>
        <v>Necropotence</v>
      </c>
      <c r="C80" s="8" t="str">
        <f>VLOOKUP(A80,'Sets data'!$A$3:$C$9972,2,FALSE)</f>
        <v>Nekropotenz</v>
      </c>
    </row>
    <row r="81" spans="1:3" x14ac:dyDescent="0.25">
      <c r="A81" s="12">
        <v>99</v>
      </c>
      <c r="B81" s="8" t="str">
        <f>VLOOKUP(A81,'Sets data'!$A$3:$C$9972,3,FALSE)</f>
        <v>Salvation</v>
      </c>
      <c r="C81" s="8" t="str">
        <f>VLOOKUP(A81,'Sets data'!$A$3:$C$9972,2,FALSE)</f>
        <v>Erlösung</v>
      </c>
    </row>
    <row r="82" spans="1:3" x14ac:dyDescent="0.25">
      <c r="A82" s="12">
        <v>100</v>
      </c>
      <c r="B82" s="8" t="str">
        <f>VLOOKUP(A82,'Sets data'!$A$3:$C$9972,3,FALSE)</f>
        <v>Hawk\'s Eye</v>
      </c>
      <c r="C82" s="8" t="str">
        <f>VLOOKUP(A82,'Sets data'!$A$3:$C$9972,2,FALSE)</f>
        <v>Falkenauge</v>
      </c>
    </row>
    <row r="83" spans="1:3" x14ac:dyDescent="0.25">
      <c r="A83" s="12">
        <v>101</v>
      </c>
      <c r="B83" s="8" t="str">
        <f>VLOOKUP(A83,'Sets data'!$A$3:$C$9972,3,FALSE)</f>
        <v>Affliction</v>
      </c>
      <c r="C83" s="8" t="str">
        <f>VLOOKUP(A83,'Sets data'!$A$3:$C$9972,2,FALSE)</f>
        <v>Elend</v>
      </c>
    </row>
    <row r="84" spans="1:3" x14ac:dyDescent="0.25">
      <c r="A84" s="12">
        <v>102</v>
      </c>
      <c r="B84" s="8" t="str">
        <f>VLOOKUP(A84,'Sets data'!$A$3:$C$9972,3,FALSE)</f>
        <v>Duneripper\'s Scales</v>
      </c>
      <c r="C84" s="8" t="str">
        <f>VLOOKUP(A84,'Sets data'!$A$3:$C$9972,2,FALSE)</f>
        <v>Schuppen des Dünenbrechers</v>
      </c>
    </row>
    <row r="85" spans="1:3" x14ac:dyDescent="0.25">
      <c r="A85" s="12">
        <v>103</v>
      </c>
      <c r="B85" s="8" t="str">
        <f>VLOOKUP(A85,'Sets data'!$A$3:$C$9972,3,FALSE)</f>
        <v>Magicka Furnace</v>
      </c>
      <c r="C85" s="8" t="str">
        <f>VLOOKUP(A85,'Sets data'!$A$3:$C$9972,2,FALSE)</f>
        <v>Magickaschmiede</v>
      </c>
    </row>
    <row r="86" spans="1:3" x14ac:dyDescent="0.25">
      <c r="A86" s="12">
        <v>104</v>
      </c>
      <c r="B86" s="8" t="str">
        <f>VLOOKUP(A86,'Sets data'!$A$3:$C$9972,3,FALSE)</f>
        <v>Curse Eater</v>
      </c>
      <c r="C86" s="8" t="str">
        <f>VLOOKUP(A86,'Sets data'!$A$3:$C$9972,2,FALSE)</f>
        <v>Fluchfresser</v>
      </c>
    </row>
    <row r="87" spans="1:3" x14ac:dyDescent="0.25">
      <c r="A87" s="12">
        <v>105</v>
      </c>
      <c r="B87" s="8" t="str">
        <f>VLOOKUP(A87,'Sets data'!$A$3:$C$9972,3,FALSE)</f>
        <v>Twin Sisters</v>
      </c>
      <c r="C87" s="8" t="str">
        <f>VLOOKUP(A87,'Sets data'!$A$3:$C$9972,2,FALSE)</f>
        <v>Zwillingsschwestern</v>
      </c>
    </row>
    <row r="88" spans="1:3" x14ac:dyDescent="0.25">
      <c r="A88" s="12">
        <v>106</v>
      </c>
      <c r="B88" s="8" t="str">
        <f>VLOOKUP(A88,'Sets data'!$A$3:$C$9972,3,FALSE)</f>
        <v>Wilderqueen\'s Arch</v>
      </c>
      <c r="C88" s="8" t="str">
        <f>VLOOKUP(A88,'Sets data'!$A$3:$C$9972,2,FALSE)</f>
        <v>Bogen der Wildkönigin</v>
      </c>
    </row>
    <row r="89" spans="1:3" x14ac:dyDescent="0.25">
      <c r="A89" s="12">
        <v>107</v>
      </c>
      <c r="B89" s="8" t="str">
        <f>VLOOKUP(A89,'Sets data'!$A$3:$C$9972,3,FALSE)</f>
        <v>Wyrd Tree\'s Blessing</v>
      </c>
      <c r="C89" s="8" t="str">
        <f>VLOOKUP(A89,'Sets data'!$A$3:$C$9972,2,FALSE)</f>
        <v>Segen des Wyrdbaums</v>
      </c>
    </row>
    <row r="90" spans="1:3" x14ac:dyDescent="0.25">
      <c r="A90" s="12">
        <v>108</v>
      </c>
      <c r="B90" s="8" t="str">
        <f>VLOOKUP(A90,'Sets data'!$A$3:$C$9972,3,FALSE)</f>
        <v>Ravager</v>
      </c>
      <c r="C90" s="8" t="str">
        <f>VLOOKUP(A90,'Sets data'!$A$3:$C$9972,2,FALSE)</f>
        <v>Verwüster</v>
      </c>
    </row>
    <row r="91" spans="1:3" x14ac:dyDescent="0.25">
      <c r="A91" s="12">
        <v>109</v>
      </c>
      <c r="B91" s="8" t="str">
        <f>VLOOKUP(A91,'Sets data'!$A$3:$C$9972,3,FALSE)</f>
        <v>Light of Cyrodiil</v>
      </c>
      <c r="C91" s="8" t="str">
        <f>VLOOKUP(A91,'Sets data'!$A$3:$C$9972,2,FALSE)</f>
        <v>Licht von Cyrodiil</v>
      </c>
    </row>
    <row r="92" spans="1:3" x14ac:dyDescent="0.25">
      <c r="A92" s="12">
        <v>110</v>
      </c>
      <c r="B92" s="8" t="str">
        <f>VLOOKUP(A92,'Sets data'!$A$3:$C$9972,3,FALSE)</f>
        <v>Sanctuary</v>
      </c>
      <c r="C92" s="8" t="str">
        <f>VLOOKUP(A92,'Sets data'!$A$3:$C$9972,2,FALSE)</f>
        <v>Heiligtum</v>
      </c>
    </row>
    <row r="93" spans="1:3" x14ac:dyDescent="0.25">
      <c r="A93" s="12">
        <v>111</v>
      </c>
      <c r="B93" s="8" t="str">
        <f>VLOOKUP(A93,'Sets data'!$A$3:$C$9972,3,FALSE)</f>
        <v>Ward of Cyrodiil</v>
      </c>
      <c r="C93" s="8" t="str">
        <f>VLOOKUP(A93,'Sets data'!$A$3:$C$9972,2,FALSE)</f>
        <v>Schutz von Cyrodiil</v>
      </c>
    </row>
    <row r="94" spans="1:3" x14ac:dyDescent="0.25">
      <c r="A94" s="12">
        <v>112</v>
      </c>
      <c r="B94" s="8" t="str">
        <f>VLOOKUP(A94,'Sets data'!$A$3:$C$9972,3,FALSE)</f>
        <v>Night Terror</v>
      </c>
      <c r="C94" s="8" t="str">
        <f>VLOOKUP(A94,'Sets data'!$A$3:$C$9972,2,FALSE)</f>
        <v>Nachtschrecken</v>
      </c>
    </row>
    <row r="95" spans="1:3" x14ac:dyDescent="0.25">
      <c r="A95" s="12">
        <v>113</v>
      </c>
      <c r="B95" s="8" t="str">
        <f>VLOOKUP(A95,'Sets data'!$A$3:$C$9972,3,FALSE)</f>
        <v>Crest of Cyrodiil</v>
      </c>
      <c r="C95" s="8" t="str">
        <f>VLOOKUP(A95,'Sets data'!$A$3:$C$9972,2,FALSE)</f>
        <v>Wappen von Cyrodiil</v>
      </c>
    </row>
    <row r="96" spans="1:3" x14ac:dyDescent="0.25">
      <c r="A96" s="12">
        <v>114</v>
      </c>
      <c r="B96" s="8" t="str">
        <f>VLOOKUP(A96,'Sets data'!$A$3:$C$9972,3,FALSE)</f>
        <v>Soulshine</v>
      </c>
      <c r="C96" s="8" t="str">
        <f>VLOOKUP(A96,'Sets data'!$A$3:$C$9972,2,FALSE)</f>
        <v>Seelenschein</v>
      </c>
    </row>
    <row r="97" spans="1:3" x14ac:dyDescent="0.25">
      <c r="A97" s="12">
        <v>116</v>
      </c>
      <c r="B97" s="8" t="str">
        <f>VLOOKUP(A97,'Sets data'!$A$3:$C$9972,3,FALSE)</f>
        <v>The Destruction Suite</v>
      </c>
      <c r="C97" s="8" t="str">
        <f>VLOOKUP(A97,'Sets data'!$A$3:$C$9972,2,FALSE)</f>
        <v>Garnitur der Zerstörung</v>
      </c>
    </row>
    <row r="98" spans="1:3" x14ac:dyDescent="0.25">
      <c r="A98" s="12">
        <v>117</v>
      </c>
      <c r="B98" s="8" t="str">
        <f>VLOOKUP(A98,'Sets data'!$A$3:$C$9972,3,FALSE)</f>
        <v>Relics of the Physician, Ansur</v>
      </c>
      <c r="C98" s="8" t="str">
        <f>VLOOKUP(A98,'Sets data'!$A$3:$C$9972,2,FALSE)</f>
        <v>Relikte des Mediziners Ansur</v>
      </c>
    </row>
    <row r="99" spans="1:3" x14ac:dyDescent="0.25">
      <c r="A99" s="12">
        <v>118</v>
      </c>
      <c r="B99" s="8" t="str">
        <f>VLOOKUP(A99,'Sets data'!$A$3:$C$9972,3,FALSE)</f>
        <v>Treasures of the Earthforge</v>
      </c>
      <c r="C99" s="8" t="str">
        <f>VLOOKUP(A99,'Sets data'!$A$3:$C$9972,2,FALSE)</f>
        <v>Schätze der Erdenschmiede</v>
      </c>
    </row>
    <row r="100" spans="1:3" x14ac:dyDescent="0.25">
      <c r="A100" s="12">
        <v>119</v>
      </c>
      <c r="B100" s="8" t="str">
        <f>VLOOKUP(A100,'Sets data'!$A$3:$C$9972,3,FALSE)</f>
        <v>Relics of the Rebellion</v>
      </c>
      <c r="C100" s="8" t="str">
        <f>VLOOKUP(A100,'Sets data'!$A$3:$C$9972,2,FALSE)</f>
        <v>Relikte der Rebellion</v>
      </c>
    </row>
    <row r="101" spans="1:3" x14ac:dyDescent="0.25">
      <c r="A101" s="12">
        <v>120</v>
      </c>
      <c r="B101" s="8" t="str">
        <f>VLOOKUP(A101,'Sets data'!$A$3:$C$9972,3,FALSE)</f>
        <v>Arms of Infernace</v>
      </c>
      <c r="C101" s="8" t="str">
        <f>VLOOKUP(A101,'Sets data'!$A$3:$C$9972,2,FALSE)</f>
        <v>Waffen Infernals</v>
      </c>
    </row>
    <row r="102" spans="1:3" x14ac:dyDescent="0.25">
      <c r="A102" s="12">
        <v>121</v>
      </c>
      <c r="B102" s="8" t="str">
        <f>VLOOKUP(A102,'Sets data'!$A$3:$C$9972,3,FALSE)</f>
        <v>Arms of the Ancestors</v>
      </c>
      <c r="C102" s="8" t="str">
        <f>VLOOKUP(A102,'Sets data'!$A$3:$C$9972,2,FALSE)</f>
        <v>Waffen der Ahnen</v>
      </c>
    </row>
    <row r="103" spans="1:3" x14ac:dyDescent="0.25">
      <c r="A103" s="12">
        <v>122</v>
      </c>
      <c r="B103" s="8" t="str">
        <f>VLOOKUP(A103,'Sets data'!$A$3:$C$9972,3,FALSE)</f>
        <v>Ebon Armory</v>
      </c>
      <c r="C103" s="8" t="str">
        <f>VLOOKUP(A103,'Sets data'!$A$3:$C$9972,2,FALSE)</f>
        <v>Ebenerzarsenal</v>
      </c>
    </row>
    <row r="104" spans="1:3" x14ac:dyDescent="0.25">
      <c r="A104" s="12">
        <v>123</v>
      </c>
      <c r="B104" s="8" t="str">
        <f>VLOOKUP(A104,'Sets data'!$A$3:$C$9972,3,FALSE)</f>
        <v>Hircine\'s Veneer</v>
      </c>
      <c r="C104" s="8" t="str">
        <f>VLOOKUP(A104,'Sets data'!$A$3:$C$9972,2,FALSE)</f>
        <v>Hircines Schein</v>
      </c>
    </row>
    <row r="105" spans="1:3" x14ac:dyDescent="0.25">
      <c r="A105" s="12">
        <v>124</v>
      </c>
      <c r="B105" s="8" t="str">
        <f>VLOOKUP(A105,'Sets data'!$A$3:$C$9972,3,FALSE)</f>
        <v>The Worm\'s Raiment</v>
      </c>
      <c r="C105" s="8" t="str">
        <f>VLOOKUP(A105,'Sets data'!$A$3:$C$9972,2,FALSE)</f>
        <v>Garderobe des Wurms</v>
      </c>
    </row>
    <row r="106" spans="1:3" x14ac:dyDescent="0.25">
      <c r="A106" s="12">
        <v>125</v>
      </c>
      <c r="B106" s="8" t="str">
        <f>VLOOKUP(A106,'Sets data'!$A$3:$C$9972,3,FALSE)</f>
        <v>Wrath of the Imperium</v>
      </c>
      <c r="C106" s="8" t="str">
        <f>VLOOKUP(A106,'Sets data'!$A$3:$C$9972,2,FALSE)</f>
        <v>Zorn des Kaiserreichs</v>
      </c>
    </row>
    <row r="107" spans="1:3" x14ac:dyDescent="0.25">
      <c r="A107" s="12">
        <v>126</v>
      </c>
      <c r="B107" s="8" t="str">
        <f>VLOOKUP(A107,'Sets data'!$A$3:$C$9972,3,FALSE)</f>
        <v>Grace of the Ancients</v>
      </c>
      <c r="C107" s="8" t="str">
        <f>VLOOKUP(A107,'Sets data'!$A$3:$C$9972,2,FALSE)</f>
        <v>Anmut der Uralten</v>
      </c>
    </row>
    <row r="108" spans="1:3" x14ac:dyDescent="0.25">
      <c r="A108" s="12">
        <v>127</v>
      </c>
      <c r="B108" s="8" t="str">
        <f>VLOOKUP(A108,'Sets data'!$A$3:$C$9972,3,FALSE)</f>
        <v>Deadly Strike</v>
      </c>
      <c r="C108" s="8" t="str">
        <f>VLOOKUP(A108,'Sets data'!$A$3:$C$9972,2,FALSE)</f>
        <v>Tödlicher Stoß</v>
      </c>
    </row>
    <row r="109" spans="1:3" x14ac:dyDescent="0.25">
      <c r="A109" s="12">
        <v>128</v>
      </c>
      <c r="B109" s="8" t="str">
        <f>VLOOKUP(A109,'Sets data'!$A$3:$C$9972,3,FALSE)</f>
        <v>Blessing of the Potentates</v>
      </c>
      <c r="C109" s="8" t="str">
        <f>VLOOKUP(A109,'Sets data'!$A$3:$C$9972,2,FALSE)</f>
        <v>Segen des Potentaten</v>
      </c>
    </row>
    <row r="110" spans="1:3" x14ac:dyDescent="0.25">
      <c r="A110" s="12">
        <v>129</v>
      </c>
      <c r="B110" s="8" t="str">
        <f>VLOOKUP(A110,'Sets data'!$A$3:$C$9972,3,FALSE)</f>
        <v>Vengeance Leech</v>
      </c>
      <c r="C110" s="8" t="str">
        <f>VLOOKUP(A110,'Sets data'!$A$3:$C$9972,2,FALSE)</f>
        <v>Saugende Vergeltung</v>
      </c>
    </row>
    <row r="111" spans="1:3" x14ac:dyDescent="0.25">
      <c r="A111" s="12">
        <v>130</v>
      </c>
      <c r="B111" s="8" t="str">
        <f>VLOOKUP(A111,'Sets data'!$A$3:$C$9972,3,FALSE)</f>
        <v>Eagle Eye</v>
      </c>
      <c r="C111" s="8" t="str">
        <f>VLOOKUP(A111,'Sets data'!$A$3:$C$9972,2,FALSE)</f>
        <v>Adlerauge</v>
      </c>
    </row>
    <row r="112" spans="1:3" x14ac:dyDescent="0.25">
      <c r="A112" s="12">
        <v>131</v>
      </c>
      <c r="B112" s="8" t="str">
        <f>VLOOKUP(A112,'Sets data'!$A$3:$C$9972,3,FALSE)</f>
        <v>Bastion of the Heartland</v>
      </c>
      <c r="C112" s="8" t="str">
        <f>VLOOKUP(A112,'Sets data'!$A$3:$C$9972,2,FALSE)</f>
        <v>Bastion des Herzlandes</v>
      </c>
    </row>
    <row r="113" spans="1:3" x14ac:dyDescent="0.25">
      <c r="A113" s="12">
        <v>132</v>
      </c>
      <c r="B113" s="8" t="str">
        <f>VLOOKUP(A113,'Sets data'!$A$3:$C$9972,3,FALSE)</f>
        <v>Shield of the Valiant</v>
      </c>
      <c r="C113" s="8" t="str">
        <f>VLOOKUP(A113,'Sets data'!$A$3:$C$9972,2,FALSE)</f>
        <v>Schild des Tapferen</v>
      </c>
    </row>
    <row r="114" spans="1:3" x14ac:dyDescent="0.25">
      <c r="A114" s="12">
        <v>133</v>
      </c>
      <c r="B114" s="8" t="str">
        <f>VLOOKUP(A114,'Sets data'!$A$3:$C$9972,3,FALSE)</f>
        <v>Buffer of the Swift</v>
      </c>
      <c r="C114" s="8" t="str">
        <f>VLOOKUP(A114,'Sets data'!$A$3:$C$9972,2,FALSE)</f>
        <v>Dämpfer des Geschwinden</v>
      </c>
    </row>
    <row r="115" spans="1:3" x14ac:dyDescent="0.25">
      <c r="A115" s="12">
        <v>134</v>
      </c>
      <c r="B115" s="8" t="str">
        <f>VLOOKUP(A115,'Sets data'!$A$3:$C$9972,3,FALSE)</f>
        <v>Shroud of the Lich</v>
      </c>
      <c r="C115" s="8" t="str">
        <f>VLOOKUP(A115,'Sets data'!$A$3:$C$9972,2,FALSE)</f>
        <v>Tuch des Lich</v>
      </c>
    </row>
    <row r="116" spans="1:3" x14ac:dyDescent="0.25">
      <c r="A116" s="12">
        <v>135</v>
      </c>
      <c r="B116" s="8" t="str">
        <f>VLOOKUP(A116,'Sets data'!$A$3:$C$9972,3,FALSE)</f>
        <v>Draugr\'s Heritage</v>
      </c>
      <c r="C116" s="8" t="str">
        <f>VLOOKUP(A116,'Sets data'!$A$3:$C$9972,2,FALSE)</f>
        <v>Erbe des Draugrs</v>
      </c>
    </row>
    <row r="117" spans="1:3" x14ac:dyDescent="0.25">
      <c r="A117" s="12">
        <v>136</v>
      </c>
      <c r="B117" s="8" t="str">
        <f>VLOOKUP(A117,'Sets data'!$A$3:$C$9972,3,FALSE)</f>
        <v>Immortal Warrior</v>
      </c>
      <c r="C117" s="8" t="str">
        <f>VLOOKUP(A117,'Sets data'!$A$3:$C$9972,2,FALSE)</f>
        <v>Unsterblicher Krieger</v>
      </c>
    </row>
    <row r="118" spans="1:3" x14ac:dyDescent="0.25">
      <c r="A118" s="12">
        <v>137</v>
      </c>
      <c r="B118" s="8" t="str">
        <f>VLOOKUP(A118,'Sets data'!$A$3:$C$9972,3,FALSE)</f>
        <v>Berserking Warrior</v>
      </c>
      <c r="C118" s="8" t="str">
        <f>VLOOKUP(A118,'Sets data'!$A$3:$C$9972,2,FALSE)</f>
        <v>Tobender Krieger</v>
      </c>
    </row>
    <row r="119" spans="1:3" x14ac:dyDescent="0.25">
      <c r="A119" s="12">
        <v>138</v>
      </c>
      <c r="B119" s="8" t="str">
        <f>VLOOKUP(A119,'Sets data'!$A$3:$C$9972,3,FALSE)</f>
        <v>Defending Warrior</v>
      </c>
      <c r="C119" s="8" t="str">
        <f>VLOOKUP(A119,'Sets data'!$A$3:$C$9972,2,FALSE)</f>
        <v>Verteidigender Krieger</v>
      </c>
    </row>
    <row r="120" spans="1:3" x14ac:dyDescent="0.25">
      <c r="A120" s="12">
        <v>139</v>
      </c>
      <c r="B120" s="8" t="str">
        <f>VLOOKUP(A120,'Sets data'!$A$3:$C$9972,3,FALSE)</f>
        <v>Wise Mage</v>
      </c>
      <c r="C120" s="8" t="str">
        <f>VLOOKUP(A120,'Sets data'!$A$3:$C$9972,2,FALSE)</f>
        <v>Weiser Magier</v>
      </c>
    </row>
    <row r="121" spans="1:3" x14ac:dyDescent="0.25">
      <c r="A121" s="12">
        <v>140</v>
      </c>
      <c r="B121" s="8" t="str">
        <f>VLOOKUP(A121,'Sets data'!$A$3:$C$9972,3,FALSE)</f>
        <v>Destructive Mage</v>
      </c>
      <c r="C121" s="8" t="str">
        <f>VLOOKUP(A121,'Sets data'!$A$3:$C$9972,2,FALSE)</f>
        <v>Zerstörerischer Magier</v>
      </c>
    </row>
    <row r="122" spans="1:3" x14ac:dyDescent="0.25">
      <c r="A122" s="12">
        <v>141</v>
      </c>
      <c r="B122" s="8" t="str">
        <f>VLOOKUP(A122,'Sets data'!$A$3:$C$9972,3,FALSE)</f>
        <v>Healing Mage</v>
      </c>
      <c r="C122" s="8" t="str">
        <f>VLOOKUP(A122,'Sets data'!$A$3:$C$9972,2,FALSE)</f>
        <v>Heilender Magier</v>
      </c>
    </row>
    <row r="123" spans="1:3" x14ac:dyDescent="0.25">
      <c r="A123" s="12">
        <v>142</v>
      </c>
      <c r="B123" s="8" t="str">
        <f>VLOOKUP(A123,'Sets data'!$A$3:$C$9972,3,FALSE)</f>
        <v>Quick Serpent</v>
      </c>
      <c r="C123" s="8" t="str">
        <f>VLOOKUP(A123,'Sets data'!$A$3:$C$9972,2,FALSE)</f>
        <v>Flinke Schlange</v>
      </c>
    </row>
    <row r="124" spans="1:3" x14ac:dyDescent="0.25">
      <c r="A124" s="12">
        <v>143</v>
      </c>
      <c r="B124" s="8" t="str">
        <f>VLOOKUP(A124,'Sets data'!$A$3:$C$9972,3,FALSE)</f>
        <v>Poisonous Serpent</v>
      </c>
      <c r="C124" s="8" t="str">
        <f>VLOOKUP(A124,'Sets data'!$A$3:$C$9972,2,FALSE)</f>
        <v>Giftschlange</v>
      </c>
    </row>
    <row r="125" spans="1:3" x14ac:dyDescent="0.25">
      <c r="A125" s="12">
        <v>144</v>
      </c>
      <c r="B125" s="8" t="str">
        <f>VLOOKUP(A125,'Sets data'!$A$3:$C$9972,3,FALSE)</f>
        <v>Twice-Fanged Serpent</v>
      </c>
      <c r="C125" s="8" t="str">
        <f>VLOOKUP(A125,'Sets data'!$A$3:$C$9972,2,FALSE)</f>
        <v>Doppelzüngige Schlange</v>
      </c>
    </row>
    <row r="126" spans="1:3" x14ac:dyDescent="0.25">
      <c r="A126" s="12">
        <v>145</v>
      </c>
      <c r="B126" s="8" t="str">
        <f>VLOOKUP(A126,'Sets data'!$A$3:$C$9972,3,FALSE)</f>
        <v>Way of Fire</v>
      </c>
      <c r="C126" s="8" t="str">
        <f>VLOOKUP(A126,'Sets data'!$A$3:$C$9972,2,FALSE)</f>
        <v>Weg des Feuers</v>
      </c>
    </row>
    <row r="127" spans="1:3" x14ac:dyDescent="0.25">
      <c r="A127" s="12">
        <v>146</v>
      </c>
      <c r="B127" s="8" t="str">
        <f>VLOOKUP(A127,'Sets data'!$A$3:$C$9972,3,FALSE)</f>
        <v>Way of Air</v>
      </c>
      <c r="C127" s="8" t="str">
        <f>VLOOKUP(A127,'Sets data'!$A$3:$C$9972,2,FALSE)</f>
        <v>Weg der Luft</v>
      </c>
    </row>
    <row r="128" spans="1:3" x14ac:dyDescent="0.25">
      <c r="A128" s="12">
        <v>147</v>
      </c>
      <c r="B128" s="8" t="str">
        <f>VLOOKUP(A128,'Sets data'!$A$3:$C$9972,3,FALSE)</f>
        <v>Way of Martial Knowledge</v>
      </c>
      <c r="C128" s="8" t="str">
        <f>VLOOKUP(A128,'Sets data'!$A$3:$C$9972,2,FALSE)</f>
        <v>Weg der Kampfkunst</v>
      </c>
    </row>
    <row r="129" spans="1:3" x14ac:dyDescent="0.25">
      <c r="A129" s="5">
        <v>148</v>
      </c>
      <c r="B129" s="8" t="str">
        <f>VLOOKUP(A129,'Sets data'!$A$3:$C$9972,3,FALSE)</f>
        <v>Way of the Arena</v>
      </c>
      <c r="C129" s="8" t="str">
        <f>VLOOKUP(A129,'Sets data'!$A$3:$C$9972,2,FALSE)</f>
        <v>Weg der Arena</v>
      </c>
    </row>
    <row r="130" spans="1:3" x14ac:dyDescent="0.25">
      <c r="A130" s="12">
        <v>155</v>
      </c>
      <c r="B130" s="8" t="str">
        <f>VLOOKUP(A130,'Sets data'!$A$3:$C$9972,3,FALSE)</f>
        <v>Undaunted Bastion</v>
      </c>
      <c r="C130" s="8" t="str">
        <f>VLOOKUP(A130,'Sets data'!$A$3:$C$9972,2,FALSE)</f>
        <v>Unerschrockenen-Bastion</v>
      </c>
    </row>
    <row r="131" spans="1:3" x14ac:dyDescent="0.25">
      <c r="A131" s="12">
        <v>156</v>
      </c>
      <c r="B131" s="8" t="str">
        <f>VLOOKUP(A131,'Sets data'!$A$3:$C$9972,3,FALSE)</f>
        <v>Undaunted Infiltrator</v>
      </c>
      <c r="C131" s="8" t="str">
        <f>VLOOKUP(A131,'Sets data'!$A$3:$C$9972,2,FALSE)</f>
        <v>Unerschrockener Infiltrator</v>
      </c>
    </row>
    <row r="132" spans="1:3" x14ac:dyDescent="0.25">
      <c r="A132" s="12">
        <v>157</v>
      </c>
      <c r="B132" s="8" t="str">
        <f>VLOOKUP(A132,'Sets data'!$A$3:$C$9972,3,FALSE)</f>
        <v>Undaunted Unweaver</v>
      </c>
      <c r="C132" s="8" t="str">
        <f>VLOOKUP(A132,'Sets data'!$A$3:$C$9972,2,FALSE)</f>
        <v>Unerschrockener Entflechter</v>
      </c>
    </row>
    <row r="133" spans="1:3" x14ac:dyDescent="0.25">
      <c r="A133" s="12">
        <v>158</v>
      </c>
      <c r="B133" s="8" t="str">
        <f>VLOOKUP(A133,'Sets data'!$A$3:$C$9972,3,FALSE)</f>
        <v>Embershield</v>
      </c>
      <c r="C133" s="8" t="str">
        <f>VLOOKUP(A133,'Sets data'!$A$3:$C$9972,2,FALSE)</f>
        <v>Glutschild</v>
      </c>
    </row>
    <row r="134" spans="1:3" x14ac:dyDescent="0.25">
      <c r="A134" s="12">
        <v>159</v>
      </c>
      <c r="B134" s="8" t="str">
        <f>VLOOKUP(A134,'Sets data'!$A$3:$C$9972,3,FALSE)</f>
        <v>Sunderflame</v>
      </c>
      <c r="C134" s="8" t="str">
        <f>VLOOKUP(A134,'Sets data'!$A$3:$C$9972,2,FALSE)</f>
        <v>Trennflamme</v>
      </c>
    </row>
    <row r="135" spans="1:3" x14ac:dyDescent="0.25">
      <c r="A135" s="12">
        <v>160</v>
      </c>
      <c r="B135" s="8" t="str">
        <f>VLOOKUP(A135,'Sets data'!$A$3:$C$9972,3,FALSE)</f>
        <v>Burning Spellweave</v>
      </c>
      <c r="C135" s="8" t="str">
        <f>VLOOKUP(A135,'Sets data'!$A$3:$C$9972,2,FALSE)</f>
        <v>Branntzauberweber</v>
      </c>
    </row>
    <row r="136" spans="1:3" x14ac:dyDescent="0.25">
      <c r="A136" s="5">
        <v>161</v>
      </c>
      <c r="B136" s="8" t="str">
        <f>VLOOKUP(A136,'Sets data'!$A$3:$C$9972,3,FALSE)</f>
        <v>Twice-Born Star</v>
      </c>
      <c r="C136" s="8" t="str">
        <f>VLOOKUP(A136,'Sets data'!$A$3:$C$9972,2,FALSE)</f>
        <v>Doppelstern</v>
      </c>
    </row>
    <row r="137" spans="1:3" x14ac:dyDescent="0.25">
      <c r="A137" s="5">
        <v>162</v>
      </c>
      <c r="B137" s="8" t="str">
        <f>VLOOKUP(A137,'Sets data'!$A$3:$C$9972,3,FALSE)</f>
        <v>Spawn of Mephala</v>
      </c>
      <c r="C137" s="8" t="str">
        <f>VLOOKUP(A137,'Sets data'!$A$3:$C$9972,2,FALSE)</f>
        <v>Mephalas Brut</v>
      </c>
    </row>
    <row r="138" spans="1:3" x14ac:dyDescent="0.25">
      <c r="A138" s="5">
        <v>163</v>
      </c>
      <c r="B138" s="8" t="str">
        <f>VLOOKUP(A138,'Sets data'!$A$3:$C$9972,3,FALSE)</f>
        <v>Blood Spawn</v>
      </c>
      <c r="C138" s="8" t="str">
        <f>VLOOKUP(A138,'Sets data'!$A$3:$C$9972,2,FALSE)</f>
        <v>Blutbrut</v>
      </c>
    </row>
    <row r="139" spans="1:3" x14ac:dyDescent="0.25">
      <c r="A139" s="5">
        <v>164</v>
      </c>
      <c r="B139" s="8" t="str">
        <f>VLOOKUP(A139,'Sets data'!$A$3:$C$9972,3,FALSE)</f>
        <v>Lord Warden</v>
      </c>
      <c r="C139" s="8" t="str">
        <f>VLOOKUP(A139,'Sets data'!$A$3:$C$9972,2,FALSE)</f>
        <v>Hochwärter</v>
      </c>
    </row>
    <row r="140" spans="1:3" x14ac:dyDescent="0.25">
      <c r="A140" s="5">
        <v>165</v>
      </c>
      <c r="B140" s="8" t="str">
        <f>VLOOKUP(A140,'Sets data'!$A$3:$C$9972,3,FALSE)</f>
        <v>Scourge Harvester</v>
      </c>
      <c r="C140" s="8" t="str">
        <f>VLOOKUP(A140,'Sets data'!$A$3:$C$9972,2,FALSE)</f>
        <v>Geißelernter</v>
      </c>
    </row>
    <row r="141" spans="1:3" x14ac:dyDescent="0.25">
      <c r="A141" s="5">
        <v>166</v>
      </c>
      <c r="B141" s="8" t="str">
        <f>VLOOKUP(A141,'Sets data'!$A$3:$C$9972,3,FALSE)</f>
        <v>Engine Guardian</v>
      </c>
      <c r="C141" s="8" t="str">
        <f>VLOOKUP(A141,'Sets data'!$A$3:$C$9972,2,FALSE)</f>
        <v>Maschinenwächter</v>
      </c>
    </row>
    <row r="142" spans="1:3" x14ac:dyDescent="0.25">
      <c r="A142" s="5">
        <v>167</v>
      </c>
      <c r="B142" s="8" t="str">
        <f>VLOOKUP(A142,'Sets data'!$A$3:$C$9972,3,FALSE)</f>
        <v>Nightflame</v>
      </c>
      <c r="C142" s="8" t="str">
        <f>VLOOKUP(A142,'Sets data'!$A$3:$C$9972,2,FALSE)</f>
        <v>Nachtflamme</v>
      </c>
    </row>
    <row r="143" spans="1:3" x14ac:dyDescent="0.25">
      <c r="A143" s="5">
        <v>168</v>
      </c>
      <c r="B143" s="8" t="str">
        <f>VLOOKUP(A143,'Sets data'!$A$3:$C$9972,3,FALSE)</f>
        <v>Nerien\'eth</v>
      </c>
      <c r="C143" s="8" t="str">
        <f>VLOOKUP(A143,'Sets data'!$A$3:$C$9972,2,FALSE)</f>
        <v>Nerien'eth</v>
      </c>
    </row>
    <row r="144" spans="1:3" x14ac:dyDescent="0.25">
      <c r="A144" s="5">
        <v>169</v>
      </c>
      <c r="B144" s="8" t="str">
        <f>VLOOKUP(A144,'Sets data'!$A$3:$C$9972,3,FALSE)</f>
        <v>Valkyn Skoria</v>
      </c>
      <c r="C144" s="8" t="str">
        <f>VLOOKUP(A144,'Sets data'!$A$3:$C$9972,2,FALSE)</f>
        <v>Valkyn Skoria</v>
      </c>
    </row>
    <row r="145" spans="1:3" x14ac:dyDescent="0.25">
      <c r="A145" s="5">
        <v>170</v>
      </c>
      <c r="B145" s="8" t="str">
        <f>VLOOKUP(A145,'Sets data'!$A$3:$C$9972,3,FALSE)</f>
        <v>Maw of the Infernal</v>
      </c>
      <c r="C145" s="8" t="str">
        <f>VLOOKUP(A145,'Sets data'!$A$3:$C$9972,2,FALSE)</f>
        <v>Schlund des Infernalen</v>
      </c>
    </row>
    <row r="146" spans="1:3" x14ac:dyDescent="0.25">
      <c r="A146" s="12">
        <v>171</v>
      </c>
      <c r="B146" s="8" t="str">
        <f>VLOOKUP(A146,'Sets data'!$A$3:$C$9972,3,FALSE)</f>
        <v>Eternal Warrior</v>
      </c>
      <c r="C146" s="8" t="str">
        <f>VLOOKUP(A146,'Sets data'!$A$3:$C$9972,2,FALSE)</f>
        <v>Ewiger Krieger</v>
      </c>
    </row>
    <row r="147" spans="1:3" x14ac:dyDescent="0.25">
      <c r="A147" s="12">
        <v>172</v>
      </c>
      <c r="B147" s="8" t="str">
        <f>VLOOKUP(A147,'Sets data'!$A$3:$C$9972,3,FALSE)</f>
        <v>Infallible Mage</v>
      </c>
      <c r="C147" s="8" t="str">
        <f>VLOOKUP(A147,'Sets data'!$A$3:$C$9972,2,FALSE)</f>
        <v>Unfehlbare Magierin</v>
      </c>
    </row>
    <row r="148" spans="1:3" x14ac:dyDescent="0.25">
      <c r="A148" s="12">
        <v>173</v>
      </c>
      <c r="B148" s="8" t="str">
        <f>VLOOKUP(A148,'Sets data'!$A$3:$C$9972,3,FALSE)</f>
        <v>Vicious Serpent</v>
      </c>
      <c r="C148" s="8" t="str">
        <f>VLOOKUP(A148,'Sets data'!$A$3:$C$9972,2,FALSE)</f>
        <v>Boshafte Schlange</v>
      </c>
    </row>
    <row r="149" spans="1:3" x14ac:dyDescent="0.25">
      <c r="A149" s="5">
        <v>176</v>
      </c>
      <c r="B149" s="8" t="str">
        <f>VLOOKUP(A149,'Sets data'!$A$3:$C$9972,3,FALSE)</f>
        <v>Noble\'s Conquest</v>
      </c>
      <c r="C149" s="8" t="str">
        <f>VLOOKUP(A149,'Sets data'!$A$3:$C$9972,2,FALSE)</f>
        <v>Adelssieg</v>
      </c>
    </row>
    <row r="150" spans="1:3" x14ac:dyDescent="0.25">
      <c r="A150" s="5">
        <v>177</v>
      </c>
      <c r="B150" s="8" t="str">
        <f>VLOOKUP(A150,'Sets data'!$A$3:$C$9972,3,FALSE)</f>
        <v>Redistributor</v>
      </c>
      <c r="C150" s="8" t="str">
        <f>VLOOKUP(A150,'Sets data'!$A$3:$C$9972,2,FALSE)</f>
        <v>Umverteilung</v>
      </c>
    </row>
    <row r="151" spans="1:3" x14ac:dyDescent="0.25">
      <c r="A151" s="5">
        <v>178</v>
      </c>
      <c r="B151" s="8" t="str">
        <f>VLOOKUP(A151,'Sets data'!$A$3:$C$9972,3,FALSE)</f>
        <v>Armor Master</v>
      </c>
      <c r="C151" s="8" t="str">
        <f>VLOOKUP(A151,'Sets data'!$A$3:$C$9972,2,FALSE)</f>
        <v>Rüstungsmeister</v>
      </c>
    </row>
    <row r="152" spans="1:3" x14ac:dyDescent="0.25">
      <c r="A152" s="12">
        <v>179</v>
      </c>
      <c r="B152" s="8" t="str">
        <f>VLOOKUP(A152,'Sets data'!$A$3:$C$9972,3,FALSE)</f>
        <v>Black Rose</v>
      </c>
      <c r="C152" s="8" t="str">
        <f>VLOOKUP(A152,'Sets data'!$A$3:$C$9972,2,FALSE)</f>
        <v>Schwarze Rose</v>
      </c>
    </row>
    <row r="153" spans="1:3" x14ac:dyDescent="0.25">
      <c r="A153" s="12">
        <v>180</v>
      </c>
      <c r="B153" s="8" t="str">
        <f>VLOOKUP(A153,'Sets data'!$A$3:$C$9972,3,FALSE)</f>
        <v>Powerful Assault</v>
      </c>
      <c r="C153" s="8" t="str">
        <f>VLOOKUP(A153,'Sets data'!$A$3:$C$9972,2,FALSE)</f>
        <v>Kraftvoller Ansturm</v>
      </c>
    </row>
    <row r="154" spans="1:3" x14ac:dyDescent="0.25">
      <c r="A154" s="12">
        <v>181</v>
      </c>
      <c r="B154" s="8" t="str">
        <f>VLOOKUP(A154,'Sets data'!$A$3:$C$9972,3,FALSE)</f>
        <v>Meritorious Service</v>
      </c>
      <c r="C154" s="8" t="str">
        <f>VLOOKUP(A154,'Sets data'!$A$3:$C$9972,2,FALSE)</f>
        <v>Meritorischer Dienst</v>
      </c>
    </row>
    <row r="155" spans="1:3" x14ac:dyDescent="0.25">
      <c r="A155" s="5">
        <v>183</v>
      </c>
      <c r="B155" s="8" t="str">
        <f>VLOOKUP(A155,'Sets data'!$A$3:$C$9972,3,FALSE)</f>
        <v>Molag Kena</v>
      </c>
      <c r="C155" s="8" t="str">
        <f>VLOOKUP(A155,'Sets data'!$A$3:$C$9972,2,FALSE)</f>
        <v>Molag Kena</v>
      </c>
    </row>
    <row r="156" spans="1:3" x14ac:dyDescent="0.25">
      <c r="A156" s="12">
        <v>184</v>
      </c>
      <c r="B156" s="8" t="str">
        <f>VLOOKUP(A156,'Sets data'!$A$3:$C$9972,3,FALSE)</f>
        <v>Brands of Imperium</v>
      </c>
      <c r="C156" s="8" t="str">
        <f>VLOOKUP(A156,'Sets data'!$A$3:$C$9972,2,FALSE)</f>
        <v>Male des Kaiserreichs</v>
      </c>
    </row>
    <row r="157" spans="1:3" x14ac:dyDescent="0.25">
      <c r="A157" s="12">
        <v>185</v>
      </c>
      <c r="B157" s="8" t="str">
        <f>VLOOKUP(A157,'Sets data'!$A$3:$C$9972,3,FALSE)</f>
        <v>Spell Power Cure</v>
      </c>
      <c r="C157" s="8" t="str">
        <f>VLOOKUP(A157,'Sets data'!$A$3:$C$9972,2,FALSE)</f>
        <v>Magiekraftheilung</v>
      </c>
    </row>
    <row r="158" spans="1:3" x14ac:dyDescent="0.25">
      <c r="A158" s="12">
        <v>186</v>
      </c>
      <c r="B158" s="8" t="str">
        <f>VLOOKUP(A158,'Sets data'!$A$3:$C$9972,3,FALSE)</f>
        <v>Jolting Arms</v>
      </c>
      <c r="C158" s="8" t="str">
        <f>VLOOKUP(A158,'Sets data'!$A$3:$C$9972,2,FALSE)</f>
        <v>Rüttelnde Rüstung</v>
      </c>
    </row>
    <row r="159" spans="1:3" x14ac:dyDescent="0.25">
      <c r="A159" s="12">
        <v>187</v>
      </c>
      <c r="B159" s="8" t="str">
        <f>VLOOKUP(A159,'Sets data'!$A$3:$C$9972,3,FALSE)</f>
        <v>Swamp Raider</v>
      </c>
      <c r="C159" s="8" t="str">
        <f>VLOOKUP(A159,'Sets data'!$A$3:$C$9972,2,FALSE)</f>
        <v>Sumpfräuber</v>
      </c>
    </row>
    <row r="160" spans="1:3" x14ac:dyDescent="0.25">
      <c r="A160" s="12">
        <v>188</v>
      </c>
      <c r="B160" s="8" t="str">
        <f>VLOOKUP(A160,'Sets data'!$A$3:$C$9972,3,FALSE)</f>
        <v>Storm Master</v>
      </c>
      <c r="C160" s="8" t="str">
        <f>VLOOKUP(A160,'Sets data'!$A$3:$C$9972,2,FALSE)</f>
        <v>Sturmmeister</v>
      </c>
    </row>
    <row r="161" spans="1:3" x14ac:dyDescent="0.25">
      <c r="A161" s="12">
        <v>190</v>
      </c>
      <c r="B161" s="8" t="str">
        <f>VLOOKUP(A161,'Sets data'!$A$3:$C$9972,3,FALSE)</f>
        <v>Scathing Mage</v>
      </c>
      <c r="C161" s="8" t="str">
        <f>VLOOKUP(A161,'Sets data'!$A$3:$C$9972,2,FALSE)</f>
        <v>Verletzender Magier</v>
      </c>
    </row>
    <row r="162" spans="1:3" x14ac:dyDescent="0.25">
      <c r="A162" s="12">
        <v>193</v>
      </c>
      <c r="B162" s="8" t="str">
        <f>VLOOKUP(A162,'Sets data'!$A$3:$C$9972,3,FALSE)</f>
        <v>Overwhelming Surge</v>
      </c>
      <c r="C162" s="8" t="str">
        <f>VLOOKUP(A162,'Sets data'!$A$3:$C$9972,2,FALSE)</f>
        <v>Überwältigende Woge</v>
      </c>
    </row>
    <row r="163" spans="1:3" x14ac:dyDescent="0.25">
      <c r="A163" s="12">
        <v>194</v>
      </c>
      <c r="B163" s="8" t="str">
        <f>VLOOKUP(A163,'Sets data'!$A$3:$C$9972,3,FALSE)</f>
        <v>Combat Physician</v>
      </c>
      <c r="C163" s="8" t="str">
        <f>VLOOKUP(A163,'Sets data'!$A$3:$C$9972,2,FALSE)</f>
        <v>Feldarzt</v>
      </c>
    </row>
    <row r="164" spans="1:3" x14ac:dyDescent="0.25">
      <c r="A164" s="12">
        <v>195</v>
      </c>
      <c r="B164" s="8" t="str">
        <f>VLOOKUP(A164,'Sets data'!$A$3:$C$9972,3,FALSE)</f>
        <v>Sheer Venom</v>
      </c>
      <c r="C164" s="8" t="str">
        <f>VLOOKUP(A164,'Sets data'!$A$3:$C$9972,2,FALSE)</f>
        <v>Reingift</v>
      </c>
    </row>
    <row r="165" spans="1:3" x14ac:dyDescent="0.25">
      <c r="A165" s="12">
        <v>196</v>
      </c>
      <c r="B165" s="8" t="str">
        <f>VLOOKUP(A165,'Sets data'!$A$3:$C$9972,3,FALSE)</f>
        <v>Leeching Plate</v>
      </c>
      <c r="C165" s="8" t="str">
        <f>VLOOKUP(A165,'Sets data'!$A$3:$C$9972,2,FALSE)</f>
        <v>Auslaugende Rüstung</v>
      </c>
    </row>
    <row r="166" spans="1:3" x14ac:dyDescent="0.25">
      <c r="A166" s="12">
        <v>197</v>
      </c>
      <c r="B166" s="8" t="str">
        <f>VLOOKUP(A166,'Sets data'!$A$3:$C$9972,3,FALSE)</f>
        <v>Tormentor</v>
      </c>
      <c r="C166" s="8" t="str">
        <f>VLOOKUP(A166,'Sets data'!$A$3:$C$9972,2,FALSE)</f>
        <v>Quälender</v>
      </c>
    </row>
    <row r="167" spans="1:3" x14ac:dyDescent="0.25">
      <c r="A167" s="12">
        <v>198</v>
      </c>
      <c r="B167" s="8" t="str">
        <f>VLOOKUP(A167,'Sets data'!$A$3:$C$9972,3,FALSE)</f>
        <v>Essence Thief</v>
      </c>
      <c r="C167" s="8" t="str">
        <f>VLOOKUP(A167,'Sets data'!$A$3:$C$9972,2,FALSE)</f>
        <v>Essenzdieb</v>
      </c>
    </row>
    <row r="168" spans="1:3" x14ac:dyDescent="0.25">
      <c r="A168" s="12">
        <v>199</v>
      </c>
      <c r="B168" s="8" t="str">
        <f>VLOOKUP(A168,'Sets data'!$A$3:$C$9972,3,FALSE)</f>
        <v>Shield Breaker</v>
      </c>
      <c r="C168" s="8" t="str">
        <f>VLOOKUP(A168,'Sets data'!$A$3:$C$9972,2,FALSE)</f>
        <v>Schildbrecher</v>
      </c>
    </row>
    <row r="169" spans="1:3" x14ac:dyDescent="0.25">
      <c r="A169" s="12">
        <v>200</v>
      </c>
      <c r="B169" s="8" t="str">
        <f>VLOOKUP(A169,'Sets data'!$A$3:$C$9972,3,FALSE)</f>
        <v>Phoenix</v>
      </c>
      <c r="C169" s="8" t="str">
        <f>VLOOKUP(A169,'Sets data'!$A$3:$C$9972,2,FALSE)</f>
        <v>Phönix</v>
      </c>
    </row>
    <row r="170" spans="1:3" x14ac:dyDescent="0.25">
      <c r="A170" s="12">
        <v>201</v>
      </c>
      <c r="B170" s="8" t="str">
        <f>VLOOKUP(A170,'Sets data'!$A$3:$C$9972,3,FALSE)</f>
        <v>Reactive Armor</v>
      </c>
      <c r="C170" s="8" t="str">
        <f>VLOOKUP(A170,'Sets data'!$A$3:$C$9972,2,FALSE)</f>
        <v>Reaktive Rüstung</v>
      </c>
    </row>
    <row r="171" spans="1:3" x14ac:dyDescent="0.25">
      <c r="A171" s="12">
        <v>204</v>
      </c>
      <c r="B171" s="8" t="str">
        <f>VLOOKUP(A171,'Sets data'!$A$3:$C$9972,3,FALSE)</f>
        <v>Endurance</v>
      </c>
      <c r="C171" s="8" t="str">
        <f>VLOOKUP(A171,'Sets data'!$A$3:$C$9972,2,FALSE)</f>
        <v>Beständigkeit</v>
      </c>
    </row>
    <row r="172" spans="1:3" x14ac:dyDescent="0.25">
      <c r="A172" s="12">
        <v>205</v>
      </c>
      <c r="B172" s="8" t="str">
        <f>VLOOKUP(A172,'Sets data'!$A$3:$C$9972,3,FALSE)</f>
        <v>Willpower</v>
      </c>
      <c r="C172" s="8" t="str">
        <f>VLOOKUP(A172,'Sets data'!$A$3:$C$9972,2,FALSE)</f>
        <v>Willenskraft</v>
      </c>
    </row>
    <row r="173" spans="1:3" x14ac:dyDescent="0.25">
      <c r="A173" s="12">
        <v>206</v>
      </c>
      <c r="B173" s="8" t="str">
        <f>VLOOKUP(A173,'Sets data'!$A$3:$C$9972,3,FALSE)</f>
        <v>Agility</v>
      </c>
      <c r="C173" s="8" t="str">
        <f>VLOOKUP(A173,'Sets data'!$A$3:$C$9972,2,FALSE)</f>
        <v>Agilität</v>
      </c>
    </row>
    <row r="174" spans="1:3" x14ac:dyDescent="0.25">
      <c r="A174" s="5">
        <v>207</v>
      </c>
      <c r="B174" s="8" t="str">
        <f>VLOOKUP(A174,'Sets data'!$A$3:$C$9972,3,FALSE)</f>
        <v>Law of Julianos</v>
      </c>
      <c r="C174" s="8" t="str">
        <f>VLOOKUP(A174,'Sets data'!$A$3:$C$9972,2,FALSE)</f>
        <v>Gesetz von Julianos</v>
      </c>
    </row>
    <row r="175" spans="1:3" x14ac:dyDescent="0.25">
      <c r="A175" s="5">
        <v>208</v>
      </c>
      <c r="B175" s="8" t="str">
        <f>VLOOKUP(A175,'Sets data'!$A$3:$C$9972,3,FALSE)</f>
        <v>Trial by Fire</v>
      </c>
      <c r="C175" s="8" t="str">
        <f>VLOOKUP(A175,'Sets data'!$A$3:$C$9972,2,FALSE)</f>
        <v>Feuertaufe</v>
      </c>
    </row>
    <row r="176" spans="1:3" x14ac:dyDescent="0.25">
      <c r="A176" s="24">
        <v>209</v>
      </c>
      <c r="B176" s="8" t="str">
        <f>VLOOKUP(A176,'Sets data'!$A$3:$C$9972,3,FALSE)</f>
        <v>Armor of the Code</v>
      </c>
      <c r="C176" s="8" t="str">
        <f>VLOOKUP(A176,'Sets data'!$A$3:$C$9972,2,FALSE)</f>
        <v>Armor of the Code</v>
      </c>
    </row>
    <row r="177" spans="1:3" x14ac:dyDescent="0.25">
      <c r="A177" s="12">
        <v>210</v>
      </c>
      <c r="B177" s="8" t="str">
        <f>VLOOKUP(A177,'Sets data'!$A$3:$C$9972,3,FALSE)</f>
        <v>Mark of the Pariah</v>
      </c>
      <c r="C177" s="8" t="str">
        <f>VLOOKUP(A177,'Sets data'!$A$3:$C$9972,2,FALSE)</f>
        <v>Zeichen des Ausgestoßenen</v>
      </c>
    </row>
    <row r="178" spans="1:3" x14ac:dyDescent="0.25">
      <c r="A178" s="12">
        <v>211</v>
      </c>
      <c r="B178" s="8" t="str">
        <f>VLOOKUP(A178,'Sets data'!$A$3:$C$9972,3,FALSE)</f>
        <v>Permafrost</v>
      </c>
      <c r="C178" s="8" t="str">
        <f>VLOOKUP(A178,'Sets data'!$A$3:$C$9972,2,FALSE)</f>
        <v>Permafrost</v>
      </c>
    </row>
    <row r="179" spans="1:3" x14ac:dyDescent="0.25">
      <c r="A179" s="12">
        <v>212</v>
      </c>
      <c r="B179" s="8" t="str">
        <f>VLOOKUP(A179,'Sets data'!$A$3:$C$9972,3,FALSE)</f>
        <v>Briarheart</v>
      </c>
      <c r="C179" s="8" t="str">
        <f>VLOOKUP(A179,'Sets data'!$A$3:$C$9972,2,FALSE)</f>
        <v>Dornenherz</v>
      </c>
    </row>
    <row r="180" spans="1:3" x14ac:dyDescent="0.25">
      <c r="A180" s="12">
        <v>213</v>
      </c>
      <c r="B180" s="8" t="str">
        <f>VLOOKUP(A180,'Sets data'!$A$3:$C$9972,3,FALSE)</f>
        <v>Glorious Defender</v>
      </c>
      <c r="C180" s="8" t="str">
        <f>VLOOKUP(A180,'Sets data'!$A$3:$C$9972,2,FALSE)</f>
        <v>Ruhmreicher Verteidiger</v>
      </c>
    </row>
    <row r="181" spans="1:3" x14ac:dyDescent="0.25">
      <c r="A181" s="12">
        <v>214</v>
      </c>
      <c r="B181" s="8" t="str">
        <f>VLOOKUP(A181,'Sets data'!$A$3:$C$9972,3,FALSE)</f>
        <v>Para Bellum</v>
      </c>
      <c r="C181" s="8" t="str">
        <f>VLOOKUP(A181,'Sets data'!$A$3:$C$9972,2,FALSE)</f>
        <v>Para Bellum</v>
      </c>
    </row>
    <row r="182" spans="1:3" x14ac:dyDescent="0.25">
      <c r="A182" s="12">
        <v>215</v>
      </c>
      <c r="B182" s="8" t="str">
        <f>VLOOKUP(A182,'Sets data'!$A$3:$C$9972,3,FALSE)</f>
        <v>Elemental Succession</v>
      </c>
      <c r="C182" s="8" t="str">
        <f>VLOOKUP(A182,'Sets data'!$A$3:$C$9972,2,FALSE)</f>
        <v>Elementarfolge</v>
      </c>
    </row>
    <row r="183" spans="1:3" x14ac:dyDescent="0.25">
      <c r="A183" s="12">
        <v>216</v>
      </c>
      <c r="B183" s="8" t="str">
        <f>VLOOKUP(A183,'Sets data'!$A$3:$C$9972,3,FALSE)</f>
        <v>Hunt Leader</v>
      </c>
      <c r="C183" s="8" t="str">
        <f>VLOOKUP(A183,'Sets data'!$A$3:$C$9972,2,FALSE)</f>
        <v>Jagdleiter</v>
      </c>
    </row>
    <row r="184" spans="1:3" x14ac:dyDescent="0.25">
      <c r="A184" s="12">
        <v>217</v>
      </c>
      <c r="B184" s="8" t="str">
        <f>VLOOKUP(A184,'Sets data'!$A$3:$C$9972,3,FALSE)</f>
        <v>Winterborn</v>
      </c>
      <c r="C184" s="8" t="str">
        <f>VLOOKUP(A184,'Sets data'!$A$3:$C$9972,2,FALSE)</f>
        <v>Winterkind</v>
      </c>
    </row>
    <row r="185" spans="1:3" x14ac:dyDescent="0.25">
      <c r="A185" s="12">
        <v>218</v>
      </c>
      <c r="B185" s="8" t="str">
        <f>VLOOKUP(A185,'Sets data'!$A$3:$C$9972,3,FALSE)</f>
        <v>Trinimac\'s Valor</v>
      </c>
      <c r="C185" s="8" t="str">
        <f>VLOOKUP(A185,'Sets data'!$A$3:$C$9972,2,FALSE)</f>
        <v>Trinimacs Heldenmut</v>
      </c>
    </row>
    <row r="186" spans="1:3" x14ac:dyDescent="0.25">
      <c r="A186" s="5">
        <v>219</v>
      </c>
      <c r="B186" s="8" t="str">
        <f>VLOOKUP(A186,'Sets data'!$A$3:$C$9972,3,FALSE)</f>
        <v>Morkuldin</v>
      </c>
      <c r="C186" s="8" t="str">
        <f>VLOOKUP(A186,'Sets data'!$A$3:$C$9972,2,FALSE)</f>
        <v>Morkuldin</v>
      </c>
    </row>
    <row r="187" spans="1:3" x14ac:dyDescent="0.25">
      <c r="A187" s="5">
        <v>224</v>
      </c>
      <c r="B187" s="8" t="str">
        <f>VLOOKUP(A187,'Sets data'!$A$3:$C$9972,3,FALSE)</f>
        <v>Tava\'s Favor</v>
      </c>
      <c r="C187" s="8" t="str">
        <f>VLOOKUP(A187,'Sets data'!$A$3:$C$9972,2,FALSE)</f>
        <v>Tavas Gunst</v>
      </c>
    </row>
    <row r="188" spans="1:3" x14ac:dyDescent="0.25">
      <c r="A188" s="5">
        <v>225</v>
      </c>
      <c r="B188" s="8" t="str">
        <f>VLOOKUP(A188,'Sets data'!$A$3:$C$9972,3,FALSE)</f>
        <v>Clever Alchemist</v>
      </c>
      <c r="C188" s="8" t="str">
        <f>VLOOKUP(A188,'Sets data'!$A$3:$C$9972,2,FALSE)</f>
        <v>Schlauer Alchemist</v>
      </c>
    </row>
    <row r="189" spans="1:3" x14ac:dyDescent="0.25">
      <c r="A189" s="5">
        <v>226</v>
      </c>
      <c r="B189" s="8" t="str">
        <f>VLOOKUP(A189,'Sets data'!$A$3:$C$9972,3,FALSE)</f>
        <v>Eternal Hunt</v>
      </c>
      <c r="C189" s="8" t="str">
        <f>VLOOKUP(A189,'Sets data'!$A$3:$C$9972,2,FALSE)</f>
        <v>Ewige Jagd</v>
      </c>
    </row>
    <row r="190" spans="1:3" x14ac:dyDescent="0.25">
      <c r="A190" s="12">
        <v>227</v>
      </c>
      <c r="B190" s="8" t="str">
        <f>VLOOKUP(A190,'Sets data'!$A$3:$C$9972,3,FALSE)</f>
        <v>Bahraha\'s Curse</v>
      </c>
      <c r="C190" s="8" t="str">
        <f>VLOOKUP(A190,'Sets data'!$A$3:$C$9972,2,FALSE)</f>
        <v>Bahrahas Fluch</v>
      </c>
    </row>
    <row r="191" spans="1:3" x14ac:dyDescent="0.25">
      <c r="A191" s="12">
        <v>228</v>
      </c>
      <c r="B191" s="8" t="str">
        <f>VLOOKUP(A191,'Sets data'!$A$3:$C$9972,3,FALSE)</f>
        <v>Syvarra\'s Scales</v>
      </c>
      <c r="C191" s="8" t="str">
        <f>VLOOKUP(A191,'Sets data'!$A$3:$C$9972,2,FALSE)</f>
        <v>Syvarras Schuppen</v>
      </c>
    </row>
    <row r="192" spans="1:3" x14ac:dyDescent="0.25">
      <c r="A192" s="12">
        <v>229</v>
      </c>
      <c r="B192" s="8" t="str">
        <f>VLOOKUP(A192,'Sets data'!$A$3:$C$9972,3,FALSE)</f>
        <v>Twilight Remedy</v>
      </c>
      <c r="C192" s="8" t="str">
        <f>VLOOKUP(A192,'Sets data'!$A$3:$C$9972,2,FALSE)</f>
        <v>Zwielichtgenesung</v>
      </c>
    </row>
    <row r="193" spans="1:3" x14ac:dyDescent="0.25">
      <c r="A193" s="12">
        <v>230</v>
      </c>
      <c r="B193" s="8" t="str">
        <f>VLOOKUP(A193,'Sets data'!$A$3:$C$9972,3,FALSE)</f>
        <v>Moondancer</v>
      </c>
      <c r="C193" s="8" t="str">
        <f>VLOOKUP(A193,'Sets data'!$A$3:$C$9972,2,FALSE)</f>
        <v>Mondtänzer</v>
      </c>
    </row>
    <row r="194" spans="1:3" x14ac:dyDescent="0.25">
      <c r="A194" s="12">
        <v>231</v>
      </c>
      <c r="B194" s="8" t="str">
        <f>VLOOKUP(A194,'Sets data'!$A$3:$C$9972,3,FALSE)</f>
        <v>Lunar Bastion</v>
      </c>
      <c r="C194" s="8" t="str">
        <f>VLOOKUP(A194,'Sets data'!$A$3:$C$9972,2,FALSE)</f>
        <v>Mondbastion</v>
      </c>
    </row>
    <row r="195" spans="1:3" x14ac:dyDescent="0.25">
      <c r="A195" s="12">
        <v>232</v>
      </c>
      <c r="B195" s="8" t="str">
        <f>VLOOKUP(A195,'Sets data'!$A$3:$C$9972,3,FALSE)</f>
        <v>Roar of Alkosh</v>
      </c>
      <c r="C195" s="8" t="str">
        <f>VLOOKUP(A195,'Sets data'!$A$3:$C$9972,2,FALSE)</f>
        <v>Brüllen von Alkosh</v>
      </c>
    </row>
    <row r="196" spans="1:3" x14ac:dyDescent="0.25">
      <c r="A196" s="12">
        <v>234</v>
      </c>
      <c r="B196" s="8" t="str">
        <f>VLOOKUP(A196,'Sets data'!$A$3:$C$9972,3,FALSE)</f>
        <v>Marksman\'s Crest</v>
      </c>
      <c r="C196" s="8" t="str">
        <f>VLOOKUP(A196,'Sets data'!$A$3:$C$9972,2,FALSE)</f>
        <v>Wappen des Meisterschützen</v>
      </c>
    </row>
    <row r="197" spans="1:3" x14ac:dyDescent="0.25">
      <c r="A197" s="12">
        <v>235</v>
      </c>
      <c r="B197" s="8" t="str">
        <f>VLOOKUP(A197,'Sets data'!$A$3:$C$9972,3,FALSE)</f>
        <v>Robes of Transmutation</v>
      </c>
      <c r="C197" s="8" t="str">
        <f>VLOOKUP(A197,'Sets data'!$A$3:$C$9972,2,FALSE)</f>
        <v>Roben der Transmutation</v>
      </c>
    </row>
    <row r="198" spans="1:3" x14ac:dyDescent="0.25">
      <c r="A198" s="12">
        <v>236</v>
      </c>
      <c r="B198" s="8" t="str">
        <f>VLOOKUP(A198,'Sets data'!$A$3:$C$9972,3,FALSE)</f>
        <v>Vicious Death</v>
      </c>
      <c r="C198" s="8" t="str">
        <f>VLOOKUP(A198,'Sets data'!$A$3:$C$9972,2,FALSE)</f>
        <v>Grausamer Tod</v>
      </c>
    </row>
    <row r="199" spans="1:3" x14ac:dyDescent="0.25">
      <c r="A199" s="12">
        <v>237</v>
      </c>
      <c r="B199" s="8" t="str">
        <f>VLOOKUP(A199,'Sets data'!$A$3:$C$9972,3,FALSE)</f>
        <v>Leki\'s Focus</v>
      </c>
      <c r="C199" s="8" t="str">
        <f>VLOOKUP(A199,'Sets data'!$A$3:$C$9972,2,FALSE)</f>
        <v>Lekis Fokus</v>
      </c>
    </row>
    <row r="200" spans="1:3" x14ac:dyDescent="0.25">
      <c r="A200" s="12">
        <v>238</v>
      </c>
      <c r="B200" s="8" t="str">
        <f>VLOOKUP(A200,'Sets data'!$A$3:$C$9972,3,FALSE)</f>
        <v>Fasalla\'s Guile</v>
      </c>
      <c r="C200" s="8" t="str">
        <f>VLOOKUP(A200,'Sets data'!$A$3:$C$9972,2,FALSE)</f>
        <v>Fasallas List</v>
      </c>
    </row>
    <row r="201" spans="1:3" x14ac:dyDescent="0.25">
      <c r="A201" s="12">
        <v>239</v>
      </c>
      <c r="B201" s="8" t="str">
        <f>VLOOKUP(A201,'Sets data'!$A$3:$C$9972,3,FALSE)</f>
        <v>Warrior\'s Fury</v>
      </c>
      <c r="C201" s="8" t="str">
        <f>VLOOKUP(A201,'Sets data'!$A$3:$C$9972,2,FALSE)</f>
        <v>Raserei des Kriegers</v>
      </c>
    </row>
    <row r="202" spans="1:3" x14ac:dyDescent="0.25">
      <c r="A202" s="5">
        <v>240</v>
      </c>
      <c r="B202" s="8" t="str">
        <f>VLOOKUP(A202,'Sets data'!$A$3:$C$9972,3,FALSE)</f>
        <v>Kvatch Gladiator</v>
      </c>
      <c r="C202" s="8" t="str">
        <f>VLOOKUP(A202,'Sets data'!$A$3:$C$9972,2,FALSE)</f>
        <v>Gladiator von Kvatch</v>
      </c>
    </row>
    <row r="203" spans="1:3" x14ac:dyDescent="0.25">
      <c r="A203" s="5">
        <v>241</v>
      </c>
      <c r="B203" s="8" t="str">
        <f>VLOOKUP(A203,'Sets data'!$A$3:$C$9972,3,FALSE)</f>
        <v>Varen\'s Legacy</v>
      </c>
      <c r="C203" s="8" t="str">
        <f>VLOOKUP(A203,'Sets data'!$A$3:$C$9972,2,FALSE)</f>
        <v>Varens Erbe</v>
      </c>
    </row>
    <row r="204" spans="1:3" x14ac:dyDescent="0.25">
      <c r="A204" s="5">
        <v>242</v>
      </c>
      <c r="B204" s="8" t="str">
        <f>VLOOKUP(A204,'Sets data'!$A$3:$C$9972,3,FALSE)</f>
        <v>Pelinal\'s Aptitude</v>
      </c>
      <c r="C204" s="8" t="str">
        <f>VLOOKUP(A204,'Sets data'!$A$3:$C$9972,2,FALSE)</f>
        <v>Pelinals Talent</v>
      </c>
    </row>
    <row r="205" spans="1:3" x14ac:dyDescent="0.25">
      <c r="A205" s="12">
        <v>243</v>
      </c>
      <c r="B205" s="8" t="str">
        <f>VLOOKUP(A205,'Sets data'!$A$3:$C$9972,3,FALSE)</f>
        <v>Hide of Morihaus</v>
      </c>
      <c r="C205" s="8" t="str">
        <f>VLOOKUP(A205,'Sets data'!$A$3:$C$9972,2,FALSE)</f>
        <v>Haut von Morihaus</v>
      </c>
    </row>
    <row r="206" spans="1:3" x14ac:dyDescent="0.25">
      <c r="A206" s="12">
        <v>244</v>
      </c>
      <c r="B206" s="8" t="str">
        <f>VLOOKUP(A206,'Sets data'!$A$3:$C$9972,3,FALSE)</f>
        <v>Flanking Strategist</v>
      </c>
      <c r="C206" s="8" t="str">
        <f>VLOOKUP(A206,'Sets data'!$A$3:$C$9972,2,FALSE)</f>
        <v>Flankierender Stratege</v>
      </c>
    </row>
    <row r="207" spans="1:3" x14ac:dyDescent="0.25">
      <c r="A207" s="12">
        <v>245</v>
      </c>
      <c r="B207" s="8" t="str">
        <f>VLOOKUP(A207,'Sets data'!$A$3:$C$9972,3,FALSE)</f>
        <v>Sithis\' Touch</v>
      </c>
      <c r="C207" s="8" t="str">
        <f>VLOOKUP(A207,'Sets data'!$A$3:$C$9972,2,FALSE)</f>
        <v>Sithis' Berührung</v>
      </c>
    </row>
    <row r="208" spans="1:3" x14ac:dyDescent="0.25">
      <c r="A208" s="12">
        <v>246</v>
      </c>
      <c r="B208" s="8" t="str">
        <f>VLOOKUP(A208,'Sets data'!$A$3:$C$9972,3,FALSE)</f>
        <v>Galerion\'s Revenge</v>
      </c>
      <c r="C208" s="8" t="str">
        <f>VLOOKUP(A208,'Sets data'!$A$3:$C$9972,2,FALSE)</f>
        <v>Galerions Revanche</v>
      </c>
    </row>
    <row r="209" spans="1:3" x14ac:dyDescent="0.25">
      <c r="A209" s="12">
        <v>247</v>
      </c>
      <c r="B209" s="8" t="str">
        <f>VLOOKUP(A209,'Sets data'!$A$3:$C$9972,3,FALSE)</f>
        <v>Vicecanon of Venom</v>
      </c>
      <c r="C209" s="8" t="str">
        <f>VLOOKUP(A209,'Sets data'!$A$3:$C$9972,2,FALSE)</f>
        <v>Vizekanoniker des Gifts</v>
      </c>
    </row>
    <row r="210" spans="1:3" x14ac:dyDescent="0.25">
      <c r="A210" s="12">
        <v>248</v>
      </c>
      <c r="B210" s="8" t="str">
        <f>VLOOKUP(A210,'Sets data'!$A$3:$C$9972,3,FALSE)</f>
        <v>Thews of the Harbinger</v>
      </c>
      <c r="C210" s="8" t="str">
        <f>VLOOKUP(A210,'Sets data'!$A$3:$C$9972,2,FALSE)</f>
        <v>Muskeln des Vorboten</v>
      </c>
    </row>
    <row r="211" spans="1:3" x14ac:dyDescent="0.25">
      <c r="A211" s="12">
        <v>253</v>
      </c>
      <c r="B211" s="8" t="str">
        <f>VLOOKUP(A211,'Sets data'!$A$3:$C$9972,3,FALSE)</f>
        <v>Imperial Physique</v>
      </c>
      <c r="C211" s="8" t="str">
        <f>VLOOKUP(A211,'Sets data'!$A$3:$C$9972,2,FALSE)</f>
        <v>Kaiserliche Physis</v>
      </c>
    </row>
    <row r="212" spans="1:3" x14ac:dyDescent="0.25">
      <c r="A212" s="5">
        <v>256</v>
      </c>
      <c r="B212" s="8" t="str">
        <f>VLOOKUP(A212,'Sets data'!$A$3:$C$9972,3,FALSE)</f>
        <v>Mighty Chudan</v>
      </c>
      <c r="C212" s="8" t="str">
        <f>VLOOKUP(A212,'Sets data'!$A$3:$C$9972,2,FALSE)</f>
        <v>Mächtiger Chudan</v>
      </c>
    </row>
    <row r="213" spans="1:3" x14ac:dyDescent="0.25">
      <c r="A213" s="5">
        <v>257</v>
      </c>
      <c r="B213" s="8" t="str">
        <f>VLOOKUP(A213,'Sets data'!$A$3:$C$9972,3,FALSE)</f>
        <v>Velidreth</v>
      </c>
      <c r="C213" s="8" t="str">
        <f>VLOOKUP(A213,'Sets data'!$A$3:$C$9972,2,FALSE)</f>
        <v>Velidreth</v>
      </c>
    </row>
    <row r="214" spans="1:3" x14ac:dyDescent="0.25">
      <c r="A214" s="12">
        <v>258</v>
      </c>
      <c r="B214" s="8" t="str">
        <f>VLOOKUP(A214,'Sets data'!$A$3:$C$9972,3,FALSE)</f>
        <v>Amber Plasm</v>
      </c>
      <c r="C214" s="8" t="str">
        <f>VLOOKUP(A214,'Sets data'!$A$3:$C$9972,2,FALSE)</f>
        <v>Bernsteinplasma</v>
      </c>
    </row>
    <row r="215" spans="1:3" x14ac:dyDescent="0.25">
      <c r="A215" s="12">
        <v>259</v>
      </c>
      <c r="B215" s="8" t="str">
        <f>VLOOKUP(A215,'Sets data'!$A$3:$C$9972,3,FALSE)</f>
        <v>Heem-Jas\' Retribution</v>
      </c>
      <c r="C215" s="8" t="str">
        <f>VLOOKUP(A215,'Sets data'!$A$3:$C$9972,2,FALSE)</f>
        <v>Heem-Jas' Vergeltung</v>
      </c>
    </row>
    <row r="216" spans="1:3" x14ac:dyDescent="0.25">
      <c r="A216" s="12">
        <v>260</v>
      </c>
      <c r="B216" s="8" t="str">
        <f>VLOOKUP(A216,'Sets data'!$A$3:$C$9972,3,FALSE)</f>
        <v>Aspect of Mazzatun</v>
      </c>
      <c r="C216" s="8" t="str">
        <f>VLOOKUP(A216,'Sets data'!$A$3:$C$9972,2,FALSE)</f>
        <v>Aspekt von Mazzatun</v>
      </c>
    </row>
    <row r="217" spans="1:3" x14ac:dyDescent="0.25">
      <c r="A217" s="12">
        <v>261</v>
      </c>
      <c r="B217" s="8" t="str">
        <f>VLOOKUP(A217,'Sets data'!$A$3:$C$9972,3,FALSE)</f>
        <v>Gossamer</v>
      </c>
      <c r="C217" s="8" t="str">
        <f>VLOOKUP(A217,'Sets data'!$A$3:$C$9972,2,FALSE)</f>
        <v>Gespinst</v>
      </c>
    </row>
    <row r="218" spans="1:3" x14ac:dyDescent="0.25">
      <c r="A218" s="12">
        <v>262</v>
      </c>
      <c r="B218" s="8" t="str">
        <f>VLOOKUP(A218,'Sets data'!$A$3:$C$9972,3,FALSE)</f>
        <v>Widowmaker</v>
      </c>
      <c r="C218" s="8" t="str">
        <f>VLOOKUP(A218,'Sets data'!$A$3:$C$9972,2,FALSE)</f>
        <v>Witwenmacher</v>
      </c>
    </row>
    <row r="219" spans="1:3" x14ac:dyDescent="0.25">
      <c r="A219" s="12">
        <v>263</v>
      </c>
      <c r="B219" s="8" t="str">
        <f>VLOOKUP(A219,'Sets data'!$A$3:$C$9972,3,FALSE)</f>
        <v>Hand of Mephala</v>
      </c>
      <c r="C219" s="8" t="str">
        <f>VLOOKUP(A219,'Sets data'!$A$3:$C$9972,2,FALSE)</f>
        <v>Hand von Mephala</v>
      </c>
    </row>
    <row r="220" spans="1:3" x14ac:dyDescent="0.25">
      <c r="A220" s="16">
        <v>264</v>
      </c>
      <c r="B220" s="8" t="str">
        <f>VLOOKUP(A220,'Sets data'!$A$3:$C$9972,3,FALSE)</f>
        <v>Giant Spider</v>
      </c>
      <c r="C220" s="8" t="str">
        <f>VLOOKUP(A220,'Sets data'!$A$3:$C$9972,2,FALSE)</f>
        <v>Riesenspinne</v>
      </c>
    </row>
    <row r="221" spans="1:3" x14ac:dyDescent="0.25">
      <c r="A221" s="5">
        <v>265</v>
      </c>
      <c r="B221" s="8" t="str">
        <f>VLOOKUP(A221,'Sets data'!$A$3:$C$9972,3,FALSE)</f>
        <v>Shadowrend</v>
      </c>
      <c r="C221" s="8" t="str">
        <f>VLOOKUP(A221,'Sets data'!$A$3:$C$9972,2,FALSE)</f>
        <v>Schattenriss</v>
      </c>
    </row>
    <row r="222" spans="1:3" x14ac:dyDescent="0.25">
      <c r="A222" s="5">
        <v>266</v>
      </c>
      <c r="B222" s="8" t="str">
        <f>VLOOKUP(A222,'Sets data'!$A$3:$C$9972,3,FALSE)</f>
        <v>Kra\'gh</v>
      </c>
      <c r="C222" s="8" t="str">
        <f>VLOOKUP(A222,'Sets data'!$A$3:$C$9972,2,FALSE)</f>
        <v>Kra'gh</v>
      </c>
    </row>
    <row r="223" spans="1:3" x14ac:dyDescent="0.25">
      <c r="A223" s="5">
        <v>267</v>
      </c>
      <c r="B223" s="8" t="str">
        <f>VLOOKUP(A223,'Sets data'!$A$3:$C$9972,3,FALSE)</f>
        <v>Swarm Mother</v>
      </c>
      <c r="C223" s="8" t="str">
        <f>VLOOKUP(A223,'Sets data'!$A$3:$C$9972,2,FALSE)</f>
        <v>Schwarmmutter</v>
      </c>
    </row>
    <row r="224" spans="1:3" x14ac:dyDescent="0.25">
      <c r="A224" s="5">
        <v>268</v>
      </c>
      <c r="B224" s="8" t="str">
        <f>VLOOKUP(A224,'Sets data'!$A$3:$C$9972,3,FALSE)</f>
        <v>Sentinel of Rkugamz</v>
      </c>
      <c r="C224" s="8" t="str">
        <f>VLOOKUP(A224,'Sets data'!$A$3:$C$9972,2,FALSE)</f>
        <v>Wachposten von Rkugamz</v>
      </c>
    </row>
    <row r="225" spans="1:3" x14ac:dyDescent="0.25">
      <c r="A225" s="5">
        <v>269</v>
      </c>
      <c r="B225" s="8" t="str">
        <f>VLOOKUP(A225,'Sets data'!$A$3:$C$9972,3,FALSE)</f>
        <v>Chokethorn</v>
      </c>
      <c r="C225" s="8" t="str">
        <f>VLOOKUP(A225,'Sets data'!$A$3:$C$9972,2,FALSE)</f>
        <v>Würgedorn</v>
      </c>
    </row>
    <row r="226" spans="1:3" x14ac:dyDescent="0.25">
      <c r="A226" s="5">
        <v>270</v>
      </c>
      <c r="B226" s="8" t="str">
        <f>VLOOKUP(A226,'Sets data'!$A$3:$C$9972,3,FALSE)</f>
        <v>Slimecraw</v>
      </c>
      <c r="C226" s="8" t="str">
        <f>VLOOKUP(A226,'Sets data'!$A$3:$C$9972,2,FALSE)</f>
        <v>Schleimkropf</v>
      </c>
    </row>
    <row r="227" spans="1:3" x14ac:dyDescent="0.25">
      <c r="A227" s="5">
        <v>271</v>
      </c>
      <c r="B227" s="8" t="str">
        <f>VLOOKUP(A227,'Sets data'!$A$3:$C$9972,3,FALSE)</f>
        <v>Sellistrix</v>
      </c>
      <c r="C227" s="8" t="str">
        <f>VLOOKUP(A227,'Sets data'!$A$3:$C$9972,2,FALSE)</f>
        <v>Sellistrix</v>
      </c>
    </row>
    <row r="228" spans="1:3" x14ac:dyDescent="0.25">
      <c r="A228" s="5">
        <v>272</v>
      </c>
      <c r="B228" s="8" t="str">
        <f>VLOOKUP(A228,'Sets data'!$A$3:$C$9972,3,FALSE)</f>
        <v>Infernal Guardian</v>
      </c>
      <c r="C228" s="8" t="str">
        <f>VLOOKUP(A228,'Sets data'!$A$3:$C$9972,2,FALSE)</f>
        <v>Infernaler Wächter</v>
      </c>
    </row>
    <row r="229" spans="1:3" x14ac:dyDescent="0.25">
      <c r="A229" s="5">
        <v>273</v>
      </c>
      <c r="B229" s="8" t="str">
        <f>VLOOKUP(A229,'Sets data'!$A$3:$C$9972,3,FALSE)</f>
        <v>Ilambris</v>
      </c>
      <c r="C229" s="8" t="str">
        <f>VLOOKUP(A229,'Sets data'!$A$3:$C$9972,2,FALSE)</f>
        <v>Ilambris</v>
      </c>
    </row>
    <row r="230" spans="1:3" x14ac:dyDescent="0.25">
      <c r="A230" s="5">
        <v>274</v>
      </c>
      <c r="B230" s="8" t="str">
        <f>VLOOKUP(A230,'Sets data'!$A$3:$C$9972,3,FALSE)</f>
        <v>Iceheart</v>
      </c>
      <c r="C230" s="8" t="str">
        <f>VLOOKUP(A230,'Sets data'!$A$3:$C$9972,2,FALSE)</f>
        <v>Eisherz</v>
      </c>
    </row>
    <row r="231" spans="1:3" x14ac:dyDescent="0.25">
      <c r="A231" s="5">
        <v>275</v>
      </c>
      <c r="B231" s="8" t="str">
        <f>VLOOKUP(A231,'Sets data'!$A$3:$C$9972,3,FALSE)</f>
        <v>Stormfist</v>
      </c>
      <c r="C231" s="8" t="str">
        <f>VLOOKUP(A231,'Sets data'!$A$3:$C$9972,2,FALSE)</f>
        <v>Sturmfaust</v>
      </c>
    </row>
    <row r="232" spans="1:3" x14ac:dyDescent="0.25">
      <c r="A232" s="5">
        <v>276</v>
      </c>
      <c r="B232" s="8" t="str">
        <f>VLOOKUP(A232,'Sets data'!$A$3:$C$9972,3,FALSE)</f>
        <v>Tremorscale</v>
      </c>
      <c r="C232" s="8" t="str">
        <f>VLOOKUP(A232,'Sets data'!$A$3:$C$9972,2,FALSE)</f>
        <v>Bebenschuppe</v>
      </c>
    </row>
    <row r="233" spans="1:3" x14ac:dyDescent="0.25">
      <c r="A233" s="5">
        <v>277</v>
      </c>
      <c r="B233" s="8" t="str">
        <f>VLOOKUP(A233,'Sets data'!$A$3:$C$9972,3,FALSE)</f>
        <v>Pirate Skeleton</v>
      </c>
      <c r="C233" s="8" t="str">
        <f>VLOOKUP(A233,'Sets data'!$A$3:$C$9972,2,FALSE)</f>
        <v>Piratenskelett</v>
      </c>
    </row>
    <row r="234" spans="1:3" x14ac:dyDescent="0.25">
      <c r="A234" s="5">
        <v>278</v>
      </c>
      <c r="B234" s="8" t="str">
        <f>VLOOKUP(A234,'Sets data'!$A$3:$C$9972,3,FALSE)</f>
        <v>The Troll King</v>
      </c>
      <c r="C234" s="8" t="str">
        <f>VLOOKUP(A234,'Sets data'!$A$3:$C$9972,2,FALSE)</f>
        <v>Trollkönig</v>
      </c>
    </row>
    <row r="235" spans="1:3" x14ac:dyDescent="0.25">
      <c r="A235" s="5">
        <v>279</v>
      </c>
      <c r="B235" s="8" t="str">
        <f>VLOOKUP(A235,'Sets data'!$A$3:$C$9972,3,FALSE)</f>
        <v>Selene</v>
      </c>
      <c r="C235" s="8" t="str">
        <f>VLOOKUP(A235,'Sets data'!$A$3:$C$9972,2,FALSE)</f>
        <v>Selene</v>
      </c>
    </row>
    <row r="236" spans="1:3" x14ac:dyDescent="0.25">
      <c r="A236" s="5">
        <v>280</v>
      </c>
      <c r="B236" s="8" t="str">
        <f>VLOOKUP(A236,'Sets data'!$A$3:$C$9972,3,FALSE)</f>
        <v>Grothdarr</v>
      </c>
      <c r="C236" s="8" t="str">
        <f>VLOOKUP(A236,'Sets data'!$A$3:$C$9972,2,FALSE)</f>
        <v>Grothdarr</v>
      </c>
    </row>
    <row r="237" spans="1:3" x14ac:dyDescent="0.25">
      <c r="A237" s="12">
        <v>281</v>
      </c>
      <c r="B237" s="8" t="str">
        <f>VLOOKUP(A237,'Sets data'!$A$3:$C$9972,3,FALSE)</f>
        <v>Armor of the Trainee</v>
      </c>
      <c r="C237" s="8" t="str">
        <f>VLOOKUP(A237,'Sets data'!$A$3:$C$9972,2,FALSE)</f>
        <v>Rüstung des Auszubildenden</v>
      </c>
    </row>
    <row r="238" spans="1:3" x14ac:dyDescent="0.25">
      <c r="A238" s="12">
        <v>282</v>
      </c>
      <c r="B238" s="8" t="str">
        <f>VLOOKUP(A238,'Sets data'!$A$3:$C$9972,3,FALSE)</f>
        <v>Vampire Cloak</v>
      </c>
      <c r="C238" s="8" t="str">
        <f>VLOOKUP(A238,'Sets data'!$A$3:$C$9972,2,FALSE)</f>
        <v>Vampirumhang</v>
      </c>
    </row>
    <row r="239" spans="1:3" x14ac:dyDescent="0.25">
      <c r="A239" s="12">
        <v>283</v>
      </c>
      <c r="B239" s="8" t="str">
        <f>VLOOKUP(A239,'Sets data'!$A$3:$C$9972,3,FALSE)</f>
        <v>Sword-Singer</v>
      </c>
      <c r="C239" s="8" t="str">
        <f>VLOOKUP(A239,'Sets data'!$A$3:$C$9972,2,FALSE)</f>
        <v>Schwertsänger</v>
      </c>
    </row>
    <row r="240" spans="1:3" x14ac:dyDescent="0.25">
      <c r="A240" s="12">
        <v>284</v>
      </c>
      <c r="B240" s="8" t="str">
        <f>VLOOKUP(A240,'Sets data'!$A$3:$C$9972,3,FALSE)</f>
        <v>Order of Diagna</v>
      </c>
      <c r="C240" s="8" t="str">
        <f>VLOOKUP(A240,'Sets data'!$A$3:$C$9972,2,FALSE)</f>
        <v>Orden von Diagna</v>
      </c>
    </row>
    <row r="241" spans="1:3" x14ac:dyDescent="0.25">
      <c r="A241" s="12">
        <v>285</v>
      </c>
      <c r="B241" s="8" t="str">
        <f>VLOOKUP(A241,'Sets data'!$A$3:$C$9972,3,FALSE)</f>
        <v>Vampire Lord</v>
      </c>
      <c r="C241" s="8" t="str">
        <f>VLOOKUP(A241,'Sets data'!$A$3:$C$9972,2,FALSE)</f>
        <v>Vampirfürst</v>
      </c>
    </row>
    <row r="242" spans="1:3" x14ac:dyDescent="0.25">
      <c r="A242" s="12">
        <v>286</v>
      </c>
      <c r="B242" s="8" t="str">
        <f>VLOOKUP(A242,'Sets data'!$A$3:$C$9972,3,FALSE)</f>
        <v>Spriggan\'s Thorns</v>
      </c>
      <c r="C242" s="8" t="str">
        <f>VLOOKUP(A242,'Sets data'!$A$3:$C$9972,2,FALSE)</f>
        <v>Dornen des Zweiglings</v>
      </c>
    </row>
    <row r="243" spans="1:3" x14ac:dyDescent="0.25">
      <c r="A243" s="12">
        <v>287</v>
      </c>
      <c r="B243" s="8" t="str">
        <f>VLOOKUP(A243,'Sets data'!$A$3:$C$9972,3,FALSE)</f>
        <v>Green Pact</v>
      </c>
      <c r="C243" s="8" t="str">
        <f>VLOOKUP(A243,'Sets data'!$A$3:$C$9972,2,FALSE)</f>
        <v>Der Grüne Pakt</v>
      </c>
    </row>
    <row r="244" spans="1:3" x14ac:dyDescent="0.25">
      <c r="A244" s="12">
        <v>288</v>
      </c>
      <c r="B244" s="8" t="str">
        <f>VLOOKUP(A244,'Sets data'!$A$3:$C$9972,3,FALSE)</f>
        <v>Beekeeper\'s Gear</v>
      </c>
      <c r="C244" s="8" t="str">
        <f>VLOOKUP(A244,'Sets data'!$A$3:$C$9972,2,FALSE)</f>
        <v>Werkzeug des Bienenhüters</v>
      </c>
    </row>
    <row r="245" spans="1:3" x14ac:dyDescent="0.25">
      <c r="A245" s="12">
        <v>289</v>
      </c>
      <c r="B245" s="8" t="str">
        <f>VLOOKUP(A245,'Sets data'!$A$3:$C$9972,3,FALSE)</f>
        <v>Spinner\'s Garments</v>
      </c>
      <c r="C245" s="8" t="str">
        <f>VLOOKUP(A245,'Sets data'!$A$3:$C$9972,2,FALSE)</f>
        <v>Gewänder des Webers</v>
      </c>
    </row>
    <row r="246" spans="1:3" x14ac:dyDescent="0.25">
      <c r="A246" s="12">
        <v>290</v>
      </c>
      <c r="B246" s="8" t="str">
        <f>VLOOKUP(A246,'Sets data'!$A$3:$C$9972,3,FALSE)</f>
        <v>Skooma Smuggler</v>
      </c>
      <c r="C246" s="8" t="str">
        <f>VLOOKUP(A246,'Sets data'!$A$3:$C$9972,2,FALSE)</f>
        <v>Skoomaschmuggler</v>
      </c>
    </row>
    <row r="247" spans="1:3" x14ac:dyDescent="0.25">
      <c r="A247" s="12">
        <v>291</v>
      </c>
      <c r="B247" s="8" t="str">
        <f>VLOOKUP(A247,'Sets data'!$A$3:$C$9972,3,FALSE)</f>
        <v>Shalk Exoskeleton</v>
      </c>
      <c r="C247" s="8" t="str">
        <f>VLOOKUP(A247,'Sets data'!$A$3:$C$9972,2,FALSE)</f>
        <v>Schröterpanzer</v>
      </c>
    </row>
    <row r="248" spans="1:3" x14ac:dyDescent="0.25">
      <c r="A248" s="12">
        <v>292</v>
      </c>
      <c r="B248" s="8" t="str">
        <f>VLOOKUP(A248,'Sets data'!$A$3:$C$9972,3,FALSE)</f>
        <v>Mother\'s Sorrow</v>
      </c>
      <c r="C248" s="8" t="str">
        <f>VLOOKUP(A248,'Sets data'!$A$3:$C$9972,2,FALSE)</f>
        <v>Muttertränen</v>
      </c>
    </row>
    <row r="249" spans="1:3" x14ac:dyDescent="0.25">
      <c r="A249" s="12">
        <v>293</v>
      </c>
      <c r="B249" s="8" t="str">
        <f>VLOOKUP(A249,'Sets data'!$A$3:$C$9972,3,FALSE)</f>
        <v>Plague Doctor</v>
      </c>
      <c r="C249" s="8" t="str">
        <f>VLOOKUP(A249,'Sets data'!$A$3:$C$9972,2,FALSE)</f>
        <v>Seuchendoktor</v>
      </c>
    </row>
    <row r="250" spans="1:3" x14ac:dyDescent="0.25">
      <c r="A250" s="12">
        <v>294</v>
      </c>
      <c r="B250" s="8" t="str">
        <f>VLOOKUP(A250,'Sets data'!$A$3:$C$9972,3,FALSE)</f>
        <v>Ysgramor\'s Birthright</v>
      </c>
      <c r="C250" s="8" t="str">
        <f>VLOOKUP(A250,'Sets data'!$A$3:$C$9972,2,FALSE)</f>
        <v>Ysgramors Geburtsrecht</v>
      </c>
    </row>
    <row r="251" spans="1:3" x14ac:dyDescent="0.25">
      <c r="A251" s="12">
        <v>295</v>
      </c>
      <c r="B251" s="8" t="str">
        <f>VLOOKUP(A251,'Sets data'!$A$3:$C$9972,3,FALSE)</f>
        <v>Jailbreaker</v>
      </c>
      <c r="C251" s="8" t="str">
        <f>VLOOKUP(A251,'Sets data'!$A$3:$C$9972,2,FALSE)</f>
        <v>Ausbrecher</v>
      </c>
    </row>
    <row r="252" spans="1:3" x14ac:dyDescent="0.25">
      <c r="A252" s="12">
        <v>296</v>
      </c>
      <c r="B252" s="8" t="str">
        <f>VLOOKUP(A252,'Sets data'!$A$3:$C$9972,3,FALSE)</f>
        <v>Spelunker</v>
      </c>
      <c r="C252" s="8" t="str">
        <f>VLOOKUP(A252,'Sets data'!$A$3:$C$9972,2,FALSE)</f>
        <v>Höhlenforscher</v>
      </c>
    </row>
    <row r="253" spans="1:3" x14ac:dyDescent="0.25">
      <c r="A253" s="12">
        <v>297</v>
      </c>
      <c r="B253" s="8" t="str">
        <f>VLOOKUP(A253,'Sets data'!$A$3:$C$9972,3,FALSE)</f>
        <v>Spider Cultist Cowl</v>
      </c>
      <c r="C253" s="8" t="str">
        <f>VLOOKUP(A253,'Sets data'!$A$3:$C$9972,2,FALSE)</f>
        <v>Spinnenkultistenkutte</v>
      </c>
    </row>
    <row r="254" spans="1:3" x14ac:dyDescent="0.25">
      <c r="A254" s="12">
        <v>298</v>
      </c>
      <c r="B254" s="8" t="str">
        <f>VLOOKUP(A254,'Sets data'!$A$3:$C$9972,3,FALSE)</f>
        <v>Light Speaker</v>
      </c>
      <c r="C254" s="8" t="str">
        <f>VLOOKUP(A254,'Sets data'!$A$3:$C$9972,2,FALSE)</f>
        <v>Lichtsprecher</v>
      </c>
    </row>
    <row r="255" spans="1:3" x14ac:dyDescent="0.25">
      <c r="A255" s="12">
        <v>299</v>
      </c>
      <c r="B255" s="8" t="str">
        <f>VLOOKUP(A255,'Sets data'!$A$3:$C$9972,3,FALSE)</f>
        <v>Toothrow</v>
      </c>
      <c r="C255" s="8" t="str">
        <f>VLOOKUP(A255,'Sets data'!$A$3:$C$9972,2,FALSE)</f>
        <v>Zahnreihe</v>
      </c>
    </row>
    <row r="256" spans="1:3" x14ac:dyDescent="0.25">
      <c r="A256" s="12">
        <v>300</v>
      </c>
      <c r="B256" s="8" t="str">
        <f>VLOOKUP(A256,'Sets data'!$A$3:$C$9972,3,FALSE)</f>
        <v>Netch\'s Touch</v>
      </c>
      <c r="C256" s="8" t="str">
        <f>VLOOKUP(A256,'Sets data'!$A$3:$C$9972,2,FALSE)</f>
        <v>Berührung des Netch</v>
      </c>
    </row>
    <row r="257" spans="1:3" x14ac:dyDescent="0.25">
      <c r="A257" s="12">
        <v>301</v>
      </c>
      <c r="B257" s="8" t="str">
        <f>VLOOKUP(A257,'Sets data'!$A$3:$C$9972,3,FALSE)</f>
        <v>Strength of the Automaton</v>
      </c>
      <c r="C257" s="8" t="str">
        <f>VLOOKUP(A257,'Sets data'!$A$3:$C$9972,2,FALSE)</f>
        <v>Stärke des Automaten</v>
      </c>
    </row>
    <row r="258" spans="1:3" x14ac:dyDescent="0.25">
      <c r="A258" s="12">
        <v>302</v>
      </c>
      <c r="B258" s="8" t="str">
        <f>VLOOKUP(A258,'Sets data'!$A$3:$C$9972,3,FALSE)</f>
        <v>Leviathan</v>
      </c>
      <c r="C258" s="8" t="str">
        <f>VLOOKUP(A258,'Sets data'!$A$3:$C$9972,2,FALSE)</f>
        <v>Leviathan</v>
      </c>
    </row>
    <row r="259" spans="1:3" x14ac:dyDescent="0.25">
      <c r="A259" s="12">
        <v>303</v>
      </c>
      <c r="B259" s="8" t="str">
        <f>VLOOKUP(A259,'Sets data'!$A$3:$C$9972,3,FALSE)</f>
        <v>Lamia\'s Song</v>
      </c>
      <c r="C259" s="8" t="str">
        <f>VLOOKUP(A259,'Sets data'!$A$3:$C$9972,2,FALSE)</f>
        <v>Lied der Lamie</v>
      </c>
    </row>
    <row r="260" spans="1:3" x14ac:dyDescent="0.25">
      <c r="A260" s="12">
        <v>304</v>
      </c>
      <c r="B260" s="8" t="str">
        <f>VLOOKUP(A260,'Sets data'!$A$3:$C$9972,3,FALSE)</f>
        <v>Medusa</v>
      </c>
      <c r="C260" s="8" t="str">
        <f>VLOOKUP(A260,'Sets data'!$A$3:$C$9972,2,FALSE)</f>
        <v>Versteinernder Blick</v>
      </c>
    </row>
    <row r="261" spans="1:3" x14ac:dyDescent="0.25">
      <c r="A261" s="12">
        <v>305</v>
      </c>
      <c r="B261" s="8" t="str">
        <f>VLOOKUP(A261,'Sets data'!$A$3:$C$9972,3,FALSE)</f>
        <v>Treasure Hunter</v>
      </c>
      <c r="C261" s="8" t="str">
        <f>VLOOKUP(A261,'Sets data'!$A$3:$C$9972,2,FALSE)</f>
        <v>Schatzjäger</v>
      </c>
    </row>
    <row r="262" spans="1:3" x14ac:dyDescent="0.25">
      <c r="A262" s="12">
        <v>307</v>
      </c>
      <c r="B262" s="8" t="str">
        <f>VLOOKUP(A262,'Sets data'!$A$3:$C$9972,3,FALSE)</f>
        <v>Draugr Hulk</v>
      </c>
      <c r="C262" s="8" t="str">
        <f>VLOOKUP(A262,'Sets data'!$A$3:$C$9972,2,FALSE)</f>
        <v>Schwerfälliger Draugr</v>
      </c>
    </row>
    <row r="263" spans="1:3" x14ac:dyDescent="0.25">
      <c r="A263" s="12">
        <v>308</v>
      </c>
      <c r="B263" s="8" t="str">
        <f>VLOOKUP(A263,'Sets data'!$A$3:$C$9972,3,FALSE)</f>
        <v>Bone Pirate\'s Tatters</v>
      </c>
      <c r="C263" s="8" t="str">
        <f>VLOOKUP(A263,'Sets data'!$A$3:$C$9972,2,FALSE)</f>
        <v>Lumpen des Knochenpiraten</v>
      </c>
    </row>
    <row r="264" spans="1:3" x14ac:dyDescent="0.25">
      <c r="A264" s="12">
        <v>309</v>
      </c>
      <c r="B264" s="8" t="str">
        <f>VLOOKUP(A264,'Sets data'!$A$3:$C$9972,3,FALSE)</f>
        <v>Knight-errant\'s Mail</v>
      </c>
      <c r="C264" s="8" t="str">
        <f>VLOOKUP(A264,'Sets data'!$A$3:$C$9972,2,FALSE)</f>
        <v>Platten des Wanderritters</v>
      </c>
    </row>
    <row r="265" spans="1:3" x14ac:dyDescent="0.25">
      <c r="A265" s="12">
        <v>310</v>
      </c>
      <c r="B265" s="8" t="str">
        <f>VLOOKUP(A265,'Sets data'!$A$3:$C$9972,3,FALSE)</f>
        <v>Sword Dancer</v>
      </c>
      <c r="C265" s="8" t="str">
        <f>VLOOKUP(A265,'Sets data'!$A$3:$C$9972,2,FALSE)</f>
        <v>Schwerttänzer</v>
      </c>
    </row>
    <row r="266" spans="1:3" x14ac:dyDescent="0.25">
      <c r="A266" s="12">
        <v>311</v>
      </c>
      <c r="B266" s="8" t="str">
        <f>VLOOKUP(A266,'Sets data'!$A$3:$C$9972,3,FALSE)</f>
        <v>Rattlecage</v>
      </c>
      <c r="C266" s="8" t="str">
        <f>VLOOKUP(A266,'Sets data'!$A$3:$C$9972,2,FALSE)</f>
        <v>Klapperkäfig</v>
      </c>
    </row>
    <row r="267" spans="1:3" x14ac:dyDescent="0.25">
      <c r="A267" s="12">
        <v>313</v>
      </c>
      <c r="B267" s="8" t="str">
        <f>VLOOKUP(A267,'Sets data'!$A$3:$C$9972,3,FALSE)</f>
        <v>Titanic Cleave</v>
      </c>
      <c r="C267" s="8" t="str">
        <f>VLOOKUP(A267,'Sets data'!$A$3:$C$9972,2,FALSE)</f>
        <v>Titanisches Trennen</v>
      </c>
    </row>
    <row r="268" spans="1:3" x14ac:dyDescent="0.25">
      <c r="A268" s="12">
        <v>314</v>
      </c>
      <c r="B268" s="8" t="str">
        <f>VLOOKUP(A268,'Sets data'!$A$3:$C$9972,3,FALSE)</f>
        <v>Puncturing Remedy</v>
      </c>
      <c r="C268" s="8" t="str">
        <f>VLOOKUP(A268,'Sets data'!$A$3:$C$9972,2,FALSE)</f>
        <v>Durchschlagende Genesung</v>
      </c>
    </row>
    <row r="269" spans="1:3" x14ac:dyDescent="0.25">
      <c r="A269" s="12">
        <v>315</v>
      </c>
      <c r="B269" s="8" t="str">
        <f>VLOOKUP(A269,'Sets data'!$A$3:$C$9972,3,FALSE)</f>
        <v>Stinging Slashes</v>
      </c>
      <c r="C269" s="8" t="str">
        <f>VLOOKUP(A269,'Sets data'!$A$3:$C$9972,2,FALSE)</f>
        <v>Stechende Schnitte</v>
      </c>
    </row>
    <row r="270" spans="1:3" x14ac:dyDescent="0.25">
      <c r="A270" s="12">
        <v>316</v>
      </c>
      <c r="B270" s="8" t="str">
        <f>VLOOKUP(A270,'Sets data'!$A$3:$C$9972,3,FALSE)</f>
        <v>Caustic Arrow</v>
      </c>
      <c r="C270" s="8" t="str">
        <f>VLOOKUP(A270,'Sets data'!$A$3:$C$9972,2,FALSE)</f>
        <v>Beißender Pfeil</v>
      </c>
    </row>
    <row r="271" spans="1:3" x14ac:dyDescent="0.25">
      <c r="A271" s="12">
        <v>317</v>
      </c>
      <c r="B271" s="8" t="str">
        <f>VLOOKUP(A271,'Sets data'!$A$3:$C$9972,3,FALSE)</f>
        <v>Destructive Impact</v>
      </c>
      <c r="C271" s="8" t="str">
        <f>VLOOKUP(A271,'Sets data'!$A$3:$C$9972,2,FALSE)</f>
        <v>Zerstörerischer Einschlag</v>
      </c>
    </row>
    <row r="272" spans="1:3" x14ac:dyDescent="0.25">
      <c r="A272" s="12">
        <v>318</v>
      </c>
      <c r="B272" s="8" t="str">
        <f>VLOOKUP(A272,'Sets data'!$A$3:$C$9972,3,FALSE)</f>
        <v>Grand Rejuvenation</v>
      </c>
      <c r="C272" s="8" t="str">
        <f>VLOOKUP(A272,'Sets data'!$A$3:$C$9972,2,FALSE)</f>
        <v>Große Verjüngung</v>
      </c>
    </row>
    <row r="273" spans="1:3" x14ac:dyDescent="0.25">
      <c r="A273" s="12">
        <v>320</v>
      </c>
      <c r="B273" s="8" t="str">
        <f>VLOOKUP(A273,'Sets data'!$A$3:$C$9972,3,FALSE)</f>
        <v>War Maiden</v>
      </c>
      <c r="C273" s="8" t="str">
        <f>VLOOKUP(A273,'Sets data'!$A$3:$C$9972,2,FALSE)</f>
        <v>Kriegsjungfer</v>
      </c>
    </row>
    <row r="274" spans="1:3" x14ac:dyDescent="0.25">
      <c r="A274" s="12">
        <v>321</v>
      </c>
      <c r="B274" s="8" t="str">
        <f>VLOOKUP(A274,'Sets data'!$A$3:$C$9972,3,FALSE)</f>
        <v>Defiler</v>
      </c>
      <c r="C274" s="8" t="str">
        <f>VLOOKUP(A274,'Sets data'!$A$3:$C$9972,2,FALSE)</f>
        <v>Schänder</v>
      </c>
    </row>
    <row r="275" spans="1:3" x14ac:dyDescent="0.25">
      <c r="A275" s="12">
        <v>322</v>
      </c>
      <c r="B275" s="8" t="str">
        <f>VLOOKUP(A275,'Sets data'!$A$3:$C$9972,3,FALSE)</f>
        <v>Warrior-Poet</v>
      </c>
      <c r="C275" s="8" t="str">
        <f>VLOOKUP(A275,'Sets data'!$A$3:$C$9972,2,FALSE)</f>
        <v>Kriegerpoet</v>
      </c>
    </row>
    <row r="276" spans="1:3" x14ac:dyDescent="0.25">
      <c r="A276" s="5">
        <v>323</v>
      </c>
      <c r="B276" s="8" t="str">
        <f>VLOOKUP(A276,'Sets data'!$A$3:$C$9972,3,FALSE)</f>
        <v>Assassin\'s Guile</v>
      </c>
      <c r="C276" s="8" t="str">
        <f>VLOOKUP(A276,'Sets data'!$A$3:$C$9972,2,FALSE)</f>
        <v>Assassinenlist</v>
      </c>
    </row>
    <row r="277" spans="1:3" x14ac:dyDescent="0.25">
      <c r="A277" s="5">
        <v>324</v>
      </c>
      <c r="B277" s="8" t="str">
        <f>VLOOKUP(A277,'Sets data'!$A$3:$C$9972,3,FALSE)</f>
        <v>Daedric Trickery</v>
      </c>
      <c r="C277" s="8" t="str">
        <f>VLOOKUP(A277,'Sets data'!$A$3:$C$9972,2,FALSE)</f>
        <v>Daedrische Gaunerei</v>
      </c>
    </row>
    <row r="278" spans="1:3" x14ac:dyDescent="0.25">
      <c r="A278" s="5">
        <v>325</v>
      </c>
      <c r="B278" s="8" t="str">
        <f>VLOOKUP(A278,'Sets data'!$A$3:$C$9972,3,FALSE)</f>
        <v>Shacklebreaker</v>
      </c>
      <c r="C278" s="8" t="str">
        <f>VLOOKUP(A278,'Sets data'!$A$3:$C$9972,2,FALSE)</f>
        <v>Kettensprenger</v>
      </c>
    </row>
    <row r="279" spans="1:3" x14ac:dyDescent="0.25">
      <c r="A279" s="12">
        <v>326</v>
      </c>
      <c r="B279" s="8" t="str">
        <f>VLOOKUP(A279,'Sets data'!$A$3:$C$9972,3,FALSE)</f>
        <v>Vanguard\'s Challenge</v>
      </c>
      <c r="C279" s="8" t="str">
        <f>VLOOKUP(A279,'Sets data'!$A$3:$C$9972,2,FALSE)</f>
        <v>Vorhutdisput</v>
      </c>
    </row>
    <row r="280" spans="1:3" x14ac:dyDescent="0.25">
      <c r="A280" s="12">
        <v>327</v>
      </c>
      <c r="B280" s="8" t="str">
        <f>VLOOKUP(A280,'Sets data'!$A$3:$C$9972,3,FALSE)</f>
        <v>Coward\'s Gear</v>
      </c>
      <c r="C280" s="8" t="str">
        <f>VLOOKUP(A280,'Sets data'!$A$3:$C$9972,2,FALSE)</f>
        <v>Feiglingstracht</v>
      </c>
    </row>
    <row r="281" spans="1:3" x14ac:dyDescent="0.25">
      <c r="A281" s="12">
        <v>328</v>
      </c>
      <c r="B281" s="8" t="str">
        <f>VLOOKUP(A281,'Sets data'!$A$3:$C$9972,3,FALSE)</f>
        <v>Knight Slayer</v>
      </c>
      <c r="C281" s="8" t="str">
        <f>VLOOKUP(A281,'Sets data'!$A$3:$C$9972,2,FALSE)</f>
        <v>Ritterschlächter</v>
      </c>
    </row>
    <row r="282" spans="1:3" x14ac:dyDescent="0.25">
      <c r="A282" s="12">
        <v>329</v>
      </c>
      <c r="B282" s="8" t="str">
        <f>VLOOKUP(A282,'Sets data'!$A$3:$C$9972,3,FALSE)</f>
        <v>Wizard\'s Riposte</v>
      </c>
      <c r="C282" s="8" t="str">
        <f>VLOOKUP(A282,'Sets data'!$A$3:$C$9972,2,FALSE)</f>
        <v>Zaubererreplik</v>
      </c>
    </row>
    <row r="283" spans="1:3" x14ac:dyDescent="0.25">
      <c r="A283" s="12">
        <v>330</v>
      </c>
      <c r="B283" s="8" t="str">
        <f>VLOOKUP(A283,'Sets data'!$A$3:$C$9972,3,FALSE)</f>
        <v>Automated Defense</v>
      </c>
      <c r="C283" s="8" t="str">
        <f>VLOOKUP(A283,'Sets data'!$A$3:$C$9972,2,FALSE)</f>
        <v>Automatisierte Verteidigung</v>
      </c>
    </row>
    <row r="284" spans="1:3" x14ac:dyDescent="0.25">
      <c r="A284" s="12">
        <v>331</v>
      </c>
      <c r="B284" s="8" t="str">
        <f>VLOOKUP(A284,'Sets data'!$A$3:$C$9972,3,FALSE)</f>
        <v>War Machine</v>
      </c>
      <c r="C284" s="8" t="str">
        <f>VLOOKUP(A284,'Sets data'!$A$3:$C$9972,2,FALSE)</f>
        <v>Kriegsmaschine</v>
      </c>
    </row>
    <row r="285" spans="1:3" x14ac:dyDescent="0.25">
      <c r="A285" s="12">
        <v>332</v>
      </c>
      <c r="B285" s="8" t="str">
        <f>VLOOKUP(A285,'Sets data'!$A$3:$C$9972,3,FALSE)</f>
        <v>Master Architect</v>
      </c>
      <c r="C285" s="8" t="str">
        <f>VLOOKUP(A285,'Sets data'!$A$3:$C$9972,2,FALSE)</f>
        <v>Meisterarchitekt</v>
      </c>
    </row>
    <row r="286" spans="1:3" x14ac:dyDescent="0.25">
      <c r="A286" s="12">
        <v>333</v>
      </c>
      <c r="B286" s="8" t="str">
        <f>VLOOKUP(A286,'Sets data'!$A$3:$C$9972,3,FALSE)</f>
        <v>Inventor\'s Guard</v>
      </c>
      <c r="C286" s="8" t="str">
        <f>VLOOKUP(A286,'Sets data'!$A$3:$C$9972,2,FALSE)</f>
        <v>Erfindergarde</v>
      </c>
    </row>
    <row r="287" spans="1:3" x14ac:dyDescent="0.25">
      <c r="A287" s="12">
        <v>334</v>
      </c>
      <c r="B287" s="8" t="str">
        <f>VLOOKUP(A287,'Sets data'!$A$3:$C$9972,3,FALSE)</f>
        <v>Impregnable Armor</v>
      </c>
      <c r="C287" s="8" t="str">
        <f>VLOOKUP(A287,'Sets data'!$A$3:$C$9972,2,FALSE)</f>
        <v>Unüberwindliche Rüstung</v>
      </c>
    </row>
    <row r="288" spans="1:3" x14ac:dyDescent="0.25">
      <c r="A288" s="12">
        <v>335</v>
      </c>
      <c r="B288" s="8" t="str">
        <f>VLOOKUP(A288,'Sets data'!$A$3:$C$9972,3,FALSE)</f>
        <v>Draugr\'s Rest</v>
      </c>
      <c r="C288" s="8" t="str">
        <f>VLOOKUP(A288,'Sets data'!$A$3:$C$9972,2,FALSE)</f>
        <v>Draugrruhe</v>
      </c>
    </row>
    <row r="289" spans="1:3" x14ac:dyDescent="0.25">
      <c r="A289" s="12">
        <v>336</v>
      </c>
      <c r="B289" s="8" t="str">
        <f>VLOOKUP(A289,'Sets data'!$A$3:$C$9972,3,FALSE)</f>
        <v>Pillar of Nirn</v>
      </c>
      <c r="C289" s="8" t="str">
        <f>VLOOKUP(A289,'Sets data'!$A$3:$C$9972,2,FALSE)</f>
        <v>Säulen von Nirn</v>
      </c>
    </row>
    <row r="290" spans="1:3" x14ac:dyDescent="0.25">
      <c r="A290" s="12">
        <v>337</v>
      </c>
      <c r="B290" s="8" t="str">
        <f>VLOOKUP(A290,'Sets data'!$A$3:$C$9972,3,FALSE)</f>
        <v>Ironblood</v>
      </c>
      <c r="C290" s="8" t="str">
        <f>VLOOKUP(A290,'Sets data'!$A$3:$C$9972,2,FALSE)</f>
        <v>Eisenblut</v>
      </c>
    </row>
    <row r="291" spans="1:3" x14ac:dyDescent="0.25">
      <c r="A291" s="12">
        <v>338</v>
      </c>
      <c r="B291" s="8" t="str">
        <f>VLOOKUP(A291,'Sets data'!$A$3:$C$9972,3,FALSE)</f>
        <v>Flame Blossom</v>
      </c>
      <c r="C291" s="8" t="str">
        <f>VLOOKUP(A291,'Sets data'!$A$3:$C$9972,2,FALSE)</f>
        <v>Flammenblüte</v>
      </c>
    </row>
    <row r="292" spans="1:3" x14ac:dyDescent="0.25">
      <c r="A292" s="12">
        <v>339</v>
      </c>
      <c r="B292" s="8" t="str">
        <f>VLOOKUP(A292,'Sets data'!$A$3:$C$9972,3,FALSE)</f>
        <v>Blooddrinker</v>
      </c>
      <c r="C292" s="8" t="str">
        <f>VLOOKUP(A292,'Sets data'!$A$3:$C$9972,2,FALSE)</f>
        <v>Bluttrinker</v>
      </c>
    </row>
    <row r="293" spans="1:3" x14ac:dyDescent="0.25">
      <c r="A293" s="12">
        <v>340</v>
      </c>
      <c r="B293" s="8" t="str">
        <f>VLOOKUP(A293,'Sets data'!$A$3:$C$9972,3,FALSE)</f>
        <v>Hagraven\'s Garden</v>
      </c>
      <c r="C293" s="8" t="str">
        <f>VLOOKUP(A293,'Sets data'!$A$3:$C$9972,2,FALSE)</f>
        <v>Vettelgarten</v>
      </c>
    </row>
    <row r="294" spans="1:3" x14ac:dyDescent="0.25">
      <c r="A294" s="5">
        <v>341</v>
      </c>
      <c r="B294" s="8" t="str">
        <f>VLOOKUP(A294,'Sets data'!$A$3:$C$9972,3,FALSE)</f>
        <v>Earthgore</v>
      </c>
      <c r="C294" s="8" t="str">
        <f>VLOOKUP(A294,'Sets data'!$A$3:$C$9972,2,FALSE)</f>
        <v>Erdbluter</v>
      </c>
    </row>
    <row r="295" spans="1:3" x14ac:dyDescent="0.25">
      <c r="A295" s="5">
        <v>342</v>
      </c>
      <c r="B295" s="8" t="str">
        <f>VLOOKUP(A295,'Sets data'!$A$3:$C$9972,3,FALSE)</f>
        <v>Domihaus</v>
      </c>
      <c r="C295" s="8" t="str">
        <f>VLOOKUP(A295,'Sets data'!$A$3:$C$9972,2,FALSE)</f>
        <v>Domihaus</v>
      </c>
    </row>
    <row r="296" spans="1:3" x14ac:dyDescent="0.25">
      <c r="A296" s="12">
        <v>343</v>
      </c>
      <c r="B296" s="8" t="str">
        <f>VLOOKUP(A296,'Sets data'!$A$3:$C$9972,3,FALSE)</f>
        <v>Caluurion\'s Legacy</v>
      </c>
      <c r="C296" s="8" t="str">
        <f>VLOOKUP(A296,'Sets data'!$A$3:$C$9972,2,FALSE)</f>
        <v>Caluurions Erbe</v>
      </c>
    </row>
    <row r="297" spans="1:3" x14ac:dyDescent="0.25">
      <c r="A297" s="12">
        <v>344</v>
      </c>
      <c r="B297" s="8" t="str">
        <f>VLOOKUP(A297,'Sets data'!$A$3:$C$9972,3,FALSE)</f>
        <v>Trappings of Invigoration</v>
      </c>
      <c r="C297" s="8" t="str">
        <f>VLOOKUP(A297,'Sets data'!$A$3:$C$9972,2,FALSE)</f>
        <v>Stärkungsprunk</v>
      </c>
    </row>
    <row r="298" spans="1:3" x14ac:dyDescent="0.25">
      <c r="A298" s="12">
        <v>345</v>
      </c>
      <c r="B298" s="8" t="str">
        <f>VLOOKUP(A298,'Sets data'!$A$3:$C$9972,3,FALSE)</f>
        <v>Ulfnor\'s Favor</v>
      </c>
      <c r="C298" s="8" t="str">
        <f>VLOOKUP(A298,'Sets data'!$A$3:$C$9972,2,FALSE)</f>
        <v>Ulfnors Gunst</v>
      </c>
    </row>
    <row r="299" spans="1:3" x14ac:dyDescent="0.25">
      <c r="A299" s="12">
        <v>346</v>
      </c>
      <c r="B299" s="8" t="str">
        <f>VLOOKUP(A299,'Sets data'!$A$3:$C$9972,3,FALSE)</f>
        <v>Jorvuld\'s Guidance</v>
      </c>
      <c r="C299" s="8" t="str">
        <f>VLOOKUP(A299,'Sets data'!$A$3:$C$9972,2,FALSE)</f>
        <v>Jorvulds Führung</v>
      </c>
    </row>
    <row r="300" spans="1:3" x14ac:dyDescent="0.25">
      <c r="A300" s="12">
        <v>347</v>
      </c>
      <c r="B300" s="8" t="str">
        <f>VLOOKUP(A300,'Sets data'!$A$3:$C$9972,3,FALSE)</f>
        <v>Plague Slinger</v>
      </c>
      <c r="C300" s="8" t="str">
        <f>VLOOKUP(A300,'Sets data'!$A$3:$C$9972,2,FALSE)</f>
        <v>Seuchenschleuder</v>
      </c>
    </row>
    <row r="301" spans="1:3" x14ac:dyDescent="0.25">
      <c r="A301" s="12">
        <v>348</v>
      </c>
      <c r="B301" s="8" t="str">
        <f>VLOOKUP(A301,'Sets data'!$A$3:$C$9972,3,FALSE)</f>
        <v>Curse of Doylemish</v>
      </c>
      <c r="C301" s="8" t="str">
        <f>VLOOKUP(A301,'Sets data'!$A$3:$C$9972,2,FALSE)</f>
        <v>Fluch von Doylemish</v>
      </c>
    </row>
    <row r="302" spans="1:3" x14ac:dyDescent="0.25">
      <c r="A302" s="5">
        <v>349</v>
      </c>
      <c r="B302" s="8" t="str">
        <f>VLOOKUP(A302,'Sets data'!$A$3:$C$9972,3,FALSE)</f>
        <v>Thurvokun</v>
      </c>
      <c r="C302" s="8" t="str">
        <f>VLOOKUP(A302,'Sets data'!$A$3:$C$9972,2,FALSE)</f>
        <v>Thurvokun</v>
      </c>
    </row>
    <row r="303" spans="1:3" x14ac:dyDescent="0.25">
      <c r="A303" s="5">
        <v>350</v>
      </c>
      <c r="B303" s="8" t="str">
        <f>VLOOKUP(A303,'Sets data'!$A$3:$C$9972,3,FALSE)</f>
        <v>Zaan</v>
      </c>
      <c r="C303" s="8" t="str">
        <f>VLOOKUP(A303,'Sets data'!$A$3:$C$9972,2,FALSE)</f>
        <v>Zaan</v>
      </c>
    </row>
    <row r="304" spans="1:3" x14ac:dyDescent="0.25">
      <c r="A304" s="5">
        <v>351</v>
      </c>
      <c r="B304" s="8" t="str">
        <f>VLOOKUP(A304,'Sets data'!$A$3:$C$9972,3,FALSE)</f>
        <v>Innate Axiom</v>
      </c>
      <c r="C304" s="8" t="str">
        <f>VLOOKUP(A304,'Sets data'!$A$3:$C$9972,2,FALSE)</f>
        <v>Kernaxiom</v>
      </c>
    </row>
    <row r="305" spans="1:3" x14ac:dyDescent="0.25">
      <c r="A305" s="5">
        <v>352</v>
      </c>
      <c r="B305" s="8" t="str">
        <f>VLOOKUP(A305,'Sets data'!$A$3:$C$9972,3,FALSE)</f>
        <v>Fortified Brass</v>
      </c>
      <c r="C305" s="8" t="str">
        <f>VLOOKUP(A305,'Sets data'!$A$3:$C$9972,2,FALSE)</f>
        <v>Messingpanzer</v>
      </c>
    </row>
    <row r="306" spans="1:3" x14ac:dyDescent="0.25">
      <c r="A306" s="5">
        <v>353</v>
      </c>
      <c r="B306" s="8" t="str">
        <f>VLOOKUP(A306,'Sets data'!$A$3:$C$9972,3,FALSE)</f>
        <v>Mechanical Acuity</v>
      </c>
      <c r="C306" s="8" t="str">
        <f>VLOOKUP(A306,'Sets data'!$A$3:$C$9972,2,FALSE)</f>
        <v>Mechanikblick</v>
      </c>
    </row>
    <row r="307" spans="1:3" x14ac:dyDescent="0.25">
      <c r="A307" s="12">
        <v>354</v>
      </c>
      <c r="B307" s="8" t="str">
        <f>VLOOKUP(A307,'Sets data'!$A$3:$C$9972,3,FALSE)</f>
        <v>Mad Tinkerer</v>
      </c>
      <c r="C307" s="8" t="str">
        <f>VLOOKUP(A307,'Sets data'!$A$3:$C$9972,2,FALSE)</f>
        <v>Wahntüftler</v>
      </c>
    </row>
    <row r="308" spans="1:3" x14ac:dyDescent="0.25">
      <c r="A308" s="12">
        <v>355</v>
      </c>
      <c r="B308" s="8" t="str">
        <f>VLOOKUP(A308,'Sets data'!$A$3:$C$9972,3,FALSE)</f>
        <v>Unfathomable Darkness</v>
      </c>
      <c r="C308" s="8" t="str">
        <f>VLOOKUP(A308,'Sets data'!$A$3:$C$9972,2,FALSE)</f>
        <v>Unermessliche Dunkelheit</v>
      </c>
    </row>
    <row r="309" spans="1:3" x14ac:dyDescent="0.25">
      <c r="A309" s="12">
        <v>356</v>
      </c>
      <c r="B309" s="8" t="str">
        <f>VLOOKUP(A309,'Sets data'!$A$3:$C$9972,3,FALSE)</f>
        <v>Livewire</v>
      </c>
      <c r="C309" s="8" t="str">
        <f>VLOOKUP(A309,'Sets data'!$A$3:$C$9972,2,FALSE)</f>
        <v>Stromschlag</v>
      </c>
    </row>
    <row r="310" spans="1:3" x14ac:dyDescent="0.25">
      <c r="A310" s="12">
        <v>357</v>
      </c>
      <c r="B310" s="8" t="str">
        <f>VLOOKUP(A310,'Sets data'!$A$3:$C$9972,3,FALSE)</f>
        <v>Disciplined Slash (Perfected)</v>
      </c>
      <c r="C310" s="8" t="str">
        <f>VLOOKUP(A310,'Sets data'!$A$3:$C$9972,2,FALSE)</f>
        <v>Disziplinierter Schnitt (vollendet)</v>
      </c>
    </row>
    <row r="311" spans="1:3" x14ac:dyDescent="0.25">
      <c r="A311" s="12">
        <v>358</v>
      </c>
      <c r="B311" s="8" t="str">
        <f>VLOOKUP(A311,'Sets data'!$A$3:$C$9972,3,FALSE)</f>
        <v>Defensive Position (Perfected)</v>
      </c>
      <c r="C311" s="8" t="str">
        <f>VLOOKUP(A311,'Sets data'!$A$3:$C$9972,2,FALSE)</f>
        <v>Defensive Position (vollendet)</v>
      </c>
    </row>
    <row r="312" spans="1:3" x14ac:dyDescent="0.25">
      <c r="A312" s="12">
        <v>359</v>
      </c>
      <c r="B312" s="8" t="str">
        <f>VLOOKUP(A312,'Sets data'!$A$3:$C$9972,3,FALSE)</f>
        <v>Chaotic Whirlwind (Perfected)</v>
      </c>
      <c r="C312" s="8" t="str">
        <f>VLOOKUP(A312,'Sets data'!$A$3:$C$9972,2,FALSE)</f>
        <v>Chaotischer Wirbelwind (vollendet)</v>
      </c>
    </row>
    <row r="313" spans="1:3" x14ac:dyDescent="0.25">
      <c r="A313" s="12">
        <v>360</v>
      </c>
      <c r="B313" s="8" t="str">
        <f>VLOOKUP(A313,'Sets data'!$A$3:$C$9972,3,FALSE)</f>
        <v>Piercing Spray (Perfected)</v>
      </c>
      <c r="C313" s="8" t="str">
        <f>VLOOKUP(A313,'Sets data'!$A$3:$C$9972,2,FALSE)</f>
        <v>Durchdringende Salve (vollendet)</v>
      </c>
    </row>
    <row r="314" spans="1:3" x14ac:dyDescent="0.25">
      <c r="A314" s="12">
        <v>361</v>
      </c>
      <c r="B314" s="8" t="str">
        <f>VLOOKUP(A314,'Sets data'!$A$3:$C$9972,3,FALSE)</f>
        <v>Concentrated Force (Perfected)</v>
      </c>
      <c r="C314" s="8" t="str">
        <f>VLOOKUP(A314,'Sets data'!$A$3:$C$9972,2,FALSE)</f>
        <v>Konzentrierte Kraft (vollendet)</v>
      </c>
    </row>
    <row r="315" spans="1:3" x14ac:dyDescent="0.25">
      <c r="A315" s="12">
        <v>362</v>
      </c>
      <c r="B315" s="8" t="str">
        <f>VLOOKUP(A315,'Sets data'!$A$3:$C$9972,3,FALSE)</f>
        <v>Timeless Blessing (Perfected)</v>
      </c>
      <c r="C315" s="8" t="str">
        <f>VLOOKUP(A315,'Sets data'!$A$3:$C$9972,2,FALSE)</f>
        <v>Zeitloser Segen (vollendet)</v>
      </c>
    </row>
    <row r="316" spans="1:3" x14ac:dyDescent="0.25">
      <c r="A316" s="12">
        <v>363</v>
      </c>
      <c r="B316" s="8" t="str">
        <f>VLOOKUP(A316,'Sets data'!$A$3:$C$9972,3,FALSE)</f>
        <v>Disciplined Slash</v>
      </c>
      <c r="C316" s="8" t="str">
        <f>VLOOKUP(A316,'Sets data'!$A$3:$C$9972,2,FALSE)</f>
        <v>Disziplinierter Schnitt</v>
      </c>
    </row>
    <row r="317" spans="1:3" x14ac:dyDescent="0.25">
      <c r="A317" s="12">
        <v>364</v>
      </c>
      <c r="B317" s="8" t="str">
        <f>VLOOKUP(A317,'Sets data'!$A$3:$C$9972,3,FALSE)</f>
        <v>Defensive Position</v>
      </c>
      <c r="C317" s="8" t="str">
        <f>VLOOKUP(A317,'Sets data'!$A$3:$C$9972,2,FALSE)</f>
        <v>Defensive Position</v>
      </c>
    </row>
    <row r="318" spans="1:3" x14ac:dyDescent="0.25">
      <c r="A318" s="12">
        <v>365</v>
      </c>
      <c r="B318" s="8" t="str">
        <f>VLOOKUP(A318,'Sets data'!$A$3:$C$9972,3,FALSE)</f>
        <v>Chaotic Whirlwind</v>
      </c>
      <c r="C318" s="8" t="str">
        <f>VLOOKUP(A318,'Sets data'!$A$3:$C$9972,2,FALSE)</f>
        <v>Chaotischer Wirbelwind</v>
      </c>
    </row>
    <row r="319" spans="1:3" x14ac:dyDescent="0.25">
      <c r="A319" s="12">
        <v>366</v>
      </c>
      <c r="B319" s="8" t="str">
        <f>VLOOKUP(A319,'Sets data'!$A$3:$C$9972,3,FALSE)</f>
        <v>Piercing Spray</v>
      </c>
      <c r="C319" s="8" t="str">
        <f>VLOOKUP(A319,'Sets data'!$A$3:$C$9972,2,FALSE)</f>
        <v>Durchdringende Salve</v>
      </c>
    </row>
    <row r="320" spans="1:3" x14ac:dyDescent="0.25">
      <c r="A320" s="12">
        <v>367</v>
      </c>
      <c r="B320" s="8" t="str">
        <f>VLOOKUP(A320,'Sets data'!$A$3:$C$9972,3,FALSE)</f>
        <v>Concentrated Force</v>
      </c>
      <c r="C320" s="8" t="str">
        <f>VLOOKUP(A320,'Sets data'!$A$3:$C$9972,2,FALSE)</f>
        <v>Konzentrierte Kraft</v>
      </c>
    </row>
    <row r="321" spans="1:3" x14ac:dyDescent="0.25">
      <c r="A321" s="12">
        <v>368</v>
      </c>
      <c r="B321" s="8" t="str">
        <f>VLOOKUP(A321,'Sets data'!$A$3:$C$9972,3,FALSE)</f>
        <v>Timeless Blessing</v>
      </c>
      <c r="C321" s="8" t="str">
        <f>VLOOKUP(A321,'Sets data'!$A$3:$C$9972,2,FALSE)</f>
        <v>Zeitloser Segen</v>
      </c>
    </row>
    <row r="322" spans="1:3" x14ac:dyDescent="0.25">
      <c r="A322" s="12">
        <v>369</v>
      </c>
      <c r="B322" s="8" t="str">
        <f>VLOOKUP(A322,'Sets data'!$A$3:$C$9972,3,FALSE)</f>
        <v>Merciless Charge</v>
      </c>
      <c r="C322" s="8" t="str">
        <f>VLOOKUP(A322,'Sets data'!$A$3:$C$9972,2,FALSE)</f>
        <v>Gnadenloser Ansturm</v>
      </c>
    </row>
    <row r="323" spans="1:3" x14ac:dyDescent="0.25">
      <c r="A323" s="12">
        <v>370</v>
      </c>
      <c r="B323" s="8" t="str">
        <f>VLOOKUP(A323,'Sets data'!$A$3:$C$9972,3,FALSE)</f>
        <v>Rampaging Slash</v>
      </c>
      <c r="C323" s="8" t="str">
        <f>VLOOKUP(A323,'Sets data'!$A$3:$C$9972,2,FALSE)</f>
        <v>Tobender Schnitt</v>
      </c>
    </row>
    <row r="324" spans="1:3" x14ac:dyDescent="0.25">
      <c r="A324" s="12">
        <v>371</v>
      </c>
      <c r="B324" s="8" t="str">
        <f>VLOOKUP(A324,'Sets data'!$A$3:$C$9972,3,FALSE)</f>
        <v>Cruel Flurry</v>
      </c>
      <c r="C324" s="8" t="str">
        <f>VLOOKUP(A324,'Sets data'!$A$3:$C$9972,2,FALSE)</f>
        <v>Grausamer Schlaghagel</v>
      </c>
    </row>
    <row r="325" spans="1:3" x14ac:dyDescent="0.25">
      <c r="A325" s="12">
        <v>372</v>
      </c>
      <c r="B325" s="8" t="str">
        <f>VLOOKUP(A325,'Sets data'!$A$3:$C$9972,3,FALSE)</f>
        <v>Thunderous Volley</v>
      </c>
      <c r="C325" s="8" t="str">
        <f>VLOOKUP(A325,'Sets data'!$A$3:$C$9972,2,FALSE)</f>
        <v>Donnernde Salve</v>
      </c>
    </row>
    <row r="326" spans="1:3" x14ac:dyDescent="0.25">
      <c r="A326" s="12">
        <v>373</v>
      </c>
      <c r="B326" s="8" t="str">
        <f>VLOOKUP(A326,'Sets data'!$A$3:$C$9972,3,FALSE)</f>
        <v>Crushing Wall</v>
      </c>
      <c r="C326" s="8" t="str">
        <f>VLOOKUP(A326,'Sets data'!$A$3:$C$9972,2,FALSE)</f>
        <v>Zermalmende Mauer</v>
      </c>
    </row>
    <row r="327" spans="1:3" x14ac:dyDescent="0.25">
      <c r="A327" s="12">
        <v>374</v>
      </c>
      <c r="B327" s="8" t="str">
        <f>VLOOKUP(A327,'Sets data'!$A$3:$C$9972,3,FALSE)</f>
        <v>Precise Regeneration</v>
      </c>
      <c r="C327" s="8" t="str">
        <f>VLOOKUP(A327,'Sets data'!$A$3:$C$9972,2,FALSE)</f>
        <v>Präzise Regeneration</v>
      </c>
    </row>
    <row r="328" spans="1:3" x14ac:dyDescent="0.25">
      <c r="A328" s="12">
        <v>380</v>
      </c>
      <c r="B328" s="8" t="str">
        <f>VLOOKUP(A328,'Sets data'!$A$3:$C$9972,3,FALSE)</f>
        <v>Prophet\'s</v>
      </c>
      <c r="C328" s="8" t="str">
        <f>VLOOKUP(A328,'Sets data'!$A$3:$C$9972,2,FALSE)</f>
        <v>Prophet</v>
      </c>
    </row>
    <row r="329" spans="1:3" x14ac:dyDescent="0.25">
      <c r="A329" s="12">
        <v>381</v>
      </c>
      <c r="B329" s="8" t="str">
        <f>VLOOKUP(A329,'Sets data'!$A$3:$C$9972,3,FALSE)</f>
        <v>Broken Soul</v>
      </c>
      <c r="C329" s="8" t="str">
        <f>VLOOKUP(A329,'Sets data'!$A$3:$C$9972,2,FALSE)</f>
        <v>Zerbrochene Seele</v>
      </c>
    </row>
    <row r="330" spans="1:3" x14ac:dyDescent="0.25">
      <c r="A330" s="12">
        <v>382</v>
      </c>
      <c r="B330" s="8" t="str">
        <f>VLOOKUP(A330,'Sets data'!$A$3:$C$9972,3,FALSE)</f>
        <v>Grace of Gloom</v>
      </c>
      <c r="C330" s="8" t="str">
        <f>VLOOKUP(A330,'Sets data'!$A$3:$C$9972,2,FALSE)</f>
        <v>Anmut der Gräue</v>
      </c>
    </row>
    <row r="331" spans="1:3" x14ac:dyDescent="0.25">
      <c r="A331" s="12">
        <v>383</v>
      </c>
      <c r="B331" s="8" t="str">
        <f>VLOOKUP(A331,'Sets data'!$A$3:$C$9972,3,FALSE)</f>
        <v>Gryphon\'s Ferocity</v>
      </c>
      <c r="C331" s="8" t="str">
        <f>VLOOKUP(A331,'Sets data'!$A$3:$C$9972,2,FALSE)</f>
        <v>Wildheit des Greifen</v>
      </c>
    </row>
    <row r="332" spans="1:3" x14ac:dyDescent="0.25">
      <c r="A332" s="12">
        <v>384</v>
      </c>
      <c r="B332" s="8" t="str">
        <f>VLOOKUP(A332,'Sets data'!$A$3:$C$9972,3,FALSE)</f>
        <v>Wisdom of Vanus</v>
      </c>
      <c r="C332" s="8" t="str">
        <f>VLOOKUP(A332,'Sets data'!$A$3:$C$9972,2,FALSE)</f>
        <v>Weisheit von Vanus</v>
      </c>
    </row>
    <row r="333" spans="1:3" x14ac:dyDescent="0.25">
      <c r="A333" s="5">
        <v>385</v>
      </c>
      <c r="B333" s="8" t="str">
        <f>VLOOKUP(A333,'Sets data'!$A$3:$C$9972,3,FALSE)</f>
        <v>Adept Rider</v>
      </c>
      <c r="C333" s="8" t="str">
        <f>VLOOKUP(A333,'Sets data'!$A$3:$C$9972,2,FALSE)</f>
        <v>Versierter Reiter</v>
      </c>
    </row>
    <row r="334" spans="1:3" x14ac:dyDescent="0.25">
      <c r="A334" s="5">
        <v>386</v>
      </c>
      <c r="B334" s="8" t="str">
        <f>VLOOKUP(A334,'Sets data'!$A$3:$C$9972,3,FALSE)</f>
        <v>Sload\'s Semblance</v>
      </c>
      <c r="C334" s="8" t="str">
        <f>VLOOKUP(A334,'Sets data'!$A$3:$C$9972,2,FALSE)</f>
        <v>Kreckenantlitz</v>
      </c>
    </row>
    <row r="335" spans="1:3" x14ac:dyDescent="0.25">
      <c r="A335" s="5">
        <v>387</v>
      </c>
      <c r="B335" s="8" t="str">
        <f>VLOOKUP(A335,'Sets data'!$A$3:$C$9972,3,FALSE)</f>
        <v>Nocturnal\'s Favor</v>
      </c>
      <c r="C335" s="8" t="str">
        <f>VLOOKUP(A335,'Sets data'!$A$3:$C$9972,2,FALSE)</f>
        <v>Nocturnals Gunst</v>
      </c>
    </row>
    <row r="336" spans="1:3" x14ac:dyDescent="0.25">
      <c r="A336" s="12">
        <v>388</v>
      </c>
      <c r="B336" s="8" t="str">
        <f>VLOOKUP(A336,'Sets data'!$A$3:$C$9972,3,FALSE)</f>
        <v>Aegis of Galenwe</v>
      </c>
      <c r="C336" s="8" t="str">
        <f>VLOOKUP(A336,'Sets data'!$A$3:$C$9972,2,FALSE)</f>
        <v>Ägis von Galenwe</v>
      </c>
    </row>
    <row r="337" spans="1:3" x14ac:dyDescent="0.25">
      <c r="A337" s="12">
        <v>389</v>
      </c>
      <c r="B337" s="8" t="str">
        <f>VLOOKUP(A337,'Sets data'!$A$3:$C$9972,3,FALSE)</f>
        <v>Arms of Relequen</v>
      </c>
      <c r="C337" s="8" t="str">
        <f>VLOOKUP(A337,'Sets data'!$A$3:$C$9972,2,FALSE)</f>
        <v>Waffen von Relequen</v>
      </c>
    </row>
    <row r="338" spans="1:3" x14ac:dyDescent="0.25">
      <c r="A338" s="12">
        <v>390</v>
      </c>
      <c r="B338" s="8" t="str">
        <f>VLOOKUP(A338,'Sets data'!$A$3:$C$9972,3,FALSE)</f>
        <v>Mantle of Siroria</v>
      </c>
      <c r="C338" s="8" t="str">
        <f>VLOOKUP(A338,'Sets data'!$A$3:$C$9972,2,FALSE)</f>
        <v>Mantel von Siroria</v>
      </c>
    </row>
    <row r="339" spans="1:3" x14ac:dyDescent="0.25">
      <c r="A339" s="12">
        <v>391</v>
      </c>
      <c r="B339" s="8" t="str">
        <f>VLOOKUP(A339,'Sets data'!$A$3:$C$9972,3,FALSE)</f>
        <v>Vestment of Olorime</v>
      </c>
      <c r="C339" s="8" t="str">
        <f>VLOOKUP(A339,'Sets data'!$A$3:$C$9972,2,FALSE)</f>
        <v>Gewandung von Olorime</v>
      </c>
    </row>
    <row r="340" spans="1:3" x14ac:dyDescent="0.25">
      <c r="A340" s="12">
        <v>392</v>
      </c>
      <c r="B340" s="8" t="str">
        <f>VLOOKUP(A340,'Sets data'!$A$3:$C$9972,3,FALSE)</f>
        <v>Perfect Aegis of Galenwe</v>
      </c>
      <c r="C340" s="8" t="str">
        <f>VLOOKUP(A340,'Sets data'!$A$3:$C$9972,2,FALSE)</f>
        <v>Perfekte Ägis von Galenwe</v>
      </c>
    </row>
    <row r="341" spans="1:3" x14ac:dyDescent="0.25">
      <c r="A341" s="46">
        <v>393</v>
      </c>
      <c r="B341" s="8" t="str">
        <f>VLOOKUP(A341,'Sets data'!$A$3:$C$9972,3,FALSE)</f>
        <v>Perfect Arms of Relequen</v>
      </c>
      <c r="C341" s="8" t="str">
        <f>VLOOKUP(A341,'Sets data'!$A$3:$C$9972,2,FALSE)</f>
        <v>Perfekte Waffen von Relequen</v>
      </c>
    </row>
    <row r="342" spans="1:3" x14ac:dyDescent="0.25">
      <c r="A342" s="12">
        <v>394</v>
      </c>
      <c r="B342" s="8" t="str">
        <f>VLOOKUP(A342,'Sets data'!$A$3:$C$9972,3,FALSE)</f>
        <v>Perfect Mantle of Siroria</v>
      </c>
      <c r="C342" s="8" t="str">
        <f>VLOOKUP(A342,'Sets data'!$A$3:$C$9972,2,FALSE)</f>
        <v>Perfekter Mantel von Siroria</v>
      </c>
    </row>
    <row r="343" spans="1:3" x14ac:dyDescent="0.25">
      <c r="A343" s="12">
        <v>395</v>
      </c>
      <c r="B343" s="8" t="str">
        <f>VLOOKUP(A343,'Sets data'!$A$3:$C$9972,3,FALSE)</f>
        <v>Perfect Vestment of Olorime</v>
      </c>
      <c r="C343" s="8" t="str">
        <f>VLOOKUP(A343,'Sets data'!$A$3:$C$9972,2,FALSE)</f>
        <v>Perfekte Gewandung von Olorime</v>
      </c>
    </row>
    <row r="344" spans="1:3" x14ac:dyDescent="0.25">
      <c r="A344" s="5">
        <v>397</v>
      </c>
      <c r="B344" s="8" t="str">
        <f>VLOOKUP(A344,'Sets data'!$A$3:$C$9972,3,FALSE)</f>
        <v>Balorgh</v>
      </c>
      <c r="C344" s="8" t="str">
        <f>VLOOKUP(A344,'Sets data'!$A$3:$C$9972,2,FALSE)</f>
        <v>Balorgh</v>
      </c>
    </row>
    <row r="345" spans="1:3" x14ac:dyDescent="0.25">
      <c r="A345" s="5">
        <v>398</v>
      </c>
      <c r="B345" s="8" t="str">
        <f>VLOOKUP(A345,'Sets data'!$A$3:$C$9972,3,FALSE)</f>
        <v>Vykosa</v>
      </c>
      <c r="C345" s="8" t="str">
        <f>VLOOKUP(A345,'Sets data'!$A$3:$C$9972,2,FALSE)</f>
        <v>Vykosa</v>
      </c>
    </row>
    <row r="346" spans="1:3" x14ac:dyDescent="0.25">
      <c r="A346" s="12">
        <v>399</v>
      </c>
      <c r="B346" s="8" t="str">
        <f>VLOOKUP(A346,'Sets data'!$A$3:$C$9972,3,FALSE)</f>
        <v>Hanu\'s Compassion</v>
      </c>
      <c r="C346" s="8" t="str">
        <f>VLOOKUP(A346,'Sets data'!$A$3:$C$9972,2,FALSE)</f>
        <v>Hanus Mitgefühl</v>
      </c>
    </row>
    <row r="347" spans="1:3" x14ac:dyDescent="0.25">
      <c r="A347" s="12">
        <v>400</v>
      </c>
      <c r="B347" s="8" t="str">
        <f>VLOOKUP(A347,'Sets data'!$A$3:$C$9972,3,FALSE)</f>
        <v>Blood Moon</v>
      </c>
      <c r="C347" s="8" t="str">
        <f>VLOOKUP(A347,'Sets data'!$A$3:$C$9972,2,FALSE)</f>
        <v>Blutmond</v>
      </c>
    </row>
    <row r="348" spans="1:3" x14ac:dyDescent="0.25">
      <c r="A348" s="12">
        <v>401</v>
      </c>
      <c r="B348" s="8" t="str">
        <f>VLOOKUP(A348,'Sets data'!$A$3:$C$9972,3,FALSE)</f>
        <v>Haven of Ursus</v>
      </c>
      <c r="C348" s="8" t="str">
        <f>VLOOKUP(A348,'Sets data'!$A$3:$C$9972,2,FALSE)</f>
        <v>Zuflucht von Ursus</v>
      </c>
    </row>
    <row r="349" spans="1:3" x14ac:dyDescent="0.25">
      <c r="A349" s="12">
        <v>402</v>
      </c>
      <c r="B349" s="8" t="str">
        <f>VLOOKUP(A349,'Sets data'!$A$3:$C$9972,3,FALSE)</f>
        <v>Moon Hunter</v>
      </c>
      <c r="C349" s="8" t="str">
        <f>VLOOKUP(A349,'Sets data'!$A$3:$C$9972,2,FALSE)</f>
        <v>Mondjäger</v>
      </c>
    </row>
    <row r="350" spans="1:3" x14ac:dyDescent="0.25">
      <c r="A350" s="12">
        <v>403</v>
      </c>
      <c r="B350" s="8" t="str">
        <f>VLOOKUP(A350,'Sets data'!$A$3:$C$9972,3,FALSE)</f>
        <v>Savage Werewolf</v>
      </c>
      <c r="C350" s="8" t="str">
        <f>VLOOKUP(A350,'Sets data'!$A$3:$C$9972,2,FALSE)</f>
        <v>Wilder Werwolf</v>
      </c>
    </row>
    <row r="351" spans="1:3" x14ac:dyDescent="0.25">
      <c r="A351" s="12">
        <v>404</v>
      </c>
      <c r="B351" s="8" t="str">
        <f>VLOOKUP(A351,'Sets data'!$A$3:$C$9972,3,FALSE)</f>
        <v>Jailer\'s Tenacity</v>
      </c>
      <c r="C351" s="8" t="str">
        <f>VLOOKUP(A351,'Sets data'!$A$3:$C$9972,2,FALSE)</f>
        <v>Tenazität des Kerkermeisters</v>
      </c>
    </row>
    <row r="352" spans="1:3" x14ac:dyDescent="0.25">
      <c r="A352" s="12">
        <v>405</v>
      </c>
      <c r="B352" s="8" t="str">
        <f>VLOOKUP(A352,'Sets data'!$A$3:$C$9972,3,FALSE)</f>
        <v>Bright-Throat\'s Boast</v>
      </c>
      <c r="C352" s="8" t="str">
        <f>VLOOKUP(A352,'Sets data'!$A$3:$C$9972,2,FALSE)</f>
        <v>Hellhalsstolz</v>
      </c>
    </row>
    <row r="353" spans="1:3" x14ac:dyDescent="0.25">
      <c r="A353" s="12">
        <v>406</v>
      </c>
      <c r="B353" s="8" t="str">
        <f>VLOOKUP(A353,'Sets data'!$A$3:$C$9972,3,FALSE)</f>
        <v>Dead-Water\'s Guile</v>
      </c>
      <c r="C353" s="8" t="str">
        <f>VLOOKUP(A353,'Sets data'!$A$3:$C$9972,2,FALSE)</f>
        <v>Totwassertücke</v>
      </c>
    </row>
    <row r="354" spans="1:3" x14ac:dyDescent="0.25">
      <c r="A354" s="12">
        <v>407</v>
      </c>
      <c r="B354" s="8" t="str">
        <f>VLOOKUP(A354,'Sets data'!$A$3:$C$9972,3,FALSE)</f>
        <v>Champion of the Hist</v>
      </c>
      <c r="C354" s="8" t="str">
        <f>VLOOKUP(A354,'Sets data'!$A$3:$C$9972,2,FALSE)</f>
        <v>Histchampion</v>
      </c>
    </row>
    <row r="355" spans="1:3" x14ac:dyDescent="0.25">
      <c r="A355" s="5">
        <v>408</v>
      </c>
      <c r="B355" s="8" t="str">
        <f>VLOOKUP(A355,'Sets data'!$A$3:$C$9972,3,FALSE)</f>
        <v>Grave-Stake Collector</v>
      </c>
      <c r="C355" s="8" t="str">
        <f>VLOOKUP(A355,'Sets data'!$A$3:$C$9972,2,FALSE)</f>
        <v>Grabpflocksammler</v>
      </c>
    </row>
    <row r="356" spans="1:3" x14ac:dyDescent="0.25">
      <c r="A356" s="5">
        <v>409</v>
      </c>
      <c r="B356" s="8" t="str">
        <f>VLOOKUP(A356,'Sets data'!$A$3:$C$9972,3,FALSE)</f>
        <v>Naga Shaman</v>
      </c>
      <c r="C356" s="8" t="str">
        <f>VLOOKUP(A356,'Sets data'!$A$3:$C$9972,2,FALSE)</f>
        <v>Nagaschamane</v>
      </c>
    </row>
    <row r="357" spans="1:3" x14ac:dyDescent="0.25">
      <c r="A357" s="5">
        <v>410</v>
      </c>
      <c r="B357" s="8" t="str">
        <f>VLOOKUP(A357,'Sets data'!$A$3:$C$9972,3,FALSE)</f>
        <v>Might of the Lost Legion</v>
      </c>
      <c r="C357" s="8" t="str">
        <f>VLOOKUP(A357,'Sets data'!$A$3:$C$9972,2,FALSE)</f>
        <v>Macht der Verlorenen Legion</v>
      </c>
    </row>
    <row r="358" spans="1:3" x14ac:dyDescent="0.25">
      <c r="A358" s="12">
        <v>411</v>
      </c>
      <c r="B358" s="8" t="str">
        <f>VLOOKUP(A358,'Sets data'!$A$3:$C$9972,3,FALSE)</f>
        <v>Gallant Charge</v>
      </c>
      <c r="C358" s="8" t="str">
        <f>VLOOKUP(A358,'Sets data'!$A$3:$C$9972,2,FALSE)</f>
        <v>Galanter Ansturm</v>
      </c>
    </row>
    <row r="359" spans="1:3" x14ac:dyDescent="0.25">
      <c r="A359" s="12">
        <v>412</v>
      </c>
      <c r="B359" s="8" t="str">
        <f>VLOOKUP(A359,'Sets data'!$A$3:$C$9972,3,FALSE)</f>
        <v>Radial Uppercut</v>
      </c>
      <c r="C359" s="8" t="str">
        <f>VLOOKUP(A359,'Sets data'!$A$3:$C$9972,2,FALSE)</f>
        <v>Rundum-Aufwärtsschnitt</v>
      </c>
    </row>
    <row r="360" spans="1:3" x14ac:dyDescent="0.25">
      <c r="A360" s="12">
        <v>413</v>
      </c>
      <c r="B360" s="8" t="str">
        <f>VLOOKUP(A360,'Sets data'!$A$3:$C$9972,3,FALSE)</f>
        <v>Spectral Cloak</v>
      </c>
      <c r="C360" s="8" t="str">
        <f>VLOOKUP(A360,'Sets data'!$A$3:$C$9972,2,FALSE)</f>
        <v>Spektraler Mantel</v>
      </c>
    </row>
    <row r="361" spans="1:3" x14ac:dyDescent="0.25">
      <c r="A361" s="12">
        <v>414</v>
      </c>
      <c r="B361" s="8" t="str">
        <f>VLOOKUP(A361,'Sets data'!$A$3:$C$9972,3,FALSE)</f>
        <v>Virulent Shot</v>
      </c>
      <c r="C361" s="8" t="str">
        <f>VLOOKUP(A361,'Sets data'!$A$3:$C$9972,2,FALSE)</f>
        <v>Virulenter Schuss</v>
      </c>
    </row>
    <row r="362" spans="1:3" x14ac:dyDescent="0.25">
      <c r="A362" s="12">
        <v>415</v>
      </c>
      <c r="B362" s="8" t="str">
        <f>VLOOKUP(A362,'Sets data'!$A$3:$C$9972,3,FALSE)</f>
        <v>Wild Impulse</v>
      </c>
      <c r="C362" s="8" t="str">
        <f>VLOOKUP(A362,'Sets data'!$A$3:$C$9972,2,FALSE)</f>
        <v>Wilder Impuls</v>
      </c>
    </row>
    <row r="363" spans="1:3" x14ac:dyDescent="0.25">
      <c r="A363" s="12">
        <v>416</v>
      </c>
      <c r="B363" s="8" t="str">
        <f>VLOOKUP(A363,'Sets data'!$A$3:$C$9972,3,FALSE)</f>
        <v>Mender\'s Ward</v>
      </c>
      <c r="C363" s="8" t="str">
        <f>VLOOKUP(A363,'Sets data'!$A$3:$C$9972,2,FALSE)</f>
        <v>Schutz des Pflegers</v>
      </c>
    </row>
    <row r="364" spans="1:3" x14ac:dyDescent="0.25">
      <c r="A364" s="12">
        <v>417</v>
      </c>
      <c r="B364" s="8" t="str">
        <f>VLOOKUP(A364,'Sets data'!$A$3:$C$9972,3,FALSE)</f>
        <v>Indomitable Fury</v>
      </c>
      <c r="C364" s="8" t="str">
        <f>VLOOKUP(A364,'Sets data'!$A$3:$C$9972,2,FALSE)</f>
        <v>Unbeugsamer Zorn</v>
      </c>
    </row>
    <row r="365" spans="1:3" x14ac:dyDescent="0.25">
      <c r="A365" s="12">
        <v>418</v>
      </c>
      <c r="B365" s="8" t="str">
        <f>VLOOKUP(A365,'Sets data'!$A$3:$C$9972,3,FALSE)</f>
        <v>Spell Strategist</v>
      </c>
      <c r="C365" s="8" t="str">
        <f>VLOOKUP(A365,'Sets data'!$A$3:$C$9972,2,FALSE)</f>
        <v>Zauberstratege</v>
      </c>
    </row>
    <row r="366" spans="1:3" x14ac:dyDescent="0.25">
      <c r="A366" s="12">
        <v>419</v>
      </c>
      <c r="B366" s="8" t="str">
        <f>VLOOKUP(A366,'Sets data'!$A$3:$C$9972,3,FALSE)</f>
        <v>Battlefield Acrobat</v>
      </c>
      <c r="C366" s="8" t="str">
        <f>VLOOKUP(A366,'Sets data'!$A$3:$C$9972,2,FALSE)</f>
        <v>Schlachtfeldakrobat</v>
      </c>
    </row>
    <row r="367" spans="1:3" x14ac:dyDescent="0.25">
      <c r="A367" s="12">
        <v>420</v>
      </c>
      <c r="B367" s="8" t="str">
        <f>VLOOKUP(A367,'Sets data'!$A$3:$C$9972,3,FALSE)</f>
        <v>Soldier of Anguish</v>
      </c>
      <c r="C367" s="8" t="str">
        <f>VLOOKUP(A367,'Sets data'!$A$3:$C$9972,2,FALSE)</f>
        <v>Soldat der Pein</v>
      </c>
    </row>
    <row r="368" spans="1:3" x14ac:dyDescent="0.25">
      <c r="A368" s="12">
        <v>421</v>
      </c>
      <c r="B368" s="8" t="str">
        <f>VLOOKUP(A368,'Sets data'!$A$3:$C$9972,3,FALSE)</f>
        <v>Steadfast Hero</v>
      </c>
      <c r="C368" s="8" t="str">
        <f>VLOOKUP(A368,'Sets data'!$A$3:$C$9972,2,FALSE)</f>
        <v>Standhafter Held</v>
      </c>
    </row>
    <row r="369" spans="1:3" x14ac:dyDescent="0.25">
      <c r="A369" s="12">
        <v>422</v>
      </c>
      <c r="B369" s="8" t="str">
        <f>VLOOKUP(A369,'Sets data'!$A$3:$C$9972,3,FALSE)</f>
        <v>Battalion Defender</v>
      </c>
      <c r="C369" s="8" t="str">
        <f>VLOOKUP(A369,'Sets data'!$A$3:$C$9972,2,FALSE)</f>
        <v>Bataillonsverteidiger</v>
      </c>
    </row>
    <row r="370" spans="1:3" x14ac:dyDescent="0.25">
      <c r="A370" s="12">
        <v>423</v>
      </c>
      <c r="B370" s="8" t="str">
        <f>VLOOKUP(A370,'Sets data'!$A$3:$C$9972,3,FALSE)</f>
        <v>Perfect Gallant Charge</v>
      </c>
      <c r="C370" s="8" t="str">
        <f>VLOOKUP(A370,'Sets data'!$A$3:$C$9972,2,FALSE)</f>
        <v>Perfekter galanter Ansturm</v>
      </c>
    </row>
    <row r="371" spans="1:3" x14ac:dyDescent="0.25">
      <c r="A371" s="12">
        <v>424</v>
      </c>
      <c r="B371" s="8" t="str">
        <f>VLOOKUP(A371,'Sets data'!$A$3:$C$9972,3,FALSE)</f>
        <v>Perfect Radial Uppercut</v>
      </c>
      <c r="C371" s="8" t="str">
        <f>VLOOKUP(A371,'Sets data'!$A$3:$C$9972,2,FALSE)</f>
        <v>Perfekter Rundum-Aufwärtsschnitt</v>
      </c>
    </row>
    <row r="372" spans="1:3" x14ac:dyDescent="0.25">
      <c r="A372" s="12">
        <v>425</v>
      </c>
      <c r="B372" s="8" t="str">
        <f>VLOOKUP(A372,'Sets data'!$A$3:$C$9972,3,FALSE)</f>
        <v>Perfect Spectral Cloak</v>
      </c>
      <c r="C372" s="8" t="str">
        <f>VLOOKUP(A372,'Sets data'!$A$3:$C$9972,2,FALSE)</f>
        <v>Perfekter spektraler Mantel</v>
      </c>
    </row>
    <row r="373" spans="1:3" x14ac:dyDescent="0.25">
      <c r="A373" s="12">
        <v>426</v>
      </c>
      <c r="B373" s="8" t="str">
        <f>VLOOKUP(A373,'Sets data'!$A$3:$C$9972,3,FALSE)</f>
        <v>Perfect Virulent Shot</v>
      </c>
      <c r="C373" s="8" t="str">
        <f>VLOOKUP(A373,'Sets data'!$A$3:$C$9972,2,FALSE)</f>
        <v>Perfekter virulenter Schuss</v>
      </c>
    </row>
    <row r="374" spans="1:3" x14ac:dyDescent="0.25">
      <c r="A374" s="12">
        <v>427</v>
      </c>
      <c r="B374" s="8" t="str">
        <f>VLOOKUP(A374,'Sets data'!$A$3:$C$9972,3,FALSE)</f>
        <v>Perfect Wild Impulse</v>
      </c>
      <c r="C374" s="8" t="str">
        <f>VLOOKUP(A374,'Sets data'!$A$3:$C$9972,2,FALSE)</f>
        <v>Perfekter wilder Impuls</v>
      </c>
    </row>
    <row r="375" spans="1:3" x14ac:dyDescent="0.25">
      <c r="A375" s="12">
        <v>428</v>
      </c>
      <c r="B375" s="8" t="str">
        <f>VLOOKUP(A375,'Sets data'!$A$3:$C$9972,3,FALSE)</f>
        <v>Perfect Mender\'s Ward</v>
      </c>
      <c r="C375" s="8" t="str">
        <f>VLOOKUP(A375,'Sets data'!$A$3:$C$9972,2,FALSE)</f>
        <v>Perfekter Schutz des Pflegers</v>
      </c>
    </row>
    <row r="376" spans="1:3" x14ac:dyDescent="0.25">
      <c r="A376" s="12">
        <v>429</v>
      </c>
      <c r="B376" s="8" t="str">
        <f>VLOOKUP(A376,'Sets data'!$A$3:$C$9972,3,FALSE)</f>
        <v>Mighty Glacier</v>
      </c>
      <c r="C376" s="8" t="str">
        <f>VLOOKUP(A376,'Sets data'!$A$3:$C$9972,2,FALSE)</f>
        <v>Mächtiger Gletscher</v>
      </c>
    </row>
    <row r="377" spans="1:3" x14ac:dyDescent="0.25">
      <c r="A377" s="12">
        <v>430</v>
      </c>
      <c r="B377" s="8" t="str">
        <f>VLOOKUP(A377,'Sets data'!$A$3:$C$9972,3,FALSE)</f>
        <v>Tzogvin\'s Warband</v>
      </c>
      <c r="C377" s="8" t="str">
        <f>VLOOKUP(A377,'Sets data'!$A$3:$C$9972,2,FALSE)</f>
        <v>Tzogvins Kriegstrupp</v>
      </c>
    </row>
    <row r="378" spans="1:3" x14ac:dyDescent="0.25">
      <c r="A378" s="12">
        <v>431</v>
      </c>
      <c r="B378" s="8" t="str">
        <f>VLOOKUP(A378,'Sets data'!$A$3:$C$9972,3,FALSE)</f>
        <v>Icy Conjuror</v>
      </c>
      <c r="C378" s="8" t="str">
        <f>VLOOKUP(A378,'Sets data'!$A$3:$C$9972,2,FALSE)</f>
        <v>Eisiger Anrufer</v>
      </c>
    </row>
    <row r="379" spans="1:3" x14ac:dyDescent="0.25">
      <c r="A379" s="5">
        <v>432</v>
      </c>
      <c r="B379" s="8" t="str">
        <f>VLOOKUP(A379,'Sets data'!$A$3:$C$9972,3,FALSE)</f>
        <v>Stonekeeper</v>
      </c>
      <c r="C379" s="8" t="str">
        <f>VLOOKUP(A379,'Sets data'!$A$3:$C$9972,2,FALSE)</f>
        <v>Steinwahrer</v>
      </c>
    </row>
    <row r="380" spans="1:3" x14ac:dyDescent="0.25">
      <c r="A380" s="12">
        <v>433</v>
      </c>
      <c r="B380" s="8" t="str">
        <f>VLOOKUP(A380,'Sets data'!$A$3:$C$9972,3,FALSE)</f>
        <v>Frozen Watcher</v>
      </c>
      <c r="C380" s="8" t="str">
        <f>VLOOKUP(A380,'Sets data'!$A$3:$C$9972,2,FALSE)</f>
        <v>Gefrorener Beobachter</v>
      </c>
    </row>
    <row r="381" spans="1:3" x14ac:dyDescent="0.25">
      <c r="A381" s="12">
        <v>434</v>
      </c>
      <c r="B381" s="8" t="str">
        <f>VLOOKUP(A381,'Sets data'!$A$3:$C$9972,3,FALSE)</f>
        <v>Scavenging Demise</v>
      </c>
      <c r="C381" s="8" t="str">
        <f>VLOOKUP(A381,'Sets data'!$A$3:$C$9972,2,FALSE)</f>
        <v>Ausbeutender Niedergang</v>
      </c>
    </row>
    <row r="382" spans="1:3" x14ac:dyDescent="0.25">
      <c r="A382" s="12">
        <v>435</v>
      </c>
      <c r="B382" s="8" t="str">
        <f>VLOOKUP(A382,'Sets data'!$A$3:$C$9972,3,FALSE)</f>
        <v>Auroran\'s Thunder</v>
      </c>
      <c r="C382" s="8" t="str">
        <f>VLOOKUP(A382,'Sets data'!$A$3:$C$9972,2,FALSE)</f>
        <v>Donner des Auroraners</v>
      </c>
    </row>
    <row r="383" spans="1:3" x14ac:dyDescent="0.25">
      <c r="A383" s="5">
        <v>436</v>
      </c>
      <c r="B383" s="8" t="str">
        <f>VLOOKUP(A383,'Sets data'!$A$3:$C$9972,3,FALSE)</f>
        <v>Symphony of Blades</v>
      </c>
      <c r="C383" s="8" t="str">
        <f>VLOOKUP(A383,'Sets data'!$A$3:$C$9972,2,FALSE)</f>
        <v>Sinfonie der Klingen</v>
      </c>
    </row>
    <row r="384" spans="1:3" x14ac:dyDescent="0.25">
      <c r="A384" s="12">
        <v>437</v>
      </c>
      <c r="B384" s="8" t="str">
        <f>VLOOKUP(A384,'Sets data'!$A$3:$C$9972,3,FALSE)</f>
        <v>Coldharbour\'s Favorite</v>
      </c>
      <c r="C384" s="8" t="str">
        <f>VLOOKUP(A384,'Sets data'!$A$3:$C$9972,2,FALSE)</f>
        <v>Kalthafens Günstling</v>
      </c>
    </row>
    <row r="385" spans="1:3" x14ac:dyDescent="0.25">
      <c r="A385" s="12">
        <v>438</v>
      </c>
      <c r="B385" s="8" t="str">
        <f>VLOOKUP(A385,'Sets data'!$A$3:$C$9972,3,FALSE)</f>
        <v>Senche-raht\'s Grit</v>
      </c>
      <c r="C385" s="8" t="str">
        <f>VLOOKUP(A385,'Sets data'!$A$3:$C$9972,2,FALSE)</f>
        <v>Mut des Senche-raht</v>
      </c>
    </row>
    <row r="386" spans="1:3" x14ac:dyDescent="0.25">
      <c r="A386" s="5">
        <v>439</v>
      </c>
      <c r="B386" s="8" t="str">
        <f>VLOOKUP(A386,'Sets data'!$A$3:$C$9972,3,FALSE)</f>
        <v>Vastarie\'s Tutelage</v>
      </c>
      <c r="C386" s="8" t="str">
        <f>VLOOKUP(A386,'Sets data'!$A$3:$C$9972,2,FALSE)</f>
        <v>Vastaries Vormundschaft</v>
      </c>
    </row>
    <row r="387" spans="1:3" x14ac:dyDescent="0.25">
      <c r="A387" s="5">
        <v>440</v>
      </c>
      <c r="B387" s="8" t="str">
        <f>VLOOKUP(A387,'Sets data'!$A$3:$C$9972,3,FALSE)</f>
        <v>Crafty Alfiq</v>
      </c>
      <c r="C387" s="8" t="str">
        <f>VLOOKUP(A387,'Sets data'!$A$3:$C$9972,2,FALSE)</f>
        <v>Listiger Alfiq</v>
      </c>
    </row>
    <row r="388" spans="1:3" x14ac:dyDescent="0.25">
      <c r="A388" s="5">
        <v>441</v>
      </c>
      <c r="B388" s="8" t="str">
        <f>VLOOKUP(A388,'Sets data'!$A$3:$C$9972,3,FALSE)</f>
        <v>Vesture of Darloc Brae</v>
      </c>
      <c r="C388" s="8" t="str">
        <f>VLOOKUP(A388,'Sets data'!$A$3:$C$9972,2,FALSE)</f>
        <v>Gewandung von Darloc Brae</v>
      </c>
    </row>
    <row r="389" spans="1:3" x14ac:dyDescent="0.25">
      <c r="A389" s="5">
        <v>442</v>
      </c>
      <c r="B389" s="8" t="str">
        <f>VLOOKUP(A389,'Sets data'!$A$3:$C$9972,3,FALSE)</f>
        <v>Call of the Undertaker</v>
      </c>
      <c r="C389" s="8" t="str">
        <f>VLOOKUP(A389,'Sets data'!$A$3:$C$9972,2,FALSE)</f>
        <v>Ruf des Totengräbers</v>
      </c>
    </row>
    <row r="390" spans="1:3" x14ac:dyDescent="0.25">
      <c r="A390" s="5">
        <v>443</v>
      </c>
      <c r="B390" s="8" t="str">
        <f>VLOOKUP(A390,'Sets data'!$A$3:$C$9972,3,FALSE)</f>
        <v>Eye of Nahviintaas</v>
      </c>
      <c r="C390" s="8" t="str">
        <f>VLOOKUP(A390,'Sets data'!$A$3:$C$9972,2,FALSE)</f>
        <v>Auge von Nahviintaas</v>
      </c>
    </row>
    <row r="391" spans="1:3" x14ac:dyDescent="0.25">
      <c r="A391" s="5">
        <v>444</v>
      </c>
      <c r="B391" s="8" t="str">
        <f>VLOOKUP(A391,'Sets data'!$A$3:$C$9972,3,FALSE)</f>
        <v>False God\'s Devotion</v>
      </c>
      <c r="C391" s="8" t="str">
        <f>VLOOKUP(A391,'Sets data'!$A$3:$C$9972,2,FALSE)</f>
        <v>Ergebenheit des falschen Gottes</v>
      </c>
    </row>
    <row r="392" spans="1:3" x14ac:dyDescent="0.25">
      <c r="A392" s="5">
        <v>445</v>
      </c>
      <c r="B392" s="8" t="str">
        <f>VLOOKUP(A392,'Sets data'!$A$3:$C$9972,3,FALSE)</f>
        <v>Tooth of Lokkestiiz</v>
      </c>
      <c r="C392" s="8" t="str">
        <f>VLOOKUP(A392,'Sets data'!$A$3:$C$9972,2,FALSE)</f>
        <v>Zahn von Lokkestiiz</v>
      </c>
    </row>
    <row r="393" spans="1:3" x14ac:dyDescent="0.25">
      <c r="A393" s="12">
        <v>446</v>
      </c>
      <c r="B393" s="8" t="str">
        <f>VLOOKUP(A393,'Sets data'!$A$3:$C$9972,3,FALSE)</f>
        <v>Claw of Yolnakhriin</v>
      </c>
      <c r="C393" s="8" t="str">
        <f>VLOOKUP(A393,'Sets data'!$A$3:$C$9972,2,FALSE)</f>
        <v>Kralle von Yolnahkriin</v>
      </c>
    </row>
    <row r="394" spans="1:3" x14ac:dyDescent="0.25">
      <c r="A394" s="5">
        <v>448</v>
      </c>
      <c r="B394" s="8" t="str">
        <f>VLOOKUP(A394,'Sets data'!$A$3:$C$9972,3,FALSE)</f>
        <v>Eye of Nahviintaas</v>
      </c>
      <c r="C394" s="8" t="str">
        <f>VLOOKUP(A394,'Sets data'!$A$3:$C$9972,2,FALSE)</f>
        <v>Perfektioniertes Auge von Nahviintaas</v>
      </c>
    </row>
    <row r="395" spans="1:3" x14ac:dyDescent="0.25">
      <c r="A395" s="5">
        <v>449</v>
      </c>
      <c r="B395" s="8" t="str">
        <f>VLOOKUP(A395,'Sets data'!$A$3:$C$9972,3,FALSE)</f>
        <v>Perfected False God\'s Devotion</v>
      </c>
      <c r="C395" s="8" t="str">
        <f>VLOOKUP(A395,'Sets data'!$A$3:$C$9972,2,FALSE)</f>
        <v>Perfektionierte Ergebenheit zum falschen Gott</v>
      </c>
    </row>
    <row r="396" spans="1:3" x14ac:dyDescent="0.25">
      <c r="A396" s="5">
        <v>450</v>
      </c>
      <c r="B396" s="8" t="str">
        <f>VLOOKUP(A396,'Sets data'!$A$3:$C$9972,3,FALSE)</f>
        <v>Perfected Tooth of Lokkestiiz</v>
      </c>
      <c r="C396" s="8" t="str">
        <f>VLOOKUP(A396,'Sets data'!$A$3:$C$9972,2,FALSE)</f>
        <v>Perfektionierter Zahn von Lokkestiiz</v>
      </c>
    </row>
    <row r="397" spans="1:3" x14ac:dyDescent="0.25">
      <c r="A397" s="5">
        <v>451</v>
      </c>
      <c r="B397" s="8" t="str">
        <f>VLOOKUP(A397,'Sets data'!$A$3:$C$9972,3,FALSE)</f>
        <v>Perfected Claw of Yolnakhriin</v>
      </c>
      <c r="C397" s="8" t="str">
        <f>VLOOKUP(A397,'Sets data'!$A$3:$C$9972,2,FALSE)</f>
        <v>Perfektionierte Kralle von Yolnahkriin</v>
      </c>
    </row>
    <row r="398" spans="1:3" x14ac:dyDescent="0.25">
      <c r="A398" s="5">
        <v>452</v>
      </c>
      <c r="B398" s="8" t="str">
        <f>VLOOKUP(A398,'Sets data'!$A$3:$C$9972,3,FALSE)</f>
        <v>Hollowfang Thirst</v>
      </c>
      <c r="C398" s="8" t="str">
        <f>VLOOKUP(A398,'Sets data'!$A$3:$C$9972,2,FALSE)</f>
        <v>Hohlzahndurst</v>
      </c>
    </row>
    <row r="399" spans="1:3" x14ac:dyDescent="0.25">
      <c r="A399" s="5">
        <v>453</v>
      </c>
      <c r="B399" s="8" t="str">
        <f>VLOOKUP(A399,'Sets data'!$A$3:$C$9972,3,FALSE)</f>
        <v>Dro\'Zakar\'s Claws</v>
      </c>
      <c r="C399" s="8" t="str">
        <f>VLOOKUP(A399,'Sets data'!$A$3:$C$9972,2,FALSE)</f>
        <v>Dro'Zakars Krallen</v>
      </c>
    </row>
    <row r="400" spans="1:3" x14ac:dyDescent="0.25">
      <c r="A400" s="5">
        <v>454</v>
      </c>
      <c r="B400" s="8" t="str">
        <f>VLOOKUP(A400,'Sets data'!$A$3:$C$9972,3,FALSE)</f>
        <v>Renald\'s Resolve</v>
      </c>
      <c r="C400" s="8" t="str">
        <f>VLOOKUP(A400,'Sets data'!$A$3:$C$9972,2,FALSE)</f>
        <v>Renalds Entschlossenheit</v>
      </c>
    </row>
    <row r="401" spans="1:3" x14ac:dyDescent="0.25">
      <c r="A401" s="5">
        <v>455</v>
      </c>
      <c r="B401" s="8" t="str">
        <f>VLOOKUP(A401,'Sets data'!$A$3:$C$9972,3,FALSE)</f>
        <v>Z\'en\'s Redress</v>
      </c>
      <c r="C401" s="8" t="str">
        <f>VLOOKUP(A401,'Sets data'!$A$3:$C$9972,2,FALSE)</f>
        <v>Z'ens Wiedergutmachung</v>
      </c>
    </row>
    <row r="402" spans="1:3" x14ac:dyDescent="0.25">
      <c r="A402" s="5">
        <v>456</v>
      </c>
      <c r="B402" s="8" t="str">
        <f>VLOOKUP(A402,'Sets data'!$A$3:$C$9972,3,FALSE)</f>
        <v>Azureblight Reaper</v>
      </c>
      <c r="C402" s="8" t="str">
        <f>VLOOKUP(A402,'Sets data'!$A$3:$C$9972,2,FALSE)</f>
        <v>Azurfäuleschnitter</v>
      </c>
    </row>
    <row r="403" spans="1:3" x14ac:dyDescent="0.25">
      <c r="A403" s="5">
        <v>457</v>
      </c>
      <c r="B403" s="8" t="str">
        <f>VLOOKUP(A403,'Sets data'!$A$3:$C$9972,3,FALSE)</f>
        <v>Dragon\'s Defilement</v>
      </c>
      <c r="C403" s="8" t="str">
        <f>VLOOKUP(A403,'Sets data'!$A$3:$C$9972,2,FALSE)</f>
        <v>Drachenschändung</v>
      </c>
    </row>
    <row r="404" spans="1:3" x14ac:dyDescent="0.25">
      <c r="A404" s="5">
        <v>458</v>
      </c>
      <c r="B404" s="8" t="str">
        <f>VLOOKUP(A404,'Sets data'!$A$3:$C$9972,3,FALSE)</f>
        <v>Grundwulf</v>
      </c>
      <c r="C404" s="8" t="str">
        <f>VLOOKUP(A404,'Sets data'!$A$3:$C$9972,2,FALSE)</f>
        <v>Grundwulf</v>
      </c>
    </row>
    <row r="405" spans="1:3" x14ac:dyDescent="0.25">
      <c r="A405" s="5">
        <v>459</v>
      </c>
      <c r="B405" s="8" t="str">
        <f>VLOOKUP(A405,'Sets data'!$A$3:$C$9972,3,FALSE)</f>
        <v>Maarselok</v>
      </c>
      <c r="C405" s="8" t="str">
        <f>VLOOKUP(A405,'Sets data'!$A$3:$C$9972,2,FALSE)</f>
        <v>Maarselok</v>
      </c>
    </row>
    <row r="406" spans="1:3" x14ac:dyDescent="0.25">
      <c r="A406" s="5">
        <v>465</v>
      </c>
      <c r="B406" s="8" t="str">
        <f>VLOOKUP(A406,'Sets data'!$A$3:$C$9972,3,FALSE)</f>
        <v>Senchal Defender</v>
      </c>
      <c r="C406" s="8" t="str">
        <f>VLOOKUP(A406,'Sets data'!$A$3:$C$9972,2,FALSE)</f>
        <v>Verteidiger von Senchal</v>
      </c>
    </row>
    <row r="407" spans="1:3" x14ac:dyDescent="0.25">
      <c r="A407" s="5">
        <v>466</v>
      </c>
      <c r="B407" s="8" t="str">
        <f>VLOOKUP(A407,'Sets data'!$A$3:$C$9972,3,FALSE)</f>
        <v>Marauder\'s Haste</v>
      </c>
      <c r="C407" s="8" t="str">
        <f>VLOOKUP(A407,'Sets data'!$A$3:$C$9972,2,FALSE)</f>
        <v>Marodeurshast</v>
      </c>
    </row>
    <row r="408" spans="1:3" x14ac:dyDescent="0.25">
      <c r="A408" s="5">
        <v>467</v>
      </c>
      <c r="B408" s="8" t="str">
        <f>VLOOKUP(A408,'Sets data'!$A$3:$C$9972,3,FALSE)</f>
        <v>Dragonguard Elite</v>
      </c>
      <c r="C408" s="8" t="str">
        <f>VLOOKUP(A408,'Sets data'!$A$3:$C$9972,2,FALSE)</f>
        <v>Drachengardeelite</v>
      </c>
    </row>
    <row r="409" spans="1:3" x14ac:dyDescent="0.25">
      <c r="A409" s="5">
        <v>468</v>
      </c>
      <c r="B409" s="8" t="str">
        <f>VLOOKUP(A409,'Sets data'!$A$3:$C$9972,3,FALSE)</f>
        <v>Daring Corsair</v>
      </c>
      <c r="C409" s="8" t="str">
        <f>VLOOKUP(A409,'Sets data'!$A$3:$C$9972,2,FALSE)</f>
        <v>Kühner Korsar</v>
      </c>
    </row>
    <row r="410" spans="1:3" x14ac:dyDescent="0.25">
      <c r="A410" s="5">
        <v>469</v>
      </c>
      <c r="B410" s="8" t="str">
        <f>VLOOKUP(A410,'Sets data'!$A$3:$C$9972,3,FALSE)</f>
        <v>Ancient Dragonguard</v>
      </c>
      <c r="C410" s="8" t="str">
        <f>VLOOKUP(A410,'Sets data'!$A$3:$C$9972,2,FALSE)</f>
        <v>Alte Drachengarde</v>
      </c>
    </row>
    <row r="411" spans="1:3" x14ac:dyDescent="0.25">
      <c r="A411" s="5">
        <v>470</v>
      </c>
      <c r="B411" s="8" t="str">
        <f>VLOOKUP(A411,'Sets data'!$A$3:$C$9972,3,FALSE)</f>
        <v>New Moon Acolyte</v>
      </c>
      <c r="C411" s="8" t="str">
        <f>VLOOKUP(A411,'Sets data'!$A$3:$C$9972,2,FALSE)</f>
        <v>Akolythin des Neuen Mondes</v>
      </c>
    </row>
    <row r="412" spans="1:3" x14ac:dyDescent="0.25">
      <c r="A412" s="5">
        <v>471</v>
      </c>
      <c r="B412" s="8" t="str">
        <f>VLOOKUP(A412,'Sets data'!$A$3:$C$9972,3,FALSE)</f>
        <v>Hiti\'s Hearth</v>
      </c>
      <c r="C412" s="8" t="str">
        <f>VLOOKUP(A412,'Sets data'!$A$3:$C$9972,2,FALSE)</f>
        <v>Hitis Feuerstelle</v>
      </c>
    </row>
    <row r="413" spans="1:3" x14ac:dyDescent="0.25">
      <c r="A413" s="5">
        <v>472</v>
      </c>
      <c r="B413" s="8" t="str">
        <f>VLOOKUP(A413,'Sets data'!$A$3:$C$9972,3,FALSE)</f>
        <v>Titanborn Strength</v>
      </c>
      <c r="C413" s="8" t="str">
        <f>VLOOKUP(A413,'Sets data'!$A$3:$C$9972,2,FALSE)</f>
        <v>Titanenkinds Stärke</v>
      </c>
    </row>
    <row r="414" spans="1:3" x14ac:dyDescent="0.25">
      <c r="A414" s="5">
        <v>473</v>
      </c>
      <c r="B414" s="8" t="str">
        <f>VLOOKUP(A414,'Sets data'!$A$3:$C$9972,3,FALSE)</f>
        <v>Bani’s Torment</v>
      </c>
      <c r="C414" s="8" t="str">
        <f>VLOOKUP(A414,'Sets data'!$A$3:$C$9972,2,FALSE)</f>
        <v>Banis Qual</v>
      </c>
    </row>
    <row r="415" spans="1:3" x14ac:dyDescent="0.25">
      <c r="A415" s="5">
        <v>474</v>
      </c>
      <c r="B415" s="8" t="str">
        <f>VLOOKUP(A415,'Sets data'!$A$3:$C$9972,3,FALSE)</f>
        <v>Draugrkin’s Grip</v>
      </c>
      <c r="C415" s="8" t="str">
        <f>VLOOKUP(A415,'Sets data'!$A$3:$C$9972,2,FALSE)</f>
        <v>Griff der Draugrbrut</v>
      </c>
    </row>
    <row r="416" spans="1:3" x14ac:dyDescent="0.25">
      <c r="A416" s="5">
        <v>475</v>
      </c>
      <c r="B416" s="8" t="str">
        <f>VLOOKUP(A416,'Sets data'!$A$3:$C$9972,3,FALSE)</f>
        <v>Aegis Caller</v>
      </c>
      <c r="C416" s="8" t="str">
        <f>VLOOKUP(A416,'Sets data'!$A$3:$C$9972,2,FALSE)</f>
        <v>Ägisrufer</v>
      </c>
    </row>
    <row r="417" spans="1:3" x14ac:dyDescent="0.25">
      <c r="A417" s="5">
        <v>476</v>
      </c>
      <c r="B417" s="8" t="str">
        <f>VLOOKUP(A417,'Sets data'!$A$3:$C$9972,3,FALSE)</f>
        <v>Grave Guardian </v>
      </c>
      <c r="C417" s="8" t="str">
        <f>VLOOKUP(A417,'Sets data'!$A$3:$C$9972,2,FALSE)</f>
        <v>Grabwächter</v>
      </c>
    </row>
    <row r="418" spans="1:3" x14ac:dyDescent="0.25">
      <c r="A418" s="5">
        <v>478</v>
      </c>
      <c r="B418" s="8" t="str">
        <f>VLOOKUP(A418,'Sets data'!$A$3:$C$9972,3,FALSE)</f>
        <v>Mother Ciannait</v>
      </c>
      <c r="C418" s="8" t="str">
        <f>VLOOKUP(A418,'Sets data'!$A$3:$C$9972,2,FALSE)</f>
        <v>Mutter Ciannait</v>
      </c>
    </row>
    <row r="419" spans="1:3" x14ac:dyDescent="0.25">
      <c r="A419" s="5">
        <v>479</v>
      </c>
      <c r="B419" s="8" t="str">
        <f>VLOOKUP(A419,'Sets data'!$A$3:$C$9972,3,FALSE)</f>
        <v>Kjalnar\’s Nightmare</v>
      </c>
      <c r="C419" s="8" t="str">
        <f>VLOOKUP(A419,'Sets data'!$A$3:$C$9972,2,FALSE)</f>
        <v>Kjalnar\’s Albtraum</v>
      </c>
    </row>
    <row r="420" spans="1:3" x14ac:dyDescent="0.25">
      <c r="A420" s="5">
        <v>480</v>
      </c>
      <c r="B420" s="8" t="str">
        <f>VLOOKUP(A420,'Sets data'!$A$3:$C$9972,3,FALSE)</f>
        <v>Critical Riposte</v>
      </c>
      <c r="C420" s="8" t="str">
        <f>VLOOKUP(A420,'Sets data'!$A$3:$C$9972,2,FALSE)</f>
        <v>Kritischer Konter</v>
      </c>
    </row>
    <row r="421" spans="1:3" x14ac:dyDescent="0.25">
      <c r="A421" s="5">
        <v>481</v>
      </c>
      <c r="B421" s="8" t="str">
        <f>VLOOKUP(A421,'Sets data'!$A$3:$C$9972,3,FALSE)</f>
        <v>Unchained Aggressor</v>
      </c>
      <c r="C421" s="8" t="str">
        <f>VLOOKUP(A421,'Sets data'!$A$3:$C$9972,2,FALSE)</f>
        <v>Entfesselter Aggressor</v>
      </c>
    </row>
    <row r="422" spans="1:3" x14ac:dyDescent="0.25">
      <c r="A422" s="5">
        <v>482</v>
      </c>
      <c r="B422" s="8" t="str">
        <f>VLOOKUP(A422,'Sets data'!$A$3:$C$9972,3,FALSE)</f>
        <v>Dauntless Combatant</v>
      </c>
      <c r="C422" s="8" t="str">
        <f>VLOOKUP(A422,'Sets data'!$A$3:$C$9972,2,FALSE)</f>
        <v>Furchtloser Kombattant</v>
      </c>
    </row>
    <row r="423" spans="1:3" x14ac:dyDescent="0.25">
      <c r="A423" s="5">
        <v>483</v>
      </c>
      <c r="B423" s="8" t="str">
        <f>VLOOKUP(A423,'Sets data'!$A$3:$C$9972,3,FALSE)</f>
        <v>Template_Drop_Magi</v>
      </c>
      <c r="C423" s="8" t="str">
        <f>VLOOKUP(A423,'Sets data'!$A$3:$C$9972,2,FALSE)</f>
        <v>Template_Drop_Magi</v>
      </c>
    </row>
    <row r="424" spans="1:3" x14ac:dyDescent="0.25">
      <c r="A424" s="5">
        <v>484</v>
      </c>
      <c r="B424" s="8" t="str">
        <f>VLOOKUP(A424,'Sets data'!$A$3:$C$9972,3,FALSE)</f>
        <v>Template_Drop_Stamina</v>
      </c>
      <c r="C424" s="8" t="str">
        <f>VLOOKUP(A424,'Sets data'!$A$3:$C$9972,2,FALSE)</f>
        <v>Template_Drop_Stamina</v>
      </c>
    </row>
    <row r="425" spans="1:3" x14ac:dyDescent="0.25">
      <c r="A425" s="5">
        <v>485</v>
      </c>
      <c r="B425" s="8" t="str">
        <f>VLOOKUP(A425,'Sets data'!$A$3:$C$9972,3,FALSE)</f>
        <v>Template_Drop_Tank</v>
      </c>
      <c r="C425" s="8" t="str">
        <f>VLOOKUP(A425,'Sets data'!$A$3:$C$9972,2,FALSE)</f>
        <v>Template_Drop_Tank</v>
      </c>
    </row>
    <row r="426" spans="1:3" x14ac:dyDescent="0.25">
      <c r="A426" s="5">
        <v>486</v>
      </c>
      <c r="B426" s="8" t="str">
        <f>VLOOKUP(A426,'Sets data'!$A$3:$C$9972,3,FALSE)</f>
        <v>Template_Drop_Healer</v>
      </c>
      <c r="C426" s="8" t="str">
        <f>VLOOKUP(A426,'Sets data'!$A$3:$C$9972,2,FALSE)</f>
        <v>Template_Drop_Healer</v>
      </c>
    </row>
    <row r="427" spans="1:3" x14ac:dyDescent="0.25">
      <c r="A427" s="5">
        <v>487</v>
      </c>
      <c r="B427" s="8" t="str">
        <f>VLOOKUP(A427,'Sets data'!$A$3:$C$9972,3,FALSE)</f>
        <v>Winter\'s Respite</v>
      </c>
      <c r="C427" s="8" t="str">
        <f>VLOOKUP(A427,'Sets data'!$A$3:$C$9972,2,FALSE)</f>
        <v>Winterruhe</v>
      </c>
    </row>
    <row r="428" spans="1:3" x14ac:dyDescent="0.25">
      <c r="A428" s="5">
        <v>488</v>
      </c>
      <c r="B428" s="8" t="str">
        <f>VLOOKUP(A428,'Sets data'!$A$3:$C$9972,3,FALSE)</f>
        <v>Venomous Smite</v>
      </c>
      <c r="C428" s="8" t="str">
        <f>VLOOKUP(A428,'Sets data'!$A$3:$C$9972,2,FALSE)</f>
        <v>Giftschlag</v>
      </c>
    </row>
    <row r="429" spans="1:3" x14ac:dyDescent="0.25">
      <c r="A429" s="5">
        <v>489</v>
      </c>
      <c r="B429" s="8" t="str">
        <f>VLOOKUP(A429,'Sets data'!$A$3:$C$9972,3,FALSE)</f>
        <v>Eternal Vigor</v>
      </c>
      <c r="C429" s="8" t="str">
        <f>VLOOKUP(A429,'Sets data'!$A$3:$C$9972,2,FALSE)</f>
        <v>Ewiger Elan</v>
      </c>
    </row>
    <row r="430" spans="1:3" x14ac:dyDescent="0.25">
      <c r="A430" s="5">
        <v>490</v>
      </c>
      <c r="B430" s="8" t="str">
        <f>VLOOKUP(A430,'Sets data'!$A$3:$C$9972,3,FALSE)</f>
        <v>Stuhn\'s Favor</v>
      </c>
      <c r="C430" s="8" t="str">
        <f>VLOOKUP(A430,'Sets data'!$A$3:$C$9972,2,FALSE)</f>
        <v>Stuhns Gunst</v>
      </c>
    </row>
    <row r="431" spans="1:3" x14ac:dyDescent="0.25">
      <c r="A431" s="5">
        <v>491</v>
      </c>
      <c r="B431" s="8" t="str">
        <f>VLOOKUP(A431,'Sets data'!$A$3:$C$9972,3,FALSE)</f>
        <v>Dragon\'s Appetite</v>
      </c>
      <c r="C431" s="8" t="str">
        <f>VLOOKUP(A431,'Sets data'!$A$3:$C$9972,2,FALSE)</f>
        <v>Appetit des Drachen</v>
      </c>
    </row>
    <row r="432" spans="1:3" x14ac:dyDescent="0.25">
      <c r="A432" s="5">
        <v>492</v>
      </c>
      <c r="B432" s="8" t="str">
        <f>VLOOKUP(A432,'Sets data'!$A$3:$C$9972,3,FALSE)</f>
        <v>Kyne\'s Wind</v>
      </c>
      <c r="C432" s="8" t="str">
        <f>VLOOKUP(A432,'Sets data'!$A$3:$C$9972,2,FALSE)</f>
        <v>Kynes Wind</v>
      </c>
    </row>
    <row r="433" spans="1:3" x14ac:dyDescent="0.25">
      <c r="A433" s="5">
        <v>493</v>
      </c>
      <c r="B433" s="8" t="str">
        <f>VLOOKUP(A433,'Sets data'!$A$3:$C$9972,3,FALSE)</f>
        <v>Perfected Kyne\'s Wind</v>
      </c>
      <c r="C433" s="8" t="str">
        <f>VLOOKUP(A433,'Sets data'!$A$3:$C$9972,2,FALSE)</f>
        <v>Kynes perfektionierter Wind</v>
      </c>
    </row>
    <row r="434" spans="1:3" x14ac:dyDescent="0.25">
      <c r="A434" s="5">
        <v>494</v>
      </c>
      <c r="B434" s="8" t="str">
        <f>VLOOKUP(A434,'Sets data'!$A$3:$C$9972,3,FALSE)</f>
        <v>Vrol\'s Command</v>
      </c>
      <c r="C434" s="8" t="str">
        <f>VLOOKUP(A434,'Sets data'!$A$3:$C$9972,2,FALSE)</f>
        <v>Vrols Befehl</v>
      </c>
    </row>
    <row r="435" spans="1:3" x14ac:dyDescent="0.25">
      <c r="A435" s="5">
        <v>495</v>
      </c>
      <c r="B435" s="8" t="str">
        <f>VLOOKUP(A435,'Sets data'!$A$3:$C$9972,3,FALSE)</f>
        <v>Perfected Vrol\'s Command</v>
      </c>
      <c r="C435" s="8" t="str">
        <f>VLOOKUP(A435,'Sets data'!$A$3:$C$9972,2,FALSE)</f>
        <v>Vrols perfektionierter Befehl</v>
      </c>
    </row>
    <row r="436" spans="1:3" x14ac:dyDescent="0.25">
      <c r="A436" s="5">
        <v>496</v>
      </c>
      <c r="B436" s="8" t="str">
        <f>VLOOKUP(A436,'Sets data'!$A$3:$C$9972,3,FALSE)</f>
        <v>Roaring Opportunist</v>
      </c>
      <c r="C436" s="8" t="str">
        <f>VLOOKUP(A436,'Sets data'!$A$3:$C$9972,2,FALSE)</f>
        <v>Brüllender Opportunist</v>
      </c>
    </row>
    <row r="437" spans="1:3" x14ac:dyDescent="0.25">
      <c r="A437" s="5">
        <v>497</v>
      </c>
      <c r="B437" s="8" t="str">
        <f>VLOOKUP(A437,'Sets data'!$A$3:$C$9972,3,FALSE)</f>
        <v>Perfected Roaring Opportunist</v>
      </c>
      <c r="C437" s="8" t="str">
        <f>VLOOKUP(A437,'Sets data'!$A$3:$C$9972,2,FALSE)</f>
        <v>Perfektionierter brüllender Opportunist</v>
      </c>
    </row>
    <row r="438" spans="1:3" x14ac:dyDescent="0.25">
      <c r="A438" s="5">
        <v>498</v>
      </c>
      <c r="B438" s="8" t="str">
        <f>VLOOKUP(A438,'Sets data'!$A$3:$C$9972,3,FALSE)</f>
        <v>Yandir\'s Might</v>
      </c>
      <c r="C438" s="8" t="str">
        <f>VLOOKUP(A438,'Sets data'!$A$3:$C$9972,2,FALSE)</f>
        <v>Yandirs Macht</v>
      </c>
    </row>
    <row r="439" spans="1:3" x14ac:dyDescent="0.25">
      <c r="A439" s="5">
        <v>499</v>
      </c>
      <c r="B439" s="8" t="str">
        <f>VLOOKUP(A439,'Sets data'!$A$3:$C$9972,3,FALSE)</f>
        <v>Perfected Yandir\'s Might</v>
      </c>
      <c r="C439" s="8" t="str">
        <f>VLOOKUP(A439,'Sets data'!$A$3:$C$9972,2,FALSE)</f>
        <v>Yandirs perfektionierte Macht</v>
      </c>
    </row>
    <row r="440" spans="1:3" x14ac:dyDescent="0.25">
      <c r="A440" s="5">
        <v>500</v>
      </c>
      <c r="B440" s="8" t="str">
        <f>VLOOKUP(A440,'Sets data'!$A$3:$C$9972,3,FALSE)</f>
        <v>Bloodlord\'s Embrace (OLD)</v>
      </c>
      <c r="C440" s="8" t="str">
        <f>VLOOKUP(A440,'Sets data'!$A$3:$C$9972,2,FALSE)</f>
        <v>Bloodlord's Embrace (OLD)</v>
      </c>
    </row>
    <row r="441" spans="1:3" x14ac:dyDescent="0.25">
      <c r="A441" s="5">
        <v>501</v>
      </c>
      <c r="B441" s="8" t="str">
        <f>VLOOKUP(A441,'Sets data'!$A$3:$C$9972,3,FALSE)</f>
        <v>Thrassian Stranglers</v>
      </c>
      <c r="C441" s="8" t="str">
        <f>VLOOKUP(A441,'Sets data'!$A$3:$C$9972,2,FALSE)</f>
        <v>Thrassische Würger</v>
      </c>
    </row>
    <row r="442" spans="1:3" x14ac:dyDescent="0.25">
      <c r="A442" s="5">
        <v>502</v>
      </c>
      <c r="B442" s="8" t="str">
        <f>VLOOKUP(A442,'Sets data'!$A$3:$C$9972,3,FALSE)</f>
        <v>Snow Treaders (OLD)</v>
      </c>
      <c r="C442" s="8" t="str">
        <f>VLOOKUP(A442,'Sets data'!$A$3:$C$9972,2,FALSE)</f>
        <v>Snow Treaders (OLD)</v>
      </c>
    </row>
    <row r="443" spans="1:3" x14ac:dyDescent="0.25">
      <c r="A443" s="5">
        <v>503</v>
      </c>
      <c r="B443" s="8" t="str">
        <f>VLOOKUP(A443,'Sets data'!$A$3:$C$9972,3,FALSE)</f>
        <v>Ring of the Wild Hunt</v>
      </c>
      <c r="C443" s="8" t="str">
        <f>VLOOKUP(A443,'Sets data'!$A$3:$C$9972,2,FALSE)</f>
        <v>Ring der Wilden Jagd</v>
      </c>
    </row>
    <row r="444" spans="1:3" x14ac:dyDescent="0.25">
      <c r="A444" s="5">
        <v>504</v>
      </c>
      <c r="B444" s="8" t="str">
        <f>VLOOKUP(A444,'Sets data'!$A$3:$C$9972,3,FALSE)</f>
        <v>Malacath\'s Band of Brutality X</v>
      </c>
      <c r="C444" s="8" t="str">
        <f>VLOOKUP(A444,'Sets data'!$A$3:$C$9972,2,FALSE)</f>
        <v>Malacath's Band der Brutalität X</v>
      </c>
    </row>
    <row r="445" spans="1:3" x14ac:dyDescent="0.25">
      <c r="A445" s="5">
        <v>505</v>
      </c>
      <c r="B445" s="8" t="str">
        <f>VLOOKUP(A445,'Sets data'!$A$3:$C$9972,3,FALSE)</f>
        <v>Torc of Tonal Constancy</v>
      </c>
      <c r="C445" s="8" t="str">
        <f>VLOOKUP(A445,'Sets data'!$A$3:$C$9972,2,FALSE)</f>
        <v>Torques der Klangkonstanz</v>
      </c>
    </row>
    <row r="446" spans="1:3" x14ac:dyDescent="0.25">
      <c r="A446" s="5">
        <v>506</v>
      </c>
      <c r="B446" s="8" t="str">
        <f>VLOOKUP(A446,'Sets data'!$A$3:$C$9972,3,FALSE)</f>
        <v>Spell Parasite</v>
      </c>
      <c r="C446" s="8" t="str">
        <f>VLOOKUP(A446,'Sets data'!$A$3:$C$9972,2,FALSE)</f>
        <v>Magieparasit</v>
      </c>
    </row>
    <row r="447" spans="1:3" x14ac:dyDescent="0.25">
      <c r="A447" s="5">
        <v>507</v>
      </c>
      <c r="B447" s="8" t="e">
        <f>VLOOKUP(A447,'Sets data'!$A$3:$C$9972,3,FALSE)</f>
        <v>#N/A</v>
      </c>
      <c r="C447" s="8" t="e">
        <f>VLOOKUP(A447,'Sets data'!$A$3:$C$9972,2,FALSE)</f>
        <v>#N/A</v>
      </c>
    </row>
    <row r="448" spans="1:3" x14ac:dyDescent="0.25">
      <c r="A448" s="5">
        <v>508</v>
      </c>
      <c r="B448" s="8" t="e">
        <f>VLOOKUP(A448,'Sets data'!$A$3:$C$9972,3,FALSE)</f>
        <v>#N/A</v>
      </c>
      <c r="C448" s="8" t="e">
        <f>VLOOKUP(A448,'Sets data'!$A$3:$C$9972,2,FALSE)</f>
        <v>#N/A</v>
      </c>
    </row>
    <row r="449" spans="1:3" x14ac:dyDescent="0.25">
      <c r="A449" s="5">
        <v>509</v>
      </c>
      <c r="B449" s="8" t="str">
        <f>VLOOKUP(A449,'Sets data'!$A$3:$C$9972,3,FALSE)</f>
        <v>Template_Drop_Healer P</v>
      </c>
      <c r="C449" s="8" t="str">
        <f>VLOOKUP(A449,'Sets data'!$A$3:$C$9972,2,FALSE)</f>
        <v>Template_Drop_Healer P</v>
      </c>
    </row>
    <row r="450" spans="1:3" x14ac:dyDescent="0.25">
      <c r="A450" s="5">
        <v>510</v>
      </c>
      <c r="B450" s="8" t="str">
        <f>VLOOKUP(A450,'Sets data'!$A$3:$C$9972,3,FALSE)</f>
        <v>Template_Drop_Tank P</v>
      </c>
      <c r="C450" s="8" t="str">
        <f>VLOOKUP(A450,'Sets data'!$A$3:$C$9972,2,FALSE)</f>
        <v>Template_Drop_Tank P</v>
      </c>
    </row>
    <row r="451" spans="1:3" x14ac:dyDescent="0.25">
      <c r="A451" s="5">
        <v>511</v>
      </c>
      <c r="B451" s="8" t="str">
        <f>VLOOKUP(A451,'Sets data'!$A$3:$C$9972,3,FALSE)</f>
        <v>Template_Drop_Stamina P</v>
      </c>
      <c r="C451" s="8" t="str">
        <f>VLOOKUP(A451,'Sets data'!$A$3:$C$9972,2,FALSE)</f>
        <v>Template_Drop_Stamina P</v>
      </c>
    </row>
    <row r="452" spans="1:3" x14ac:dyDescent="0.25">
      <c r="A452" s="5">
        <v>512</v>
      </c>
      <c r="B452" s="8" t="str">
        <f>VLOOKUP(A452,'Sets data'!$A$3:$C$9972,3,FALSE)</f>
        <v>Template_Drop_Magi P</v>
      </c>
      <c r="C452" s="8" t="str">
        <f>VLOOKUP(A452,'Sets data'!$A$3:$C$9972,2,FALSE)</f>
        <v>Template_Drop_Magi P</v>
      </c>
    </row>
    <row r="453" spans="1:3" x14ac:dyDescent="0.25">
      <c r="A453" s="5">
        <v>513</v>
      </c>
      <c r="B453" s="8" t="str">
        <f>VLOOKUP(A453,'Sets data'!$A$3:$C$9972,3,FALSE)</f>
        <v>Talfyg’s Treachery</v>
      </c>
      <c r="C453" s="8" t="str">
        <f>VLOOKUP(A453,'Sets data'!$A$3:$C$9972,2,FALSE)</f>
        <v>Talfygs Verrat</v>
      </c>
    </row>
    <row r="454" spans="1:3" x14ac:dyDescent="0.25">
      <c r="A454" s="5">
        <v>513</v>
      </c>
      <c r="B454" s="8" t="str">
        <f>VLOOKUP(A454,'Sets data'!$A$3:$C$9972,3,FALSE)</f>
        <v>Talfyg’s Treachery</v>
      </c>
      <c r="C454" s="8" t="str">
        <f>VLOOKUP(A454,'Sets data'!$A$3:$C$9972,2,FALSE)</f>
        <v>Talfygs Verrat</v>
      </c>
    </row>
    <row r="455" spans="1:3" x14ac:dyDescent="0.25">
      <c r="A455" s="5">
        <v>514</v>
      </c>
      <c r="B455" s="8" t="str">
        <f>VLOOKUP(A455,'Sets data'!$A$3:$C$9972,3,FALSE)</f>
        <v>Unleashed Terror</v>
      </c>
      <c r="C455" s="8" t="str">
        <f>VLOOKUP(A455,'Sets data'!$A$3:$C$9972,2,FALSE)</f>
        <v>Entfesselter Schrecken</v>
      </c>
    </row>
    <row r="456" spans="1:3" x14ac:dyDescent="0.25">
      <c r="A456" s="5">
        <v>514</v>
      </c>
      <c r="B456" s="8" t="str">
        <f>VLOOKUP(A456,'Sets data'!$A$3:$C$9972,3,FALSE)</f>
        <v>Unleashed Terror</v>
      </c>
      <c r="C456" s="8" t="str">
        <f>VLOOKUP(A456,'Sets data'!$A$3:$C$9972,2,FALSE)</f>
        <v>Entfesselter Schrecken</v>
      </c>
    </row>
    <row r="457" spans="1:3" x14ac:dyDescent="0.25">
      <c r="A457" s="5">
        <v>515</v>
      </c>
      <c r="B457" s="8" t="str">
        <f>VLOOKUP(A457,'Sets data'!$A$3:$C$9972,3,FALSE)</f>
        <v>Crimson Twilight</v>
      </c>
      <c r="C457" s="8" t="str">
        <f>VLOOKUP(A457,'Sets data'!$A$3:$C$9972,2,FALSE)</f>
        <v>Scharlachrotes Zwielicht</v>
      </c>
    </row>
    <row r="458" spans="1:3" x14ac:dyDescent="0.25">
      <c r="A458" s="5">
        <v>515</v>
      </c>
      <c r="B458" s="8" t="str">
        <f>VLOOKUP(A458,'Sets data'!$A$3:$C$9972,3,FALSE)</f>
        <v>Crimson Twilight</v>
      </c>
      <c r="C458" s="8" t="str">
        <f>VLOOKUP(A458,'Sets data'!$A$3:$C$9972,2,FALSE)</f>
        <v>Scharlachrotes Zwielicht</v>
      </c>
    </row>
    <row r="459" spans="1:3" x14ac:dyDescent="0.25">
      <c r="A459" s="5">
        <v>516</v>
      </c>
      <c r="B459" s="8" t="str">
        <f>VLOOKUP(A459,'Sets data'!$A$3:$C$9972,3,FALSE)</f>
        <v>Elemental Catalyst</v>
      </c>
      <c r="C459" s="8" t="str">
        <f>VLOOKUP(A459,'Sets data'!$A$3:$C$9972,2,FALSE)</f>
        <v>Elementarer Katalysator</v>
      </c>
    </row>
    <row r="460" spans="1:3" x14ac:dyDescent="0.25">
      <c r="A460" s="5">
        <v>516</v>
      </c>
      <c r="B460" s="8" t="str">
        <f>VLOOKUP(A460,'Sets data'!$A$3:$C$9972,3,FALSE)</f>
        <v>Elemental Catalyst</v>
      </c>
      <c r="C460" s="8" t="str">
        <f>VLOOKUP(A460,'Sets data'!$A$3:$C$9972,2,FALSE)</f>
        <v>Elementarer Katalysator</v>
      </c>
    </row>
    <row r="461" spans="1:3" x14ac:dyDescent="0.25">
      <c r="A461" s="5">
        <v>517</v>
      </c>
      <c r="B461" s="8" t="str">
        <f>VLOOKUP(A461,'Sets data'!$A$3:$C$9972,3,FALSE)</f>
        <v>Kraglen’s Howl</v>
      </c>
      <c r="C461" s="8" t="str">
        <f>VLOOKUP(A461,'Sets data'!$A$3:$C$9972,2,FALSE)</f>
        <v>Kraglens Heulen</v>
      </c>
    </row>
    <row r="462" spans="1:3" x14ac:dyDescent="0.25">
      <c r="A462" s="5">
        <v>517</v>
      </c>
      <c r="B462" s="8" t="str">
        <f>VLOOKUP(A462,'Sets data'!$A$3:$C$9972,3,FALSE)</f>
        <v>Kraglen’s Howl</v>
      </c>
      <c r="C462" s="8" t="str">
        <f>VLOOKUP(A462,'Sets data'!$A$3:$C$9972,2,FALSE)</f>
        <v>Kraglens Heulen</v>
      </c>
    </row>
    <row r="463" spans="1:3" x14ac:dyDescent="0.25">
      <c r="A463" s="5">
        <v>518</v>
      </c>
      <c r="B463" s="8" t="str">
        <f>VLOOKUP(A463,'Sets data'!$A$3:$C$9972,3,FALSE)</f>
        <v>Arkasis’s Genius</v>
      </c>
      <c r="C463" s="8" t="str">
        <f>VLOOKUP(A463,'Sets data'!$A$3:$C$9972,2,FALSE)</f>
        <v>Arkasis' Genie</v>
      </c>
    </row>
    <row r="464" spans="1:3" x14ac:dyDescent="0.25">
      <c r="A464" s="5">
        <v>518</v>
      </c>
      <c r="B464" s="8" t="str">
        <f>VLOOKUP(A464,'Sets data'!$A$3:$C$9972,3,FALSE)</f>
        <v>Arkasis’s Genius</v>
      </c>
      <c r="C464" s="8" t="str">
        <f>VLOOKUP(A464,'Sets data'!$A$3:$C$9972,2,FALSE)</f>
        <v>Arkasis' Genie</v>
      </c>
    </row>
    <row r="465" spans="1:3" x14ac:dyDescent="0.25">
      <c r="A465" s="5">
        <v>519</v>
      </c>
      <c r="B465" s="8" t="str">
        <f>VLOOKUP(A465,'Sets data'!$A$3:$C$9972,3,FALSE)</f>
        <v>Snow Treaders</v>
      </c>
      <c r="C465" s="8" t="str">
        <f>VLOOKUP(A465,'Sets data'!$A$3:$C$9972,2,FALSE)</f>
        <v>Schneetreter</v>
      </c>
    </row>
    <row r="466" spans="1:3" x14ac:dyDescent="0.25">
      <c r="A466" s="5">
        <v>520</v>
      </c>
      <c r="B466" s="8" t="str">
        <f>VLOOKUP(A466,'Sets data'!$A$3:$C$9972,3,FALSE)</f>
        <v>Malacath\'s Band of Brutality</v>
      </c>
      <c r="C466" s="8" t="str">
        <f>VLOOKUP(A466,'Sets data'!$A$3:$C$9972,2,FALSE)</f>
        <v>Malacaths Band der Brutalität</v>
      </c>
    </row>
    <row r="467" spans="1:3" x14ac:dyDescent="0.25">
      <c r="A467" s="5">
        <v>521</v>
      </c>
      <c r="B467" s="8" t="str">
        <f>VLOOKUP(A467,'Sets data'!$A$3:$C$9972,3,FALSE)</f>
        <v>Bloodlord\'s Embrace</v>
      </c>
      <c r="C467" s="8" t="str">
        <f>VLOOKUP(A467,'Sets data'!$A$3:$C$9972,2,FALSE)</f>
        <v>Umarmung des Blutfürsten</v>
      </c>
    </row>
    <row r="468" spans="1:3" x14ac:dyDescent="0.25">
      <c r="A468" s="5">
        <v>522</v>
      </c>
      <c r="B468" s="8" t="str">
        <f>VLOOKUP(A468,'Sets data'!$A$3:$C$9972,3,FALSE)</f>
        <v>Perfected Merciless Charge</v>
      </c>
      <c r="C468" s="8" t="str">
        <f>VLOOKUP(A468,'Sets data'!$A$3:$C$9972,2,FALSE)</f>
        <v>Perfektionierter gnadenloser Ansturm</v>
      </c>
    </row>
    <row r="469" spans="1:3" x14ac:dyDescent="0.25">
      <c r="A469" s="5">
        <v>523</v>
      </c>
      <c r="B469" s="8" t="str">
        <f>VLOOKUP(A469,'Sets data'!$A$3:$C$9972,3,FALSE)</f>
        <v>Perfected Rampaging Slash</v>
      </c>
      <c r="C469" s="8" t="str">
        <f>VLOOKUP(A469,'Sets data'!$A$3:$C$9972,2,FALSE)</f>
        <v>Perfektionierter tobender Schnitt</v>
      </c>
    </row>
    <row r="470" spans="1:3" x14ac:dyDescent="0.25">
      <c r="A470" s="5">
        <v>524</v>
      </c>
      <c r="B470" s="8" t="str">
        <f>VLOOKUP(A470,'Sets data'!$A$3:$C$9972,3,FALSE)</f>
        <v>Perfected Cruel Flurry</v>
      </c>
      <c r="C470" s="8" t="str">
        <f>VLOOKUP(A470,'Sets data'!$A$3:$C$9972,2,FALSE)</f>
        <v>Perfektionierter grausamer Schlaghagel</v>
      </c>
    </row>
    <row r="471" spans="1:3" x14ac:dyDescent="0.25">
      <c r="A471" s="5">
        <v>525</v>
      </c>
      <c r="B471" s="8" t="str">
        <f>VLOOKUP(A471,'Sets data'!$A$3:$C$9972,3,FALSE)</f>
        <v>Perfected Thunderous Volley</v>
      </c>
      <c r="C471" s="8" t="str">
        <f>VLOOKUP(A471,'Sets data'!$A$3:$C$9972,2,FALSE)</f>
        <v>Perfektionierte donnernde Salve</v>
      </c>
    </row>
    <row r="472" spans="1:3" x14ac:dyDescent="0.25">
      <c r="A472" s="5">
        <v>526</v>
      </c>
      <c r="B472" s="8" t="str">
        <f>VLOOKUP(A472,'Sets data'!$A$3:$C$9972,3,FALSE)</f>
        <v>Perfected Crushing Wall</v>
      </c>
      <c r="C472" s="8" t="str">
        <f>VLOOKUP(A472,'Sets data'!$A$3:$C$9972,2,FALSE)</f>
        <v>Perfektionierte zermalmende Mauer</v>
      </c>
    </row>
    <row r="473" spans="1:3" x14ac:dyDescent="0.25">
      <c r="A473" s="5">
        <v>527</v>
      </c>
      <c r="B473" s="8" t="str">
        <f>VLOOKUP(A473,'Sets data'!$A$3:$C$9972,3,FALSE)</f>
        <v>Perfected Precise Regeneration</v>
      </c>
      <c r="C473" s="8" t="str">
        <f>VLOOKUP(A473,'Sets data'!$A$3:$C$9972,2,FALSE)</f>
        <v>Perfektionierte präzise Regeneration</v>
      </c>
    </row>
    <row r="474" spans="1:3" x14ac:dyDescent="0.25">
      <c r="A474" s="5">
        <v>528</v>
      </c>
      <c r="B474" s="8" t="str">
        <f>VLOOKUP(A474,'Sets data'!$A$3:$C$9972,3,FALSE)</f>
        <v>Perfected Titanic Cleave</v>
      </c>
      <c r="C474" s="8" t="str">
        <f>VLOOKUP(A474,'Sets data'!$A$3:$C$9972,2,FALSE)</f>
        <v>Perfektioniertes titanisches Trennen</v>
      </c>
    </row>
    <row r="475" spans="1:3" x14ac:dyDescent="0.25">
      <c r="A475" s="5">
        <v>529</v>
      </c>
      <c r="B475" s="8" t="str">
        <f>VLOOKUP(A475,'Sets data'!$A$3:$C$9972,3,FALSE)</f>
        <v>Perfected Puncturing Remedy</v>
      </c>
      <c r="C475" s="8" t="str">
        <f>VLOOKUP(A475,'Sets data'!$A$3:$C$9972,2,FALSE)</f>
        <v>Perfektionierte durchschlagende Genesung</v>
      </c>
    </row>
    <row r="476" spans="1:3" x14ac:dyDescent="0.25">
      <c r="A476" s="5">
        <v>530</v>
      </c>
      <c r="B476" s="8" t="str">
        <f>VLOOKUP(A476,'Sets data'!$A$3:$C$9972,3,FALSE)</f>
        <v>Perfected Stinging Slashes</v>
      </c>
      <c r="C476" s="8" t="str">
        <f>VLOOKUP(A476,'Sets data'!$A$3:$C$9972,2,FALSE)</f>
        <v>Perfektionierte stechende Schnitte</v>
      </c>
    </row>
    <row r="477" spans="1:3" x14ac:dyDescent="0.25">
      <c r="A477" s="5">
        <v>531</v>
      </c>
      <c r="B477" s="8" t="str">
        <f>VLOOKUP(A477,'Sets data'!$A$3:$C$9972,3,FALSE)</f>
        <v>Perfected Caustic Arrow</v>
      </c>
      <c r="C477" s="8" t="str">
        <f>VLOOKUP(A477,'Sets data'!$A$3:$C$9972,2,FALSE)</f>
        <v>Perfektionierter beißender Pfeil</v>
      </c>
    </row>
    <row r="478" spans="1:3" x14ac:dyDescent="0.25">
      <c r="A478" s="5">
        <v>532</v>
      </c>
      <c r="B478" s="8" t="str">
        <f>VLOOKUP(A478,'Sets data'!$A$3:$C$9972,3,FALSE)</f>
        <v>Perfected Destructive Impact</v>
      </c>
      <c r="C478" s="8" t="str">
        <f>VLOOKUP(A478,'Sets data'!$A$3:$C$9972,2,FALSE)</f>
        <v>Perfektionierter zerstörerischer Einschlag</v>
      </c>
    </row>
    <row r="479" spans="1:3" x14ac:dyDescent="0.25">
      <c r="A479" s="5">
        <v>534</v>
      </c>
      <c r="B479" s="8" t="str">
        <f>VLOOKUP(A479,'Sets data'!$A$3:$C$9972,3,FALSE)</f>
        <v>Stone Husk</v>
      </c>
      <c r="C479" s="8" t="str">
        <f>VLOOKUP(A479,'Sets data'!$A$3:$C$9972,2,FALSE)</f>
        <v>Steinhülle</v>
      </c>
    </row>
    <row r="480" spans="1:3" x14ac:dyDescent="0.25">
      <c r="A480" s="5">
        <v>535</v>
      </c>
      <c r="B480" s="8" t="str">
        <f>VLOOKUP(A480,'Sets data'!$A$3:$C$9972,3,FALSE)</f>
        <v>Lady Thorn</v>
      </c>
      <c r="C480" s="8" t="str">
        <f>VLOOKUP(A480,'Sets data'!$A$3:$C$9972,2,FALSE)</f>
        <v>Fürstin Dorn</v>
      </c>
    </row>
    <row r="481" spans="1:3" x14ac:dyDescent="0.25">
      <c r="A481" s="5">
        <v>536</v>
      </c>
      <c r="B481" s="8" t="str">
        <f>VLOOKUP(A481,'Sets data'!$A$3:$C$9972,3,FALSE)</f>
        <v>Radiant Bastion</v>
      </c>
      <c r="C481" s="8" t="str">
        <f>VLOOKUP(A481,'Sets data'!$A$3:$C$9972,2,FALSE)</f>
        <v>Strahlende Bastion</v>
      </c>
    </row>
    <row r="482" spans="1:3" x14ac:dyDescent="0.25">
      <c r="A482" s="5">
        <v>537</v>
      </c>
      <c r="B482" s="8" t="str">
        <f>VLOOKUP(A482,'Sets data'!$A$3:$C$9972,3,FALSE)</f>
        <v>Voidcaller</v>
      </c>
      <c r="C482" s="8" t="str">
        <f>VLOOKUP(A482,'Sets data'!$A$3:$C$9972,2,FALSE)</f>
        <v>Leerenrufer</v>
      </c>
    </row>
    <row r="483" spans="1:3" x14ac:dyDescent="0.25">
      <c r="A483" s="5">
        <v>538</v>
      </c>
      <c r="B483" s="8" t="str">
        <f>VLOOKUP(A483,'Sets data'!$A$3:$C$9972,3,FALSE)</f>
        <v>Witch-Knight\'s Defiance</v>
      </c>
      <c r="C483" s="8" t="str">
        <f>VLOOKUP(A483,'Sets data'!$A$3:$C$9972,2,FALSE)</f>
        <v>Trotz des Hexenritters</v>
      </c>
    </row>
    <row r="484" spans="1:3" x14ac:dyDescent="0.25">
      <c r="A484" s="5">
        <v>539</v>
      </c>
      <c r="B484" s="8" t="str">
        <f>VLOOKUP(A484,'Sets data'!$A$3:$C$9972,3,FALSE)</f>
        <v>Red Eagle\'s Fury</v>
      </c>
      <c r="C484" s="8" t="str">
        <f>VLOOKUP(A484,'Sets data'!$A$3:$C$9972,2,FALSE)</f>
        <v>Zorn des Roten Adlers</v>
      </c>
    </row>
    <row r="485" spans="1:3" x14ac:dyDescent="0.25">
      <c r="A485" s="5">
        <v>540</v>
      </c>
      <c r="B485" s="8" t="str">
        <f>VLOOKUP(A485,'Sets data'!$A$3:$C$9972,3,FALSE)</f>
        <v>Legacy of Karth</v>
      </c>
      <c r="C485" s="8" t="str">
        <f>VLOOKUP(A485,'Sets data'!$A$3:$C$9972,2,FALSE)</f>
        <v>Erbe des Karth</v>
      </c>
    </row>
    <row r="486" spans="1:3" x14ac:dyDescent="0.25">
      <c r="A486" s="5">
        <v>541</v>
      </c>
      <c r="B486" s="8" t="str">
        <f>VLOOKUP(A486,'Sets data'!$A$3:$C$9972,3,FALSE)</f>
        <v>Aetherial Ascension</v>
      </c>
      <c r="C486" s="8" t="str">
        <f>VLOOKUP(A486,'Sets data'!$A$3:$C$9972,2,FALSE)</f>
        <v>Ätherischer Aufstieg</v>
      </c>
    </row>
    <row r="487" spans="1:3" x14ac:dyDescent="0.25">
      <c r="A487" s="5">
        <v>542</v>
      </c>
      <c r="B487" s="8" t="str">
        <f>VLOOKUP(A487,'Sets data'!$A$3:$C$9972,3,FALSE)</f>
        <v>Hex Siphon</v>
      </c>
      <c r="C487" s="8" t="str">
        <f>VLOOKUP(A487,'Sets data'!$A$3:$C$9972,2,FALSE)</f>
        <v>Fluchsiphon</v>
      </c>
    </row>
    <row r="488" spans="1:3" x14ac:dyDescent="0.25">
      <c r="A488" s="5">
        <v>543</v>
      </c>
      <c r="B488" s="8" t="str">
        <f>VLOOKUP(A488,'Sets data'!$A$3:$C$9972,3,FALSE)</f>
        <v>Pestilent Host</v>
      </c>
      <c r="C488" s="8" t="str">
        <f>VLOOKUP(A488,'Sets data'!$A$3:$C$9972,2,FALSE)</f>
        <v>Pestilenter Wirt</v>
      </c>
    </row>
    <row r="489" spans="1:3" x14ac:dyDescent="0.25">
      <c r="A489" s="5">
        <v>544</v>
      </c>
      <c r="B489" s="8" t="str">
        <f>VLOOKUP(A489,'Sets data'!$A$3:$C$9972,3,FALSE)</f>
        <v>Explosive Rebuke</v>
      </c>
      <c r="C489" s="8" t="str">
        <f>VLOOKUP(A489,'Sets data'!$A$3:$C$9972,2,FALSE)</f>
        <v>Explosiver Tadel</v>
      </c>
    </row>
    <row r="490" spans="1:3" x14ac:dyDescent="0.25">
      <c r="A490" s="5">
        <v>557</v>
      </c>
      <c r="B490" s="8" t="str">
        <f>VLOOKUP(A490,'Sets data'!$A$3:$C$9972,3,FALSE)</f>
        <v>Executioner\'s Blade</v>
      </c>
      <c r="C490" s="8" t="str">
        <f>VLOOKUP(A490,'Sets data'!$A$3:$C$9972,2,FALSE)</f>
        <v>Henkersklinge</v>
      </c>
    </row>
    <row r="491" spans="1:3" x14ac:dyDescent="0.25">
      <c r="A491" s="5">
        <v>558</v>
      </c>
      <c r="B491" s="8" t="str">
        <f>VLOOKUP(A491,'Sets data'!$A$3:$C$9972,3,FALSE)</f>
        <v>Void Bash</v>
      </c>
      <c r="C491" s="8" t="str">
        <f>VLOOKUP(A491,'Sets data'!$A$3:$C$9972,2,FALSE)</f>
        <v>LeerenWucht</v>
      </c>
    </row>
    <row r="492" spans="1:3" x14ac:dyDescent="0.25">
      <c r="A492" s="5">
        <v>559</v>
      </c>
      <c r="B492" s="8" t="str">
        <f>VLOOKUP(A492,'Sets data'!$A$3:$C$9972,3,FALSE)</f>
        <v>Frenzied Momentum</v>
      </c>
      <c r="C492" s="8" t="str">
        <f>VLOOKUP(A492,'Sets data'!$A$3:$C$9972,2,FALSE)</f>
        <v>Tobendes Momentum</v>
      </c>
    </row>
    <row r="493" spans="1:3" x14ac:dyDescent="0.25">
      <c r="A493" s="5">
        <v>560</v>
      </c>
      <c r="B493" s="8" t="str">
        <f>VLOOKUP(A493,'Sets data'!$A$3:$C$9972,3,FALSE)</f>
        <v>Point-Blank Snipe</v>
      </c>
      <c r="C493" s="8" t="str">
        <f>VLOOKUP(A493,'Sets data'!$A$3:$C$9972,2,FALSE)</f>
        <v>Volltreffer</v>
      </c>
    </row>
    <row r="494" spans="1:3" x14ac:dyDescent="0.25">
      <c r="A494" s="5">
        <v>561</v>
      </c>
      <c r="B494" s="8" t="str">
        <f>VLOOKUP(A494,'Sets data'!$A$3:$C$9972,3,FALSE)</f>
        <v>Wrath of Elements</v>
      </c>
      <c r="C494" s="8" t="str">
        <f>VLOOKUP(A494,'Sets data'!$A$3:$C$9972,2,FALSE)</f>
        <v>Zorn der Elemente</v>
      </c>
    </row>
    <row r="495" spans="1:3" x14ac:dyDescent="0.25">
      <c r="A495" s="5">
        <v>562</v>
      </c>
      <c r="B495" s="8" t="str">
        <f>VLOOKUP(A495,'Sets data'!$A$3:$C$9972,3,FALSE)</f>
        <v>Force Overflow</v>
      </c>
      <c r="C495" s="8" t="str">
        <f>VLOOKUP(A495,'Sets data'!$A$3:$C$9972,2,FALSE)</f>
        <v>Machtüberschuss</v>
      </c>
    </row>
    <row r="496" spans="1:3" x14ac:dyDescent="0.25">
      <c r="A496" s="5">
        <v>563</v>
      </c>
      <c r="B496" s="8" t="str">
        <f>VLOOKUP(A496,'Sets data'!$A$3:$C$9972,3,FALSE)</f>
        <v>Perfected Executioner\'s Blade</v>
      </c>
      <c r="C496" s="8" t="str">
        <f>VLOOKUP(A496,'Sets data'!$A$3:$C$9972,2,FALSE)</f>
        <v>Perfektionierte Klinge des Henkers</v>
      </c>
    </row>
    <row r="497" spans="1:3" x14ac:dyDescent="0.25">
      <c r="A497" s="5">
        <v>564</v>
      </c>
      <c r="B497" s="8" t="str">
        <f>VLOOKUP(A497,'Sets data'!$A$3:$C$9972,3,FALSE)</f>
        <v>Perfected Void Bash</v>
      </c>
      <c r="C497" s="8" t="str">
        <f>VLOOKUP(A497,'Sets data'!$A$3:$C$9972,2,FALSE)</f>
        <v>Perfektionierte Leerenwucht</v>
      </c>
    </row>
    <row r="498" spans="1:3" x14ac:dyDescent="0.25">
      <c r="A498" s="5">
        <v>565</v>
      </c>
      <c r="B498" s="8" t="str">
        <f>VLOOKUP(A498,'Sets data'!$A$3:$C$9972,3,FALSE)</f>
        <v>Perfected Frenzied Momentum</v>
      </c>
      <c r="C498" s="8" t="str">
        <f>VLOOKUP(A498,'Sets data'!$A$3:$C$9972,2,FALSE)</f>
        <v>Perfektioniertes tobendes Momentum</v>
      </c>
    </row>
    <row r="499" spans="1:3" x14ac:dyDescent="0.25">
      <c r="A499" s="5">
        <v>566</v>
      </c>
      <c r="B499" s="8" t="str">
        <f>VLOOKUP(A499,'Sets data'!$A$3:$C$9972,3,FALSE)</f>
        <v>Perfected Point-Blank Snipe</v>
      </c>
      <c r="C499" s="8" t="str">
        <f>VLOOKUP(A499,'Sets data'!$A$3:$C$9972,2,FALSE)</f>
        <v>Perfektionierter Volltreffer</v>
      </c>
    </row>
    <row r="500" spans="1:3" x14ac:dyDescent="0.25">
      <c r="A500" s="5">
        <v>567</v>
      </c>
      <c r="B500" s="8" t="str">
        <f>VLOOKUP(A500,'Sets data'!$A$3:$C$9972,3,FALSE)</f>
        <v>Perfected Wrath of Elements</v>
      </c>
      <c r="C500" s="8" t="str">
        <f>VLOOKUP(A500,'Sets data'!$A$3:$C$9972,2,FALSE)</f>
        <v>Perfektionierter Zorn der Elemente</v>
      </c>
    </row>
    <row r="501" spans="1:3" x14ac:dyDescent="0.25">
      <c r="A501" s="5">
        <v>568</v>
      </c>
      <c r="B501" s="8" t="str">
        <f>VLOOKUP(A501,'Sets data'!$A$3:$C$9972,3,FALSE)</f>
        <v>Perfected Force Overflow</v>
      </c>
      <c r="C501" s="8" t="str">
        <f>VLOOKUP(A501,'Sets data'!$A$3:$C$9972,2,FALSE)</f>
        <v>Perfektionierter Machtüberschuss</v>
      </c>
    </row>
    <row r="502" spans="1:3" x14ac:dyDescent="0.25">
      <c r="A502" s="78">
        <v>569</v>
      </c>
      <c r="B502" s="8" t="str">
        <f>VLOOKUP(A502,'Sets data'!$A$3:$C$9972,3,FALSE)</f>
        <v>True-Sworn Fury </v>
      </c>
      <c r="C502" s="8" t="str">
        <f>VLOOKUP(A502,'Sets data'!$A$3:$C$9972,2,FALSE)</f>
        <v>Wahrgeschworenen-Raserei</v>
      </c>
    </row>
    <row r="503" spans="1:3" x14ac:dyDescent="0.25">
      <c r="A503" s="78">
        <v>570</v>
      </c>
      <c r="B503" s="8" t="str">
        <f>VLOOKUP(A503,'Sets data'!$A$3:$C$9972,3,FALSE)</f>
        <v>Kinras’s Wrath</v>
      </c>
      <c r="C503" s="8" t="str">
        <f>VLOOKUP(A503,'Sets data'!$A$3:$C$9972,2,FALSE)</f>
        <v>Kinra's Zorn</v>
      </c>
    </row>
    <row r="504" spans="1:3" x14ac:dyDescent="0.25">
      <c r="A504" s="78">
        <v>571</v>
      </c>
      <c r="B504" s="8" t="str">
        <f>VLOOKUP(A504,'Sets data'!$A$3:$C$9972,3,FALSE)</f>
        <v>Drake’s Rush</v>
      </c>
      <c r="C504" s="8" t="str">
        <f>VLOOKUP(A504,'Sets data'!$A$3:$C$9972,2,FALSE)</f>
        <v>Dracheneile</v>
      </c>
    </row>
    <row r="505" spans="1:3" x14ac:dyDescent="0.25">
      <c r="A505" s="78">
        <v>572</v>
      </c>
      <c r="B505" s="8" t="str">
        <f>VLOOKUP(A505,'Sets data'!$A$3:$C$9972,3,FALSE)</f>
        <v>Unleashed Ritualist</v>
      </c>
      <c r="C505" s="8" t="str">
        <f>VLOOKUP(A505,'Sets data'!$A$3:$C$9972,2,FALSE)</f>
        <v>Entfesselter Ritualist</v>
      </c>
    </row>
    <row r="506" spans="1:3" x14ac:dyDescent="0.25">
      <c r="A506" s="78">
        <v>573</v>
      </c>
      <c r="B506" s="8" t="str">
        <f>VLOOKUP(A506,'Sets data'!$A$3:$C$9972,3,FALSE)</f>
        <v>Dagon’s Dominion</v>
      </c>
      <c r="C506" s="8" t="str">
        <f>VLOOKUP(A506,'Sets data'!$A$3:$C$9972,2,FALSE)</f>
        <v>Dagons Herrschaft</v>
      </c>
    </row>
    <row r="507" spans="1:3" x14ac:dyDescent="0.25">
      <c r="A507" s="78">
        <v>574</v>
      </c>
      <c r="B507" s="8" t="str">
        <f>VLOOKUP(A507,'Sets data'!$A$3:$C$9972,3,FALSE)</f>
        <v>Foolkiller’s Ward</v>
      </c>
      <c r="C507" s="8" t="str">
        <f>VLOOKUP(A507,'Sets data'!$A$3:$C$9972,2,FALSE)</f>
        <v>Schutz des Narrentöters</v>
      </c>
    </row>
    <row r="508" spans="1:3" x14ac:dyDescent="0.25">
      <c r="A508" s="5">
        <v>575</v>
      </c>
      <c r="B508" s="8" t="str">
        <f>VLOOKUP(A508,'Sets data'!$A$3:$C$9972,3,FALSE)</f>
        <v>Ring of the Pale Order</v>
      </c>
      <c r="C508" s="8" t="str">
        <f>VLOOKUP(A508,'Sets data'!$A$3:$C$9972,2,FALSE)</f>
        <v>Ring des Fahlen Ordens</v>
      </c>
    </row>
    <row r="509" spans="1:3" x14ac:dyDescent="0.25">
      <c r="A509" s="5">
        <v>576</v>
      </c>
      <c r="B509" s="8" t="str">
        <f>VLOOKUP(A509,'Sets data'!$A$3:$C$9972,3,FALSE)</f>
        <v>Pearls of Ehlnofey</v>
      </c>
      <c r="C509" s="8" t="str">
        <f>VLOOKUP(A509,'Sets data'!$A$3:$C$9972,2,FALSE)</f>
        <v>Perlen der Ehlnofey</v>
      </c>
    </row>
    <row r="510" spans="1:3" x14ac:dyDescent="0.25">
      <c r="A510" s="78">
        <v>577</v>
      </c>
      <c r="B510" s="8" t="str">
        <f>VLOOKUP(A510,'Sets data'!$A$3:$C$9972,3,FALSE)</f>
        <v>Encrati\’s Behemoth</v>
      </c>
      <c r="C510" s="8" t="str">
        <f>VLOOKUP(A510,'Sets data'!$A$3:$C$9972,2,FALSE)</f>
        <v>Encrati\'s Behemoth</v>
      </c>
    </row>
    <row r="511" spans="1:3" x14ac:dyDescent="0.25">
      <c r="A511" s="78">
        <v>578</v>
      </c>
      <c r="B511" s="8" t="str">
        <f>VLOOKUP(A511,'Sets data'!$A$3:$C$9972,3,FALSE)</f>
        <v>Baron Zaudrus</v>
      </c>
      <c r="C511" s="8" t="str">
        <f>VLOOKUP(A511,'Sets data'!$A$3:$C$9972,2,FALSE)</f>
        <v>Baron Zaudrus</v>
      </c>
    </row>
    <row r="512" spans="1:3" x14ac:dyDescent="0.25">
      <c r="A512" s="83">
        <v>579</v>
      </c>
      <c r="B512" s="8" t="str">
        <f>VLOOKUP(A512,'Sets data'!$A$3:$C$9972,3,FALSE)</f>
        <v>Frostbite</v>
      </c>
      <c r="C512" s="8" t="str">
        <f>VLOOKUP(A512,'Sets data'!$A$3:$C$9972,2,FALSE)</f>
        <v>Frostbiss</v>
      </c>
    </row>
    <row r="513" spans="1:3" x14ac:dyDescent="0.25">
      <c r="A513" s="83">
        <v>580</v>
      </c>
      <c r="B513" s="8" t="str">
        <f>VLOOKUP(A513,'Sets data'!$A$3:$C$9972,3,FALSE)</f>
        <v>Deadlands Assassin</v>
      </c>
      <c r="C513" s="8" t="str">
        <f>VLOOKUP(A513,'Sets data'!$A$3:$C$9972,2,FALSE)</f>
        <v>Totenländer-Assassine</v>
      </c>
    </row>
    <row r="514" spans="1:3" x14ac:dyDescent="0.25">
      <c r="A514" s="83">
        <v>581</v>
      </c>
      <c r="B514" s="8" t="str">
        <f>VLOOKUP(A514,'Sets data'!$A$3:$C$9972,3,FALSE)</f>
        <v>Bog Raider</v>
      </c>
      <c r="C514" s="8" t="str">
        <f>VLOOKUP(A514,'Sets data'!$A$3:$C$9972,2,FALSE)</f>
        <v>Moorräuber</v>
      </c>
    </row>
    <row r="515" spans="1:3" x14ac:dyDescent="0.25">
      <c r="A515" s="83">
        <v>582</v>
      </c>
      <c r="B515" s="8" t="str">
        <f>VLOOKUP(A515,'Sets data'!$A$3:$C$9972,3,FALSE)</f>
        <v>Hist Whisperer</v>
      </c>
      <c r="C515" s="8" t="str">
        <f>VLOOKUP(A515,'Sets data'!$A$3:$C$9972,2,FALSE)</f>
        <v>Histflüsterer</v>
      </c>
    </row>
    <row r="516" spans="1:3" x14ac:dyDescent="0.25">
      <c r="A516" s="83">
        <v>583</v>
      </c>
      <c r="B516" s="8" t="str">
        <f>VLOOKUP(A516,'Sets data'!$A$3:$C$9972,3,FALSE)</f>
        <v>Heartland Conqueror</v>
      </c>
      <c r="C516" s="8" t="str">
        <f>VLOOKUP(A516,'Sets data'!$A$3:$C$9972,2,FALSE)</f>
        <v>Herzlanderoberer</v>
      </c>
    </row>
    <row r="517" spans="1:3" x14ac:dyDescent="0.25">
      <c r="A517" s="83">
        <v>584</v>
      </c>
      <c r="B517" s="8" t="str">
        <f>VLOOKUP(A517,'Sets data'!$A$3:$C$9972,3,FALSE)</f>
        <v>Diamond\'s Victory</v>
      </c>
      <c r="C517" s="8" t="str">
        <f>VLOOKUP(A517,'Sets data'!$A$3:$C$9972,2,FALSE)</f>
        <v>Sieg des Diamanten</v>
      </c>
    </row>
    <row r="518" spans="1:3" x14ac:dyDescent="0.25">
      <c r="A518" s="83">
        <v>585</v>
      </c>
      <c r="B518" s="8" t="str">
        <f>VLOOKUP(A518,'Sets data'!$A$3:$C$9972,3,FALSE)</f>
        <v>Saxhleel Champion</v>
      </c>
      <c r="C518" s="8" t="str">
        <f>VLOOKUP(A518,'Sets data'!$A$3:$C$9972,2,FALSE)</f>
        <v>Saxhleel-Champion</v>
      </c>
    </row>
    <row r="519" spans="1:3" x14ac:dyDescent="0.25">
      <c r="A519" s="83">
        <v>586</v>
      </c>
      <c r="B519" s="8" t="str">
        <f>VLOOKUP(A519,'Sets data'!$A$3:$C$9972,3,FALSE)</f>
        <v>Sul-Xan\'s Torment</v>
      </c>
      <c r="C519" s="8" t="str">
        <f>VLOOKUP(A519,'Sets data'!$A$3:$C$9972,2,FALSE)</f>
        <v>Sul-Xans Folter</v>
      </c>
    </row>
    <row r="520" spans="1:3" x14ac:dyDescent="0.25">
      <c r="A520" s="83">
        <v>587</v>
      </c>
      <c r="B520" s="8" t="str">
        <f>VLOOKUP(A520,'Sets data'!$A$3:$C$9972,3,FALSE)</f>
        <v>Bahsei\'s Mania</v>
      </c>
      <c r="C520" s="8" t="str">
        <f>VLOOKUP(A520,'Sets data'!$A$3:$C$9972,2,FALSE)</f>
        <v>Bahseis Manie</v>
      </c>
    </row>
    <row r="521" spans="1:3" x14ac:dyDescent="0.25">
      <c r="A521" s="83">
        <v>588</v>
      </c>
      <c r="B521" s="8" t="str">
        <f>VLOOKUP(A521,'Sets data'!$A$3:$C$9972,3,FALSE)</f>
        <v>Stone-Talker\'s Oath</v>
      </c>
      <c r="C521" s="8" t="str">
        <f>VLOOKUP(A521,'Sets data'!$A$3:$C$9972,2,FALSE)</f>
        <v>Eid des Steinsprechers</v>
      </c>
    </row>
    <row r="522" spans="1:3" x14ac:dyDescent="0.25">
      <c r="A522" s="83">
        <v>589</v>
      </c>
      <c r="B522" s="8" t="str">
        <f>VLOOKUP(A522,'Sets data'!$A$3:$C$9972,3,FALSE)</f>
        <v>Perfected Saxhleel Champion</v>
      </c>
      <c r="C522" s="8" t="str">
        <f>VLOOKUP(A522,'Sets data'!$A$3:$C$9972,2,FALSE)</f>
        <v>Perfektionierter Saxhleel-Champion</v>
      </c>
    </row>
    <row r="523" spans="1:3" x14ac:dyDescent="0.25">
      <c r="A523" s="83">
        <v>590</v>
      </c>
      <c r="B523" s="8" t="str">
        <f>VLOOKUP(A523,'Sets data'!$A$3:$C$9972,3,FALSE)</f>
        <v>Perfected Sul-Xan\'s Torment</v>
      </c>
      <c r="C523" s="8" t="str">
        <f>VLOOKUP(A523,'Sets data'!$A$3:$C$9972,2,FALSE)</f>
        <v>Perfected Sul-Xan\'s Torment</v>
      </c>
    </row>
    <row r="524" spans="1:3" x14ac:dyDescent="0.25">
      <c r="A524" s="83">
        <v>591</v>
      </c>
      <c r="B524" s="8" t="str">
        <f>VLOOKUP(A524,'Sets data'!$A$3:$C$9972,3,FALSE)</f>
        <v>Perfected Bahsei\'s Mania</v>
      </c>
      <c r="C524" s="8" t="str">
        <f>VLOOKUP(A524,'Sets data'!$A$3:$C$9972,2,FALSE)</f>
        <v>Bahseis perfektionierte Manie</v>
      </c>
    </row>
    <row r="525" spans="1:3" x14ac:dyDescent="0.25">
      <c r="A525" s="83">
        <v>592</v>
      </c>
      <c r="B525" s="8" t="str">
        <f>VLOOKUP(A525,'Sets data'!$A$3:$C$9972,3,FALSE)</f>
        <v>Perfected Stone-Talker\'s Oath</v>
      </c>
      <c r="C525" s="8" t="str">
        <f>VLOOKUP(A525,'Sets data'!$A$3:$C$9972,2,FALSE)</f>
        <v>Perfektionierter Eid des Steinsprechers</v>
      </c>
    </row>
    <row r="526" spans="1:3" x14ac:dyDescent="0.25">
      <c r="A526" s="83">
        <v>593</v>
      </c>
      <c r="B526" s="8" t="str">
        <f>VLOOKUP(A526,'Sets data'!$A$3:$C$9972,3,FALSE)</f>
        <v>Gaze of Sithis</v>
      </c>
      <c r="C526" s="8" t="str">
        <f>VLOOKUP(A526,'Sets data'!$A$3:$C$9972,2,FALSE)</f>
        <v>Gaze of Sithis</v>
      </c>
    </row>
    <row r="527" spans="1:3" x14ac:dyDescent="0.25">
      <c r="A527" s="83">
        <v>594</v>
      </c>
      <c r="B527" s="8" t="str">
        <f>VLOOKUP(A527,'Sets data'!$A$3:$C$9972,3,FALSE)</f>
        <v>Harpooner\'s Wading Kilt</v>
      </c>
      <c r="C527" s="8" t="str">
        <f>VLOOKUP(A527,'Sets data'!$A$3:$C$9972,2,FALSE)</f>
        <v>Harpooner\'s Wading Kilt</v>
      </c>
    </row>
    <row r="528" spans="1:3" x14ac:dyDescent="0.25">
      <c r="A528" s="83">
        <v>595</v>
      </c>
      <c r="B528" s="8" t="e">
        <f>VLOOKUP(A528,'Sets data'!$A$3:$C$9972,3,FALSE)</f>
        <v>#N/A</v>
      </c>
      <c r="C528" s="8" t="e">
        <f>VLOOKUP(A528,'Sets data'!$A$3:$C$9972,2,FALSE)</f>
        <v>#N/A</v>
      </c>
    </row>
    <row r="529" spans="1:3" x14ac:dyDescent="0.25">
      <c r="A529" s="83">
        <v>596</v>
      </c>
      <c r="B529" s="8" t="str">
        <f>VLOOKUP(A529,'Sets data'!$A$3:$C$9972,3,FALSE)</f>
        <v>Death Dealer\'s Fete</v>
      </c>
      <c r="C529" s="8" t="str">
        <f>VLOOKUP(A529,'Sets data'!$A$3:$C$9972,2,FALSE)</f>
        <v>Death Dealer\'s Fete</v>
      </c>
    </row>
    <row r="530" spans="1:3" x14ac:dyDescent="0.25">
      <c r="A530" s="83">
        <v>597</v>
      </c>
      <c r="B530" s="8" t="str">
        <f>VLOOKUP(A530,'Sets data'!$A$3:$C$9972,3,FALSE)</f>
        <v>Shapeshifter\'s Chain</v>
      </c>
      <c r="C530" s="8" t="str">
        <f>VLOOKUP(A530,'Sets data'!$A$3:$C$9972,2,FALSE)</f>
        <v>Shapeshifter\'s Chain</v>
      </c>
    </row>
    <row r="531" spans="1:3" x14ac:dyDescent="0.25">
      <c r="A531" s="83">
        <v>598</v>
      </c>
      <c r="B531" s="8" t="str">
        <f>VLOOKUP(A531,'Sets data'!$A$3:$C$9972,3,FALSE)</f>
        <v>Zoal the Ever-Wakeful</v>
      </c>
      <c r="C531" s="8" t="str">
        <f>VLOOKUP(A531,'Sets data'!$A$3:$C$9972,2,FALSE)</f>
        <v>Zoal der Immerwache</v>
      </c>
    </row>
    <row r="532" spans="1:3" x14ac:dyDescent="0.25">
      <c r="A532" s="83">
        <v>599</v>
      </c>
      <c r="B532" s="8" t="str">
        <f>VLOOKUP(A532,'Sets data'!$A$3:$C$9972,3,FALSE)</f>
        <v>Immolator Charr</v>
      </c>
      <c r="C532" s="8" t="str">
        <f>VLOOKUP(A532,'Sets data'!$A$3:$C$9972,2,FALSE)</f>
        <v>Entflammer Charr</v>
      </c>
    </row>
    <row r="533" spans="1:3" x14ac:dyDescent="0.25">
      <c r="A533" s="83">
        <v>600</v>
      </c>
      <c r="B533" s="8" t="str">
        <f>VLOOKUP(A533,'Sets data'!$A$3:$C$9972,3,FALSE)</f>
        <v>Glorgoloch the Destroyer</v>
      </c>
      <c r="C533" s="8" t="str">
        <f>VLOOKUP(A533,'Sets data'!$A$3:$C$9972,2,FALSE)</f>
        <v>Glorgoloch der Zerstörer</v>
      </c>
    </row>
    <row r="534" spans="1:3" x14ac:dyDescent="0.25">
      <c r="A534" s="5">
        <v>602</v>
      </c>
      <c r="B534" s="8" t="str">
        <f>VLOOKUP(A534,'Sets data'!$A$3:$C$9972,3,FALSE)</f>
        <v>Crimson Oath’s Rive</v>
      </c>
      <c r="C534" s="8" t="str">
        <f>VLOOKUP(A534,'Sets data'!$A$3:$C$9972,2,FALSE)</f>
        <v>Spalt des Karmesinschwurs</v>
      </c>
    </row>
    <row r="535" spans="1:3" x14ac:dyDescent="0.25">
      <c r="A535" s="5">
        <v>603</v>
      </c>
      <c r="B535" s="8" t="str">
        <f>VLOOKUP(A535,'Sets data'!$A$3:$C$9972,3,FALSE)</f>
        <v>Scorion’s Feast </v>
      </c>
      <c r="C535" s="8" t="str">
        <f>VLOOKUP(A535,'Sets data'!$A$3:$C$9972,2,FALSE)</f>
        <v>Festmahl des Skorions</v>
      </c>
    </row>
    <row r="536" spans="1:3" x14ac:dyDescent="0.25">
      <c r="A536" s="5">
        <v>604</v>
      </c>
      <c r="B536" s="8" t="str">
        <f>VLOOKUP(A536,'Sets data'!$A$3:$C$9972,3,FALSE)</f>
        <v>Rush of Agony</v>
      </c>
      <c r="C536" s="8" t="str">
        <f>VLOOKUP(A536,'Sets data'!$A$3:$C$9972,2,FALSE)</f>
        <v>Auftreibende Agonie</v>
      </c>
    </row>
    <row r="537" spans="1:3" x14ac:dyDescent="0.25">
      <c r="A537" s="5">
        <v>605</v>
      </c>
      <c r="B537" s="8" t="str">
        <f>VLOOKUP(A537,'Sets data'!$A$3:$C$9972,3,FALSE)</f>
        <v>Silver Rose Vigil</v>
      </c>
      <c r="C537" s="8" t="str">
        <f>VLOOKUP(A537,'Sets data'!$A$3:$C$9972,2,FALSE)</f>
        <v>Silberrosen-Wacht</v>
      </c>
    </row>
    <row r="538" spans="1:3" x14ac:dyDescent="0.25">
      <c r="A538" s="5">
        <v>606</v>
      </c>
      <c r="B538" s="8" t="str">
        <f>VLOOKUP(A538,'Sets data'!$A$3:$C$9972,3,FALSE)</f>
        <v>Thunder Caller</v>
      </c>
      <c r="C538" s="8" t="str">
        <f>VLOOKUP(A538,'Sets data'!$A$3:$C$9972,2,FALSE)</f>
        <v>Donnerrufer</v>
      </c>
    </row>
    <row r="539" spans="1:3" x14ac:dyDescent="0.25">
      <c r="A539" s="5">
        <v>607</v>
      </c>
      <c r="B539" s="8" t="str">
        <f>VLOOKUP(A539,'Sets data'!$A$3:$C$9972,3,FALSE)</f>
        <v>Grisly Gourmet</v>
      </c>
      <c r="C539" s="8" t="str">
        <f>VLOOKUP(A539,'Sets data'!$A$3:$C$9972,2,FALSE)</f>
        <v>Grausiger Gourmet</v>
      </c>
    </row>
    <row r="540" spans="1:3" x14ac:dyDescent="0.25">
      <c r="A540" s="5">
        <v>608</v>
      </c>
      <c r="B540" s="8" t="str">
        <f>VLOOKUP(A540,'Sets data'!$A$3:$C$9972,3,FALSE)</f>
        <v>Prior Thierric</v>
      </c>
      <c r="C540" s="8" t="str">
        <f>VLOOKUP(A540,'Sets data'!$A$3:$C$9972,2,FALSE)</f>
        <v>Prior Thierric</v>
      </c>
    </row>
    <row r="541" spans="1:3" x14ac:dyDescent="0.25">
      <c r="A541" s="5">
        <v>609</v>
      </c>
      <c r="B541" s="8" t="str">
        <f>VLOOKUP(A541,'Sets data'!$A$3:$C$9972,3,FALSE)</f>
        <v>Magma Incarnate</v>
      </c>
      <c r="C541" s="8" t="str">
        <f>VLOOKUP(A541,'Sets data'!$A$3:$C$9972,2,FALSE)</f>
        <v>Magmaverkörperung</v>
      </c>
    </row>
    <row r="542" spans="1:3" x14ac:dyDescent="0.25">
      <c r="A542" s="78">
        <v>610</v>
      </c>
      <c r="B542" s="8" t="str">
        <f>VLOOKUP(A542,'Sets data'!$A$3:$C$9972,3,FALSE)</f>
        <v>Wretched Vitality</v>
      </c>
      <c r="C542" s="8" t="str">
        <f>VLOOKUP(A542,'Sets data'!$A$3:$C$9972,2,FALSE)</f>
        <v>Elendsvitalität</v>
      </c>
    </row>
    <row r="543" spans="1:3" x14ac:dyDescent="0.25">
      <c r="A543" s="78">
        <v>611</v>
      </c>
      <c r="B543" s="8" t="str">
        <f>VLOOKUP(A543,'Sets data'!$A$3:$C$9972,3,FALSE)</f>
        <v>Deadlands Demolisher</v>
      </c>
      <c r="C543" s="8" t="str">
        <f>VLOOKUP(A543,'Sets data'!$A$3:$C$9972,2,FALSE)</f>
        <v>Totenländer-Demolierer</v>
      </c>
    </row>
    <row r="544" spans="1:3" x14ac:dyDescent="0.25">
      <c r="A544" s="78">
        <v>612</v>
      </c>
      <c r="B544" s="8" t="str">
        <f>VLOOKUP(A544,'Sets data'!$A$3:$C$9972,3,FALSE)</f>
        <v>Iron Flask</v>
      </c>
      <c r="C544" s="8" t="str">
        <f>VLOOKUP(A544,'Sets data'!$A$3:$C$9972,2,FALSE)</f>
        <v>Eisenfläschchen</v>
      </c>
    </row>
    <row r="545" spans="1:3" x14ac:dyDescent="0.25">
      <c r="A545" s="78">
        <v>613</v>
      </c>
      <c r="B545" s="8" t="str">
        <f>VLOOKUP(A545,'Sets data'!$A$3:$C$9972,3,FALSE)</f>
        <v>Eye of the Grasp</v>
      </c>
      <c r="C545" s="8" t="str">
        <f>VLOOKUP(A545,'Sets data'!$A$3:$C$9972,2,FALSE)</f>
        <v>Griffblick</v>
      </c>
    </row>
    <row r="546" spans="1:3" x14ac:dyDescent="0.25">
      <c r="A546" s="78">
        <v>614</v>
      </c>
      <c r="B546" s="8" t="str">
        <f>VLOOKUP(A546,'Sets data'!$A$3:$C$9972,3,FALSE)</f>
        <v>Hexos' Ward</v>
      </c>
      <c r="C546" s="8" t="str">
        <f>VLOOKUP(A546,'Sets data'!$A$3:$C$9972,2,FALSE)</f>
        <v>Hexos-Abschirmung</v>
      </c>
    </row>
    <row r="547" spans="1:3" x14ac:dyDescent="0.25">
      <c r="A547" s="78">
        <v>615</v>
      </c>
      <c r="B547" s="8" t="str">
        <f>VLOOKUP(A547,'Sets data'!$A$3:$C$9972,3,FALSE)</f>
        <v>Kynmarcher's Cruelty</v>
      </c>
      <c r="C547" s="8" t="str">
        <f>VLOOKUP(A547,'Sets data'!$A$3:$C$9972,2,FALSE)</f>
        <v>Grausamkeit der Kynandantin</v>
      </c>
    </row>
    <row r="548" spans="1:3" x14ac:dyDescent="0.25">
      <c r="A548" s="5">
        <v>616</v>
      </c>
      <c r="B548" s="8" t="str">
        <f>VLOOKUP(A548,'Sets data'!$A$3:$C$9972,3,FALSE)</f>
        <v>Dark Convergence</v>
      </c>
      <c r="C548" s="8" t="str">
        <f>VLOOKUP(A548,'Sets data'!$A$3:$C$9972,2,FALSE)</f>
        <v>Dunkle Konvergenz</v>
      </c>
    </row>
    <row r="549" spans="1:3" x14ac:dyDescent="0.25">
      <c r="A549" s="5">
        <v>617</v>
      </c>
      <c r="B549" s="8" t="str">
        <f>VLOOKUP(A549,'Sets data'!$A$3:$C$9972,3,FALSE)</f>
        <v>Plaguebreak</v>
      </c>
      <c r="C549" s="8" t="str">
        <f>VLOOKUP(A549,'Sets data'!$A$3:$C$9972,2,FALSE)</f>
        <v>Seuchenbruch</v>
      </c>
    </row>
    <row r="550" spans="1:3" x14ac:dyDescent="0.25">
      <c r="A550" s="5">
        <v>618</v>
      </c>
      <c r="B550" s="8" t="str">
        <f>VLOOKUP(A550,'Sets data'!$A$3:$C$9972,3,FALSE)</f>
        <v>Hrothgar\'s Chill</v>
      </c>
      <c r="C550" s="8" t="str">
        <f>VLOOKUP(A550,'Sets data'!$A$3:$C$9972,2,FALSE)</f>
        <v>Hrothgars Kühle</v>
      </c>
    </row>
    <row r="551" spans="1:3" x14ac:dyDescent="0.25">
      <c r="A551" s="78">
        <v>625</v>
      </c>
      <c r="B551" s="8" t="str">
        <f>VLOOKUP(A551,'Sets data'!$A$3:$C$9972,3,FALSE)</f>
        <v>Markyn Ring of Majesty</v>
      </c>
      <c r="C551" s="8" t="str">
        <f>VLOOKUP(A551,'Sets data'!$A$3:$C$9972,2,FALSE)</f>
        <v>Markyn-Ring der Erhabenheit</v>
      </c>
    </row>
    <row r="552" spans="1:3" x14ac:dyDescent="0.25">
      <c r="A552" s="78">
        <v>626</v>
      </c>
      <c r="B552" s="8" t="str">
        <f>VLOOKUP(A552,'Sets data'!$A$3:$C$9972,3,FALSE)</f>
        <v>Belharza's Band</v>
      </c>
      <c r="C552" s="8" t="str">
        <f>VLOOKUP(A552,'Sets data'!$A$3:$C$9972,2,FALSE)</f>
        <v>Belharzas Band</v>
      </c>
    </row>
    <row r="553" spans="1:3" x14ac:dyDescent="0.25">
      <c r="A553" s="78">
        <v>627</v>
      </c>
      <c r="B553" s="8" t="str">
        <f>VLOOKUP(A553,'Sets data'!$A$3:$C$9972,3,FALSE)</f>
        <v>Spaulder of Ruin</v>
      </c>
      <c r="C553" s="8" t="str">
        <f>VLOOKUP(A553,'Sets data'!$A$3:$C$9972,2,FALSE)</f>
        <v>Schulterbänder des Untergangs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2"/>
  <sheetViews>
    <sheetView workbookViewId="0">
      <pane xSplit="3" ySplit="2" topLeftCell="D88" activePane="bottomRight" state="frozen"/>
      <selection pane="topRight" activeCell="D1" sqref="D1"/>
      <selection pane="bottomLeft" activeCell="A3" sqref="A3"/>
      <selection pane="bottomRight" activeCell="A2" sqref="A2"/>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7" t="s">
        <v>2771</v>
      </c>
      <c r="B1" s="97"/>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8"/>
    </row>
    <row r="2" spans="1:52" ht="30" x14ac:dyDescent="0.25">
      <c r="A2" s="10" t="s">
        <v>101</v>
      </c>
      <c r="B2" s="1" t="s">
        <v>99</v>
      </c>
      <c r="C2" s="1" t="s">
        <v>1357</v>
      </c>
      <c r="D2" s="3" t="s">
        <v>100</v>
      </c>
      <c r="E2" s="3" t="s">
        <v>1642</v>
      </c>
      <c r="F2" s="3" t="s">
        <v>1510</v>
      </c>
      <c r="G2" s="3" t="s">
        <v>1643</v>
      </c>
      <c r="H2" s="15" t="s">
        <v>1356</v>
      </c>
      <c r="I2" s="18" t="s">
        <v>1532</v>
      </c>
      <c r="J2" s="17" t="s">
        <v>1355</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1358</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1358</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1506</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1506</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1505</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1505</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1673</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1673</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1674</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1674</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1738</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1738</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1836</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1836</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1844</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1844</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2440</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2440</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2441</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2441</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2544</v>
      </c>
      <c r="B109" s="9" t="s">
        <v>97</v>
      </c>
      <c r="C109" s="29" t="s">
        <v>97</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2544</v>
      </c>
      <c r="B110" s="9" t="s">
        <v>98</v>
      </c>
      <c r="C110" s="29" t="s">
        <v>97</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2548</v>
      </c>
      <c r="B111" s="9" t="s">
        <v>97</v>
      </c>
      <c r="C111" s="29" t="s">
        <v>97</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2548</v>
      </c>
      <c r="B112" s="9" t="s">
        <v>98</v>
      </c>
      <c r="C112" s="29" t="s">
        <v>97</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78"/>
  <sheetViews>
    <sheetView workbookViewId="0">
      <pane ySplit="2" topLeftCell="A853" activePane="bottomLeft" state="frozen"/>
      <selection pane="bottomLeft" activeCell="D842" sqref="D84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9" t="s">
        <v>2752</v>
      </c>
      <c r="B1" s="99"/>
      <c r="C1" s="99"/>
      <c r="D1" s="99"/>
      <c r="E1" s="99"/>
      <c r="F1" s="99"/>
      <c r="G1" s="99"/>
      <c r="H1" s="99"/>
      <c r="I1" s="99"/>
      <c r="J1" s="99"/>
      <c r="K1" s="99"/>
      <c r="L1" s="99"/>
      <c r="M1" s="99"/>
      <c r="N1" s="99"/>
    </row>
    <row r="2" spans="1:14" x14ac:dyDescent="0.25">
      <c r="A2" s="1" t="s">
        <v>1386</v>
      </c>
      <c r="B2" s="1" t="s">
        <v>1398</v>
      </c>
      <c r="C2" s="1" t="s">
        <v>1511</v>
      </c>
      <c r="D2" s="1" t="s">
        <v>1512</v>
      </c>
      <c r="E2" s="1" t="s">
        <v>1623</v>
      </c>
    </row>
    <row r="3" spans="1:14" x14ac:dyDescent="0.25">
      <c r="A3" s="79">
        <v>2</v>
      </c>
      <c r="B3">
        <v>1</v>
      </c>
      <c r="C3">
        <v>2</v>
      </c>
      <c r="D3" t="s">
        <v>108</v>
      </c>
      <c r="E3" t="str">
        <f>IF(ISNA(MATCH(A3,'ESO zone constants'!$A$3:$A$9952,0)),"","X")</f>
        <v>X</v>
      </c>
    </row>
    <row r="4" spans="1:14" x14ac:dyDescent="0.25">
      <c r="A4" s="79">
        <v>3</v>
      </c>
      <c r="B4">
        <v>2</v>
      </c>
      <c r="C4">
        <v>3</v>
      </c>
      <c r="D4" t="s">
        <v>109</v>
      </c>
      <c r="E4" t="str">
        <f>IF(ISNA(MATCH(A4,'ESO zone constants'!$A$3:$A$9952,0)),"","X")</f>
        <v>X</v>
      </c>
    </row>
    <row r="5" spans="1:14" x14ac:dyDescent="0.25">
      <c r="A5" s="79">
        <v>11</v>
      </c>
      <c r="B5">
        <v>3</v>
      </c>
      <c r="C5">
        <v>347</v>
      </c>
      <c r="D5" t="s">
        <v>47</v>
      </c>
      <c r="E5" t="str">
        <f>IF(ISNA(MATCH(A5,'ESO zone constants'!$A$3:$A$9952,0)),"","X")</f>
        <v>X</v>
      </c>
    </row>
    <row r="6" spans="1:14" x14ac:dyDescent="0.25">
      <c r="A6" s="79">
        <v>19</v>
      </c>
      <c r="B6">
        <v>4</v>
      </c>
      <c r="C6">
        <v>19</v>
      </c>
      <c r="D6" t="s">
        <v>110</v>
      </c>
      <c r="E6" t="str">
        <f>IF(ISNA(MATCH(A6,'ESO zone constants'!$A$3:$A$9952,0)),"","X")</f>
        <v>X</v>
      </c>
    </row>
    <row r="7" spans="1:14" x14ac:dyDescent="0.25">
      <c r="A7" s="79">
        <v>20</v>
      </c>
      <c r="B7">
        <v>5</v>
      </c>
      <c r="C7">
        <v>20</v>
      </c>
      <c r="D7" t="s">
        <v>111</v>
      </c>
      <c r="E7" t="str">
        <f>IF(ISNA(MATCH(A7,'ESO zone constants'!$A$3:$A$9952,0)),"","X")</f>
        <v>X</v>
      </c>
    </row>
    <row r="8" spans="1:14" x14ac:dyDescent="0.25">
      <c r="A8" s="79">
        <v>22</v>
      </c>
      <c r="B8">
        <v>6</v>
      </c>
      <c r="C8">
        <v>104</v>
      </c>
      <c r="D8" t="s">
        <v>68</v>
      </c>
      <c r="E8" t="str">
        <f>IF(ISNA(MATCH(A8,'ESO zone constants'!$A$3:$A$9952,0)),"","X")</f>
        <v>X</v>
      </c>
    </row>
    <row r="9" spans="1:14" x14ac:dyDescent="0.25">
      <c r="A9" s="79">
        <v>31</v>
      </c>
      <c r="B9">
        <v>7</v>
      </c>
      <c r="C9">
        <v>382</v>
      </c>
      <c r="D9" t="s">
        <v>59</v>
      </c>
      <c r="E9" t="str">
        <f>IF(ISNA(MATCH(A9,'ESO zone constants'!$A$3:$A$9952,0)),"","X")</f>
        <v>X</v>
      </c>
    </row>
    <row r="10" spans="1:14" x14ac:dyDescent="0.25">
      <c r="A10" s="80">
        <v>38</v>
      </c>
      <c r="B10">
        <v>8</v>
      </c>
      <c r="C10">
        <v>92</v>
      </c>
      <c r="D10" t="s">
        <v>57</v>
      </c>
      <c r="E10" t="str">
        <f>IF(ISNA(MATCH(A10,'ESO zone constants'!$A$3:$A$9952,0)),"","X")</f>
        <v>X</v>
      </c>
    </row>
    <row r="11" spans="1:14" x14ac:dyDescent="0.25">
      <c r="A11" s="80">
        <v>41</v>
      </c>
      <c r="B11">
        <v>9</v>
      </c>
      <c r="C11">
        <v>41</v>
      </c>
      <c r="D11" t="s">
        <v>112</v>
      </c>
      <c r="E11" t="str">
        <f>IF(ISNA(MATCH(A11,'ESO zone constants'!$A$3:$A$9952,0)),"","X")</f>
        <v>X</v>
      </c>
    </row>
    <row r="12" spans="1:14" x14ac:dyDescent="0.25">
      <c r="A12" s="80">
        <v>57</v>
      </c>
      <c r="B12">
        <v>10</v>
      </c>
      <c r="C12">
        <v>57</v>
      </c>
      <c r="D12" t="s">
        <v>113</v>
      </c>
      <c r="E12" t="str">
        <f>IF(ISNA(MATCH(A12,'ESO zone constants'!$A$3:$A$9952,0)),"","X")</f>
        <v>X</v>
      </c>
    </row>
    <row r="13" spans="1:14" x14ac:dyDescent="0.25">
      <c r="A13" s="80">
        <v>58</v>
      </c>
      <c r="B13">
        <v>11</v>
      </c>
      <c r="C13">
        <v>58</v>
      </c>
      <c r="D13" t="s">
        <v>114</v>
      </c>
      <c r="E13" t="str">
        <f>IF(ISNA(MATCH(A13,'ESO zone constants'!$A$3:$A$9952,0)),"","X")</f>
        <v>X</v>
      </c>
    </row>
    <row r="14" spans="1:14" x14ac:dyDescent="0.25">
      <c r="A14" s="80">
        <v>63</v>
      </c>
      <c r="B14">
        <v>12</v>
      </c>
      <c r="C14">
        <v>57</v>
      </c>
      <c r="D14" t="s">
        <v>61</v>
      </c>
      <c r="E14" t="str">
        <f>IF(ISNA(MATCH(A14,'ESO zone constants'!$A$3:$A$9952,0)),"","X")</f>
        <v>X</v>
      </c>
    </row>
    <row r="15" spans="1:14" x14ac:dyDescent="0.25">
      <c r="A15" s="80">
        <v>64</v>
      </c>
      <c r="B15">
        <v>13</v>
      </c>
      <c r="C15">
        <v>103</v>
      </c>
      <c r="D15" t="s">
        <v>70</v>
      </c>
      <c r="E15" t="str">
        <f>IF(ISNA(MATCH(A15,'ESO zone constants'!$A$3:$A$9952,0)),"","X")</f>
        <v>X</v>
      </c>
    </row>
    <row r="16" spans="1:14" x14ac:dyDescent="0.25">
      <c r="A16" s="80">
        <v>92</v>
      </c>
      <c r="B16">
        <v>14</v>
      </c>
      <c r="C16">
        <v>92</v>
      </c>
      <c r="D16" t="s">
        <v>115</v>
      </c>
      <c r="E16" t="str">
        <f>IF(ISNA(MATCH(A16,'ESO zone constants'!$A$3:$A$9952,0)),"","X")</f>
        <v>X</v>
      </c>
    </row>
    <row r="17" spans="1:5" x14ac:dyDescent="0.25">
      <c r="A17" s="80">
        <v>101</v>
      </c>
      <c r="B17">
        <v>15</v>
      </c>
      <c r="C17">
        <v>101</v>
      </c>
      <c r="D17" t="s">
        <v>116</v>
      </c>
      <c r="E17" t="str">
        <f>IF(ISNA(MATCH(A17,'ESO zone constants'!$A$3:$A$9952,0)),"","X")</f>
        <v>X</v>
      </c>
    </row>
    <row r="18" spans="1:5" x14ac:dyDescent="0.25">
      <c r="A18" s="80">
        <v>103</v>
      </c>
      <c r="B18">
        <v>16</v>
      </c>
      <c r="C18">
        <v>103</v>
      </c>
      <c r="D18" t="s">
        <v>117</v>
      </c>
      <c r="E18" t="str">
        <f>IF(ISNA(MATCH(A18,'ESO zone constants'!$A$3:$A$9952,0)),"","X")</f>
        <v>X</v>
      </c>
    </row>
    <row r="19" spans="1:5" x14ac:dyDescent="0.25">
      <c r="A19" s="80">
        <v>104</v>
      </c>
      <c r="B19">
        <v>17</v>
      </c>
      <c r="C19">
        <v>104</v>
      </c>
      <c r="D19" t="s">
        <v>118</v>
      </c>
      <c r="E19" t="str">
        <f>IF(ISNA(MATCH(A19,'ESO zone constants'!$A$3:$A$9952,0)),"","X")</f>
        <v>X</v>
      </c>
    </row>
    <row r="20" spans="1:5" x14ac:dyDescent="0.25">
      <c r="A20" s="81">
        <v>108</v>
      </c>
      <c r="B20">
        <v>18</v>
      </c>
      <c r="C20">
        <v>108</v>
      </c>
      <c r="D20" t="s">
        <v>119</v>
      </c>
      <c r="E20" t="str">
        <f>IF(ISNA(MATCH(A20,'ESO zone constants'!$A$3:$A$9952,0)),"","X")</f>
        <v>X</v>
      </c>
    </row>
    <row r="21" spans="1:5" x14ac:dyDescent="0.25">
      <c r="A21" s="81">
        <v>117</v>
      </c>
      <c r="B21">
        <v>19</v>
      </c>
      <c r="C21">
        <v>117</v>
      </c>
      <c r="D21" t="s">
        <v>120</v>
      </c>
      <c r="E21" t="str">
        <f>IF(ISNA(MATCH(A21,'ESO zone constants'!$A$3:$A$9952,0)),"","X")</f>
        <v>X</v>
      </c>
    </row>
    <row r="22" spans="1:5" x14ac:dyDescent="0.25">
      <c r="A22" s="81">
        <v>124</v>
      </c>
      <c r="B22">
        <v>20</v>
      </c>
      <c r="C22">
        <v>383</v>
      </c>
      <c r="D22" t="s">
        <v>121</v>
      </c>
      <c r="E22" t="str">
        <f>IF(ISNA(MATCH(A22,'ESO zone constants'!$A$3:$A$9952,0)),"","X")</f>
        <v>X</v>
      </c>
    </row>
    <row r="23" spans="1:5" x14ac:dyDescent="0.25">
      <c r="A23" s="81">
        <v>126</v>
      </c>
      <c r="B23">
        <v>21</v>
      </c>
      <c r="C23">
        <v>383</v>
      </c>
      <c r="D23" t="s">
        <v>43</v>
      </c>
      <c r="E23" t="str">
        <f>IF(ISNA(MATCH(A23,'ESO zone constants'!$A$3:$A$9952,0)),"","X")</f>
        <v>X</v>
      </c>
    </row>
    <row r="24" spans="1:5" x14ac:dyDescent="0.25">
      <c r="A24" s="81">
        <v>130</v>
      </c>
      <c r="B24">
        <v>22</v>
      </c>
      <c r="C24">
        <v>20</v>
      </c>
      <c r="D24" t="s">
        <v>49</v>
      </c>
      <c r="E24" t="str">
        <f>IF(ISNA(MATCH(A24,'ESO zone constants'!$A$3:$A$9952,0)),"","X")</f>
        <v>X</v>
      </c>
    </row>
    <row r="25" spans="1:5" x14ac:dyDescent="0.25">
      <c r="A25" s="81">
        <v>131</v>
      </c>
      <c r="B25">
        <v>23</v>
      </c>
      <c r="C25">
        <v>58</v>
      </c>
      <c r="D25" t="s">
        <v>65</v>
      </c>
      <c r="E25" t="str">
        <f>IF(ISNA(MATCH(A25,'ESO zone constants'!$A$3:$A$9952,0)),"","X")</f>
        <v>X</v>
      </c>
    </row>
    <row r="26" spans="1:5" x14ac:dyDescent="0.25">
      <c r="A26" s="81">
        <v>134</v>
      </c>
      <c r="B26">
        <v>24</v>
      </c>
      <c r="C26">
        <v>117</v>
      </c>
      <c r="D26" t="s">
        <v>122</v>
      </c>
      <c r="E26" t="str">
        <f>IF(ISNA(MATCH(A26,'ESO zone constants'!$A$3:$A$9952,0)),"","X")</f>
        <v>X</v>
      </c>
    </row>
    <row r="27" spans="1:5" x14ac:dyDescent="0.25">
      <c r="A27" s="80">
        <v>137</v>
      </c>
      <c r="B27">
        <v>25</v>
      </c>
      <c r="C27">
        <v>108</v>
      </c>
      <c r="D27" t="s">
        <v>123</v>
      </c>
      <c r="E27" t="str">
        <f>IF(ISNA(MATCH(A27,'ESO zone constants'!$A$3:$A$9952,0)),"","X")</f>
        <v>X</v>
      </c>
    </row>
    <row r="28" spans="1:5" x14ac:dyDescent="0.25">
      <c r="A28" s="81">
        <v>138</v>
      </c>
      <c r="B28">
        <v>26</v>
      </c>
      <c r="C28">
        <v>58</v>
      </c>
      <c r="D28" t="s">
        <v>124</v>
      </c>
      <c r="E28" t="str">
        <f>IF(ISNA(MATCH(A28,'ESO zone constants'!$A$3:$A$9952,0)),"","X")</f>
        <v>X</v>
      </c>
    </row>
    <row r="29" spans="1:5" x14ac:dyDescent="0.25">
      <c r="A29" s="81">
        <v>142</v>
      </c>
      <c r="B29">
        <v>27</v>
      </c>
      <c r="C29">
        <v>19</v>
      </c>
      <c r="D29" t="s">
        <v>125</v>
      </c>
      <c r="E29" t="str">
        <f>IF(ISNA(MATCH(A29,'ESO zone constants'!$A$3:$A$9952,0)),"","X")</f>
        <v>X</v>
      </c>
    </row>
    <row r="30" spans="1:5" x14ac:dyDescent="0.25">
      <c r="A30" s="81">
        <v>144</v>
      </c>
      <c r="B30">
        <v>28</v>
      </c>
      <c r="C30">
        <v>3</v>
      </c>
      <c r="D30" t="s">
        <v>66</v>
      </c>
      <c r="E30" t="str">
        <f>IF(ISNA(MATCH(A30,'ESO zone constants'!$A$3:$A$9952,0)),"","X")</f>
        <v>X</v>
      </c>
    </row>
    <row r="31" spans="1:5" x14ac:dyDescent="0.25">
      <c r="A31" s="81">
        <v>146</v>
      </c>
      <c r="B31">
        <v>29</v>
      </c>
      <c r="C31">
        <v>19</v>
      </c>
      <c r="D31" t="s">
        <v>62</v>
      </c>
      <c r="E31" t="str">
        <f>IF(ISNA(MATCH(A31,'ESO zone constants'!$A$3:$A$9952,0)),"","X")</f>
        <v>X</v>
      </c>
    </row>
    <row r="32" spans="1:5" x14ac:dyDescent="0.25">
      <c r="A32" s="81">
        <v>148</v>
      </c>
      <c r="B32">
        <v>30</v>
      </c>
      <c r="C32">
        <v>117</v>
      </c>
      <c r="D32" t="s">
        <v>60</v>
      </c>
      <c r="E32" t="str">
        <f>IF(ISNA(MATCH(A32,'ESO zone constants'!$A$3:$A$9952,0)),"","X")</f>
        <v>X</v>
      </c>
    </row>
    <row r="33" spans="1:5" x14ac:dyDescent="0.25">
      <c r="A33" s="81">
        <v>159</v>
      </c>
      <c r="B33">
        <v>31</v>
      </c>
      <c r="C33">
        <v>19</v>
      </c>
      <c r="D33" t="s">
        <v>126</v>
      </c>
      <c r="E33" t="str">
        <f>IF(ISNA(MATCH(A33,'ESO zone constants'!$A$3:$A$9952,0)),"","X")</f>
        <v>X</v>
      </c>
    </row>
    <row r="34" spans="1:5" x14ac:dyDescent="0.25">
      <c r="A34" s="80">
        <v>162</v>
      </c>
      <c r="B34">
        <v>32</v>
      </c>
      <c r="C34">
        <v>20</v>
      </c>
      <c r="D34" t="s">
        <v>127</v>
      </c>
      <c r="E34" t="str">
        <f>IF(ISNA(MATCH(A34,'ESO zone constants'!$A$3:$A$9952,0)),"","X")</f>
        <v>X</v>
      </c>
    </row>
    <row r="35" spans="1:5" x14ac:dyDescent="0.25">
      <c r="A35" s="80">
        <v>166</v>
      </c>
      <c r="B35">
        <v>33</v>
      </c>
      <c r="C35">
        <v>3</v>
      </c>
      <c r="D35" t="s">
        <v>128</v>
      </c>
      <c r="E35" t="str">
        <f>IF(ISNA(MATCH(A35,'ESO zone constants'!$A$3:$A$9952,0)),"","X")</f>
        <v>X</v>
      </c>
    </row>
    <row r="36" spans="1:5" x14ac:dyDescent="0.25">
      <c r="A36" s="80">
        <v>168</v>
      </c>
      <c r="B36">
        <v>34</v>
      </c>
      <c r="C36">
        <v>92</v>
      </c>
      <c r="D36" t="s">
        <v>129</v>
      </c>
      <c r="E36" t="str">
        <f>IF(ISNA(MATCH(A36,'ESO zone constants'!$A$3:$A$9952,0)),"","X")</f>
        <v>X</v>
      </c>
    </row>
    <row r="37" spans="1:5" x14ac:dyDescent="0.25">
      <c r="A37" s="80">
        <v>169</v>
      </c>
      <c r="B37">
        <v>35</v>
      </c>
      <c r="C37">
        <v>92</v>
      </c>
      <c r="D37" t="s">
        <v>130</v>
      </c>
      <c r="E37" t="str">
        <f>IF(ISNA(MATCH(A37,'ESO zone constants'!$A$3:$A$9952,0)),"","X")</f>
        <v>X</v>
      </c>
    </row>
    <row r="38" spans="1:5" x14ac:dyDescent="0.25">
      <c r="A38" s="81">
        <v>176</v>
      </c>
      <c r="B38">
        <v>36</v>
      </c>
      <c r="C38">
        <v>108</v>
      </c>
      <c r="D38" t="s">
        <v>50</v>
      </c>
      <c r="E38" t="str">
        <f>IF(ISNA(MATCH(A38,'ESO zone constants'!$A$3:$A$9952,0)),"","X")</f>
        <v>X</v>
      </c>
    </row>
    <row r="39" spans="1:5" x14ac:dyDescent="0.25">
      <c r="A39" s="81">
        <v>181</v>
      </c>
      <c r="B39">
        <v>37</v>
      </c>
      <c r="C39">
        <v>181</v>
      </c>
      <c r="D39" t="s">
        <v>131</v>
      </c>
      <c r="E39" t="str">
        <f>IF(ISNA(MATCH(A39,'ESO zone constants'!$A$3:$A$9952,0)),"","X")</f>
        <v>X</v>
      </c>
    </row>
    <row r="40" spans="1:5" x14ac:dyDescent="0.25">
      <c r="A40" s="81">
        <v>187</v>
      </c>
      <c r="B40">
        <v>38</v>
      </c>
      <c r="C40">
        <v>117</v>
      </c>
      <c r="D40" t="s">
        <v>132</v>
      </c>
      <c r="E40" t="str">
        <f>IF(ISNA(MATCH(A40,'ESO zone constants'!$A$3:$A$9952,0)),"","X")</f>
        <v>X</v>
      </c>
    </row>
    <row r="41" spans="1:5" x14ac:dyDescent="0.25">
      <c r="A41" s="81">
        <v>188</v>
      </c>
      <c r="B41">
        <v>39</v>
      </c>
      <c r="C41">
        <v>57</v>
      </c>
      <c r="D41" t="s">
        <v>133</v>
      </c>
      <c r="E41" t="str">
        <f>IF(ISNA(MATCH(A41,'ESO zone constants'!$A$3:$A$9952,0)),"","X")</f>
        <v>X</v>
      </c>
    </row>
    <row r="42" spans="1:5" x14ac:dyDescent="0.25">
      <c r="A42" s="81">
        <v>189</v>
      </c>
      <c r="B42">
        <v>40</v>
      </c>
      <c r="C42">
        <v>57</v>
      </c>
      <c r="D42" t="s">
        <v>134</v>
      </c>
      <c r="E42" t="str">
        <f>IF(ISNA(MATCH(A42,'ESO zone constants'!$A$3:$A$9952,0)),"","X")</f>
        <v>X</v>
      </c>
    </row>
    <row r="43" spans="1:5" x14ac:dyDescent="0.25">
      <c r="A43" s="81">
        <v>190</v>
      </c>
      <c r="B43">
        <v>41</v>
      </c>
      <c r="C43">
        <v>57</v>
      </c>
      <c r="D43" t="s">
        <v>135</v>
      </c>
      <c r="E43" t="str">
        <f>IF(ISNA(MATCH(A43,'ESO zone constants'!$A$3:$A$9952,0)),"","X")</f>
        <v>X</v>
      </c>
    </row>
    <row r="44" spans="1:5" x14ac:dyDescent="0.25">
      <c r="A44" s="81">
        <v>191</v>
      </c>
      <c r="B44">
        <v>42</v>
      </c>
      <c r="C44">
        <v>41</v>
      </c>
      <c r="D44" t="s">
        <v>136</v>
      </c>
      <c r="E44" t="str">
        <f>IF(ISNA(MATCH(A44,'ESO zone constants'!$A$3:$A$9952,0)),"","X")</f>
        <v>X</v>
      </c>
    </row>
    <row r="45" spans="1:5" x14ac:dyDescent="0.25">
      <c r="A45" s="81">
        <v>192</v>
      </c>
      <c r="B45">
        <v>43</v>
      </c>
      <c r="C45">
        <v>41</v>
      </c>
      <c r="D45" t="s">
        <v>137</v>
      </c>
      <c r="E45" t="str">
        <f>IF(ISNA(MATCH(A45,'ESO zone constants'!$A$3:$A$9952,0)),"","X")</f>
        <v>X</v>
      </c>
    </row>
    <row r="46" spans="1:5" x14ac:dyDescent="0.25">
      <c r="A46" s="81">
        <v>193</v>
      </c>
      <c r="B46">
        <v>44</v>
      </c>
      <c r="C46">
        <v>41</v>
      </c>
      <c r="D46" t="s">
        <v>138</v>
      </c>
      <c r="E46" t="str">
        <f>IF(ISNA(MATCH(A46,'ESO zone constants'!$A$3:$A$9952,0)),"","X")</f>
        <v>X</v>
      </c>
    </row>
    <row r="47" spans="1:5" x14ac:dyDescent="0.25">
      <c r="A47" s="81">
        <v>199</v>
      </c>
      <c r="B47">
        <v>45</v>
      </c>
      <c r="C47">
        <v>199</v>
      </c>
      <c r="D47" t="s">
        <v>139</v>
      </c>
      <c r="E47" t="str">
        <f>IF(ISNA(MATCH(A47,'ESO zone constants'!$A$3:$A$9952,0)),"","X")</f>
        <v>X</v>
      </c>
    </row>
    <row r="48" spans="1:5" x14ac:dyDescent="0.25">
      <c r="A48" s="81">
        <v>200</v>
      </c>
      <c r="B48">
        <v>46</v>
      </c>
      <c r="C48">
        <v>199</v>
      </c>
      <c r="D48" t="s">
        <v>140</v>
      </c>
      <c r="E48" t="str">
        <f>IF(ISNA(MATCH(A48,'ESO zone constants'!$A$3:$A$9952,0)),"","X")</f>
        <v>X</v>
      </c>
    </row>
    <row r="49" spans="1:5" x14ac:dyDescent="0.25">
      <c r="A49" s="81">
        <v>201</v>
      </c>
      <c r="B49">
        <v>47</v>
      </c>
      <c r="C49">
        <v>199</v>
      </c>
      <c r="D49" t="s">
        <v>141</v>
      </c>
      <c r="E49" t="str">
        <f>IF(ISNA(MATCH(A49,'ESO zone constants'!$A$3:$A$9952,0)),"","X")</f>
        <v>X</v>
      </c>
    </row>
    <row r="50" spans="1:5" x14ac:dyDescent="0.25">
      <c r="A50" s="81">
        <v>203</v>
      </c>
      <c r="B50">
        <v>48</v>
      </c>
      <c r="C50">
        <v>267</v>
      </c>
      <c r="D50" t="s">
        <v>142</v>
      </c>
      <c r="E50" t="str">
        <f>IF(ISNA(MATCH(A50,'ESO zone constants'!$A$3:$A$9952,0)),"","X")</f>
        <v>X</v>
      </c>
    </row>
    <row r="51" spans="1:5" x14ac:dyDescent="0.25">
      <c r="A51" s="80">
        <v>207</v>
      </c>
      <c r="B51">
        <v>49</v>
      </c>
      <c r="C51">
        <v>208</v>
      </c>
      <c r="D51" t="s">
        <v>143</v>
      </c>
      <c r="E51" t="str">
        <f>IF(ISNA(MATCH(A51,'ESO zone constants'!$A$3:$A$9952,0)),"","X")</f>
        <v>X</v>
      </c>
    </row>
    <row r="52" spans="1:5" x14ac:dyDescent="0.25">
      <c r="A52" s="80">
        <v>208</v>
      </c>
      <c r="B52">
        <v>50</v>
      </c>
      <c r="C52">
        <v>208</v>
      </c>
      <c r="D52" t="s">
        <v>144</v>
      </c>
      <c r="E52" t="str">
        <f>IF(ISNA(MATCH(A52,'ESO zone constants'!$A$3:$A$9952,0)),"","X")</f>
        <v>X</v>
      </c>
    </row>
    <row r="53" spans="1:5" x14ac:dyDescent="0.25">
      <c r="A53" s="80">
        <v>209</v>
      </c>
      <c r="B53">
        <v>51</v>
      </c>
      <c r="C53">
        <v>208</v>
      </c>
      <c r="D53" t="s">
        <v>145</v>
      </c>
      <c r="E53" t="str">
        <f>IF(ISNA(MATCH(A53,'ESO zone constants'!$A$3:$A$9952,0)),"","X")</f>
        <v>X</v>
      </c>
    </row>
    <row r="54" spans="1:5" x14ac:dyDescent="0.25">
      <c r="A54" s="80">
        <v>212</v>
      </c>
      <c r="B54">
        <v>52</v>
      </c>
      <c r="C54">
        <v>57</v>
      </c>
      <c r="D54" t="s">
        <v>146</v>
      </c>
      <c r="E54" t="str">
        <f>IF(ISNA(MATCH(A54,'ESO zone constants'!$A$3:$A$9952,0)),"","X")</f>
        <v>X</v>
      </c>
    </row>
    <row r="55" spans="1:5" x14ac:dyDescent="0.25">
      <c r="A55" s="80">
        <v>213</v>
      </c>
      <c r="B55">
        <v>53</v>
      </c>
      <c r="C55">
        <v>117</v>
      </c>
      <c r="D55" t="s">
        <v>147</v>
      </c>
      <c r="E55" t="str">
        <f>IF(ISNA(MATCH(A55,'ESO zone constants'!$A$3:$A$9952,0)),"","X")</f>
        <v>X</v>
      </c>
    </row>
    <row r="56" spans="1:5" x14ac:dyDescent="0.25">
      <c r="A56" s="80">
        <v>214</v>
      </c>
      <c r="B56">
        <v>54</v>
      </c>
      <c r="C56">
        <v>117</v>
      </c>
      <c r="D56" t="s">
        <v>148</v>
      </c>
      <c r="E56" t="str">
        <f>IF(ISNA(MATCH(A56,'ESO zone constants'!$A$3:$A$9952,0)),"","X")</f>
        <v>X</v>
      </c>
    </row>
    <row r="57" spans="1:5" x14ac:dyDescent="0.25">
      <c r="A57" s="80">
        <v>215</v>
      </c>
      <c r="B57">
        <v>55</v>
      </c>
      <c r="C57">
        <v>117</v>
      </c>
      <c r="D57" t="s">
        <v>149</v>
      </c>
      <c r="E57" t="str">
        <f>IF(ISNA(MATCH(A57,'ESO zone constants'!$A$3:$A$9952,0)),"","X")</f>
        <v>X</v>
      </c>
    </row>
    <row r="58" spans="1:5" x14ac:dyDescent="0.25">
      <c r="A58" s="80">
        <v>216</v>
      </c>
      <c r="B58">
        <v>56</v>
      </c>
      <c r="C58">
        <v>41</v>
      </c>
      <c r="D58" t="s">
        <v>150</v>
      </c>
      <c r="E58" t="str">
        <f>IF(ISNA(MATCH(A58,'ESO zone constants'!$A$3:$A$9952,0)),"","X")</f>
        <v>X</v>
      </c>
    </row>
    <row r="59" spans="1:5" x14ac:dyDescent="0.25">
      <c r="A59" s="81">
        <v>217</v>
      </c>
      <c r="B59">
        <v>57</v>
      </c>
      <c r="C59">
        <v>199</v>
      </c>
      <c r="D59" t="s">
        <v>151</v>
      </c>
      <c r="E59" t="str">
        <f>IF(ISNA(MATCH(A59,'ESO zone constants'!$A$3:$A$9952,0)),"","X")</f>
        <v>X</v>
      </c>
    </row>
    <row r="60" spans="1:5" x14ac:dyDescent="0.25">
      <c r="A60" s="81">
        <v>218</v>
      </c>
      <c r="B60">
        <v>58</v>
      </c>
      <c r="C60">
        <v>267</v>
      </c>
      <c r="D60" t="s">
        <v>152</v>
      </c>
      <c r="E60" t="str">
        <f>IF(ISNA(MATCH(A60,'ESO zone constants'!$A$3:$A$9952,0)),"","X")</f>
        <v>X</v>
      </c>
    </row>
    <row r="61" spans="1:5" x14ac:dyDescent="0.25">
      <c r="A61" s="81">
        <v>219</v>
      </c>
      <c r="B61">
        <v>59</v>
      </c>
      <c r="C61">
        <v>267</v>
      </c>
      <c r="D61" t="s">
        <v>153</v>
      </c>
      <c r="E61" t="str">
        <f>IF(ISNA(MATCH(A61,'ESO zone constants'!$A$3:$A$9952,0)),"","X")</f>
        <v>X</v>
      </c>
    </row>
    <row r="62" spans="1:5" x14ac:dyDescent="0.25">
      <c r="A62" s="81">
        <v>222</v>
      </c>
      <c r="B62">
        <v>60</v>
      </c>
      <c r="C62">
        <v>3</v>
      </c>
      <c r="D62" t="s">
        <v>154</v>
      </c>
      <c r="E62" t="str">
        <f>IF(ISNA(MATCH(A62,'ESO zone constants'!$A$3:$A$9952,0)),"","X")</f>
        <v>X</v>
      </c>
    </row>
    <row r="63" spans="1:5" x14ac:dyDescent="0.25">
      <c r="A63" s="81">
        <v>223</v>
      </c>
      <c r="B63">
        <v>61</v>
      </c>
      <c r="C63">
        <v>3</v>
      </c>
      <c r="D63" t="s">
        <v>155</v>
      </c>
      <c r="E63" t="str">
        <f>IF(ISNA(MATCH(A63,'ESO zone constants'!$A$3:$A$9952,0)),"","X")</f>
        <v>X</v>
      </c>
    </row>
    <row r="64" spans="1:5" x14ac:dyDescent="0.25">
      <c r="A64" s="81">
        <v>224</v>
      </c>
      <c r="B64">
        <v>62</v>
      </c>
      <c r="C64">
        <v>20</v>
      </c>
      <c r="D64" t="s">
        <v>156</v>
      </c>
      <c r="E64" t="str">
        <f>IF(ISNA(MATCH(A64,'ESO zone constants'!$A$3:$A$9952,0)),"","X")</f>
        <v>X</v>
      </c>
    </row>
    <row r="65" spans="1:5" x14ac:dyDescent="0.25">
      <c r="A65" s="81">
        <v>227</v>
      </c>
      <c r="B65">
        <v>63</v>
      </c>
      <c r="C65">
        <v>92</v>
      </c>
      <c r="D65" t="s">
        <v>157</v>
      </c>
      <c r="E65" t="str">
        <f>IF(ISNA(MATCH(A65,'ESO zone constants'!$A$3:$A$9952,0)),"","X")</f>
        <v>X</v>
      </c>
    </row>
    <row r="66" spans="1:5" x14ac:dyDescent="0.25">
      <c r="A66" s="81">
        <v>228</v>
      </c>
      <c r="B66">
        <v>64</v>
      </c>
      <c r="C66">
        <v>92</v>
      </c>
      <c r="D66" t="s">
        <v>158</v>
      </c>
      <c r="E66" t="str">
        <f>IF(ISNA(MATCH(A66,'ESO zone constants'!$A$3:$A$9952,0)),"","X")</f>
        <v>X</v>
      </c>
    </row>
    <row r="67" spans="1:5" x14ac:dyDescent="0.25">
      <c r="A67" s="81">
        <v>229</v>
      </c>
      <c r="B67">
        <v>65</v>
      </c>
      <c r="C67">
        <v>92</v>
      </c>
      <c r="D67" t="s">
        <v>159</v>
      </c>
      <c r="E67" t="str">
        <f>IF(ISNA(MATCH(A67,'ESO zone constants'!$A$3:$A$9952,0)),"","X")</f>
        <v>X</v>
      </c>
    </row>
    <row r="68" spans="1:5" x14ac:dyDescent="0.25">
      <c r="A68" s="81">
        <v>231</v>
      </c>
      <c r="B68">
        <v>66</v>
      </c>
      <c r="C68">
        <v>92</v>
      </c>
      <c r="D68" t="s">
        <v>160</v>
      </c>
      <c r="E68" t="str">
        <f>IF(ISNA(MATCH(A68,'ESO zone constants'!$A$3:$A$9952,0)),"","X")</f>
        <v>X</v>
      </c>
    </row>
    <row r="69" spans="1:5" x14ac:dyDescent="0.25">
      <c r="A69" s="81">
        <v>232</v>
      </c>
      <c r="B69">
        <v>67</v>
      </c>
      <c r="C69">
        <v>117</v>
      </c>
      <c r="D69" t="s">
        <v>161</v>
      </c>
      <c r="E69" t="str">
        <f>IF(ISNA(MATCH(A69,'ESO zone constants'!$A$3:$A$9952,0)),"","X")</f>
        <v>X</v>
      </c>
    </row>
    <row r="70" spans="1:5" x14ac:dyDescent="0.25">
      <c r="A70" s="81">
        <v>233</v>
      </c>
      <c r="B70">
        <v>68</v>
      </c>
      <c r="C70">
        <v>117</v>
      </c>
      <c r="D70" t="s">
        <v>162</v>
      </c>
      <c r="E70" t="str">
        <f>IF(ISNA(MATCH(A70,'ESO zone constants'!$A$3:$A$9952,0)),"","X")</f>
        <v>X</v>
      </c>
    </row>
    <row r="71" spans="1:5" x14ac:dyDescent="0.25">
      <c r="A71" s="81">
        <v>234</v>
      </c>
      <c r="B71">
        <v>69</v>
      </c>
      <c r="C71">
        <v>117</v>
      </c>
      <c r="D71" t="s">
        <v>163</v>
      </c>
      <c r="E71" t="str">
        <f>IF(ISNA(MATCH(A71,'ESO zone constants'!$A$3:$A$9952,0)),"","X")</f>
        <v>X</v>
      </c>
    </row>
    <row r="72" spans="1:5" x14ac:dyDescent="0.25">
      <c r="A72" s="81">
        <v>235</v>
      </c>
      <c r="B72">
        <v>70</v>
      </c>
      <c r="C72">
        <v>117</v>
      </c>
      <c r="D72" t="s">
        <v>164</v>
      </c>
      <c r="E72" t="str">
        <f>IF(ISNA(MATCH(A72,'ESO zone constants'!$A$3:$A$9952,0)),"","X")</f>
        <v>X</v>
      </c>
    </row>
    <row r="73" spans="1:5" x14ac:dyDescent="0.25">
      <c r="A73" s="81">
        <v>236</v>
      </c>
      <c r="B73">
        <v>71</v>
      </c>
      <c r="C73">
        <v>117</v>
      </c>
      <c r="D73" t="s">
        <v>165</v>
      </c>
      <c r="E73" t="str">
        <f>IF(ISNA(MATCH(A73,'ESO zone constants'!$A$3:$A$9952,0)),"","X")</f>
        <v>X</v>
      </c>
    </row>
    <row r="74" spans="1:5" x14ac:dyDescent="0.25">
      <c r="A74" s="81">
        <v>237</v>
      </c>
      <c r="B74">
        <v>72</v>
      </c>
      <c r="C74">
        <v>104</v>
      </c>
      <c r="D74" t="s">
        <v>166</v>
      </c>
      <c r="E74" t="str">
        <f>IF(ISNA(MATCH(A74,'ESO zone constants'!$A$3:$A$9952,0)),"","X")</f>
        <v>X</v>
      </c>
    </row>
    <row r="75" spans="1:5" x14ac:dyDescent="0.25">
      <c r="A75" s="81">
        <v>238</v>
      </c>
      <c r="B75">
        <v>73</v>
      </c>
      <c r="C75">
        <v>104</v>
      </c>
      <c r="D75" t="s">
        <v>167</v>
      </c>
      <c r="E75" t="str">
        <f>IF(ISNA(MATCH(A75,'ESO zone constants'!$A$3:$A$9952,0)),"","X")</f>
        <v>X</v>
      </c>
    </row>
    <row r="76" spans="1:5" x14ac:dyDescent="0.25">
      <c r="A76" s="81">
        <v>239</v>
      </c>
      <c r="B76">
        <v>74</v>
      </c>
      <c r="C76">
        <v>104</v>
      </c>
      <c r="D76" t="s">
        <v>168</v>
      </c>
      <c r="E76" t="str">
        <f>IF(ISNA(MATCH(A76,'ESO zone constants'!$A$3:$A$9952,0)),"","X")</f>
        <v>X</v>
      </c>
    </row>
    <row r="77" spans="1:5" x14ac:dyDescent="0.25">
      <c r="A77" s="81">
        <v>241</v>
      </c>
      <c r="B77">
        <v>75</v>
      </c>
      <c r="C77">
        <v>41</v>
      </c>
      <c r="D77" t="s">
        <v>169</v>
      </c>
      <c r="E77" t="str">
        <f>IF(ISNA(MATCH(A77,'ESO zone constants'!$A$3:$A$9952,0)),"","X")</f>
        <v>X</v>
      </c>
    </row>
    <row r="78" spans="1:5" x14ac:dyDescent="0.25">
      <c r="A78" s="81">
        <v>242</v>
      </c>
      <c r="B78">
        <v>76</v>
      </c>
      <c r="C78">
        <v>41</v>
      </c>
      <c r="D78" t="s">
        <v>170</v>
      </c>
      <c r="E78" t="str">
        <f>IF(ISNA(MATCH(A78,'ESO zone constants'!$A$3:$A$9952,0)),"","X")</f>
        <v>X</v>
      </c>
    </row>
    <row r="79" spans="1:5" x14ac:dyDescent="0.25">
      <c r="A79" s="81">
        <v>243</v>
      </c>
      <c r="B79">
        <v>77</v>
      </c>
      <c r="C79">
        <v>41</v>
      </c>
      <c r="D79" t="s">
        <v>171</v>
      </c>
      <c r="E79" t="str">
        <f>IF(ISNA(MATCH(A79,'ESO zone constants'!$A$3:$A$9952,0)),"","X")</f>
        <v>X</v>
      </c>
    </row>
    <row r="80" spans="1:5" x14ac:dyDescent="0.25">
      <c r="A80" s="81">
        <v>245</v>
      </c>
      <c r="B80">
        <v>78</v>
      </c>
      <c r="C80">
        <v>41</v>
      </c>
      <c r="D80" t="s">
        <v>172</v>
      </c>
      <c r="E80" t="str">
        <f>IF(ISNA(MATCH(A80,'ESO zone constants'!$A$3:$A$9952,0)),"","X")</f>
        <v>X</v>
      </c>
    </row>
    <row r="81" spans="1:5" x14ac:dyDescent="0.25">
      <c r="A81" s="81">
        <v>246</v>
      </c>
      <c r="B81">
        <v>79</v>
      </c>
      <c r="C81">
        <v>41</v>
      </c>
      <c r="D81" t="s">
        <v>173</v>
      </c>
      <c r="E81" t="str">
        <f>IF(ISNA(MATCH(A81,'ESO zone constants'!$A$3:$A$9952,0)),"","X")</f>
        <v>X</v>
      </c>
    </row>
    <row r="82" spans="1:5" x14ac:dyDescent="0.25">
      <c r="A82" s="81">
        <v>247</v>
      </c>
      <c r="B82">
        <v>80</v>
      </c>
      <c r="C82">
        <v>41</v>
      </c>
      <c r="D82" t="s">
        <v>174</v>
      </c>
      <c r="E82" t="str">
        <f>IF(ISNA(MATCH(A82,'ESO zone constants'!$A$3:$A$9952,0)),"","X")</f>
        <v>X</v>
      </c>
    </row>
    <row r="83" spans="1:5" x14ac:dyDescent="0.25">
      <c r="A83" s="81">
        <v>248</v>
      </c>
      <c r="B83">
        <v>81</v>
      </c>
      <c r="C83">
        <v>57</v>
      </c>
      <c r="D83" t="s">
        <v>175</v>
      </c>
      <c r="E83" t="str">
        <f>IF(ISNA(MATCH(A83,'ESO zone constants'!$A$3:$A$9952,0)),"","X")</f>
        <v>X</v>
      </c>
    </row>
    <row r="84" spans="1:5" x14ac:dyDescent="0.25">
      <c r="A84" s="81">
        <v>249</v>
      </c>
      <c r="B84">
        <v>82</v>
      </c>
      <c r="C84">
        <v>57</v>
      </c>
      <c r="D84" t="s">
        <v>176</v>
      </c>
      <c r="E84" t="str">
        <f>IF(ISNA(MATCH(A84,'ESO zone constants'!$A$3:$A$9952,0)),"","X")</f>
        <v>X</v>
      </c>
    </row>
    <row r="85" spans="1:5" x14ac:dyDescent="0.25">
      <c r="A85" s="80">
        <v>250</v>
      </c>
      <c r="B85">
        <v>83</v>
      </c>
      <c r="C85">
        <v>57</v>
      </c>
      <c r="D85" t="s">
        <v>177</v>
      </c>
      <c r="E85" t="str">
        <f>IF(ISNA(MATCH(A85,'ESO zone constants'!$A$3:$A$9952,0)),"","X")</f>
        <v>X</v>
      </c>
    </row>
    <row r="86" spans="1:5" x14ac:dyDescent="0.25">
      <c r="A86" s="80">
        <v>252</v>
      </c>
      <c r="B86">
        <v>84</v>
      </c>
      <c r="C86">
        <v>57</v>
      </c>
      <c r="D86" t="s">
        <v>178</v>
      </c>
      <c r="E86" t="str">
        <f>IF(ISNA(MATCH(A86,'ESO zone constants'!$A$3:$A$9952,0)),"","X")</f>
        <v>X</v>
      </c>
    </row>
    <row r="87" spans="1:5" x14ac:dyDescent="0.25">
      <c r="A87" s="80">
        <v>253</v>
      </c>
      <c r="B87">
        <v>85</v>
      </c>
      <c r="C87">
        <v>57</v>
      </c>
      <c r="D87" t="s">
        <v>179</v>
      </c>
      <c r="E87" t="str">
        <f>IF(ISNA(MATCH(A87,'ESO zone constants'!$A$3:$A$9952,0)),"","X")</f>
        <v>X</v>
      </c>
    </row>
    <row r="88" spans="1:5" x14ac:dyDescent="0.25">
      <c r="A88" s="80">
        <v>254</v>
      </c>
      <c r="B88">
        <v>86</v>
      </c>
      <c r="C88">
        <v>57</v>
      </c>
      <c r="D88" t="s">
        <v>180</v>
      </c>
      <c r="E88" t="str">
        <f>IF(ISNA(MATCH(A88,'ESO zone constants'!$A$3:$A$9952,0)),"","X")</f>
        <v>X</v>
      </c>
    </row>
    <row r="89" spans="1:5" x14ac:dyDescent="0.25">
      <c r="A89" s="80">
        <v>255</v>
      </c>
      <c r="B89">
        <v>87</v>
      </c>
      <c r="C89">
        <v>57</v>
      </c>
      <c r="D89" t="s">
        <v>181</v>
      </c>
      <c r="E89" t="str">
        <f>IF(ISNA(MATCH(A89,'ESO zone constants'!$A$3:$A$9952,0)),"","X")</f>
        <v>X</v>
      </c>
    </row>
    <row r="90" spans="1:5" x14ac:dyDescent="0.25">
      <c r="A90" s="80">
        <v>256</v>
      </c>
      <c r="B90">
        <v>88</v>
      </c>
      <c r="C90">
        <v>3</v>
      </c>
      <c r="D90" t="s">
        <v>182</v>
      </c>
      <c r="E90" t="str">
        <f>IF(ISNA(MATCH(A90,'ESO zone constants'!$A$3:$A$9952,0)),"","X")</f>
        <v>X</v>
      </c>
    </row>
    <row r="91" spans="1:5" x14ac:dyDescent="0.25">
      <c r="A91" s="80">
        <v>257</v>
      </c>
      <c r="B91">
        <v>89</v>
      </c>
      <c r="C91">
        <v>103</v>
      </c>
      <c r="D91" t="s">
        <v>183</v>
      </c>
      <c r="E91" t="str">
        <f>IF(ISNA(MATCH(A91,'ESO zone constants'!$A$3:$A$9952,0)),"","X")</f>
        <v>X</v>
      </c>
    </row>
    <row r="92" spans="1:5" x14ac:dyDescent="0.25">
      <c r="A92" s="80">
        <v>258</v>
      </c>
      <c r="B92">
        <v>90</v>
      </c>
      <c r="C92">
        <v>103</v>
      </c>
      <c r="D92" t="s">
        <v>184</v>
      </c>
      <c r="E92" t="str">
        <f>IF(ISNA(MATCH(A92,'ESO zone constants'!$A$3:$A$9952,0)),"","X")</f>
        <v>X</v>
      </c>
    </row>
    <row r="93" spans="1:5" x14ac:dyDescent="0.25">
      <c r="A93" s="80">
        <v>259</v>
      </c>
      <c r="B93">
        <v>91</v>
      </c>
      <c r="C93">
        <v>103</v>
      </c>
      <c r="D93" t="s">
        <v>185</v>
      </c>
      <c r="E93" t="str">
        <f>IF(ISNA(MATCH(A93,'ESO zone constants'!$A$3:$A$9952,0)),"","X")</f>
        <v>X</v>
      </c>
    </row>
    <row r="94" spans="1:5" x14ac:dyDescent="0.25">
      <c r="A94" s="80">
        <v>260</v>
      </c>
      <c r="B94">
        <v>92</v>
      </c>
      <c r="C94">
        <v>101</v>
      </c>
      <c r="D94" t="s">
        <v>186</v>
      </c>
      <c r="E94" t="str">
        <f>IF(ISNA(MATCH(A94,'ESO zone constants'!$A$3:$A$9952,0)),"","X")</f>
        <v>X</v>
      </c>
    </row>
    <row r="95" spans="1:5" x14ac:dyDescent="0.25">
      <c r="A95" s="80">
        <v>261</v>
      </c>
      <c r="B95">
        <v>93</v>
      </c>
      <c r="C95">
        <v>101</v>
      </c>
      <c r="D95" t="s">
        <v>187</v>
      </c>
      <c r="E95" t="str">
        <f>IF(ISNA(MATCH(A95,'ESO zone constants'!$A$3:$A$9952,0)),"","X")</f>
        <v>X</v>
      </c>
    </row>
    <row r="96" spans="1:5" x14ac:dyDescent="0.25">
      <c r="A96" s="80">
        <v>262</v>
      </c>
      <c r="B96">
        <v>94</v>
      </c>
      <c r="C96">
        <v>101</v>
      </c>
      <c r="D96" t="s">
        <v>188</v>
      </c>
      <c r="E96" t="str">
        <f>IF(ISNA(MATCH(A96,'ESO zone constants'!$A$3:$A$9952,0)),"","X")</f>
        <v>X</v>
      </c>
    </row>
    <row r="97" spans="1:5" x14ac:dyDescent="0.25">
      <c r="A97" s="80">
        <v>263</v>
      </c>
      <c r="B97">
        <v>95</v>
      </c>
      <c r="C97">
        <v>101</v>
      </c>
      <c r="D97" t="s">
        <v>189</v>
      </c>
      <c r="E97" t="str">
        <f>IF(ISNA(MATCH(A97,'ESO zone constants'!$A$3:$A$9952,0)),"","X")</f>
        <v>X</v>
      </c>
    </row>
    <row r="98" spans="1:5" x14ac:dyDescent="0.25">
      <c r="A98" s="80">
        <v>264</v>
      </c>
      <c r="B98">
        <v>96</v>
      </c>
      <c r="C98">
        <v>101</v>
      </c>
      <c r="D98" t="s">
        <v>190</v>
      </c>
      <c r="E98" t="str">
        <f>IF(ISNA(MATCH(A98,'ESO zone constants'!$A$3:$A$9952,0)),"","X")</f>
        <v>X</v>
      </c>
    </row>
    <row r="99" spans="1:5" x14ac:dyDescent="0.25">
      <c r="A99" s="80">
        <v>265</v>
      </c>
      <c r="B99">
        <v>97</v>
      </c>
      <c r="C99">
        <v>101</v>
      </c>
      <c r="D99" t="s">
        <v>191</v>
      </c>
      <c r="E99" t="str">
        <f>IF(ISNA(MATCH(A99,'ESO zone constants'!$A$3:$A$9952,0)),"","X")</f>
        <v>X</v>
      </c>
    </row>
    <row r="100" spans="1:5" x14ac:dyDescent="0.25">
      <c r="A100" s="80">
        <v>266</v>
      </c>
      <c r="B100">
        <v>98</v>
      </c>
      <c r="C100">
        <v>101</v>
      </c>
      <c r="D100" t="s">
        <v>192</v>
      </c>
      <c r="E100" t="str">
        <f>IF(ISNA(MATCH(A100,'ESO zone constants'!$A$3:$A$9952,0)),"","X")</f>
        <v>X</v>
      </c>
    </row>
    <row r="101" spans="1:5" x14ac:dyDescent="0.25">
      <c r="A101" s="80">
        <v>267</v>
      </c>
      <c r="B101">
        <v>99</v>
      </c>
      <c r="C101">
        <v>267</v>
      </c>
      <c r="D101" t="s">
        <v>193</v>
      </c>
      <c r="E101" t="str">
        <f>IF(ISNA(MATCH(A101,'ESO zone constants'!$A$3:$A$9952,0)),"","X")</f>
        <v>X</v>
      </c>
    </row>
    <row r="102" spans="1:5" x14ac:dyDescent="0.25">
      <c r="A102" s="80">
        <v>268</v>
      </c>
      <c r="B102">
        <v>100</v>
      </c>
      <c r="C102">
        <v>58</v>
      </c>
      <c r="D102" t="s">
        <v>194</v>
      </c>
      <c r="E102" t="str">
        <f>IF(ISNA(MATCH(A102,'ESO zone constants'!$A$3:$A$9952,0)),"","X")</f>
        <v>X</v>
      </c>
    </row>
    <row r="103" spans="1:5" x14ac:dyDescent="0.25">
      <c r="A103" s="80">
        <v>269</v>
      </c>
      <c r="B103">
        <v>101</v>
      </c>
      <c r="C103">
        <v>58</v>
      </c>
      <c r="D103" t="s">
        <v>195</v>
      </c>
      <c r="E103" t="str">
        <f>IF(ISNA(MATCH(A103,'ESO zone constants'!$A$3:$A$9952,0)),"","X")</f>
        <v>X</v>
      </c>
    </row>
    <row r="104" spans="1:5" x14ac:dyDescent="0.25">
      <c r="A104" s="80">
        <v>270</v>
      </c>
      <c r="B104">
        <v>102</v>
      </c>
      <c r="C104">
        <v>117</v>
      </c>
      <c r="D104" t="s">
        <v>196</v>
      </c>
      <c r="E104" t="str">
        <f>IF(ISNA(MATCH(A104,'ESO zone constants'!$A$3:$A$9952,0)),"","X")</f>
        <v>X</v>
      </c>
    </row>
    <row r="105" spans="1:5" x14ac:dyDescent="0.25">
      <c r="A105" s="80">
        <v>271</v>
      </c>
      <c r="B105">
        <v>103</v>
      </c>
      <c r="C105">
        <v>117</v>
      </c>
      <c r="D105" t="s">
        <v>197</v>
      </c>
      <c r="E105" t="str">
        <f>IF(ISNA(MATCH(A105,'ESO zone constants'!$A$3:$A$9952,0)),"","X")</f>
        <v>X</v>
      </c>
    </row>
    <row r="106" spans="1:5" x14ac:dyDescent="0.25">
      <c r="A106" s="80">
        <v>272</v>
      </c>
      <c r="B106">
        <v>104</v>
      </c>
      <c r="C106">
        <v>117</v>
      </c>
      <c r="D106" t="s">
        <v>198</v>
      </c>
      <c r="E106" t="str">
        <f>IF(ISNA(MATCH(A106,'ESO zone constants'!$A$3:$A$9952,0)),"","X")</f>
        <v>X</v>
      </c>
    </row>
    <row r="107" spans="1:5" x14ac:dyDescent="0.25">
      <c r="A107" s="80">
        <v>273</v>
      </c>
      <c r="B107">
        <v>105</v>
      </c>
      <c r="C107">
        <v>117</v>
      </c>
      <c r="D107" t="s">
        <v>199</v>
      </c>
      <c r="E107" t="str">
        <f>IF(ISNA(MATCH(A107,'ESO zone constants'!$A$3:$A$9952,0)),"","X")</f>
        <v>X</v>
      </c>
    </row>
    <row r="108" spans="1:5" x14ac:dyDescent="0.25">
      <c r="A108" s="80">
        <v>274</v>
      </c>
      <c r="B108">
        <v>106</v>
      </c>
      <c r="C108">
        <v>117</v>
      </c>
      <c r="D108" t="s">
        <v>200</v>
      </c>
      <c r="E108" t="str">
        <f>IF(ISNA(MATCH(A108,'ESO zone constants'!$A$3:$A$9952,0)),"","X")</f>
        <v>X</v>
      </c>
    </row>
    <row r="109" spans="1:5" x14ac:dyDescent="0.25">
      <c r="A109" s="80">
        <v>275</v>
      </c>
      <c r="B109">
        <v>107</v>
      </c>
      <c r="C109">
        <v>117</v>
      </c>
      <c r="D109" t="s">
        <v>201</v>
      </c>
      <c r="E109" t="str">
        <f>IF(ISNA(MATCH(A109,'ESO zone constants'!$A$3:$A$9952,0)),"","X")</f>
        <v>X</v>
      </c>
    </row>
    <row r="110" spans="1:5" x14ac:dyDescent="0.25">
      <c r="A110" s="80">
        <v>279</v>
      </c>
      <c r="B110">
        <v>108</v>
      </c>
      <c r="C110">
        <v>279</v>
      </c>
      <c r="D110" t="s">
        <v>202</v>
      </c>
      <c r="E110" t="str">
        <f>IF(ISNA(MATCH(A110,'ESO zone constants'!$A$3:$A$9952,0)),"","X")</f>
        <v>X</v>
      </c>
    </row>
    <row r="111" spans="1:5" x14ac:dyDescent="0.25">
      <c r="A111" s="80">
        <v>280</v>
      </c>
      <c r="B111">
        <v>109</v>
      </c>
      <c r="C111">
        <v>280</v>
      </c>
      <c r="D111" t="s">
        <v>203</v>
      </c>
      <c r="E111" t="str">
        <f>IF(ISNA(MATCH(A111,'ESO zone constants'!$A$3:$A$9952,0)),"","X")</f>
        <v>X</v>
      </c>
    </row>
    <row r="112" spans="1:5" x14ac:dyDescent="0.25">
      <c r="A112" s="80">
        <v>281</v>
      </c>
      <c r="B112">
        <v>110</v>
      </c>
      <c r="C112">
        <v>281</v>
      </c>
      <c r="D112" t="s">
        <v>204</v>
      </c>
      <c r="E112" t="str">
        <f>IF(ISNA(MATCH(A112,'ESO zone constants'!$A$3:$A$9952,0)),"","X")</f>
        <v>X</v>
      </c>
    </row>
    <row r="113" spans="1:5" x14ac:dyDescent="0.25">
      <c r="A113" s="80">
        <v>283</v>
      </c>
      <c r="B113">
        <v>111</v>
      </c>
      <c r="C113">
        <v>41</v>
      </c>
      <c r="D113" t="s">
        <v>51</v>
      </c>
      <c r="E113" t="str">
        <f>IF(ISNA(MATCH(A113,'ESO zone constants'!$A$3:$A$9952,0)),"","X")</f>
        <v>X</v>
      </c>
    </row>
    <row r="114" spans="1:5" x14ac:dyDescent="0.25">
      <c r="A114" s="80">
        <v>284</v>
      </c>
      <c r="B114">
        <v>112</v>
      </c>
      <c r="C114">
        <v>3</v>
      </c>
      <c r="D114" t="s">
        <v>205</v>
      </c>
      <c r="E114" t="str">
        <f>IF(ISNA(MATCH(A114,'ESO zone constants'!$A$3:$A$9952,0)),"","X")</f>
        <v>X</v>
      </c>
    </row>
    <row r="115" spans="1:5" x14ac:dyDescent="0.25">
      <c r="A115" s="81">
        <v>287</v>
      </c>
      <c r="B115">
        <v>113</v>
      </c>
      <c r="C115">
        <v>41</v>
      </c>
      <c r="D115" t="s">
        <v>206</v>
      </c>
      <c r="E115" t="str">
        <f>IF(ISNA(MATCH(A115,'ESO zone constants'!$A$3:$A$9952,0)),"","X")</f>
        <v>X</v>
      </c>
    </row>
    <row r="116" spans="1:5" x14ac:dyDescent="0.25">
      <c r="A116" s="81">
        <v>288</v>
      </c>
      <c r="B116">
        <v>114</v>
      </c>
      <c r="C116">
        <v>41</v>
      </c>
      <c r="D116" t="s">
        <v>207</v>
      </c>
      <c r="E116" t="str">
        <f>IF(ISNA(MATCH(A116,'ESO zone constants'!$A$3:$A$9952,0)),"","X")</f>
        <v>X</v>
      </c>
    </row>
    <row r="117" spans="1:5" x14ac:dyDescent="0.25">
      <c r="A117" s="80">
        <v>289</v>
      </c>
      <c r="B117">
        <v>115</v>
      </c>
      <c r="C117">
        <v>41</v>
      </c>
      <c r="D117" t="s">
        <v>208</v>
      </c>
      <c r="E117" t="str">
        <f>IF(ISNA(MATCH(A117,'ESO zone constants'!$A$3:$A$9952,0)),"","X")</f>
        <v>X</v>
      </c>
    </row>
    <row r="118" spans="1:5" x14ac:dyDescent="0.25">
      <c r="A118" s="80">
        <v>290</v>
      </c>
      <c r="B118">
        <v>116</v>
      </c>
      <c r="C118">
        <v>41</v>
      </c>
      <c r="D118" t="s">
        <v>209</v>
      </c>
      <c r="E118" t="str">
        <f>IF(ISNA(MATCH(A118,'ESO zone constants'!$A$3:$A$9952,0)),"","X")</f>
        <v>X</v>
      </c>
    </row>
    <row r="119" spans="1:5" x14ac:dyDescent="0.25">
      <c r="A119" s="80">
        <v>291</v>
      </c>
      <c r="B119">
        <v>117</v>
      </c>
      <c r="C119">
        <v>41</v>
      </c>
      <c r="D119" t="s">
        <v>210</v>
      </c>
      <c r="E119" t="str">
        <f>IF(ISNA(MATCH(A119,'ESO zone constants'!$A$3:$A$9952,0)),"","X")</f>
        <v>X</v>
      </c>
    </row>
    <row r="120" spans="1:5" x14ac:dyDescent="0.25">
      <c r="A120" s="81">
        <v>296</v>
      </c>
      <c r="B120">
        <v>118</v>
      </c>
      <c r="C120">
        <v>41</v>
      </c>
      <c r="D120" t="s">
        <v>211</v>
      </c>
      <c r="E120" t="str">
        <f>IF(ISNA(MATCH(A120,'ESO zone constants'!$A$3:$A$9952,0)),"","X")</f>
        <v>X</v>
      </c>
    </row>
    <row r="121" spans="1:5" x14ac:dyDescent="0.25">
      <c r="A121" s="81">
        <v>306</v>
      </c>
      <c r="B121">
        <v>119</v>
      </c>
      <c r="C121">
        <v>57</v>
      </c>
      <c r="D121" t="s">
        <v>212</v>
      </c>
      <c r="E121" t="str">
        <f>IF(ISNA(MATCH(A121,'ESO zone constants'!$A$3:$A$9952,0)),"","X")</f>
        <v>X</v>
      </c>
    </row>
    <row r="122" spans="1:5" x14ac:dyDescent="0.25">
      <c r="A122" s="81">
        <v>308</v>
      </c>
      <c r="B122">
        <v>120</v>
      </c>
      <c r="C122">
        <v>104</v>
      </c>
      <c r="D122" t="s">
        <v>213</v>
      </c>
      <c r="E122" t="str">
        <f>IF(ISNA(MATCH(A122,'ESO zone constants'!$A$3:$A$9952,0)),"","X")</f>
        <v>X</v>
      </c>
    </row>
    <row r="123" spans="1:5" x14ac:dyDescent="0.25">
      <c r="A123" s="81">
        <v>309</v>
      </c>
      <c r="B123">
        <v>121</v>
      </c>
      <c r="C123">
        <v>3</v>
      </c>
      <c r="D123" t="s">
        <v>214</v>
      </c>
      <c r="E123" t="str">
        <f>IF(ISNA(MATCH(A123,'ESO zone constants'!$A$3:$A$9952,0)),"","X")</f>
        <v>X</v>
      </c>
    </row>
    <row r="124" spans="1:5" x14ac:dyDescent="0.25">
      <c r="A124" s="81">
        <v>310</v>
      </c>
      <c r="B124">
        <v>122</v>
      </c>
      <c r="C124">
        <v>3</v>
      </c>
      <c r="D124" t="s">
        <v>215</v>
      </c>
      <c r="E124" t="str">
        <f>IF(ISNA(MATCH(A124,'ESO zone constants'!$A$3:$A$9952,0)),"","X")</f>
        <v>X</v>
      </c>
    </row>
    <row r="125" spans="1:5" x14ac:dyDescent="0.25">
      <c r="A125" s="81">
        <v>311</v>
      </c>
      <c r="B125">
        <v>123</v>
      </c>
      <c r="C125">
        <v>3</v>
      </c>
      <c r="D125" t="s">
        <v>216</v>
      </c>
      <c r="E125" t="str">
        <f>IF(ISNA(MATCH(A125,'ESO zone constants'!$A$3:$A$9952,0)),"","X")</f>
        <v>X</v>
      </c>
    </row>
    <row r="126" spans="1:5" x14ac:dyDescent="0.25">
      <c r="A126" s="81">
        <v>312</v>
      </c>
      <c r="B126">
        <v>124</v>
      </c>
      <c r="C126">
        <v>3</v>
      </c>
      <c r="D126" t="s">
        <v>217</v>
      </c>
      <c r="E126" t="str">
        <f>IF(ISNA(MATCH(A126,'ESO zone constants'!$A$3:$A$9952,0)),"","X")</f>
        <v>X</v>
      </c>
    </row>
    <row r="127" spans="1:5" x14ac:dyDescent="0.25">
      <c r="A127" s="81">
        <v>313</v>
      </c>
      <c r="B127">
        <v>125</v>
      </c>
      <c r="C127">
        <v>3</v>
      </c>
      <c r="D127" t="s">
        <v>218</v>
      </c>
      <c r="E127" t="str">
        <f>IF(ISNA(MATCH(A127,'ESO zone constants'!$A$3:$A$9952,0)),"","X")</f>
        <v>X</v>
      </c>
    </row>
    <row r="128" spans="1:5" x14ac:dyDescent="0.25">
      <c r="A128" s="81">
        <v>314</v>
      </c>
      <c r="B128">
        <v>126</v>
      </c>
      <c r="C128">
        <v>3</v>
      </c>
      <c r="D128" t="s">
        <v>219</v>
      </c>
      <c r="E128" t="str">
        <f>IF(ISNA(MATCH(A128,'ESO zone constants'!$A$3:$A$9952,0)),"","X")</f>
        <v>X</v>
      </c>
    </row>
    <row r="129" spans="1:5" x14ac:dyDescent="0.25">
      <c r="A129" s="81">
        <v>315</v>
      </c>
      <c r="B129">
        <v>127</v>
      </c>
      <c r="C129">
        <v>19</v>
      </c>
      <c r="D129" t="s">
        <v>220</v>
      </c>
      <c r="E129" t="str">
        <f>IF(ISNA(MATCH(A129,'ESO zone constants'!$A$3:$A$9952,0)),"","X")</f>
        <v>X</v>
      </c>
    </row>
    <row r="130" spans="1:5" x14ac:dyDescent="0.25">
      <c r="A130" s="81">
        <v>316</v>
      </c>
      <c r="B130">
        <v>128</v>
      </c>
      <c r="C130">
        <v>19</v>
      </c>
      <c r="D130" t="s">
        <v>221</v>
      </c>
      <c r="E130" t="str">
        <f>IF(ISNA(MATCH(A130,'ESO zone constants'!$A$3:$A$9952,0)),"","X")</f>
        <v>X</v>
      </c>
    </row>
    <row r="131" spans="1:5" x14ac:dyDescent="0.25">
      <c r="A131" s="81">
        <v>317</v>
      </c>
      <c r="B131">
        <v>129</v>
      </c>
      <c r="C131">
        <v>19</v>
      </c>
      <c r="D131" t="s">
        <v>222</v>
      </c>
      <c r="E131" t="str">
        <f>IF(ISNA(MATCH(A131,'ESO zone constants'!$A$3:$A$9952,0)),"","X")</f>
        <v>X</v>
      </c>
    </row>
    <row r="132" spans="1:5" x14ac:dyDescent="0.25">
      <c r="A132" s="81">
        <v>318</v>
      </c>
      <c r="B132">
        <v>130</v>
      </c>
      <c r="C132">
        <v>19</v>
      </c>
      <c r="D132" t="s">
        <v>223</v>
      </c>
      <c r="E132" t="str">
        <f>IF(ISNA(MATCH(A132,'ESO zone constants'!$A$3:$A$9952,0)),"","X")</f>
        <v>X</v>
      </c>
    </row>
    <row r="133" spans="1:5" x14ac:dyDescent="0.25">
      <c r="A133" s="80">
        <v>319</v>
      </c>
      <c r="B133">
        <v>131</v>
      </c>
      <c r="C133">
        <v>19</v>
      </c>
      <c r="D133" t="s">
        <v>224</v>
      </c>
      <c r="E133" t="str">
        <f>IF(ISNA(MATCH(A133,'ESO zone constants'!$A$3:$A$9952,0)),"","X")</f>
        <v>X</v>
      </c>
    </row>
    <row r="134" spans="1:5" x14ac:dyDescent="0.25">
      <c r="A134" s="80">
        <v>320</v>
      </c>
      <c r="B134">
        <v>132</v>
      </c>
      <c r="C134">
        <v>19</v>
      </c>
      <c r="D134" t="s">
        <v>225</v>
      </c>
      <c r="E134" t="str">
        <f>IF(ISNA(MATCH(A134,'ESO zone constants'!$A$3:$A$9952,0)),"","X")</f>
        <v>X</v>
      </c>
    </row>
    <row r="135" spans="1:5" x14ac:dyDescent="0.25">
      <c r="A135" s="80">
        <v>321</v>
      </c>
      <c r="B135">
        <v>133</v>
      </c>
      <c r="C135">
        <v>20</v>
      </c>
      <c r="D135" t="s">
        <v>226</v>
      </c>
      <c r="E135" t="str">
        <f>IF(ISNA(MATCH(A135,'ESO zone constants'!$A$3:$A$9952,0)),"","X")</f>
        <v>X</v>
      </c>
    </row>
    <row r="136" spans="1:5" x14ac:dyDescent="0.25">
      <c r="A136" s="80">
        <v>322</v>
      </c>
      <c r="B136">
        <v>134</v>
      </c>
      <c r="C136">
        <v>20</v>
      </c>
      <c r="D136" t="s">
        <v>227</v>
      </c>
      <c r="E136" t="str">
        <f>IF(ISNA(MATCH(A136,'ESO zone constants'!$A$3:$A$9952,0)),"","X")</f>
        <v>X</v>
      </c>
    </row>
    <row r="137" spans="1:5" x14ac:dyDescent="0.25">
      <c r="A137" s="80">
        <v>323</v>
      </c>
      <c r="B137">
        <v>135</v>
      </c>
      <c r="C137">
        <v>20</v>
      </c>
      <c r="D137" t="s">
        <v>228</v>
      </c>
      <c r="E137" t="str">
        <f>IF(ISNA(MATCH(A137,'ESO zone constants'!$A$3:$A$9952,0)),"","X")</f>
        <v>X</v>
      </c>
    </row>
    <row r="138" spans="1:5" x14ac:dyDescent="0.25">
      <c r="A138" s="80">
        <v>324</v>
      </c>
      <c r="B138">
        <v>136</v>
      </c>
      <c r="C138">
        <v>20</v>
      </c>
      <c r="D138" t="s">
        <v>229</v>
      </c>
      <c r="E138" t="str">
        <f>IF(ISNA(MATCH(A138,'ESO zone constants'!$A$3:$A$9952,0)),"","X")</f>
        <v>X</v>
      </c>
    </row>
    <row r="139" spans="1:5" x14ac:dyDescent="0.25">
      <c r="A139" s="81">
        <v>325</v>
      </c>
      <c r="B139">
        <v>137</v>
      </c>
      <c r="C139">
        <v>20</v>
      </c>
      <c r="D139" t="s">
        <v>230</v>
      </c>
      <c r="E139" t="str">
        <f>IF(ISNA(MATCH(A139,'ESO zone constants'!$A$3:$A$9952,0)),"","X")</f>
        <v>X</v>
      </c>
    </row>
    <row r="140" spans="1:5" x14ac:dyDescent="0.25">
      <c r="A140" s="81">
        <v>326</v>
      </c>
      <c r="B140">
        <v>138</v>
      </c>
      <c r="C140">
        <v>20</v>
      </c>
      <c r="D140" t="s">
        <v>231</v>
      </c>
      <c r="E140" t="str">
        <f>IF(ISNA(MATCH(A140,'ESO zone constants'!$A$3:$A$9952,0)),"","X")</f>
        <v>X</v>
      </c>
    </row>
    <row r="141" spans="1:5" x14ac:dyDescent="0.25">
      <c r="A141" s="80">
        <v>327</v>
      </c>
      <c r="B141">
        <v>139</v>
      </c>
      <c r="C141">
        <v>104</v>
      </c>
      <c r="D141" t="s">
        <v>232</v>
      </c>
      <c r="E141" t="str">
        <f>IF(ISNA(MATCH(A141,'ESO zone constants'!$A$3:$A$9952,0)),"","X")</f>
        <v>X</v>
      </c>
    </row>
    <row r="142" spans="1:5" x14ac:dyDescent="0.25">
      <c r="A142" s="80">
        <v>328</v>
      </c>
      <c r="B142">
        <v>140</v>
      </c>
      <c r="C142">
        <v>104</v>
      </c>
      <c r="D142" t="s">
        <v>233</v>
      </c>
      <c r="E142" t="str">
        <f>IF(ISNA(MATCH(A142,'ESO zone constants'!$A$3:$A$9952,0)),"","X")</f>
        <v>X</v>
      </c>
    </row>
    <row r="143" spans="1:5" x14ac:dyDescent="0.25">
      <c r="A143" s="81">
        <v>329</v>
      </c>
      <c r="B143">
        <v>141</v>
      </c>
      <c r="C143">
        <v>104</v>
      </c>
      <c r="D143" t="s">
        <v>234</v>
      </c>
      <c r="E143" t="str">
        <f>IF(ISNA(MATCH(A143,'ESO zone constants'!$A$3:$A$9952,0)),"","X")</f>
        <v>X</v>
      </c>
    </row>
    <row r="144" spans="1:5" x14ac:dyDescent="0.25">
      <c r="A144" s="81">
        <v>330</v>
      </c>
      <c r="B144">
        <v>142</v>
      </c>
      <c r="C144">
        <v>104</v>
      </c>
      <c r="D144" t="s">
        <v>235</v>
      </c>
      <c r="E144" t="str">
        <f>IF(ISNA(MATCH(A144,'ESO zone constants'!$A$3:$A$9952,0)),"","X")</f>
        <v>X</v>
      </c>
    </row>
    <row r="145" spans="1:5" x14ac:dyDescent="0.25">
      <c r="A145" s="81">
        <v>331</v>
      </c>
      <c r="B145">
        <v>143</v>
      </c>
      <c r="C145">
        <v>104</v>
      </c>
      <c r="D145" t="s">
        <v>236</v>
      </c>
      <c r="E145" t="str">
        <f>IF(ISNA(MATCH(A145,'ESO zone constants'!$A$3:$A$9952,0)),"","X")</f>
        <v>X</v>
      </c>
    </row>
    <row r="146" spans="1:5" x14ac:dyDescent="0.25">
      <c r="A146" s="81">
        <v>332</v>
      </c>
      <c r="B146">
        <v>144</v>
      </c>
      <c r="C146">
        <v>104</v>
      </c>
      <c r="D146" t="s">
        <v>237</v>
      </c>
      <c r="E146" t="str">
        <f>IF(ISNA(MATCH(A146,'ESO zone constants'!$A$3:$A$9952,0)),"","X")</f>
        <v>X</v>
      </c>
    </row>
    <row r="147" spans="1:5" x14ac:dyDescent="0.25">
      <c r="A147" s="81">
        <v>333</v>
      </c>
      <c r="B147">
        <v>145</v>
      </c>
      <c r="C147">
        <v>92</v>
      </c>
      <c r="D147" t="s">
        <v>238</v>
      </c>
      <c r="E147" t="str">
        <f>IF(ISNA(MATCH(A147,'ESO zone constants'!$A$3:$A$9952,0)),"","X")</f>
        <v>X</v>
      </c>
    </row>
    <row r="148" spans="1:5" x14ac:dyDescent="0.25">
      <c r="A148" s="80">
        <v>334</v>
      </c>
      <c r="B148">
        <v>146</v>
      </c>
      <c r="C148">
        <v>92</v>
      </c>
      <c r="D148" t="s">
        <v>239</v>
      </c>
      <c r="E148" t="str">
        <f>IF(ISNA(MATCH(A148,'ESO zone constants'!$A$3:$A$9952,0)),"","X")</f>
        <v>X</v>
      </c>
    </row>
    <row r="149" spans="1:5" x14ac:dyDescent="0.25">
      <c r="A149" s="81">
        <v>335</v>
      </c>
      <c r="B149">
        <v>147</v>
      </c>
      <c r="C149">
        <v>92</v>
      </c>
      <c r="D149" t="s">
        <v>240</v>
      </c>
      <c r="E149" t="str">
        <f>IF(ISNA(MATCH(A149,'ESO zone constants'!$A$3:$A$9952,0)),"","X")</f>
        <v>X</v>
      </c>
    </row>
    <row r="150" spans="1:5" x14ac:dyDescent="0.25">
      <c r="A150" s="81">
        <v>336</v>
      </c>
      <c r="B150">
        <v>148</v>
      </c>
      <c r="C150">
        <v>92</v>
      </c>
      <c r="D150" t="s">
        <v>241</v>
      </c>
      <c r="E150" t="str">
        <f>IF(ISNA(MATCH(A150,'ESO zone constants'!$A$3:$A$9952,0)),"","X")</f>
        <v>X</v>
      </c>
    </row>
    <row r="151" spans="1:5" x14ac:dyDescent="0.25">
      <c r="A151" s="81">
        <v>337</v>
      </c>
      <c r="B151">
        <v>149</v>
      </c>
      <c r="C151">
        <v>92</v>
      </c>
      <c r="D151" t="s">
        <v>242</v>
      </c>
      <c r="E151" t="str">
        <f>IF(ISNA(MATCH(A151,'ESO zone constants'!$A$3:$A$9952,0)),"","X")</f>
        <v>X</v>
      </c>
    </row>
    <row r="152" spans="1:5" x14ac:dyDescent="0.25">
      <c r="A152" s="81">
        <v>338</v>
      </c>
      <c r="B152">
        <v>150</v>
      </c>
      <c r="C152">
        <v>92</v>
      </c>
      <c r="D152" t="s">
        <v>243</v>
      </c>
      <c r="E152" t="str">
        <f>IF(ISNA(MATCH(A152,'ESO zone constants'!$A$3:$A$9952,0)),"","X")</f>
        <v>X</v>
      </c>
    </row>
    <row r="153" spans="1:5" x14ac:dyDescent="0.25">
      <c r="A153" s="81">
        <v>339</v>
      </c>
      <c r="B153">
        <v>151</v>
      </c>
      <c r="C153">
        <v>101</v>
      </c>
      <c r="D153" t="s">
        <v>244</v>
      </c>
      <c r="E153" t="str">
        <f>IF(ISNA(MATCH(A153,'ESO zone constants'!$A$3:$A$9952,0)),"","X")</f>
        <v>X</v>
      </c>
    </row>
    <row r="154" spans="1:5" x14ac:dyDescent="0.25">
      <c r="A154" s="81">
        <v>341</v>
      </c>
      <c r="B154">
        <v>152</v>
      </c>
      <c r="C154">
        <v>103</v>
      </c>
      <c r="D154" t="s">
        <v>245</v>
      </c>
      <c r="E154" t="str">
        <f>IF(ISNA(MATCH(A154,'ESO zone constants'!$A$3:$A$9952,0)),"","X")</f>
        <v>X</v>
      </c>
    </row>
    <row r="155" spans="1:5" x14ac:dyDescent="0.25">
      <c r="A155" s="80">
        <v>346</v>
      </c>
      <c r="B155">
        <v>153</v>
      </c>
      <c r="C155">
        <v>101</v>
      </c>
      <c r="D155" t="s">
        <v>246</v>
      </c>
      <c r="E155" t="str">
        <f>IF(ISNA(MATCH(A155,'ESO zone constants'!$A$3:$A$9952,0)),"","X")</f>
        <v>X</v>
      </c>
    </row>
    <row r="156" spans="1:5" x14ac:dyDescent="0.25">
      <c r="A156" s="80">
        <v>347</v>
      </c>
      <c r="B156">
        <v>154</v>
      </c>
      <c r="C156">
        <v>347</v>
      </c>
      <c r="D156" t="s">
        <v>247</v>
      </c>
      <c r="E156" t="str">
        <f>IF(ISNA(MATCH(A156,'ESO zone constants'!$A$3:$A$9952,0)),"","X")</f>
        <v>X</v>
      </c>
    </row>
    <row r="157" spans="1:5" x14ac:dyDescent="0.25">
      <c r="A157" s="80">
        <v>353</v>
      </c>
      <c r="B157">
        <v>155</v>
      </c>
      <c r="C157">
        <v>101</v>
      </c>
      <c r="D157" t="s">
        <v>248</v>
      </c>
      <c r="E157" t="str">
        <f>IF(ISNA(MATCH(A157,'ESO zone constants'!$A$3:$A$9952,0)),"","X")</f>
        <v>X</v>
      </c>
    </row>
    <row r="158" spans="1:5" x14ac:dyDescent="0.25">
      <c r="A158" s="80">
        <v>354</v>
      </c>
      <c r="B158">
        <v>156</v>
      </c>
      <c r="C158">
        <v>101</v>
      </c>
      <c r="D158" t="s">
        <v>249</v>
      </c>
      <c r="E158" t="str">
        <f>IF(ISNA(MATCH(A158,'ESO zone constants'!$A$3:$A$9952,0)),"","X")</f>
        <v>X</v>
      </c>
    </row>
    <row r="159" spans="1:5" x14ac:dyDescent="0.25">
      <c r="A159" s="80">
        <v>359</v>
      </c>
      <c r="B159">
        <v>157</v>
      </c>
      <c r="C159">
        <v>101</v>
      </c>
      <c r="D159" t="s">
        <v>250</v>
      </c>
      <c r="E159" t="str">
        <f>IF(ISNA(MATCH(A159,'ESO zone constants'!$A$3:$A$9952,0)),"","X")</f>
        <v>X</v>
      </c>
    </row>
    <row r="160" spans="1:5" x14ac:dyDescent="0.25">
      <c r="A160" s="80">
        <v>360</v>
      </c>
      <c r="B160">
        <v>158</v>
      </c>
      <c r="C160">
        <v>101</v>
      </c>
      <c r="D160" t="s">
        <v>251</v>
      </c>
      <c r="E160" t="str">
        <f>IF(ISNA(MATCH(A160,'ESO zone constants'!$A$3:$A$9952,0)),"","X")</f>
        <v>X</v>
      </c>
    </row>
    <row r="161" spans="1:5" x14ac:dyDescent="0.25">
      <c r="A161" s="81">
        <v>361</v>
      </c>
      <c r="B161">
        <v>159</v>
      </c>
      <c r="C161">
        <v>101</v>
      </c>
      <c r="D161" t="s">
        <v>252</v>
      </c>
      <c r="E161" t="str">
        <f>IF(ISNA(MATCH(A161,'ESO zone constants'!$A$3:$A$9952,0)),"","X")</f>
        <v>X</v>
      </c>
    </row>
    <row r="162" spans="1:5" x14ac:dyDescent="0.25">
      <c r="A162" s="80">
        <v>362</v>
      </c>
      <c r="B162">
        <v>160</v>
      </c>
      <c r="C162">
        <v>101</v>
      </c>
      <c r="D162" t="s">
        <v>253</v>
      </c>
      <c r="E162" t="str">
        <f>IF(ISNA(MATCH(A162,'ESO zone constants'!$A$3:$A$9952,0)),"","X")</f>
        <v>X</v>
      </c>
    </row>
    <row r="163" spans="1:5" x14ac:dyDescent="0.25">
      <c r="A163" s="80">
        <v>363</v>
      </c>
      <c r="B163">
        <v>161</v>
      </c>
      <c r="C163">
        <v>101</v>
      </c>
      <c r="D163" t="s">
        <v>254</v>
      </c>
      <c r="E163" t="str">
        <f>IF(ISNA(MATCH(A163,'ESO zone constants'!$A$3:$A$9952,0)),"","X")</f>
        <v>X</v>
      </c>
    </row>
    <row r="164" spans="1:5" x14ac:dyDescent="0.25">
      <c r="A164" s="80">
        <v>364</v>
      </c>
      <c r="B164">
        <v>162</v>
      </c>
      <c r="C164">
        <v>101</v>
      </c>
      <c r="D164" t="s">
        <v>255</v>
      </c>
      <c r="E164" t="str">
        <f>IF(ISNA(MATCH(A164,'ESO zone constants'!$A$3:$A$9952,0)),"","X")</f>
        <v>X</v>
      </c>
    </row>
    <row r="165" spans="1:5" x14ac:dyDescent="0.25">
      <c r="A165" s="81">
        <v>365</v>
      </c>
      <c r="B165">
        <v>163</v>
      </c>
      <c r="C165">
        <v>347</v>
      </c>
      <c r="D165" t="s">
        <v>256</v>
      </c>
      <c r="E165" t="str">
        <f>IF(ISNA(MATCH(A165,'ESO zone constants'!$A$3:$A$9952,0)),"","X")</f>
        <v>X</v>
      </c>
    </row>
    <row r="166" spans="1:5" x14ac:dyDescent="0.25">
      <c r="A166" s="81">
        <v>366</v>
      </c>
      <c r="B166">
        <v>164</v>
      </c>
      <c r="C166">
        <v>347</v>
      </c>
      <c r="D166" t="s">
        <v>257</v>
      </c>
      <c r="E166" t="str">
        <f>IF(ISNA(MATCH(A166,'ESO zone constants'!$A$3:$A$9952,0)),"","X")</f>
        <v>X</v>
      </c>
    </row>
    <row r="167" spans="1:5" x14ac:dyDescent="0.25">
      <c r="A167" s="81">
        <v>367</v>
      </c>
      <c r="B167">
        <v>165</v>
      </c>
      <c r="C167">
        <v>347</v>
      </c>
      <c r="D167" t="s">
        <v>258</v>
      </c>
      <c r="E167" t="str">
        <f>IF(ISNA(MATCH(A167,'ESO zone constants'!$A$3:$A$9952,0)),"","X")</f>
        <v>X</v>
      </c>
    </row>
    <row r="168" spans="1:5" x14ac:dyDescent="0.25">
      <c r="A168" s="81">
        <v>368</v>
      </c>
      <c r="B168">
        <v>166</v>
      </c>
      <c r="C168">
        <v>347</v>
      </c>
      <c r="D168" t="s">
        <v>259</v>
      </c>
      <c r="E168" t="str">
        <f>IF(ISNA(MATCH(A168,'ESO zone constants'!$A$3:$A$9952,0)),"","X")</f>
        <v>X</v>
      </c>
    </row>
    <row r="169" spans="1:5" x14ac:dyDescent="0.25">
      <c r="A169" s="81">
        <v>369</v>
      </c>
      <c r="B169">
        <v>167</v>
      </c>
      <c r="C169">
        <v>347</v>
      </c>
      <c r="D169" t="s">
        <v>260</v>
      </c>
      <c r="E169" t="str">
        <f>IF(ISNA(MATCH(A169,'ESO zone constants'!$A$3:$A$9952,0)),"","X")</f>
        <v>X</v>
      </c>
    </row>
    <row r="170" spans="1:5" x14ac:dyDescent="0.25">
      <c r="A170" s="81">
        <v>370</v>
      </c>
      <c r="B170">
        <v>168</v>
      </c>
      <c r="C170">
        <v>347</v>
      </c>
      <c r="D170" t="s">
        <v>261</v>
      </c>
      <c r="E170" t="str">
        <f>IF(ISNA(MATCH(A170,'ESO zone constants'!$A$3:$A$9952,0)),"","X")</f>
        <v>X</v>
      </c>
    </row>
    <row r="171" spans="1:5" x14ac:dyDescent="0.25">
      <c r="A171" s="81">
        <v>371</v>
      </c>
      <c r="B171">
        <v>169</v>
      </c>
      <c r="C171">
        <v>347</v>
      </c>
      <c r="D171" t="s">
        <v>262</v>
      </c>
      <c r="E171" t="str">
        <f>IF(ISNA(MATCH(A171,'ESO zone constants'!$A$3:$A$9952,0)),"","X")</f>
        <v>X</v>
      </c>
    </row>
    <row r="172" spans="1:5" x14ac:dyDescent="0.25">
      <c r="A172" s="81">
        <v>372</v>
      </c>
      <c r="B172">
        <v>170</v>
      </c>
      <c r="C172">
        <v>347</v>
      </c>
      <c r="D172" t="s">
        <v>263</v>
      </c>
      <c r="E172" t="str">
        <f>IF(ISNA(MATCH(A172,'ESO zone constants'!$A$3:$A$9952,0)),"","X")</f>
        <v>X</v>
      </c>
    </row>
    <row r="173" spans="1:5" x14ac:dyDescent="0.25">
      <c r="A173" s="81">
        <v>374</v>
      </c>
      <c r="B173">
        <v>171</v>
      </c>
      <c r="C173">
        <v>347</v>
      </c>
      <c r="D173" t="s">
        <v>264</v>
      </c>
      <c r="E173" t="str">
        <f>IF(ISNA(MATCH(A173,'ESO zone constants'!$A$3:$A$9952,0)),"","X")</f>
        <v>X</v>
      </c>
    </row>
    <row r="174" spans="1:5" x14ac:dyDescent="0.25">
      <c r="A174" s="81">
        <v>375</v>
      </c>
      <c r="B174">
        <v>172</v>
      </c>
      <c r="C174">
        <v>347</v>
      </c>
      <c r="D174" t="s">
        <v>265</v>
      </c>
      <c r="E174" t="str">
        <f>IF(ISNA(MATCH(A174,'ESO zone constants'!$A$3:$A$9952,0)),"","X")</f>
        <v>X</v>
      </c>
    </row>
    <row r="175" spans="1:5" x14ac:dyDescent="0.25">
      <c r="A175" s="81">
        <v>376</v>
      </c>
      <c r="B175">
        <v>173</v>
      </c>
      <c r="C175">
        <v>347</v>
      </c>
      <c r="D175" t="s">
        <v>266</v>
      </c>
      <c r="E175" t="str">
        <f>IF(ISNA(MATCH(A175,'ESO zone constants'!$A$3:$A$9952,0)),"","X")</f>
        <v>X</v>
      </c>
    </row>
    <row r="176" spans="1:5" x14ac:dyDescent="0.25">
      <c r="A176" s="80">
        <v>377</v>
      </c>
      <c r="B176">
        <v>174</v>
      </c>
      <c r="C176">
        <v>58</v>
      </c>
      <c r="D176" t="s">
        <v>267</v>
      </c>
      <c r="E176" t="str">
        <f>IF(ISNA(MATCH(A176,'ESO zone constants'!$A$3:$A$9952,0)),"","X")</f>
        <v>X</v>
      </c>
    </row>
    <row r="177" spans="1:5" x14ac:dyDescent="0.25">
      <c r="A177" s="81">
        <v>378</v>
      </c>
      <c r="B177">
        <v>175</v>
      </c>
      <c r="C177">
        <v>58</v>
      </c>
      <c r="D177" t="s">
        <v>268</v>
      </c>
      <c r="E177" t="str">
        <f>IF(ISNA(MATCH(A177,'ESO zone constants'!$A$3:$A$9952,0)),"","X")</f>
        <v>X</v>
      </c>
    </row>
    <row r="178" spans="1:5" x14ac:dyDescent="0.25">
      <c r="A178" s="81">
        <v>379</v>
      </c>
      <c r="B178">
        <v>176</v>
      </c>
      <c r="C178">
        <v>58</v>
      </c>
      <c r="D178" t="s">
        <v>269</v>
      </c>
      <c r="E178" t="str">
        <f>IF(ISNA(MATCH(A178,'ESO zone constants'!$A$3:$A$9952,0)),"","X")</f>
        <v>X</v>
      </c>
    </row>
    <row r="179" spans="1:5" x14ac:dyDescent="0.25">
      <c r="A179" s="80">
        <v>380</v>
      </c>
      <c r="B179">
        <v>177</v>
      </c>
      <c r="C179">
        <v>381</v>
      </c>
      <c r="D179" t="s">
        <v>102</v>
      </c>
      <c r="E179" t="str">
        <f>IF(ISNA(MATCH(A179,'ESO zone constants'!$A$3:$A$9952,0)),"","X")</f>
        <v>X</v>
      </c>
    </row>
    <row r="180" spans="1:5" x14ac:dyDescent="0.25">
      <c r="A180" s="80">
        <v>381</v>
      </c>
      <c r="B180">
        <v>178</v>
      </c>
      <c r="C180">
        <v>381</v>
      </c>
      <c r="D180" t="s">
        <v>270</v>
      </c>
      <c r="E180" t="str">
        <f>IF(ISNA(MATCH(A180,'ESO zone constants'!$A$3:$A$9952,0)),"","X")</f>
        <v>X</v>
      </c>
    </row>
    <row r="181" spans="1:5" x14ac:dyDescent="0.25">
      <c r="A181" s="80">
        <v>382</v>
      </c>
      <c r="B181">
        <v>179</v>
      </c>
      <c r="C181">
        <v>382</v>
      </c>
      <c r="D181" t="s">
        <v>271</v>
      </c>
      <c r="E181" t="str">
        <f>IF(ISNA(MATCH(A181,'ESO zone constants'!$A$3:$A$9952,0)),"","X")</f>
        <v>X</v>
      </c>
    </row>
    <row r="182" spans="1:5" x14ac:dyDescent="0.25">
      <c r="A182" s="81">
        <v>383</v>
      </c>
      <c r="B182">
        <v>180</v>
      </c>
      <c r="C182">
        <v>383</v>
      </c>
      <c r="D182" t="s">
        <v>272</v>
      </c>
      <c r="E182" t="str">
        <f>IF(ISNA(MATCH(A182,'ESO zone constants'!$A$3:$A$9952,0)),"","X")</f>
        <v>X</v>
      </c>
    </row>
    <row r="183" spans="1:5" x14ac:dyDescent="0.25">
      <c r="A183" s="81">
        <v>385</v>
      </c>
      <c r="B183">
        <v>181</v>
      </c>
      <c r="C183">
        <v>208</v>
      </c>
      <c r="D183" t="s">
        <v>273</v>
      </c>
      <c r="E183" t="str">
        <f>IF(ISNA(MATCH(A183,'ESO zone constants'!$A$3:$A$9952,0)),"","X")</f>
        <v>X</v>
      </c>
    </row>
    <row r="184" spans="1:5" x14ac:dyDescent="0.25">
      <c r="A184" s="81">
        <v>386</v>
      </c>
      <c r="B184">
        <v>182</v>
      </c>
      <c r="C184">
        <v>41</v>
      </c>
      <c r="D184" t="s">
        <v>274</v>
      </c>
      <c r="E184" t="str">
        <f>IF(ISNA(MATCH(A184,'ESO zone constants'!$A$3:$A$9952,0)),"","X")</f>
        <v>X</v>
      </c>
    </row>
    <row r="185" spans="1:5" x14ac:dyDescent="0.25">
      <c r="A185" s="81">
        <v>387</v>
      </c>
      <c r="B185">
        <v>183</v>
      </c>
      <c r="C185">
        <v>381</v>
      </c>
      <c r="D185" t="s">
        <v>275</v>
      </c>
      <c r="E185" t="str">
        <f>IF(ISNA(MATCH(A185,'ESO zone constants'!$A$3:$A$9952,0)),"","X")</f>
        <v>X</v>
      </c>
    </row>
    <row r="186" spans="1:5" x14ac:dyDescent="0.25">
      <c r="A186" s="81">
        <v>388</v>
      </c>
      <c r="B186">
        <v>184</v>
      </c>
      <c r="C186">
        <v>381</v>
      </c>
      <c r="D186" t="s">
        <v>276</v>
      </c>
      <c r="E186" t="str">
        <f>IF(ISNA(MATCH(A186,'ESO zone constants'!$A$3:$A$9952,0)),"","X")</f>
        <v>X</v>
      </c>
    </row>
    <row r="187" spans="1:5" x14ac:dyDescent="0.25">
      <c r="A187" s="81">
        <v>389</v>
      </c>
      <c r="B187">
        <v>185</v>
      </c>
      <c r="C187">
        <v>383</v>
      </c>
      <c r="D187" t="s">
        <v>277</v>
      </c>
      <c r="E187" t="str">
        <f>IF(ISNA(MATCH(A187,'ESO zone constants'!$A$3:$A$9952,0)),"","X")</f>
        <v>X</v>
      </c>
    </row>
    <row r="188" spans="1:5" x14ac:dyDescent="0.25">
      <c r="A188" s="81">
        <v>390</v>
      </c>
      <c r="B188">
        <v>186</v>
      </c>
      <c r="C188">
        <v>381</v>
      </c>
      <c r="D188" t="s">
        <v>278</v>
      </c>
      <c r="E188" t="str">
        <f>IF(ISNA(MATCH(A188,'ESO zone constants'!$A$3:$A$9952,0)),"","X")</f>
        <v>X</v>
      </c>
    </row>
    <row r="189" spans="1:5" x14ac:dyDescent="0.25">
      <c r="A189" s="81">
        <v>392</v>
      </c>
      <c r="B189">
        <v>187</v>
      </c>
      <c r="C189">
        <v>381</v>
      </c>
      <c r="D189" t="s">
        <v>279</v>
      </c>
      <c r="E189" t="str">
        <f>IF(ISNA(MATCH(A189,'ESO zone constants'!$A$3:$A$9952,0)),"","X")</f>
        <v>X</v>
      </c>
    </row>
    <row r="190" spans="1:5" x14ac:dyDescent="0.25">
      <c r="A190" s="81">
        <v>393</v>
      </c>
      <c r="B190">
        <v>188</v>
      </c>
      <c r="C190">
        <v>381</v>
      </c>
      <c r="D190" t="s">
        <v>280</v>
      </c>
      <c r="E190" t="str">
        <f>IF(ISNA(MATCH(A190,'ESO zone constants'!$A$3:$A$9952,0)),"","X")</f>
        <v>X</v>
      </c>
    </row>
    <row r="191" spans="1:5" x14ac:dyDescent="0.25">
      <c r="A191" s="81">
        <v>394</v>
      </c>
      <c r="B191">
        <v>189</v>
      </c>
      <c r="C191">
        <v>381</v>
      </c>
      <c r="D191" t="s">
        <v>281</v>
      </c>
      <c r="E191" t="str">
        <f>IF(ISNA(MATCH(A191,'ESO zone constants'!$A$3:$A$9952,0)),"","X")</f>
        <v>X</v>
      </c>
    </row>
    <row r="192" spans="1:5" x14ac:dyDescent="0.25">
      <c r="A192" s="81">
        <v>395</v>
      </c>
      <c r="B192">
        <v>190</v>
      </c>
      <c r="C192">
        <v>381</v>
      </c>
      <c r="D192" t="s">
        <v>282</v>
      </c>
      <c r="E192" t="str">
        <f>IF(ISNA(MATCH(A192,'ESO zone constants'!$A$3:$A$9952,0)),"","X")</f>
        <v>X</v>
      </c>
    </row>
    <row r="193" spans="1:5" x14ac:dyDescent="0.25">
      <c r="A193" s="81">
        <v>396</v>
      </c>
      <c r="B193">
        <v>191</v>
      </c>
      <c r="C193">
        <v>381</v>
      </c>
      <c r="D193" t="s">
        <v>283</v>
      </c>
      <c r="E193" t="str">
        <f>IF(ISNA(MATCH(A193,'ESO zone constants'!$A$3:$A$9952,0)),"","X")</f>
        <v>X</v>
      </c>
    </row>
    <row r="194" spans="1:5" x14ac:dyDescent="0.25">
      <c r="A194" s="81">
        <v>397</v>
      </c>
      <c r="B194">
        <v>192</v>
      </c>
      <c r="C194">
        <v>381</v>
      </c>
      <c r="D194" t="s">
        <v>284</v>
      </c>
      <c r="E194" t="str">
        <f>IF(ISNA(MATCH(A194,'ESO zone constants'!$A$3:$A$9952,0)),"","X")</f>
        <v>X</v>
      </c>
    </row>
    <row r="195" spans="1:5" x14ac:dyDescent="0.25">
      <c r="A195" s="80">
        <v>398</v>
      </c>
      <c r="B195">
        <v>193</v>
      </c>
      <c r="C195">
        <v>381</v>
      </c>
      <c r="D195" t="s">
        <v>285</v>
      </c>
      <c r="E195" t="str">
        <f>IF(ISNA(MATCH(A195,'ESO zone constants'!$A$3:$A$9952,0)),"","X")</f>
        <v>X</v>
      </c>
    </row>
    <row r="196" spans="1:5" x14ac:dyDescent="0.25">
      <c r="A196" s="81">
        <v>399</v>
      </c>
      <c r="B196">
        <v>194</v>
      </c>
      <c r="C196">
        <v>381</v>
      </c>
      <c r="D196" t="s">
        <v>286</v>
      </c>
      <c r="E196" t="str">
        <f>IF(ISNA(MATCH(A196,'ESO zone constants'!$A$3:$A$9952,0)),"","X")</f>
        <v>X</v>
      </c>
    </row>
    <row r="197" spans="1:5" x14ac:dyDescent="0.25">
      <c r="A197" s="81">
        <v>400</v>
      </c>
      <c r="B197">
        <v>195</v>
      </c>
      <c r="C197">
        <v>381</v>
      </c>
      <c r="D197" t="s">
        <v>287</v>
      </c>
      <c r="E197" t="str">
        <f>IF(ISNA(MATCH(A197,'ESO zone constants'!$A$3:$A$9952,0)),"","X")</f>
        <v>X</v>
      </c>
    </row>
    <row r="198" spans="1:5" x14ac:dyDescent="0.25">
      <c r="A198" s="80">
        <v>401</v>
      </c>
      <c r="B198">
        <v>196</v>
      </c>
      <c r="C198">
        <v>381</v>
      </c>
      <c r="D198" t="s">
        <v>288</v>
      </c>
      <c r="E198" t="str">
        <f>IF(ISNA(MATCH(A198,'ESO zone constants'!$A$3:$A$9952,0)),"","X")</f>
        <v>X</v>
      </c>
    </row>
    <row r="199" spans="1:5" x14ac:dyDescent="0.25">
      <c r="A199" s="80">
        <v>402</v>
      </c>
      <c r="B199">
        <v>197</v>
      </c>
      <c r="C199">
        <v>103</v>
      </c>
      <c r="D199" t="s">
        <v>289</v>
      </c>
      <c r="E199" t="str">
        <f>IF(ISNA(MATCH(A199,'ESO zone constants'!$A$3:$A$9952,0)),"","X")</f>
        <v>X</v>
      </c>
    </row>
    <row r="200" spans="1:5" x14ac:dyDescent="0.25">
      <c r="A200" s="81">
        <v>403</v>
      </c>
      <c r="B200">
        <v>198</v>
      </c>
      <c r="C200">
        <v>103</v>
      </c>
      <c r="D200" t="s">
        <v>290</v>
      </c>
      <c r="E200" t="str">
        <f>IF(ISNA(MATCH(A200,'ESO zone constants'!$A$3:$A$9952,0)),"","X")</f>
        <v>X</v>
      </c>
    </row>
    <row r="201" spans="1:5" x14ac:dyDescent="0.25">
      <c r="A201" s="81">
        <v>404</v>
      </c>
      <c r="B201">
        <v>199</v>
      </c>
      <c r="C201">
        <v>103</v>
      </c>
      <c r="D201" t="s">
        <v>291</v>
      </c>
      <c r="E201" t="str">
        <f>IF(ISNA(MATCH(A201,'ESO zone constants'!$A$3:$A$9952,0)),"","X")</f>
        <v>X</v>
      </c>
    </row>
    <row r="202" spans="1:5" x14ac:dyDescent="0.25">
      <c r="A202" s="81">
        <v>405</v>
      </c>
      <c r="B202">
        <v>200</v>
      </c>
      <c r="C202">
        <v>57</v>
      </c>
      <c r="D202" t="s">
        <v>292</v>
      </c>
      <c r="E202" t="str">
        <f>IF(ISNA(MATCH(A202,'ESO zone constants'!$A$3:$A$9952,0)),"","X")</f>
        <v>X</v>
      </c>
    </row>
    <row r="203" spans="1:5" x14ac:dyDescent="0.25">
      <c r="A203" s="80">
        <v>406</v>
      </c>
      <c r="B203">
        <v>201</v>
      </c>
      <c r="C203">
        <v>57</v>
      </c>
      <c r="D203" t="s">
        <v>293</v>
      </c>
      <c r="E203" t="str">
        <f>IF(ISNA(MATCH(A203,'ESO zone constants'!$A$3:$A$9952,0)),"","X")</f>
        <v>X</v>
      </c>
    </row>
    <row r="204" spans="1:5" x14ac:dyDescent="0.25">
      <c r="A204" s="80">
        <v>407</v>
      </c>
      <c r="B204">
        <v>202</v>
      </c>
      <c r="C204">
        <v>57</v>
      </c>
      <c r="D204" t="s">
        <v>294</v>
      </c>
      <c r="E204" t="str">
        <f>IF(ISNA(MATCH(A204,'ESO zone constants'!$A$3:$A$9952,0)),"","X")</f>
        <v>X</v>
      </c>
    </row>
    <row r="205" spans="1:5" x14ac:dyDescent="0.25">
      <c r="A205" s="80">
        <v>408</v>
      </c>
      <c r="B205">
        <v>203</v>
      </c>
      <c r="C205">
        <v>57</v>
      </c>
      <c r="D205" t="s">
        <v>295</v>
      </c>
      <c r="E205" t="str">
        <f>IF(ISNA(MATCH(A205,'ESO zone constants'!$A$3:$A$9952,0)),"","X")</f>
        <v>X</v>
      </c>
    </row>
    <row r="206" spans="1:5" x14ac:dyDescent="0.25">
      <c r="A206" s="81">
        <v>409</v>
      </c>
      <c r="B206">
        <v>204</v>
      </c>
      <c r="C206">
        <v>57</v>
      </c>
      <c r="D206" t="s">
        <v>296</v>
      </c>
      <c r="E206" t="str">
        <f>IF(ISNA(MATCH(A206,'ESO zone constants'!$A$3:$A$9952,0)),"","X")</f>
        <v>X</v>
      </c>
    </row>
    <row r="207" spans="1:5" x14ac:dyDescent="0.25">
      <c r="A207" s="81">
        <v>410</v>
      </c>
      <c r="B207">
        <v>205</v>
      </c>
      <c r="C207">
        <v>57</v>
      </c>
      <c r="D207" t="s">
        <v>297</v>
      </c>
      <c r="E207" t="str">
        <f>IF(ISNA(MATCH(A207,'ESO zone constants'!$A$3:$A$9952,0)),"","X")</f>
        <v>X</v>
      </c>
    </row>
    <row r="208" spans="1:5" x14ac:dyDescent="0.25">
      <c r="A208" s="81">
        <v>411</v>
      </c>
      <c r="B208">
        <v>206</v>
      </c>
      <c r="C208">
        <v>58</v>
      </c>
      <c r="D208" t="s">
        <v>298</v>
      </c>
      <c r="E208" t="str">
        <f>IF(ISNA(MATCH(A208,'ESO zone constants'!$A$3:$A$9952,0)),"","X")</f>
        <v>X</v>
      </c>
    </row>
    <row r="209" spans="1:5" x14ac:dyDescent="0.25">
      <c r="A209" s="81">
        <v>412</v>
      </c>
      <c r="B209">
        <v>207</v>
      </c>
      <c r="C209">
        <v>103</v>
      </c>
      <c r="D209" t="s">
        <v>299</v>
      </c>
      <c r="E209" t="str">
        <f>IF(ISNA(MATCH(A209,'ESO zone constants'!$A$3:$A$9952,0)),"","X")</f>
        <v>X</v>
      </c>
    </row>
    <row r="210" spans="1:5" x14ac:dyDescent="0.25">
      <c r="A210" s="81">
        <v>413</v>
      </c>
      <c r="B210">
        <v>208</v>
      </c>
      <c r="C210">
        <v>103</v>
      </c>
      <c r="D210" t="s">
        <v>300</v>
      </c>
      <c r="E210" t="str">
        <f>IF(ISNA(MATCH(A210,'ESO zone constants'!$A$3:$A$9952,0)),"","X")</f>
        <v>X</v>
      </c>
    </row>
    <row r="211" spans="1:5" x14ac:dyDescent="0.25">
      <c r="A211" s="81">
        <v>414</v>
      </c>
      <c r="B211">
        <v>209</v>
      </c>
      <c r="C211">
        <v>103</v>
      </c>
      <c r="D211" t="s">
        <v>301</v>
      </c>
      <c r="E211" t="str">
        <f>IF(ISNA(MATCH(A211,'ESO zone constants'!$A$3:$A$9952,0)),"","X")</f>
        <v>X</v>
      </c>
    </row>
    <row r="212" spans="1:5" x14ac:dyDescent="0.25">
      <c r="A212" s="81">
        <v>415</v>
      </c>
      <c r="B212">
        <v>210</v>
      </c>
      <c r="C212">
        <v>103</v>
      </c>
      <c r="D212" t="s">
        <v>302</v>
      </c>
      <c r="E212" t="str">
        <f>IF(ISNA(MATCH(A212,'ESO zone constants'!$A$3:$A$9952,0)),"","X")</f>
        <v>X</v>
      </c>
    </row>
    <row r="213" spans="1:5" x14ac:dyDescent="0.25">
      <c r="A213" s="81">
        <v>416</v>
      </c>
      <c r="B213">
        <v>211</v>
      </c>
      <c r="C213">
        <v>381</v>
      </c>
      <c r="D213" t="s">
        <v>303</v>
      </c>
      <c r="E213" t="str">
        <f>IF(ISNA(MATCH(A213,'ESO zone constants'!$A$3:$A$9952,0)),"","X")</f>
        <v>X</v>
      </c>
    </row>
    <row r="214" spans="1:5" x14ac:dyDescent="0.25">
      <c r="A214" s="81">
        <v>417</v>
      </c>
      <c r="B214">
        <v>212</v>
      </c>
      <c r="C214">
        <v>347</v>
      </c>
      <c r="D214" t="s">
        <v>304</v>
      </c>
      <c r="E214" t="str">
        <f>IF(ISNA(MATCH(A214,'ESO zone constants'!$A$3:$A$9952,0)),"","X")</f>
        <v>X</v>
      </c>
    </row>
    <row r="215" spans="1:5" x14ac:dyDescent="0.25">
      <c r="A215" s="81">
        <v>418</v>
      </c>
      <c r="B215">
        <v>213</v>
      </c>
      <c r="C215">
        <v>347</v>
      </c>
      <c r="D215" t="s">
        <v>305</v>
      </c>
      <c r="E215" t="str">
        <f>IF(ISNA(MATCH(A215,'ESO zone constants'!$A$3:$A$9952,0)),"","X")</f>
        <v>X</v>
      </c>
    </row>
    <row r="216" spans="1:5" x14ac:dyDescent="0.25">
      <c r="A216" s="81">
        <v>419</v>
      </c>
      <c r="B216">
        <v>214</v>
      </c>
      <c r="C216">
        <v>347</v>
      </c>
      <c r="D216" t="s">
        <v>306</v>
      </c>
      <c r="E216" t="str">
        <f>IF(ISNA(MATCH(A216,'ESO zone constants'!$A$3:$A$9952,0)),"","X")</f>
        <v>X</v>
      </c>
    </row>
    <row r="217" spans="1:5" x14ac:dyDescent="0.25">
      <c r="A217" s="81">
        <v>420</v>
      </c>
      <c r="B217">
        <v>215</v>
      </c>
      <c r="C217">
        <v>347</v>
      </c>
      <c r="D217" t="s">
        <v>307</v>
      </c>
      <c r="E217" t="str">
        <f>IF(ISNA(MATCH(A217,'ESO zone constants'!$A$3:$A$9952,0)),"","X")</f>
        <v>X</v>
      </c>
    </row>
    <row r="218" spans="1:5" x14ac:dyDescent="0.25">
      <c r="A218" s="81">
        <v>421</v>
      </c>
      <c r="B218">
        <v>216</v>
      </c>
      <c r="C218">
        <v>347</v>
      </c>
      <c r="D218" t="s">
        <v>308</v>
      </c>
      <c r="E218" t="str">
        <f>IF(ISNA(MATCH(A218,'ESO zone constants'!$A$3:$A$9952,0)),"","X")</f>
        <v>X</v>
      </c>
    </row>
    <row r="219" spans="1:5" x14ac:dyDescent="0.25">
      <c r="A219" s="80">
        <v>422</v>
      </c>
      <c r="B219">
        <v>217</v>
      </c>
      <c r="C219">
        <v>347</v>
      </c>
      <c r="D219" t="s">
        <v>309</v>
      </c>
      <c r="E219" t="str">
        <f>IF(ISNA(MATCH(A219,'ESO zone constants'!$A$3:$A$9952,0)),"","X")</f>
        <v>X</v>
      </c>
    </row>
    <row r="220" spans="1:5" x14ac:dyDescent="0.25">
      <c r="A220" s="80">
        <v>424</v>
      </c>
      <c r="B220">
        <v>218</v>
      </c>
      <c r="C220">
        <v>3</v>
      </c>
      <c r="D220" t="s">
        <v>310</v>
      </c>
      <c r="E220" t="str">
        <f>IF(ISNA(MATCH(A220,'ESO zone constants'!$A$3:$A$9952,0)),"","X")</f>
        <v>X</v>
      </c>
    </row>
    <row r="221" spans="1:5" x14ac:dyDescent="0.25">
      <c r="A221" s="80">
        <v>425</v>
      </c>
      <c r="B221">
        <v>219</v>
      </c>
      <c r="C221">
        <v>3</v>
      </c>
      <c r="D221" t="s">
        <v>311</v>
      </c>
      <c r="E221" t="str">
        <f>IF(ISNA(MATCH(A221,'ESO zone constants'!$A$3:$A$9952,0)),"","X")</f>
        <v>X</v>
      </c>
    </row>
    <row r="222" spans="1:5" x14ac:dyDescent="0.25">
      <c r="A222" s="80">
        <v>426</v>
      </c>
      <c r="B222">
        <v>220</v>
      </c>
      <c r="C222">
        <v>3</v>
      </c>
      <c r="D222" t="s">
        <v>312</v>
      </c>
      <c r="E222" t="str">
        <f>IF(ISNA(MATCH(A222,'ESO zone constants'!$A$3:$A$9952,0)),"","X")</f>
        <v>X</v>
      </c>
    </row>
    <row r="223" spans="1:5" x14ac:dyDescent="0.25">
      <c r="A223" s="81">
        <v>429</v>
      </c>
      <c r="B223">
        <v>221</v>
      </c>
      <c r="C223">
        <v>3</v>
      </c>
      <c r="D223" t="s">
        <v>313</v>
      </c>
      <c r="E223" t="str">
        <f>IF(ISNA(MATCH(A223,'ESO zone constants'!$A$3:$A$9952,0)),"","X")</f>
        <v>X</v>
      </c>
    </row>
    <row r="224" spans="1:5" x14ac:dyDescent="0.25">
      <c r="A224" s="81">
        <v>430</v>
      </c>
      <c r="B224">
        <v>222</v>
      </c>
      <c r="C224">
        <v>19</v>
      </c>
      <c r="D224" t="s">
        <v>314</v>
      </c>
      <c r="E224" t="str">
        <f>IF(ISNA(MATCH(A224,'ESO zone constants'!$A$3:$A$9952,0)),"","X")</f>
        <v>X</v>
      </c>
    </row>
    <row r="225" spans="1:5" x14ac:dyDescent="0.25">
      <c r="A225" s="80">
        <v>431</v>
      </c>
      <c r="B225">
        <v>223</v>
      </c>
      <c r="C225">
        <v>103</v>
      </c>
      <c r="D225" t="s">
        <v>315</v>
      </c>
      <c r="E225" t="str">
        <f>IF(ISNA(MATCH(A225,'ESO zone constants'!$A$3:$A$9952,0)),"","X")</f>
        <v>X</v>
      </c>
    </row>
    <row r="226" spans="1:5" x14ac:dyDescent="0.25">
      <c r="A226" s="80">
        <v>433</v>
      </c>
      <c r="B226">
        <v>224</v>
      </c>
      <c r="C226">
        <v>383</v>
      </c>
      <c r="D226" t="s">
        <v>316</v>
      </c>
      <c r="E226" t="str">
        <f>IF(ISNA(MATCH(A226,'ESO zone constants'!$A$3:$A$9952,0)),"","X")</f>
        <v>X</v>
      </c>
    </row>
    <row r="227" spans="1:5" x14ac:dyDescent="0.25">
      <c r="A227" s="81">
        <v>434</v>
      </c>
      <c r="B227">
        <v>225</v>
      </c>
      <c r="C227">
        <v>383</v>
      </c>
      <c r="D227" t="s">
        <v>317</v>
      </c>
      <c r="E227" t="str">
        <f>IF(ISNA(MATCH(A227,'ESO zone constants'!$A$3:$A$9952,0)),"","X")</f>
        <v>X</v>
      </c>
    </row>
    <row r="228" spans="1:5" x14ac:dyDescent="0.25">
      <c r="A228" s="81">
        <v>435</v>
      </c>
      <c r="B228">
        <v>226</v>
      </c>
      <c r="C228">
        <v>383</v>
      </c>
      <c r="D228" t="s">
        <v>318</v>
      </c>
      <c r="E228" t="str">
        <f>IF(ISNA(MATCH(A228,'ESO zone constants'!$A$3:$A$9952,0)),"","X")</f>
        <v>X</v>
      </c>
    </row>
    <row r="229" spans="1:5" x14ac:dyDescent="0.25">
      <c r="A229" s="81">
        <v>436</v>
      </c>
      <c r="B229">
        <v>227</v>
      </c>
      <c r="C229">
        <v>383</v>
      </c>
      <c r="D229" t="s">
        <v>319</v>
      </c>
      <c r="E229" t="str">
        <f>IF(ISNA(MATCH(A229,'ESO zone constants'!$A$3:$A$9952,0)),"","X")</f>
        <v>X</v>
      </c>
    </row>
    <row r="230" spans="1:5" x14ac:dyDescent="0.25">
      <c r="A230" s="81">
        <v>437</v>
      </c>
      <c r="B230">
        <v>228</v>
      </c>
      <c r="C230">
        <v>383</v>
      </c>
      <c r="D230" t="s">
        <v>320</v>
      </c>
      <c r="E230" t="str">
        <f>IF(ISNA(MATCH(A230,'ESO zone constants'!$A$3:$A$9952,0)),"","X")</f>
        <v>X</v>
      </c>
    </row>
    <row r="231" spans="1:5" x14ac:dyDescent="0.25">
      <c r="A231" s="81">
        <v>438</v>
      </c>
      <c r="B231">
        <v>229</v>
      </c>
      <c r="C231">
        <v>383</v>
      </c>
      <c r="D231" t="s">
        <v>321</v>
      </c>
      <c r="E231" t="str">
        <f>IF(ISNA(MATCH(A231,'ESO zone constants'!$A$3:$A$9952,0)),"","X")</f>
        <v>X</v>
      </c>
    </row>
    <row r="232" spans="1:5" x14ac:dyDescent="0.25">
      <c r="A232" s="81">
        <v>439</v>
      </c>
      <c r="B232">
        <v>230</v>
      </c>
      <c r="C232">
        <v>383</v>
      </c>
      <c r="D232" t="s">
        <v>322</v>
      </c>
      <c r="E232" t="str">
        <f>IF(ISNA(MATCH(A232,'ESO zone constants'!$A$3:$A$9952,0)),"","X")</f>
        <v>X</v>
      </c>
    </row>
    <row r="233" spans="1:5" x14ac:dyDescent="0.25">
      <c r="A233" s="81">
        <v>440</v>
      </c>
      <c r="B233">
        <v>231</v>
      </c>
      <c r="C233">
        <v>383</v>
      </c>
      <c r="D233" t="s">
        <v>323</v>
      </c>
      <c r="E233" t="str">
        <f>IF(ISNA(MATCH(A233,'ESO zone constants'!$A$3:$A$9952,0)),"","X")</f>
        <v>X</v>
      </c>
    </row>
    <row r="234" spans="1:5" x14ac:dyDescent="0.25">
      <c r="A234" s="81">
        <v>442</v>
      </c>
      <c r="B234">
        <v>232</v>
      </c>
      <c r="C234">
        <v>383</v>
      </c>
      <c r="D234" t="s">
        <v>324</v>
      </c>
      <c r="E234" t="str">
        <f>IF(ISNA(MATCH(A234,'ESO zone constants'!$A$3:$A$9952,0)),"","X")</f>
        <v>X</v>
      </c>
    </row>
    <row r="235" spans="1:5" x14ac:dyDescent="0.25">
      <c r="A235" s="81">
        <v>444</v>
      </c>
      <c r="B235">
        <v>233</v>
      </c>
      <c r="C235">
        <v>383</v>
      </c>
      <c r="D235" t="s">
        <v>325</v>
      </c>
      <c r="E235" t="str">
        <f>IF(ISNA(MATCH(A235,'ESO zone constants'!$A$3:$A$9952,0)),"","X")</f>
        <v>X</v>
      </c>
    </row>
    <row r="236" spans="1:5" x14ac:dyDescent="0.25">
      <c r="A236" s="81">
        <v>447</v>
      </c>
      <c r="B236">
        <v>234</v>
      </c>
      <c r="C236">
        <v>383</v>
      </c>
      <c r="D236" t="s">
        <v>326</v>
      </c>
      <c r="E236" t="str">
        <f>IF(ISNA(MATCH(A236,'ESO zone constants'!$A$3:$A$9952,0)),"","X")</f>
        <v>X</v>
      </c>
    </row>
    <row r="237" spans="1:5" x14ac:dyDescent="0.25">
      <c r="A237" s="81">
        <v>449</v>
      </c>
      <c r="B237">
        <v>235</v>
      </c>
      <c r="C237">
        <v>101</v>
      </c>
      <c r="D237" t="s">
        <v>48</v>
      </c>
      <c r="E237" t="str">
        <f>IF(ISNA(MATCH(A237,'ESO zone constants'!$A$3:$A$9952,0)),"","X")</f>
        <v>X</v>
      </c>
    </row>
    <row r="238" spans="1:5" x14ac:dyDescent="0.25">
      <c r="A238" s="81">
        <v>451</v>
      </c>
      <c r="B238">
        <v>236</v>
      </c>
      <c r="C238">
        <v>382</v>
      </c>
      <c r="D238" t="s">
        <v>327</v>
      </c>
      <c r="E238" t="str">
        <f>IF(ISNA(MATCH(A238,'ESO zone constants'!$A$3:$A$9952,0)),"","X")</f>
        <v>X</v>
      </c>
    </row>
    <row r="239" spans="1:5" x14ac:dyDescent="0.25">
      <c r="A239" s="81">
        <v>452</v>
      </c>
      <c r="B239">
        <v>237</v>
      </c>
      <c r="C239">
        <v>382</v>
      </c>
      <c r="D239" t="s">
        <v>328</v>
      </c>
      <c r="E239" t="str">
        <f>IF(ISNA(MATCH(A239,'ESO zone constants'!$A$3:$A$9952,0)),"","X")</f>
        <v>X</v>
      </c>
    </row>
    <row r="240" spans="1:5" x14ac:dyDescent="0.25">
      <c r="A240" s="81">
        <v>453</v>
      </c>
      <c r="B240">
        <v>238</v>
      </c>
      <c r="C240">
        <v>382</v>
      </c>
      <c r="D240" t="s">
        <v>329</v>
      </c>
      <c r="E240" t="str">
        <f>IF(ISNA(MATCH(A240,'ESO zone constants'!$A$3:$A$9952,0)),"","X")</f>
        <v>X</v>
      </c>
    </row>
    <row r="241" spans="1:5" x14ac:dyDescent="0.25">
      <c r="A241" s="81">
        <v>454</v>
      </c>
      <c r="B241">
        <v>239</v>
      </c>
      <c r="C241">
        <v>382</v>
      </c>
      <c r="D241" t="s">
        <v>330</v>
      </c>
      <c r="E241" t="str">
        <f>IF(ISNA(MATCH(A241,'ESO zone constants'!$A$3:$A$9952,0)),"","X")</f>
        <v>X</v>
      </c>
    </row>
    <row r="242" spans="1:5" x14ac:dyDescent="0.25">
      <c r="A242" s="80">
        <v>455</v>
      </c>
      <c r="B242">
        <v>240</v>
      </c>
      <c r="C242">
        <v>382</v>
      </c>
      <c r="D242" t="s">
        <v>331</v>
      </c>
      <c r="E242" t="str">
        <f>IF(ISNA(MATCH(A242,'ESO zone constants'!$A$3:$A$9952,0)),"","X")</f>
        <v>X</v>
      </c>
    </row>
    <row r="243" spans="1:5" x14ac:dyDescent="0.25">
      <c r="A243" s="81">
        <v>456</v>
      </c>
      <c r="B243">
        <v>241</v>
      </c>
      <c r="C243">
        <v>382</v>
      </c>
      <c r="D243" t="s">
        <v>332</v>
      </c>
      <c r="E243" t="str">
        <f>IF(ISNA(MATCH(A243,'ESO zone constants'!$A$3:$A$9952,0)),"","X")</f>
        <v>X</v>
      </c>
    </row>
    <row r="244" spans="1:5" x14ac:dyDescent="0.25">
      <c r="A244" s="81">
        <v>457</v>
      </c>
      <c r="B244">
        <v>242</v>
      </c>
      <c r="C244">
        <v>382</v>
      </c>
      <c r="D244" t="s">
        <v>333</v>
      </c>
      <c r="E244" t="str">
        <f>IF(ISNA(MATCH(A244,'ESO zone constants'!$A$3:$A$9952,0)),"","X")</f>
        <v>X</v>
      </c>
    </row>
    <row r="245" spans="1:5" x14ac:dyDescent="0.25">
      <c r="A245" s="81">
        <v>458</v>
      </c>
      <c r="B245">
        <v>243</v>
      </c>
      <c r="C245">
        <v>382</v>
      </c>
      <c r="D245" t="s">
        <v>334</v>
      </c>
      <c r="E245" t="str">
        <f>IF(ISNA(MATCH(A245,'ESO zone constants'!$A$3:$A$9952,0)),"","X")</f>
        <v>X</v>
      </c>
    </row>
    <row r="246" spans="1:5" x14ac:dyDescent="0.25">
      <c r="A246" s="81">
        <v>459</v>
      </c>
      <c r="B246">
        <v>244</v>
      </c>
      <c r="C246">
        <v>382</v>
      </c>
      <c r="D246" t="s">
        <v>335</v>
      </c>
      <c r="E246" t="str">
        <f>IF(ISNA(MATCH(A246,'ESO zone constants'!$A$3:$A$9952,0)),"","X")</f>
        <v>X</v>
      </c>
    </row>
    <row r="247" spans="1:5" x14ac:dyDescent="0.25">
      <c r="A247" s="81">
        <v>460</v>
      </c>
      <c r="B247">
        <v>245</v>
      </c>
      <c r="C247">
        <v>382</v>
      </c>
      <c r="D247" t="s">
        <v>336</v>
      </c>
      <c r="E247" t="str">
        <f>IF(ISNA(MATCH(A247,'ESO zone constants'!$A$3:$A$9952,0)),"","X")</f>
        <v>X</v>
      </c>
    </row>
    <row r="248" spans="1:5" x14ac:dyDescent="0.25">
      <c r="A248" s="81">
        <v>461</v>
      </c>
      <c r="B248">
        <v>246</v>
      </c>
      <c r="C248">
        <v>382</v>
      </c>
      <c r="D248" t="s">
        <v>337</v>
      </c>
      <c r="E248" t="str">
        <f>IF(ISNA(MATCH(A248,'ESO zone constants'!$A$3:$A$9952,0)),"","X")</f>
        <v>X</v>
      </c>
    </row>
    <row r="249" spans="1:5" x14ac:dyDescent="0.25">
      <c r="A249" s="81">
        <v>462</v>
      </c>
      <c r="B249">
        <v>247</v>
      </c>
      <c r="C249">
        <v>382</v>
      </c>
      <c r="D249" t="s">
        <v>338</v>
      </c>
      <c r="E249" t="str">
        <f>IF(ISNA(MATCH(A249,'ESO zone constants'!$A$3:$A$9952,0)),"","X")</f>
        <v>X</v>
      </c>
    </row>
    <row r="250" spans="1:5" x14ac:dyDescent="0.25">
      <c r="A250" s="80">
        <v>463</v>
      </c>
      <c r="B250">
        <v>248</v>
      </c>
      <c r="C250">
        <v>382</v>
      </c>
      <c r="D250" t="s">
        <v>339</v>
      </c>
      <c r="E250" t="str">
        <f>IF(ISNA(MATCH(A250,'ESO zone constants'!$A$3:$A$9952,0)),"","X")</f>
        <v>X</v>
      </c>
    </row>
    <row r="251" spans="1:5" x14ac:dyDescent="0.25">
      <c r="A251" s="81">
        <v>464</v>
      </c>
      <c r="B251">
        <v>249</v>
      </c>
      <c r="C251">
        <v>382</v>
      </c>
      <c r="D251" t="s">
        <v>340</v>
      </c>
      <c r="E251" t="str">
        <f>IF(ISNA(MATCH(A251,'ESO zone constants'!$A$3:$A$9952,0)),"","X")</f>
        <v>X</v>
      </c>
    </row>
    <row r="252" spans="1:5" x14ac:dyDescent="0.25">
      <c r="A252" s="80">
        <v>465</v>
      </c>
      <c r="B252">
        <v>250</v>
      </c>
      <c r="C252">
        <v>382</v>
      </c>
      <c r="D252" t="s">
        <v>341</v>
      </c>
      <c r="E252" t="str">
        <f>IF(ISNA(MATCH(A252,'ESO zone constants'!$A$3:$A$9952,0)),"","X")</f>
        <v>X</v>
      </c>
    </row>
    <row r="253" spans="1:5" x14ac:dyDescent="0.25">
      <c r="A253" s="81">
        <v>466</v>
      </c>
      <c r="B253">
        <v>251</v>
      </c>
      <c r="C253">
        <v>382</v>
      </c>
      <c r="D253" t="s">
        <v>342</v>
      </c>
      <c r="E253" t="str">
        <f>IF(ISNA(MATCH(A253,'ESO zone constants'!$A$3:$A$9952,0)),"","X")</f>
        <v>X</v>
      </c>
    </row>
    <row r="254" spans="1:5" x14ac:dyDescent="0.25">
      <c r="A254" s="81">
        <v>467</v>
      </c>
      <c r="B254">
        <v>252</v>
      </c>
      <c r="C254">
        <v>382</v>
      </c>
      <c r="D254" t="s">
        <v>343</v>
      </c>
      <c r="E254" t="str">
        <f>IF(ISNA(MATCH(A254,'ESO zone constants'!$A$3:$A$9952,0)),"","X")</f>
        <v>X</v>
      </c>
    </row>
    <row r="255" spans="1:5" x14ac:dyDescent="0.25">
      <c r="A255" s="80">
        <v>468</v>
      </c>
      <c r="B255">
        <v>253</v>
      </c>
      <c r="C255">
        <v>58</v>
      </c>
      <c r="D255" t="s">
        <v>344</v>
      </c>
      <c r="E255" t="str">
        <f>IF(ISNA(MATCH(A255,'ESO zone constants'!$A$3:$A$9952,0)),"","X")</f>
        <v>X</v>
      </c>
    </row>
    <row r="256" spans="1:5" x14ac:dyDescent="0.25">
      <c r="A256" s="81">
        <v>469</v>
      </c>
      <c r="B256">
        <v>254</v>
      </c>
      <c r="C256">
        <v>58</v>
      </c>
      <c r="D256" t="s">
        <v>345</v>
      </c>
      <c r="E256" t="str">
        <f>IF(ISNA(MATCH(A256,'ESO zone constants'!$A$3:$A$9952,0)),"","X")</f>
        <v>X</v>
      </c>
    </row>
    <row r="257" spans="1:5" x14ac:dyDescent="0.25">
      <c r="A257" s="81">
        <v>470</v>
      </c>
      <c r="B257">
        <v>255</v>
      </c>
      <c r="C257">
        <v>58</v>
      </c>
      <c r="D257" t="s">
        <v>346</v>
      </c>
      <c r="E257" t="str">
        <f>IF(ISNA(MATCH(A257,'ESO zone constants'!$A$3:$A$9952,0)),"","X")</f>
        <v>X</v>
      </c>
    </row>
    <row r="258" spans="1:5" x14ac:dyDescent="0.25">
      <c r="A258" s="81">
        <v>471</v>
      </c>
      <c r="B258">
        <v>256</v>
      </c>
      <c r="C258">
        <v>58</v>
      </c>
      <c r="D258" t="s">
        <v>347</v>
      </c>
      <c r="E258" t="str">
        <f>IF(ISNA(MATCH(A258,'ESO zone constants'!$A$3:$A$9952,0)),"","X")</f>
        <v>X</v>
      </c>
    </row>
    <row r="259" spans="1:5" x14ac:dyDescent="0.25">
      <c r="A259" s="81">
        <v>472</v>
      </c>
      <c r="B259">
        <v>257</v>
      </c>
      <c r="C259">
        <v>58</v>
      </c>
      <c r="D259" t="s">
        <v>348</v>
      </c>
      <c r="E259" t="str">
        <f>IF(ISNA(MATCH(A259,'ESO zone constants'!$A$3:$A$9952,0)),"","X")</f>
        <v>X</v>
      </c>
    </row>
    <row r="260" spans="1:5" x14ac:dyDescent="0.25">
      <c r="A260" s="81">
        <v>473</v>
      </c>
      <c r="B260">
        <v>258</v>
      </c>
      <c r="C260">
        <v>58</v>
      </c>
      <c r="D260" t="s">
        <v>349</v>
      </c>
      <c r="E260" t="str">
        <f>IF(ISNA(MATCH(A260,'ESO zone constants'!$A$3:$A$9952,0)),"","X")</f>
        <v>X</v>
      </c>
    </row>
    <row r="261" spans="1:5" x14ac:dyDescent="0.25">
      <c r="A261" s="81">
        <v>475</v>
      </c>
      <c r="B261">
        <v>259</v>
      </c>
      <c r="C261">
        <v>383</v>
      </c>
      <c r="D261" t="s">
        <v>350</v>
      </c>
      <c r="E261" t="str">
        <f>IF(ISNA(MATCH(A261,'ESO zone constants'!$A$3:$A$9952,0)),"","X")</f>
        <v>X</v>
      </c>
    </row>
    <row r="262" spans="1:5" x14ac:dyDescent="0.25">
      <c r="A262" s="81">
        <v>477</v>
      </c>
      <c r="B262">
        <v>260</v>
      </c>
      <c r="C262">
        <v>383</v>
      </c>
      <c r="D262" t="s">
        <v>351</v>
      </c>
      <c r="E262" t="str">
        <f>IF(ISNA(MATCH(A262,'ESO zone constants'!$A$3:$A$9952,0)),"","X")</f>
        <v>X</v>
      </c>
    </row>
    <row r="263" spans="1:5" x14ac:dyDescent="0.25">
      <c r="A263" s="81">
        <v>478</v>
      </c>
      <c r="B263">
        <v>261</v>
      </c>
      <c r="C263">
        <v>383</v>
      </c>
      <c r="D263" t="s">
        <v>352</v>
      </c>
      <c r="E263" t="str">
        <f>IF(ISNA(MATCH(A263,'ESO zone constants'!$A$3:$A$9952,0)),"","X")</f>
        <v>X</v>
      </c>
    </row>
    <row r="264" spans="1:5" x14ac:dyDescent="0.25">
      <c r="A264" s="81">
        <v>480</v>
      </c>
      <c r="B264">
        <v>262</v>
      </c>
      <c r="C264">
        <v>103</v>
      </c>
      <c r="D264" t="s">
        <v>353</v>
      </c>
      <c r="E264" t="str">
        <f>IF(ISNA(MATCH(A264,'ESO zone constants'!$A$3:$A$9952,0)),"","X")</f>
        <v>X</v>
      </c>
    </row>
    <row r="265" spans="1:5" x14ac:dyDescent="0.25">
      <c r="A265" s="81">
        <v>481</v>
      </c>
      <c r="B265">
        <v>263</v>
      </c>
      <c r="C265">
        <v>103</v>
      </c>
      <c r="D265" t="s">
        <v>354</v>
      </c>
      <c r="E265" t="str">
        <f>IF(ISNA(MATCH(A265,'ESO zone constants'!$A$3:$A$9952,0)),"","X")</f>
        <v>X</v>
      </c>
    </row>
    <row r="266" spans="1:5" x14ac:dyDescent="0.25">
      <c r="A266" s="81">
        <v>482</v>
      </c>
      <c r="B266">
        <v>264</v>
      </c>
      <c r="C266">
        <v>103</v>
      </c>
      <c r="D266" t="s">
        <v>355</v>
      </c>
      <c r="E266" t="str">
        <f>IF(ISNA(MATCH(A266,'ESO zone constants'!$A$3:$A$9952,0)),"","X")</f>
        <v>X</v>
      </c>
    </row>
    <row r="267" spans="1:5" x14ac:dyDescent="0.25">
      <c r="A267" s="81">
        <v>484</v>
      </c>
      <c r="B267">
        <v>265</v>
      </c>
      <c r="C267">
        <v>103</v>
      </c>
      <c r="D267" t="s">
        <v>356</v>
      </c>
      <c r="E267" t="str">
        <f>IF(ISNA(MATCH(A267,'ESO zone constants'!$A$3:$A$9952,0)),"","X")</f>
        <v>X</v>
      </c>
    </row>
    <row r="268" spans="1:5" x14ac:dyDescent="0.25">
      <c r="A268" s="80">
        <v>485</v>
      </c>
      <c r="B268">
        <v>266</v>
      </c>
      <c r="C268">
        <v>103</v>
      </c>
      <c r="D268" t="s">
        <v>357</v>
      </c>
      <c r="E268" t="str">
        <f>IF(ISNA(MATCH(A268,'ESO zone constants'!$A$3:$A$9952,0)),"","X")</f>
        <v>X</v>
      </c>
    </row>
    <row r="269" spans="1:5" x14ac:dyDescent="0.25">
      <c r="A269" s="80">
        <v>486</v>
      </c>
      <c r="B269">
        <v>267</v>
      </c>
      <c r="C269">
        <v>381</v>
      </c>
      <c r="D269" t="s">
        <v>358</v>
      </c>
      <c r="E269" t="str">
        <f>IF(ISNA(MATCH(A269,'ESO zone constants'!$A$3:$A$9952,0)),"","X")</f>
        <v>X</v>
      </c>
    </row>
    <row r="270" spans="1:5" x14ac:dyDescent="0.25">
      <c r="A270" s="80">
        <v>487</v>
      </c>
      <c r="B270">
        <v>268</v>
      </c>
      <c r="C270">
        <v>382</v>
      </c>
      <c r="D270" t="s">
        <v>359</v>
      </c>
      <c r="E270" t="str">
        <f>IF(ISNA(MATCH(A270,'ESO zone constants'!$A$3:$A$9952,0)),"","X")</f>
        <v>X</v>
      </c>
    </row>
    <row r="271" spans="1:5" x14ac:dyDescent="0.25">
      <c r="A271" s="80">
        <v>492</v>
      </c>
      <c r="B271">
        <v>269</v>
      </c>
      <c r="C271">
        <v>41</v>
      </c>
      <c r="D271" t="s">
        <v>360</v>
      </c>
      <c r="E271" t="str">
        <f>IF(ISNA(MATCH(A271,'ESO zone constants'!$A$3:$A$9952,0)),"","X")</f>
        <v>X</v>
      </c>
    </row>
    <row r="272" spans="1:5" x14ac:dyDescent="0.25">
      <c r="A272" s="80">
        <v>493</v>
      </c>
      <c r="B272">
        <v>270</v>
      </c>
      <c r="C272">
        <v>181</v>
      </c>
      <c r="D272" t="s">
        <v>361</v>
      </c>
      <c r="E272" t="str">
        <f>IF(ISNA(MATCH(A272,'ESO zone constants'!$A$3:$A$9952,0)),"","X")</f>
        <v>X</v>
      </c>
    </row>
    <row r="273" spans="1:5" x14ac:dyDescent="0.25">
      <c r="A273" s="80">
        <v>494</v>
      </c>
      <c r="B273">
        <v>271</v>
      </c>
      <c r="C273">
        <v>181</v>
      </c>
      <c r="D273" t="s">
        <v>362</v>
      </c>
      <c r="E273" t="str">
        <f>IF(ISNA(MATCH(A273,'ESO zone constants'!$A$3:$A$9952,0)),"","X")</f>
        <v>X</v>
      </c>
    </row>
    <row r="274" spans="1:5" x14ac:dyDescent="0.25">
      <c r="A274" s="80">
        <v>495</v>
      </c>
      <c r="B274">
        <v>272</v>
      </c>
      <c r="C274">
        <v>181</v>
      </c>
      <c r="D274" t="s">
        <v>363</v>
      </c>
      <c r="E274" t="str">
        <f>IF(ISNA(MATCH(A274,'ESO zone constants'!$A$3:$A$9952,0)),"","X")</f>
        <v>X</v>
      </c>
    </row>
    <row r="275" spans="1:5" x14ac:dyDescent="0.25">
      <c r="A275" s="80">
        <v>496</v>
      </c>
      <c r="B275">
        <v>273</v>
      </c>
      <c r="C275">
        <v>181</v>
      </c>
      <c r="D275" t="s">
        <v>364</v>
      </c>
      <c r="E275" t="str">
        <f>IF(ISNA(MATCH(A275,'ESO zone constants'!$A$3:$A$9952,0)),"","X")</f>
        <v>X</v>
      </c>
    </row>
    <row r="276" spans="1:5" x14ac:dyDescent="0.25">
      <c r="A276" s="80">
        <v>497</v>
      </c>
      <c r="B276">
        <v>274</v>
      </c>
      <c r="C276">
        <v>181</v>
      </c>
      <c r="D276" t="s">
        <v>365</v>
      </c>
      <c r="E276" t="str">
        <f>IF(ISNA(MATCH(A276,'ESO zone constants'!$A$3:$A$9952,0)),"","X")</f>
        <v>X</v>
      </c>
    </row>
    <row r="277" spans="1:5" x14ac:dyDescent="0.25">
      <c r="A277" s="80">
        <v>498</v>
      </c>
      <c r="B277">
        <v>275</v>
      </c>
      <c r="C277">
        <v>181</v>
      </c>
      <c r="D277" t="s">
        <v>366</v>
      </c>
      <c r="E277" t="str">
        <f>IF(ISNA(MATCH(A277,'ESO zone constants'!$A$3:$A$9952,0)),"","X")</f>
        <v>X</v>
      </c>
    </row>
    <row r="278" spans="1:5" x14ac:dyDescent="0.25">
      <c r="A278" s="80">
        <v>499</v>
      </c>
      <c r="B278">
        <v>276</v>
      </c>
      <c r="C278">
        <v>181</v>
      </c>
      <c r="D278" t="s">
        <v>367</v>
      </c>
      <c r="E278" t="str">
        <f>IF(ISNA(MATCH(A278,'ESO zone constants'!$A$3:$A$9952,0)),"","X")</f>
        <v>X</v>
      </c>
    </row>
    <row r="279" spans="1:5" x14ac:dyDescent="0.25">
      <c r="A279" s="80">
        <v>500</v>
      </c>
      <c r="B279">
        <v>277</v>
      </c>
      <c r="C279">
        <v>181</v>
      </c>
      <c r="D279" t="s">
        <v>368</v>
      </c>
      <c r="E279" t="str">
        <f>IF(ISNA(MATCH(A279,'ESO zone constants'!$A$3:$A$9952,0)),"","X")</f>
        <v>X</v>
      </c>
    </row>
    <row r="280" spans="1:5" x14ac:dyDescent="0.25">
      <c r="A280" s="80">
        <v>501</v>
      </c>
      <c r="B280">
        <v>278</v>
      </c>
      <c r="C280">
        <v>181</v>
      </c>
      <c r="D280" t="s">
        <v>369</v>
      </c>
      <c r="E280" t="str">
        <f>IF(ISNA(MATCH(A280,'ESO zone constants'!$A$3:$A$9952,0)),"","X")</f>
        <v>X</v>
      </c>
    </row>
    <row r="281" spans="1:5" x14ac:dyDescent="0.25">
      <c r="A281" s="80">
        <v>502</v>
      </c>
      <c r="B281">
        <v>279</v>
      </c>
      <c r="C281">
        <v>181</v>
      </c>
      <c r="D281" t="s">
        <v>370</v>
      </c>
      <c r="E281" t="str">
        <f>IF(ISNA(MATCH(A281,'ESO zone constants'!$A$3:$A$9952,0)),"","X")</f>
        <v>X</v>
      </c>
    </row>
    <row r="282" spans="1:5" x14ac:dyDescent="0.25">
      <c r="A282" s="80">
        <v>503</v>
      </c>
      <c r="B282">
        <v>280</v>
      </c>
      <c r="C282">
        <v>181</v>
      </c>
      <c r="D282" t="s">
        <v>371</v>
      </c>
      <c r="E282" t="str">
        <f>IF(ISNA(MATCH(A282,'ESO zone constants'!$A$3:$A$9952,0)),"","X")</f>
        <v>X</v>
      </c>
    </row>
    <row r="283" spans="1:5" x14ac:dyDescent="0.25">
      <c r="A283" s="80">
        <v>504</v>
      </c>
      <c r="B283">
        <v>281</v>
      </c>
      <c r="C283">
        <v>181</v>
      </c>
      <c r="D283" t="s">
        <v>372</v>
      </c>
      <c r="E283" t="str">
        <f>IF(ISNA(MATCH(A283,'ESO zone constants'!$A$3:$A$9952,0)),"","X")</f>
        <v>X</v>
      </c>
    </row>
    <row r="284" spans="1:5" x14ac:dyDescent="0.25">
      <c r="A284" s="80">
        <v>505</v>
      </c>
      <c r="B284">
        <v>282</v>
      </c>
      <c r="C284">
        <v>181</v>
      </c>
      <c r="D284" t="s">
        <v>373</v>
      </c>
      <c r="E284" t="str">
        <f>IF(ISNA(MATCH(A284,'ESO zone constants'!$A$3:$A$9952,0)),"","X")</f>
        <v>X</v>
      </c>
    </row>
    <row r="285" spans="1:5" x14ac:dyDescent="0.25">
      <c r="A285" s="80">
        <v>506</v>
      </c>
      <c r="B285">
        <v>283</v>
      </c>
      <c r="C285">
        <v>181</v>
      </c>
      <c r="D285" t="s">
        <v>374</v>
      </c>
      <c r="E285" t="str">
        <f>IF(ISNA(MATCH(A285,'ESO zone constants'!$A$3:$A$9952,0)),"","X")</f>
        <v>X</v>
      </c>
    </row>
    <row r="286" spans="1:5" x14ac:dyDescent="0.25">
      <c r="A286" s="80">
        <v>507</v>
      </c>
      <c r="B286">
        <v>284</v>
      </c>
      <c r="C286">
        <v>181</v>
      </c>
      <c r="D286" t="s">
        <v>375</v>
      </c>
      <c r="E286" t="str">
        <f>IF(ISNA(MATCH(A286,'ESO zone constants'!$A$3:$A$9952,0)),"","X")</f>
        <v>X</v>
      </c>
    </row>
    <row r="287" spans="1:5" x14ac:dyDescent="0.25">
      <c r="A287" s="80">
        <v>508</v>
      </c>
      <c r="B287">
        <v>285</v>
      </c>
      <c r="C287">
        <v>849</v>
      </c>
      <c r="D287" t="s">
        <v>376</v>
      </c>
      <c r="E287" t="str">
        <f>IF(ISNA(MATCH(A287,'ESO zone constants'!$A$3:$A$9952,0)),"","X")</f>
        <v>X</v>
      </c>
    </row>
    <row r="288" spans="1:5" x14ac:dyDescent="0.25">
      <c r="A288" s="80">
        <v>509</v>
      </c>
      <c r="B288">
        <v>286</v>
      </c>
      <c r="C288">
        <v>849</v>
      </c>
      <c r="D288" t="s">
        <v>377</v>
      </c>
      <c r="E288" t="str">
        <f>IF(ISNA(MATCH(A288,'ESO zone constants'!$A$3:$A$9952,0)),"","X")</f>
        <v>X</v>
      </c>
    </row>
    <row r="289" spans="1:5" x14ac:dyDescent="0.25">
      <c r="A289" s="80">
        <v>510</v>
      </c>
      <c r="B289">
        <v>287</v>
      </c>
      <c r="C289">
        <v>849</v>
      </c>
      <c r="D289" t="s">
        <v>378</v>
      </c>
      <c r="E289" t="str">
        <f>IF(ISNA(MATCH(A289,'ESO zone constants'!$A$3:$A$9952,0)),"","X")</f>
        <v>X</v>
      </c>
    </row>
    <row r="290" spans="1:5" x14ac:dyDescent="0.25">
      <c r="A290" s="80">
        <v>511</v>
      </c>
      <c r="B290">
        <v>288</v>
      </c>
      <c r="C290">
        <v>511</v>
      </c>
      <c r="D290" t="s">
        <v>379</v>
      </c>
      <c r="E290" t="str">
        <f>IF(ISNA(MATCH(A290,'ESO zone constants'!$A$3:$A$9952,0)),"","X")</f>
        <v>X</v>
      </c>
    </row>
    <row r="291" spans="1:5" x14ac:dyDescent="0.25">
      <c r="A291" s="80">
        <v>512</v>
      </c>
      <c r="B291">
        <v>289</v>
      </c>
      <c r="C291">
        <v>512</v>
      </c>
      <c r="D291" t="s">
        <v>380</v>
      </c>
      <c r="E291" t="str">
        <f>IF(ISNA(MATCH(A291,'ESO zone constants'!$A$3:$A$9952,0)),"","X")</f>
        <v>X</v>
      </c>
    </row>
    <row r="292" spans="1:5" x14ac:dyDescent="0.25">
      <c r="A292" s="80">
        <v>513</v>
      </c>
      <c r="B292">
        <v>290</v>
      </c>
      <c r="C292">
        <v>513</v>
      </c>
      <c r="D292" t="s">
        <v>381</v>
      </c>
      <c r="E292" t="str">
        <f>IF(ISNA(MATCH(A292,'ESO zone constants'!$A$3:$A$9952,0)),"","X")</f>
        <v>X</v>
      </c>
    </row>
    <row r="293" spans="1:5" x14ac:dyDescent="0.25">
      <c r="A293" s="80">
        <v>514</v>
      </c>
      <c r="B293">
        <v>291</v>
      </c>
      <c r="C293">
        <v>514</v>
      </c>
      <c r="D293" t="s">
        <v>382</v>
      </c>
      <c r="E293" t="str">
        <f>IF(ISNA(MATCH(A293,'ESO zone constants'!$A$3:$A$9952,0)),"","X")</f>
        <v>X</v>
      </c>
    </row>
    <row r="294" spans="1:5" x14ac:dyDescent="0.25">
      <c r="A294" s="80">
        <v>515</v>
      </c>
      <c r="B294">
        <v>292</v>
      </c>
      <c r="C294">
        <v>515</v>
      </c>
      <c r="D294" t="s">
        <v>1516</v>
      </c>
      <c r="E294" t="str">
        <f>IF(ISNA(MATCH(A294,'ESO zone constants'!$A$3:$A$9952,0)),"","X")</f>
        <v>X</v>
      </c>
    </row>
    <row r="295" spans="1:5" x14ac:dyDescent="0.25">
      <c r="A295" s="80">
        <v>516</v>
      </c>
      <c r="B295">
        <v>293</v>
      </c>
      <c r="C295">
        <v>516</v>
      </c>
      <c r="D295" t="s">
        <v>377</v>
      </c>
      <c r="E295" t="str">
        <f>IF(ISNA(MATCH(A295,'ESO zone constants'!$A$3:$A$9952,0)),"","X")</f>
        <v>X</v>
      </c>
    </row>
    <row r="296" spans="1:5" x14ac:dyDescent="0.25">
      <c r="A296" s="80">
        <v>517</v>
      </c>
      <c r="B296">
        <v>294</v>
      </c>
      <c r="C296">
        <v>517</v>
      </c>
      <c r="D296" t="s">
        <v>383</v>
      </c>
      <c r="E296" t="str">
        <f>IF(ISNA(MATCH(A296,'ESO zone constants'!$A$3:$A$9952,0)),"","X")</f>
        <v>X</v>
      </c>
    </row>
    <row r="297" spans="1:5" x14ac:dyDescent="0.25">
      <c r="A297" s="80">
        <v>518</v>
      </c>
      <c r="B297">
        <v>295</v>
      </c>
      <c r="C297">
        <v>518</v>
      </c>
      <c r="D297" t="s">
        <v>383</v>
      </c>
      <c r="E297" t="str">
        <f>IF(ISNA(MATCH(A297,'ESO zone constants'!$A$3:$A$9952,0)),"","X")</f>
        <v>X</v>
      </c>
    </row>
    <row r="298" spans="1:5" x14ac:dyDescent="0.25">
      <c r="A298" s="80">
        <v>525</v>
      </c>
      <c r="B298">
        <v>296</v>
      </c>
      <c r="C298">
        <v>181</v>
      </c>
      <c r="D298" t="s">
        <v>1429</v>
      </c>
      <c r="E298" t="str">
        <f>IF(ISNA(MATCH(A298,'ESO zone constants'!$A$3:$A$9952,0)),"","X")</f>
        <v>X</v>
      </c>
    </row>
    <row r="299" spans="1:5" x14ac:dyDescent="0.25">
      <c r="A299" s="80">
        <v>526</v>
      </c>
      <c r="B299">
        <v>297</v>
      </c>
      <c r="C299">
        <v>382</v>
      </c>
      <c r="D299" t="s">
        <v>384</v>
      </c>
      <c r="E299" t="str">
        <f>IF(ISNA(MATCH(A299,'ESO zone constants'!$A$3:$A$9952,0)),"","X")</f>
        <v>X</v>
      </c>
    </row>
    <row r="300" spans="1:5" x14ac:dyDescent="0.25">
      <c r="A300" s="80">
        <v>527</v>
      </c>
      <c r="B300">
        <v>298</v>
      </c>
      <c r="C300">
        <v>199</v>
      </c>
      <c r="D300" t="s">
        <v>385</v>
      </c>
      <c r="E300" t="str">
        <f>IF(ISNA(MATCH(A300,'ESO zone constants'!$A$3:$A$9952,0)),"","X")</f>
        <v>X</v>
      </c>
    </row>
    <row r="301" spans="1:5" x14ac:dyDescent="0.25">
      <c r="A301" s="80">
        <v>529</v>
      </c>
      <c r="B301">
        <v>299</v>
      </c>
      <c r="C301">
        <v>267</v>
      </c>
      <c r="D301" t="s">
        <v>386</v>
      </c>
      <c r="E301" t="str">
        <f>IF(ISNA(MATCH(A301,'ESO zone constants'!$A$3:$A$9952,0)),"","X")</f>
        <v>X</v>
      </c>
    </row>
    <row r="302" spans="1:5" x14ac:dyDescent="0.25">
      <c r="A302" s="80">
        <v>530</v>
      </c>
      <c r="B302">
        <v>300</v>
      </c>
      <c r="C302">
        <v>347</v>
      </c>
      <c r="D302" t="s">
        <v>387</v>
      </c>
      <c r="E302" t="str">
        <f>IF(ISNA(MATCH(A302,'ESO zone constants'!$A$3:$A$9952,0)),"","X")</f>
        <v>X</v>
      </c>
    </row>
    <row r="303" spans="1:5" x14ac:dyDescent="0.25">
      <c r="A303" s="80">
        <v>531</v>
      </c>
      <c r="B303">
        <v>301</v>
      </c>
      <c r="C303">
        <v>181</v>
      </c>
      <c r="D303" t="s">
        <v>388</v>
      </c>
      <c r="E303" t="str">
        <f>IF(ISNA(MATCH(A303,'ESO zone constants'!$A$3:$A$9952,0)),"","X")</f>
        <v>X</v>
      </c>
    </row>
    <row r="304" spans="1:5" x14ac:dyDescent="0.25">
      <c r="A304" s="80">
        <v>532</v>
      </c>
      <c r="B304">
        <v>302</v>
      </c>
      <c r="C304">
        <v>181</v>
      </c>
      <c r="D304" t="s">
        <v>389</v>
      </c>
      <c r="E304" t="str">
        <f>IF(ISNA(MATCH(A304,'ESO zone constants'!$A$3:$A$9952,0)),"","X")</f>
        <v>X</v>
      </c>
    </row>
    <row r="305" spans="1:5" x14ac:dyDescent="0.25">
      <c r="A305" s="80">
        <v>533</v>
      </c>
      <c r="B305">
        <v>303</v>
      </c>
      <c r="C305">
        <v>181</v>
      </c>
      <c r="D305" t="s">
        <v>390</v>
      </c>
      <c r="E305" t="str">
        <f>IF(ISNA(MATCH(A305,'ESO zone constants'!$A$3:$A$9952,0)),"","X")</f>
        <v>X</v>
      </c>
    </row>
    <row r="306" spans="1:5" x14ac:dyDescent="0.25">
      <c r="A306" s="80">
        <v>534</v>
      </c>
      <c r="B306">
        <v>304</v>
      </c>
      <c r="C306">
        <v>534</v>
      </c>
      <c r="D306" t="s">
        <v>391</v>
      </c>
      <c r="E306" t="str">
        <f>IF(ISNA(MATCH(A306,'ESO zone constants'!$A$3:$A$9952,0)),"","X")</f>
        <v>X</v>
      </c>
    </row>
    <row r="307" spans="1:5" x14ac:dyDescent="0.25">
      <c r="A307" s="81">
        <v>535</v>
      </c>
      <c r="B307">
        <v>305</v>
      </c>
      <c r="C307">
        <v>535</v>
      </c>
      <c r="D307" t="s">
        <v>392</v>
      </c>
      <c r="E307" t="str">
        <f>IF(ISNA(MATCH(A307,'ESO zone constants'!$A$3:$A$9952,0)),"","X")</f>
        <v>X</v>
      </c>
    </row>
    <row r="308" spans="1:5" x14ac:dyDescent="0.25">
      <c r="A308" s="81">
        <v>537</v>
      </c>
      <c r="B308">
        <v>306</v>
      </c>
      <c r="C308">
        <v>537</v>
      </c>
      <c r="D308" t="s">
        <v>393</v>
      </c>
      <c r="E308" t="str">
        <f>IF(ISNA(MATCH(A308,'ESO zone constants'!$A$3:$A$9952,0)),"","X")</f>
        <v>X</v>
      </c>
    </row>
    <row r="309" spans="1:5" x14ac:dyDescent="0.25">
      <c r="A309" s="80">
        <v>539</v>
      </c>
      <c r="B309">
        <v>307</v>
      </c>
      <c r="C309">
        <v>535</v>
      </c>
      <c r="D309" t="s">
        <v>394</v>
      </c>
      <c r="E309" t="str">
        <f>IF(ISNA(MATCH(A309,'ESO zone constants'!$A$3:$A$9952,0)),"","X")</f>
        <v>X</v>
      </c>
    </row>
    <row r="310" spans="1:5" x14ac:dyDescent="0.25">
      <c r="A310" s="81">
        <v>541</v>
      </c>
      <c r="B310">
        <v>308</v>
      </c>
      <c r="C310">
        <v>267</v>
      </c>
      <c r="D310" t="s">
        <v>395</v>
      </c>
      <c r="E310" t="str">
        <f>IF(ISNA(MATCH(A310,'ESO zone constants'!$A$3:$A$9952,0)),"","X")</f>
        <v>X</v>
      </c>
    </row>
    <row r="311" spans="1:5" x14ac:dyDescent="0.25">
      <c r="A311" s="81">
        <v>542</v>
      </c>
      <c r="B311">
        <v>309</v>
      </c>
      <c r="C311">
        <v>208</v>
      </c>
      <c r="D311" t="s">
        <v>396</v>
      </c>
      <c r="E311" t="str">
        <f>IF(ISNA(MATCH(A311,'ESO zone constants'!$A$3:$A$9952,0)),"","X")</f>
        <v>X</v>
      </c>
    </row>
    <row r="312" spans="1:5" x14ac:dyDescent="0.25">
      <c r="A312" s="81">
        <v>543</v>
      </c>
      <c r="B312">
        <v>310</v>
      </c>
      <c r="C312">
        <v>208</v>
      </c>
      <c r="D312" t="s">
        <v>397</v>
      </c>
      <c r="E312" t="str">
        <f>IF(ISNA(MATCH(A312,'ESO zone constants'!$A$3:$A$9952,0)),"","X")</f>
        <v>X</v>
      </c>
    </row>
    <row r="313" spans="1:5" x14ac:dyDescent="0.25">
      <c r="A313" s="81">
        <v>544</v>
      </c>
      <c r="B313">
        <v>311</v>
      </c>
      <c r="C313">
        <v>208</v>
      </c>
      <c r="D313" t="s">
        <v>398</v>
      </c>
      <c r="E313" t="str">
        <f>IF(ISNA(MATCH(A313,'ESO zone constants'!$A$3:$A$9952,0)),"","X")</f>
        <v>X</v>
      </c>
    </row>
    <row r="314" spans="1:5" x14ac:dyDescent="0.25">
      <c r="A314" s="81">
        <v>545</v>
      </c>
      <c r="B314">
        <v>312</v>
      </c>
      <c r="C314">
        <v>19</v>
      </c>
      <c r="D314" t="s">
        <v>399</v>
      </c>
      <c r="E314" t="str">
        <f>IF(ISNA(MATCH(A314,'ESO zone constants'!$A$3:$A$9952,0)),"","X")</f>
        <v>X</v>
      </c>
    </row>
    <row r="315" spans="1:5" x14ac:dyDescent="0.25">
      <c r="A315" s="81">
        <v>546</v>
      </c>
      <c r="B315">
        <v>313</v>
      </c>
      <c r="C315">
        <v>19</v>
      </c>
      <c r="D315" t="s">
        <v>400</v>
      </c>
      <c r="E315" t="str">
        <f>IF(ISNA(MATCH(A315,'ESO zone constants'!$A$3:$A$9952,0)),"","X")</f>
        <v>X</v>
      </c>
    </row>
    <row r="316" spans="1:5" x14ac:dyDescent="0.25">
      <c r="A316" s="81">
        <v>547</v>
      </c>
      <c r="B316">
        <v>314</v>
      </c>
      <c r="C316">
        <v>108</v>
      </c>
      <c r="D316" t="s">
        <v>401</v>
      </c>
      <c r="E316" t="str">
        <f>IF(ISNA(MATCH(A316,'ESO zone constants'!$A$3:$A$9952,0)),"","X")</f>
        <v>X</v>
      </c>
    </row>
    <row r="317" spans="1:5" x14ac:dyDescent="0.25">
      <c r="A317" s="81">
        <v>548</v>
      </c>
      <c r="B317">
        <v>315</v>
      </c>
      <c r="C317">
        <v>108</v>
      </c>
      <c r="D317" t="s">
        <v>402</v>
      </c>
      <c r="E317" t="str">
        <f>IF(ISNA(MATCH(A317,'ESO zone constants'!$A$3:$A$9952,0)),"","X")</f>
        <v>X</v>
      </c>
    </row>
    <row r="318" spans="1:5" x14ac:dyDescent="0.25">
      <c r="A318" s="81">
        <v>549</v>
      </c>
      <c r="B318">
        <v>316</v>
      </c>
      <c r="C318">
        <v>383</v>
      </c>
      <c r="D318" t="s">
        <v>403</v>
      </c>
      <c r="E318" t="str">
        <f>IF(ISNA(MATCH(A318,'ESO zone constants'!$A$3:$A$9952,0)),"","X")</f>
        <v>X</v>
      </c>
    </row>
    <row r="319" spans="1:5" x14ac:dyDescent="0.25">
      <c r="A319" s="81">
        <v>551</v>
      </c>
      <c r="B319">
        <v>317</v>
      </c>
      <c r="C319">
        <v>108</v>
      </c>
      <c r="D319" t="s">
        <v>404</v>
      </c>
      <c r="E319" t="str">
        <f>IF(ISNA(MATCH(A319,'ESO zone constants'!$A$3:$A$9952,0)),"","X")</f>
        <v>X</v>
      </c>
    </row>
    <row r="320" spans="1:5" x14ac:dyDescent="0.25">
      <c r="A320" s="81">
        <v>552</v>
      </c>
      <c r="B320">
        <v>318</v>
      </c>
      <c r="C320">
        <v>108</v>
      </c>
      <c r="D320" t="s">
        <v>405</v>
      </c>
      <c r="E320" t="str">
        <f>IF(ISNA(MATCH(A320,'ESO zone constants'!$A$3:$A$9952,0)),"","X")</f>
        <v>X</v>
      </c>
    </row>
    <row r="321" spans="1:5" x14ac:dyDescent="0.25">
      <c r="A321" s="81">
        <v>553</v>
      </c>
      <c r="B321">
        <v>319</v>
      </c>
      <c r="C321">
        <v>108</v>
      </c>
      <c r="D321" t="s">
        <v>406</v>
      </c>
      <c r="E321" t="str">
        <f>IF(ISNA(MATCH(A321,'ESO zone constants'!$A$3:$A$9952,0)),"","X")</f>
        <v>X</v>
      </c>
    </row>
    <row r="322" spans="1:5" x14ac:dyDescent="0.25">
      <c r="A322" s="81">
        <v>554</v>
      </c>
      <c r="B322">
        <v>320</v>
      </c>
      <c r="C322">
        <v>108</v>
      </c>
      <c r="D322" t="s">
        <v>407</v>
      </c>
      <c r="E322" t="str">
        <f>IF(ISNA(MATCH(A322,'ESO zone constants'!$A$3:$A$9952,0)),"","X")</f>
        <v>X</v>
      </c>
    </row>
    <row r="323" spans="1:5" x14ac:dyDescent="0.25">
      <c r="A323" s="80">
        <v>555</v>
      </c>
      <c r="B323">
        <v>321</v>
      </c>
      <c r="C323">
        <v>108</v>
      </c>
      <c r="D323" t="s">
        <v>408</v>
      </c>
      <c r="E323" t="str">
        <f>IF(ISNA(MATCH(A323,'ESO zone constants'!$A$3:$A$9952,0)),"","X")</f>
        <v>X</v>
      </c>
    </row>
    <row r="324" spans="1:5" x14ac:dyDescent="0.25">
      <c r="A324" s="80">
        <v>556</v>
      </c>
      <c r="B324">
        <v>322</v>
      </c>
      <c r="C324">
        <v>108</v>
      </c>
      <c r="D324" t="s">
        <v>409</v>
      </c>
      <c r="E324" t="str">
        <f>IF(ISNA(MATCH(A324,'ESO zone constants'!$A$3:$A$9952,0)),"","X")</f>
        <v>X</v>
      </c>
    </row>
    <row r="325" spans="1:5" x14ac:dyDescent="0.25">
      <c r="A325" s="80">
        <v>557</v>
      </c>
      <c r="B325">
        <v>323</v>
      </c>
      <c r="C325">
        <v>347</v>
      </c>
      <c r="D325" t="s">
        <v>410</v>
      </c>
      <c r="E325" t="str">
        <f>IF(ISNA(MATCH(A325,'ESO zone constants'!$A$3:$A$9952,0)),"","X")</f>
        <v>X</v>
      </c>
    </row>
    <row r="326" spans="1:5" x14ac:dyDescent="0.25">
      <c r="A326" s="80">
        <v>558</v>
      </c>
      <c r="B326">
        <v>324</v>
      </c>
      <c r="C326">
        <v>108</v>
      </c>
      <c r="D326" t="s">
        <v>411</v>
      </c>
      <c r="E326" t="str">
        <f>IF(ISNA(MATCH(A326,'ESO zone constants'!$A$3:$A$9952,0)),"","X")</f>
        <v>X</v>
      </c>
    </row>
    <row r="327" spans="1:5" x14ac:dyDescent="0.25">
      <c r="A327" s="80">
        <v>559</v>
      </c>
      <c r="B327">
        <v>325</v>
      </c>
      <c r="C327">
        <v>108</v>
      </c>
      <c r="D327" t="s">
        <v>412</v>
      </c>
      <c r="E327" t="str">
        <f>IF(ISNA(MATCH(A327,'ESO zone constants'!$A$3:$A$9952,0)),"","X")</f>
        <v>X</v>
      </c>
    </row>
    <row r="328" spans="1:5" x14ac:dyDescent="0.25">
      <c r="A328" s="80">
        <v>560</v>
      </c>
      <c r="B328">
        <v>326</v>
      </c>
      <c r="C328">
        <v>103</v>
      </c>
      <c r="D328" t="s">
        <v>299</v>
      </c>
      <c r="E328" t="str">
        <f>IF(ISNA(MATCH(A328,'ESO zone constants'!$A$3:$A$9952,0)),"","X")</f>
        <v>X</v>
      </c>
    </row>
    <row r="329" spans="1:5" x14ac:dyDescent="0.25">
      <c r="A329" s="80">
        <v>561</v>
      </c>
      <c r="B329">
        <v>327</v>
      </c>
      <c r="C329">
        <v>108</v>
      </c>
      <c r="D329" t="s">
        <v>413</v>
      </c>
      <c r="E329" t="str">
        <f>IF(ISNA(MATCH(A329,'ESO zone constants'!$A$3:$A$9952,0)),"","X")</f>
        <v>X</v>
      </c>
    </row>
    <row r="330" spans="1:5" x14ac:dyDescent="0.25">
      <c r="A330" s="80">
        <v>562</v>
      </c>
      <c r="B330">
        <v>328</v>
      </c>
      <c r="C330">
        <v>382</v>
      </c>
      <c r="D330" t="s">
        <v>414</v>
      </c>
      <c r="E330" t="str">
        <f>IF(ISNA(MATCH(A330,'ESO zone constants'!$A$3:$A$9952,0)),"","X")</f>
        <v>X</v>
      </c>
    </row>
    <row r="331" spans="1:5" x14ac:dyDescent="0.25">
      <c r="A331" s="80">
        <v>565</v>
      </c>
      <c r="B331">
        <v>329</v>
      </c>
      <c r="C331">
        <v>382</v>
      </c>
      <c r="D331" t="s">
        <v>415</v>
      </c>
      <c r="E331" t="str">
        <f>IF(ISNA(MATCH(A331,'ESO zone constants'!$A$3:$A$9952,0)),"","X")</f>
        <v>X</v>
      </c>
    </row>
    <row r="332" spans="1:5" x14ac:dyDescent="0.25">
      <c r="A332" s="80">
        <v>566</v>
      </c>
      <c r="B332">
        <v>330</v>
      </c>
      <c r="C332">
        <v>3</v>
      </c>
      <c r="D332" t="s">
        <v>416</v>
      </c>
      <c r="E332" t="str">
        <f>IF(ISNA(MATCH(A332,'ESO zone constants'!$A$3:$A$9952,0)),"","X")</f>
        <v>X</v>
      </c>
    </row>
    <row r="333" spans="1:5" x14ac:dyDescent="0.25">
      <c r="A333" s="80">
        <v>567</v>
      </c>
      <c r="B333">
        <v>331</v>
      </c>
      <c r="C333">
        <v>103</v>
      </c>
      <c r="D333" t="s">
        <v>298</v>
      </c>
      <c r="E333" t="str">
        <f>IF(ISNA(MATCH(A333,'ESO zone constants'!$A$3:$A$9952,0)),"","X")</f>
        <v>X</v>
      </c>
    </row>
    <row r="334" spans="1:5" x14ac:dyDescent="0.25">
      <c r="A334" s="80">
        <v>569</v>
      </c>
      <c r="B334">
        <v>332</v>
      </c>
      <c r="C334">
        <v>104</v>
      </c>
      <c r="D334" t="s">
        <v>417</v>
      </c>
      <c r="E334" t="str">
        <f>IF(ISNA(MATCH(A334,'ESO zone constants'!$A$3:$A$9952,0)),"","X")</f>
        <v>X</v>
      </c>
    </row>
    <row r="335" spans="1:5" x14ac:dyDescent="0.25">
      <c r="A335" s="81">
        <v>570</v>
      </c>
      <c r="B335">
        <v>333</v>
      </c>
      <c r="C335">
        <v>104</v>
      </c>
      <c r="D335" t="s">
        <v>418</v>
      </c>
      <c r="E335" t="str">
        <f>IF(ISNA(MATCH(A335,'ESO zone constants'!$A$3:$A$9952,0)),"","X")</f>
        <v>X</v>
      </c>
    </row>
    <row r="336" spans="1:5" x14ac:dyDescent="0.25">
      <c r="A336" s="81">
        <v>571</v>
      </c>
      <c r="B336">
        <v>334</v>
      </c>
      <c r="C336">
        <v>104</v>
      </c>
      <c r="D336" t="s">
        <v>419</v>
      </c>
      <c r="E336" t="str">
        <f>IF(ISNA(MATCH(A336,'ESO zone constants'!$A$3:$A$9952,0)),"","X")</f>
        <v>X</v>
      </c>
    </row>
    <row r="337" spans="1:5" x14ac:dyDescent="0.25">
      <c r="A337" s="80">
        <v>572</v>
      </c>
      <c r="B337">
        <v>335</v>
      </c>
      <c r="C337">
        <v>572</v>
      </c>
      <c r="D337" t="s">
        <v>420</v>
      </c>
      <c r="E337" t="str">
        <f>IF(ISNA(MATCH(A337,'ESO zone constants'!$A$3:$A$9952,0)),"","X")</f>
        <v>X</v>
      </c>
    </row>
    <row r="338" spans="1:5" x14ac:dyDescent="0.25">
      <c r="A338" s="80">
        <v>573</v>
      </c>
      <c r="B338">
        <v>336</v>
      </c>
      <c r="C338">
        <v>199</v>
      </c>
      <c r="D338" t="s">
        <v>421</v>
      </c>
      <c r="E338" t="str">
        <f>IF(ISNA(MATCH(A338,'ESO zone constants'!$A$3:$A$9952,0)),"","X")</f>
        <v>X</v>
      </c>
    </row>
    <row r="339" spans="1:5" x14ac:dyDescent="0.25">
      <c r="A339" s="81">
        <v>574</v>
      </c>
      <c r="B339">
        <v>337</v>
      </c>
      <c r="C339">
        <v>199</v>
      </c>
      <c r="D339" t="s">
        <v>422</v>
      </c>
      <c r="E339" t="str">
        <f>IF(ISNA(MATCH(A339,'ESO zone constants'!$A$3:$A$9952,0)),"","X")</f>
        <v>X</v>
      </c>
    </row>
    <row r="340" spans="1:5" x14ac:dyDescent="0.25">
      <c r="A340" s="81">
        <v>575</v>
      </c>
      <c r="B340">
        <v>338</v>
      </c>
      <c r="C340">
        <v>108</v>
      </c>
      <c r="D340" t="s">
        <v>423</v>
      </c>
      <c r="E340" t="str">
        <f>IF(ISNA(MATCH(A340,'ESO zone constants'!$A$3:$A$9952,0)),"","X")</f>
        <v>X</v>
      </c>
    </row>
    <row r="341" spans="1:5" x14ac:dyDescent="0.25">
      <c r="A341" s="81">
        <v>576</v>
      </c>
      <c r="B341">
        <v>339</v>
      </c>
      <c r="C341">
        <v>108</v>
      </c>
      <c r="D341" t="s">
        <v>424</v>
      </c>
      <c r="E341" t="str">
        <f>IF(ISNA(MATCH(A341,'ESO zone constants'!$A$3:$A$9952,0)),"","X")</f>
        <v>X</v>
      </c>
    </row>
    <row r="342" spans="1:5" x14ac:dyDescent="0.25">
      <c r="A342" s="80">
        <v>577</v>
      </c>
      <c r="B342">
        <v>340</v>
      </c>
      <c r="C342">
        <v>108</v>
      </c>
      <c r="D342" t="s">
        <v>425</v>
      </c>
      <c r="E342" t="str">
        <f>IF(ISNA(MATCH(A342,'ESO zone constants'!$A$3:$A$9952,0)),"","X")</f>
        <v>X</v>
      </c>
    </row>
    <row r="343" spans="1:5" x14ac:dyDescent="0.25">
      <c r="A343" s="80">
        <v>578</v>
      </c>
      <c r="B343">
        <v>341</v>
      </c>
      <c r="C343">
        <v>108</v>
      </c>
      <c r="D343" t="s">
        <v>426</v>
      </c>
      <c r="E343" t="str">
        <f>IF(ISNA(MATCH(A343,'ESO zone constants'!$A$3:$A$9952,0)),"","X")</f>
        <v>X</v>
      </c>
    </row>
    <row r="344" spans="1:5" x14ac:dyDescent="0.25">
      <c r="A344" s="80">
        <v>579</v>
      </c>
      <c r="B344">
        <v>342</v>
      </c>
      <c r="C344">
        <v>108</v>
      </c>
      <c r="D344" t="s">
        <v>427</v>
      </c>
      <c r="E344" t="str">
        <f>IF(ISNA(MATCH(A344,'ESO zone constants'!$A$3:$A$9952,0)),"","X")</f>
        <v>X</v>
      </c>
    </row>
    <row r="345" spans="1:5" x14ac:dyDescent="0.25">
      <c r="A345" s="81">
        <v>580</v>
      </c>
      <c r="B345">
        <v>343</v>
      </c>
      <c r="C345">
        <v>108</v>
      </c>
      <c r="D345" t="s">
        <v>428</v>
      </c>
      <c r="E345" t="str">
        <f>IF(ISNA(MATCH(A345,'ESO zone constants'!$A$3:$A$9952,0)),"","X")</f>
        <v>X</v>
      </c>
    </row>
    <row r="346" spans="1:5" x14ac:dyDescent="0.25">
      <c r="A346" s="81">
        <v>581</v>
      </c>
      <c r="B346">
        <v>344</v>
      </c>
      <c r="C346">
        <v>199</v>
      </c>
      <c r="D346" t="s">
        <v>429</v>
      </c>
      <c r="E346" t="str">
        <f>IF(ISNA(MATCH(A346,'ESO zone constants'!$A$3:$A$9952,0)),"","X")</f>
        <v>X</v>
      </c>
    </row>
    <row r="347" spans="1:5" x14ac:dyDescent="0.25">
      <c r="A347" s="80">
        <v>582</v>
      </c>
      <c r="B347">
        <v>345</v>
      </c>
      <c r="C347">
        <v>381</v>
      </c>
      <c r="D347" t="s">
        <v>430</v>
      </c>
      <c r="E347" t="str">
        <f>IF(ISNA(MATCH(A347,'ESO zone constants'!$A$3:$A$9952,0)),"","X")</f>
        <v>X</v>
      </c>
    </row>
    <row r="348" spans="1:5" x14ac:dyDescent="0.25">
      <c r="A348" s="80">
        <v>584</v>
      </c>
      <c r="B348">
        <v>346</v>
      </c>
      <c r="C348">
        <v>584</v>
      </c>
      <c r="D348" t="s">
        <v>39</v>
      </c>
      <c r="E348" t="str">
        <f>IF(ISNA(MATCH(A348,'ESO zone constants'!$A$3:$A$9952,0)),"","X")</f>
        <v>X</v>
      </c>
    </row>
    <row r="349" spans="1:5" x14ac:dyDescent="0.25">
      <c r="A349" s="80">
        <v>585</v>
      </c>
      <c r="B349">
        <v>347</v>
      </c>
      <c r="C349">
        <v>92</v>
      </c>
      <c r="D349" t="s">
        <v>431</v>
      </c>
      <c r="E349" t="str">
        <f>IF(ISNA(MATCH(A349,'ESO zone constants'!$A$3:$A$9952,0)),"","X")</f>
        <v>X</v>
      </c>
    </row>
    <row r="350" spans="1:5" x14ac:dyDescent="0.25">
      <c r="A350" s="80">
        <v>586</v>
      </c>
      <c r="B350">
        <v>348</v>
      </c>
      <c r="C350">
        <v>586</v>
      </c>
      <c r="D350" t="s">
        <v>432</v>
      </c>
      <c r="E350" t="str">
        <f>IF(ISNA(MATCH(A350,'ESO zone constants'!$A$3:$A$9952,0)),"","X")</f>
        <v>X</v>
      </c>
    </row>
    <row r="351" spans="1:5" x14ac:dyDescent="0.25">
      <c r="A351" s="80">
        <v>587</v>
      </c>
      <c r="B351">
        <v>349</v>
      </c>
      <c r="C351">
        <v>20</v>
      </c>
      <c r="D351" t="s">
        <v>433</v>
      </c>
      <c r="E351" t="str">
        <f>IF(ISNA(MATCH(A351,'ESO zone constants'!$A$3:$A$9952,0)),"","X")</f>
        <v>X</v>
      </c>
    </row>
    <row r="352" spans="1:5" x14ac:dyDescent="0.25">
      <c r="A352" s="80">
        <v>588</v>
      </c>
      <c r="B352">
        <v>350</v>
      </c>
      <c r="C352">
        <v>20</v>
      </c>
      <c r="D352" t="s">
        <v>434</v>
      </c>
      <c r="E352" t="str">
        <f>IF(ISNA(MATCH(A352,'ESO zone constants'!$A$3:$A$9952,0)),"","X")</f>
        <v>X</v>
      </c>
    </row>
    <row r="353" spans="1:5" x14ac:dyDescent="0.25">
      <c r="A353" s="80">
        <v>589</v>
      </c>
      <c r="B353">
        <v>351</v>
      </c>
      <c r="C353">
        <v>20</v>
      </c>
      <c r="D353" t="s">
        <v>435</v>
      </c>
      <c r="E353" t="str">
        <f>IF(ISNA(MATCH(A353,'ESO zone constants'!$A$3:$A$9952,0)),"","X")</f>
        <v>X</v>
      </c>
    </row>
    <row r="354" spans="1:5" x14ac:dyDescent="0.25">
      <c r="A354" s="80">
        <v>590</v>
      </c>
      <c r="B354">
        <v>352</v>
      </c>
      <c r="C354">
        <v>20</v>
      </c>
      <c r="D354" t="s">
        <v>436</v>
      </c>
      <c r="E354" t="str">
        <f>IF(ISNA(MATCH(A354,'ESO zone constants'!$A$3:$A$9952,0)),"","X")</f>
        <v>X</v>
      </c>
    </row>
    <row r="355" spans="1:5" x14ac:dyDescent="0.25">
      <c r="A355" s="80">
        <v>591</v>
      </c>
      <c r="B355">
        <v>353</v>
      </c>
      <c r="C355">
        <v>20</v>
      </c>
      <c r="D355" t="s">
        <v>437</v>
      </c>
      <c r="E355" t="str">
        <f>IF(ISNA(MATCH(A355,'ESO zone constants'!$A$3:$A$9952,0)),"","X")</f>
        <v>X</v>
      </c>
    </row>
    <row r="356" spans="1:5" x14ac:dyDescent="0.25">
      <c r="A356" s="80">
        <v>592</v>
      </c>
      <c r="B356">
        <v>354</v>
      </c>
      <c r="C356">
        <v>20</v>
      </c>
      <c r="D356" t="s">
        <v>438</v>
      </c>
      <c r="E356" t="str">
        <f>IF(ISNA(MATCH(A356,'ESO zone constants'!$A$3:$A$9952,0)),"","X")</f>
        <v>X</v>
      </c>
    </row>
    <row r="357" spans="1:5" x14ac:dyDescent="0.25">
      <c r="A357" s="80">
        <v>593</v>
      </c>
      <c r="B357">
        <v>355</v>
      </c>
      <c r="C357">
        <v>92</v>
      </c>
      <c r="D357" t="s">
        <v>158</v>
      </c>
      <c r="E357" t="str">
        <f>IF(ISNA(MATCH(A357,'ESO zone constants'!$A$3:$A$9952,0)),"","X")</f>
        <v>X</v>
      </c>
    </row>
    <row r="358" spans="1:5" x14ac:dyDescent="0.25">
      <c r="A358" s="80">
        <v>594</v>
      </c>
      <c r="B358">
        <v>356</v>
      </c>
      <c r="C358">
        <v>92</v>
      </c>
      <c r="D358" t="s">
        <v>439</v>
      </c>
      <c r="E358" t="str">
        <f>IF(ISNA(MATCH(A358,'ESO zone constants'!$A$3:$A$9952,0)),"","X")</f>
        <v>X</v>
      </c>
    </row>
    <row r="359" spans="1:5" x14ac:dyDescent="0.25">
      <c r="A359" s="80">
        <v>595</v>
      </c>
      <c r="B359">
        <v>357</v>
      </c>
      <c r="C359">
        <v>208</v>
      </c>
      <c r="D359" t="s">
        <v>440</v>
      </c>
      <c r="E359" t="str">
        <f>IF(ISNA(MATCH(A359,'ESO zone constants'!$A$3:$A$9952,0)),"","X")</f>
        <v>X</v>
      </c>
    </row>
    <row r="360" spans="1:5" x14ac:dyDescent="0.25">
      <c r="A360" s="80">
        <v>596</v>
      </c>
      <c r="B360">
        <v>358</v>
      </c>
      <c r="C360">
        <v>103</v>
      </c>
      <c r="D360" t="s">
        <v>441</v>
      </c>
      <c r="E360" t="str">
        <f>IF(ISNA(MATCH(A360,'ESO zone constants'!$A$3:$A$9952,0)),"","X")</f>
        <v>X</v>
      </c>
    </row>
    <row r="361" spans="1:5" x14ac:dyDescent="0.25">
      <c r="A361" s="81">
        <v>598</v>
      </c>
      <c r="B361">
        <v>359</v>
      </c>
      <c r="C361">
        <v>199</v>
      </c>
      <c r="D361" t="s">
        <v>442</v>
      </c>
      <c r="E361" t="str">
        <f>IF(ISNA(MATCH(A361,'ESO zone constants'!$A$3:$A$9952,0)),"","X")</f>
        <v>X</v>
      </c>
    </row>
    <row r="362" spans="1:5" x14ac:dyDescent="0.25">
      <c r="A362" s="81">
        <v>599</v>
      </c>
      <c r="B362">
        <v>360</v>
      </c>
      <c r="C362">
        <v>572</v>
      </c>
      <c r="D362" t="s">
        <v>443</v>
      </c>
      <c r="E362" t="str">
        <f>IF(ISNA(MATCH(A362,'ESO zone constants'!$A$3:$A$9952,0)),"","X")</f>
        <v>X</v>
      </c>
    </row>
    <row r="363" spans="1:5" x14ac:dyDescent="0.25">
      <c r="A363" s="81">
        <v>600</v>
      </c>
      <c r="B363">
        <v>361</v>
      </c>
      <c r="C363">
        <v>572</v>
      </c>
      <c r="D363" t="s">
        <v>444</v>
      </c>
      <c r="E363" t="str">
        <f>IF(ISNA(MATCH(A363,'ESO zone constants'!$A$3:$A$9952,0)),"","X")</f>
        <v>X</v>
      </c>
    </row>
    <row r="364" spans="1:5" x14ac:dyDescent="0.25">
      <c r="A364" s="81">
        <v>601</v>
      </c>
      <c r="B364">
        <v>362</v>
      </c>
      <c r="C364">
        <v>572</v>
      </c>
      <c r="D364" t="s">
        <v>445</v>
      </c>
      <c r="E364" t="str">
        <f>IF(ISNA(MATCH(A364,'ESO zone constants'!$A$3:$A$9952,0)),"","X")</f>
        <v>X</v>
      </c>
    </row>
    <row r="365" spans="1:5" x14ac:dyDescent="0.25">
      <c r="A365" s="81">
        <v>628</v>
      </c>
      <c r="B365">
        <v>363</v>
      </c>
      <c r="C365">
        <v>20</v>
      </c>
      <c r="D365" t="s">
        <v>434</v>
      </c>
      <c r="E365" t="str">
        <f>IF(ISNA(MATCH(A365,'ESO zone constants'!$A$3:$A$9952,0)),"","X")</f>
        <v>X</v>
      </c>
    </row>
    <row r="366" spans="1:5" x14ac:dyDescent="0.25">
      <c r="A366" s="81">
        <v>632</v>
      </c>
      <c r="B366">
        <v>364</v>
      </c>
      <c r="C366">
        <v>888</v>
      </c>
      <c r="D366" t="s">
        <v>446</v>
      </c>
      <c r="E366" t="str">
        <f>IF(ISNA(MATCH(A366,'ESO zone constants'!$A$3:$A$9952,0)),"","X")</f>
        <v>X</v>
      </c>
    </row>
    <row r="367" spans="1:5" x14ac:dyDescent="0.25">
      <c r="A367" s="81">
        <v>635</v>
      </c>
      <c r="B367">
        <v>365</v>
      </c>
      <c r="C367">
        <v>888</v>
      </c>
      <c r="D367" t="s">
        <v>447</v>
      </c>
      <c r="E367" t="str">
        <f>IF(ISNA(MATCH(A367,'ESO zone constants'!$A$3:$A$9952,0)),"","X")</f>
        <v>X</v>
      </c>
    </row>
    <row r="368" spans="1:5" x14ac:dyDescent="0.25">
      <c r="A368" s="81">
        <v>636</v>
      </c>
      <c r="B368">
        <v>366</v>
      </c>
      <c r="C368">
        <v>888</v>
      </c>
      <c r="D368" t="s">
        <v>448</v>
      </c>
      <c r="E368" t="str">
        <f>IF(ISNA(MATCH(A368,'ESO zone constants'!$A$3:$A$9952,0)),"","X")</f>
        <v>X</v>
      </c>
    </row>
    <row r="369" spans="1:5" x14ac:dyDescent="0.25">
      <c r="A369" s="81">
        <v>637</v>
      </c>
      <c r="B369">
        <v>367</v>
      </c>
      <c r="C369">
        <v>57</v>
      </c>
      <c r="D369" t="s">
        <v>449</v>
      </c>
      <c r="E369" t="str">
        <f>IF(ISNA(MATCH(A369,'ESO zone constants'!$A$3:$A$9952,0)),"","X")</f>
        <v>X</v>
      </c>
    </row>
    <row r="370" spans="1:5" x14ac:dyDescent="0.25">
      <c r="A370" s="81">
        <v>638</v>
      </c>
      <c r="B370">
        <v>368</v>
      </c>
      <c r="C370">
        <v>888</v>
      </c>
      <c r="D370" t="s">
        <v>450</v>
      </c>
      <c r="E370" t="str">
        <f>IF(ISNA(MATCH(A370,'ESO zone constants'!$A$3:$A$9952,0)),"","X")</f>
        <v>X</v>
      </c>
    </row>
    <row r="371" spans="1:5" x14ac:dyDescent="0.25">
      <c r="A371" s="81">
        <v>639</v>
      </c>
      <c r="B371">
        <v>369</v>
      </c>
      <c r="C371">
        <v>888</v>
      </c>
      <c r="D371" t="s">
        <v>451</v>
      </c>
      <c r="E371" t="str">
        <f>IF(ISNA(MATCH(A371,'ESO zone constants'!$A$3:$A$9952,0)),"","X")</f>
        <v>X</v>
      </c>
    </row>
    <row r="372" spans="1:5" x14ac:dyDescent="0.25">
      <c r="A372" s="81">
        <v>640</v>
      </c>
      <c r="B372">
        <v>370</v>
      </c>
      <c r="C372">
        <v>19</v>
      </c>
      <c r="D372" t="s">
        <v>452</v>
      </c>
      <c r="E372" t="str">
        <f>IF(ISNA(MATCH(A372,'ESO zone constants'!$A$3:$A$9952,0)),"","X")</f>
        <v>X</v>
      </c>
    </row>
    <row r="373" spans="1:5" x14ac:dyDescent="0.25">
      <c r="A373" s="80">
        <v>641</v>
      </c>
      <c r="B373">
        <v>371</v>
      </c>
      <c r="C373">
        <v>3</v>
      </c>
      <c r="D373" t="s">
        <v>453</v>
      </c>
      <c r="E373" t="str">
        <f>IF(ISNA(MATCH(A373,'ESO zone constants'!$A$3:$A$9952,0)),"","X")</f>
        <v>X</v>
      </c>
    </row>
    <row r="374" spans="1:5" x14ac:dyDescent="0.25">
      <c r="A374" s="80">
        <v>642</v>
      </c>
      <c r="B374">
        <v>372</v>
      </c>
      <c r="C374">
        <v>642</v>
      </c>
      <c r="D374" t="s">
        <v>144</v>
      </c>
      <c r="E374" t="str">
        <f>IF(ISNA(MATCH(A374,'ESO zone constants'!$A$3:$A$9952,0)),"","X")</f>
        <v>X</v>
      </c>
    </row>
    <row r="375" spans="1:5" x14ac:dyDescent="0.25">
      <c r="A375" s="80">
        <v>643</v>
      </c>
      <c r="B375">
        <v>373</v>
      </c>
      <c r="C375">
        <v>584</v>
      </c>
      <c r="D375" t="s">
        <v>454</v>
      </c>
      <c r="E375" t="str">
        <f>IF(ISNA(MATCH(A375,'ESO zone constants'!$A$3:$A$9952,0)),"","X")</f>
        <v>X</v>
      </c>
    </row>
    <row r="376" spans="1:5" x14ac:dyDescent="0.25">
      <c r="A376" s="80">
        <v>649</v>
      </c>
      <c r="B376">
        <v>374</v>
      </c>
      <c r="C376">
        <v>584</v>
      </c>
      <c r="D376" t="s">
        <v>455</v>
      </c>
      <c r="E376" t="str">
        <f>IF(ISNA(MATCH(A376,'ESO zone constants'!$A$3:$A$9952,0)),"","X")</f>
        <v>X</v>
      </c>
    </row>
    <row r="377" spans="1:5" x14ac:dyDescent="0.25">
      <c r="A377" s="80">
        <v>676</v>
      </c>
      <c r="B377">
        <v>375</v>
      </c>
      <c r="C377">
        <v>816</v>
      </c>
      <c r="D377" t="s">
        <v>456</v>
      </c>
      <c r="E377" t="str">
        <f>IF(ISNA(MATCH(A377,'ESO zone constants'!$A$3:$A$9952,0)),"","X")</f>
        <v>X</v>
      </c>
    </row>
    <row r="378" spans="1:5" x14ac:dyDescent="0.25">
      <c r="A378" s="81">
        <v>677</v>
      </c>
      <c r="B378">
        <v>376</v>
      </c>
      <c r="C378">
        <v>684</v>
      </c>
      <c r="D378" t="s">
        <v>457</v>
      </c>
      <c r="E378" t="str">
        <f>IF(ISNA(MATCH(A378,'ESO zone constants'!$A$3:$A$9952,0)),"","X")</f>
        <v>X</v>
      </c>
    </row>
    <row r="379" spans="1:5" x14ac:dyDescent="0.25">
      <c r="A379" s="81">
        <v>678</v>
      </c>
      <c r="B379">
        <v>377</v>
      </c>
      <c r="C379">
        <v>584</v>
      </c>
      <c r="D379" t="s">
        <v>52</v>
      </c>
      <c r="E379" t="str">
        <f>IF(ISNA(MATCH(A379,'ESO zone constants'!$A$3:$A$9952,0)),"","X")</f>
        <v>X</v>
      </c>
    </row>
    <row r="380" spans="1:5" x14ac:dyDescent="0.25">
      <c r="A380" s="81">
        <v>681</v>
      </c>
      <c r="B380">
        <v>378</v>
      </c>
      <c r="C380">
        <v>108</v>
      </c>
      <c r="D380" t="s">
        <v>71</v>
      </c>
      <c r="E380" t="str">
        <f>IF(ISNA(MATCH(A380,'ESO zone constants'!$A$3:$A$9952,0)),"","X")</f>
        <v>X</v>
      </c>
    </row>
    <row r="381" spans="1:5" x14ac:dyDescent="0.25">
      <c r="A381" s="81">
        <v>684</v>
      </c>
      <c r="B381">
        <v>379</v>
      </c>
      <c r="C381">
        <v>684</v>
      </c>
      <c r="D381" t="s">
        <v>458</v>
      </c>
      <c r="E381" t="str">
        <f>IF(ISNA(MATCH(A381,'ESO zone constants'!$A$3:$A$9952,0)),"","X")</f>
        <v>X</v>
      </c>
    </row>
    <row r="382" spans="1:5" x14ac:dyDescent="0.25">
      <c r="A382" s="81">
        <v>688</v>
      </c>
      <c r="B382">
        <v>380</v>
      </c>
      <c r="C382">
        <v>584</v>
      </c>
      <c r="D382" t="s">
        <v>54</v>
      </c>
      <c r="E382" t="str">
        <f>IF(ISNA(MATCH(A382,'ESO zone constants'!$A$3:$A$9952,0)),"","X")</f>
        <v>X</v>
      </c>
    </row>
    <row r="383" spans="1:5" x14ac:dyDescent="0.25">
      <c r="A383" s="81">
        <v>689</v>
      </c>
      <c r="B383">
        <v>381</v>
      </c>
      <c r="C383">
        <v>684</v>
      </c>
      <c r="D383" t="s">
        <v>459</v>
      </c>
      <c r="E383" t="str">
        <f>IF(ISNA(MATCH(A383,'ESO zone constants'!$A$3:$A$9952,0)),"","X")</f>
        <v>X</v>
      </c>
    </row>
    <row r="384" spans="1:5" x14ac:dyDescent="0.25">
      <c r="A384" s="80">
        <v>691</v>
      </c>
      <c r="B384">
        <v>382</v>
      </c>
      <c r="C384">
        <v>684</v>
      </c>
      <c r="D384" t="s">
        <v>460</v>
      </c>
      <c r="E384" t="str">
        <f>IF(ISNA(MATCH(A384,'ESO zone constants'!$A$3:$A$9952,0)),"","X")</f>
        <v>X</v>
      </c>
    </row>
    <row r="385" spans="1:5" x14ac:dyDescent="0.25">
      <c r="A385" s="81">
        <v>692</v>
      </c>
      <c r="B385">
        <v>383</v>
      </c>
      <c r="C385">
        <v>684</v>
      </c>
      <c r="D385" t="s">
        <v>461</v>
      </c>
      <c r="E385" t="str">
        <f>IF(ISNA(MATCH(A385,'ESO zone constants'!$A$3:$A$9952,0)),"","X")</f>
        <v>X</v>
      </c>
    </row>
    <row r="386" spans="1:5" x14ac:dyDescent="0.25">
      <c r="A386" s="80">
        <v>693</v>
      </c>
      <c r="B386">
        <v>384</v>
      </c>
      <c r="C386">
        <v>684</v>
      </c>
      <c r="D386" t="s">
        <v>462</v>
      </c>
      <c r="E386" t="str">
        <f>IF(ISNA(MATCH(A386,'ESO zone constants'!$A$3:$A$9952,0)),"","X")</f>
        <v>X</v>
      </c>
    </row>
    <row r="387" spans="1:5" x14ac:dyDescent="0.25">
      <c r="A387" s="80">
        <v>694</v>
      </c>
      <c r="B387">
        <v>385</v>
      </c>
      <c r="C387">
        <v>684</v>
      </c>
      <c r="D387" t="s">
        <v>463</v>
      </c>
      <c r="E387" t="str">
        <f>IF(ISNA(MATCH(A387,'ESO zone constants'!$A$3:$A$9952,0)),"","X")</f>
        <v>X</v>
      </c>
    </row>
    <row r="388" spans="1:5" x14ac:dyDescent="0.25">
      <c r="A388" s="80">
        <v>695</v>
      </c>
      <c r="B388">
        <v>386</v>
      </c>
      <c r="C388">
        <v>684</v>
      </c>
      <c r="D388" t="s">
        <v>464</v>
      </c>
      <c r="E388" t="str">
        <f>IF(ISNA(MATCH(A388,'ESO zone constants'!$A$3:$A$9952,0)),"","X")</f>
        <v>X</v>
      </c>
    </row>
    <row r="389" spans="1:5" x14ac:dyDescent="0.25">
      <c r="A389" s="81">
        <v>697</v>
      </c>
      <c r="B389">
        <v>387</v>
      </c>
      <c r="C389">
        <v>684</v>
      </c>
      <c r="D389" t="s">
        <v>465</v>
      </c>
      <c r="E389" t="str">
        <f>IF(ISNA(MATCH(A389,'ESO zone constants'!$A$3:$A$9952,0)),"","X")</f>
        <v>X</v>
      </c>
    </row>
    <row r="390" spans="1:5" x14ac:dyDescent="0.25">
      <c r="A390" s="81">
        <v>698</v>
      </c>
      <c r="B390">
        <v>388</v>
      </c>
      <c r="C390">
        <v>684</v>
      </c>
      <c r="D390" t="s">
        <v>466</v>
      </c>
      <c r="E390" t="str">
        <f>IF(ISNA(MATCH(A390,'ESO zone constants'!$A$3:$A$9952,0)),"","X")</f>
        <v>X</v>
      </c>
    </row>
    <row r="391" spans="1:5" x14ac:dyDescent="0.25">
      <c r="A391" s="81">
        <v>699</v>
      </c>
      <c r="B391">
        <v>389</v>
      </c>
      <c r="C391">
        <v>684</v>
      </c>
      <c r="D391" t="s">
        <v>467</v>
      </c>
      <c r="E391" t="str">
        <f>IF(ISNA(MATCH(A391,'ESO zone constants'!$A$3:$A$9952,0)),"","X")</f>
        <v>X</v>
      </c>
    </row>
    <row r="392" spans="1:5" x14ac:dyDescent="0.25">
      <c r="A392" s="80">
        <v>700</v>
      </c>
      <c r="B392">
        <v>390</v>
      </c>
      <c r="C392">
        <v>684</v>
      </c>
      <c r="D392" t="s">
        <v>468</v>
      </c>
      <c r="E392" t="str">
        <f>IF(ISNA(MATCH(A392,'ESO zone constants'!$A$3:$A$9952,0)),"","X")</f>
        <v>X</v>
      </c>
    </row>
    <row r="393" spans="1:5" x14ac:dyDescent="0.25">
      <c r="A393" s="81">
        <v>701</v>
      </c>
      <c r="B393">
        <v>391</v>
      </c>
      <c r="C393">
        <v>684</v>
      </c>
      <c r="D393" t="s">
        <v>469</v>
      </c>
      <c r="E393" t="str">
        <f>IF(ISNA(MATCH(A393,'ESO zone constants'!$A$3:$A$9952,0)),"","X")</f>
        <v>X</v>
      </c>
    </row>
    <row r="394" spans="1:5" x14ac:dyDescent="0.25">
      <c r="A394" s="81">
        <v>702</v>
      </c>
      <c r="B394">
        <v>392</v>
      </c>
      <c r="C394">
        <v>684</v>
      </c>
      <c r="D394" t="s">
        <v>470</v>
      </c>
      <c r="E394" t="str">
        <f>IF(ISNA(MATCH(A394,'ESO zone constants'!$A$3:$A$9952,0)),"","X")</f>
        <v>X</v>
      </c>
    </row>
    <row r="395" spans="1:5" x14ac:dyDescent="0.25">
      <c r="A395" s="81">
        <v>703</v>
      </c>
      <c r="B395">
        <v>393</v>
      </c>
      <c r="C395">
        <v>684</v>
      </c>
      <c r="D395" t="s">
        <v>471</v>
      </c>
      <c r="E395" t="str">
        <f>IF(ISNA(MATCH(A395,'ESO zone constants'!$A$3:$A$9952,0)),"","X")</f>
        <v>X</v>
      </c>
    </row>
    <row r="396" spans="1:5" x14ac:dyDescent="0.25">
      <c r="A396" s="80">
        <v>704</v>
      </c>
      <c r="B396">
        <v>394</v>
      </c>
      <c r="C396">
        <v>684</v>
      </c>
      <c r="D396" t="s">
        <v>472</v>
      </c>
      <c r="E396" t="str">
        <f>IF(ISNA(MATCH(A396,'ESO zone constants'!$A$3:$A$9952,0)),"","X")</f>
        <v>X</v>
      </c>
    </row>
    <row r="397" spans="1:5" x14ac:dyDescent="0.25">
      <c r="A397" s="80">
        <v>705</v>
      </c>
      <c r="B397">
        <v>395</v>
      </c>
      <c r="C397">
        <v>684</v>
      </c>
      <c r="D397" t="s">
        <v>473</v>
      </c>
      <c r="E397" t="str">
        <f>IF(ISNA(MATCH(A397,'ESO zone constants'!$A$3:$A$9952,0)),"","X")</f>
        <v>X</v>
      </c>
    </row>
    <row r="398" spans="1:5" x14ac:dyDescent="0.25">
      <c r="A398" s="80">
        <v>706</v>
      </c>
      <c r="B398">
        <v>396</v>
      </c>
      <c r="C398">
        <v>684</v>
      </c>
      <c r="D398" t="s">
        <v>474</v>
      </c>
      <c r="E398" t="str">
        <f>IF(ISNA(MATCH(A398,'ESO zone constants'!$A$3:$A$9952,0)),"","X")</f>
        <v>X</v>
      </c>
    </row>
    <row r="399" spans="1:5" x14ac:dyDescent="0.25">
      <c r="A399" s="80">
        <v>707</v>
      </c>
      <c r="B399">
        <v>397</v>
      </c>
      <c r="C399">
        <v>684</v>
      </c>
      <c r="D399" t="s">
        <v>475</v>
      </c>
      <c r="E399" t="str">
        <f>IF(ISNA(MATCH(A399,'ESO zone constants'!$A$3:$A$9952,0)),"","X")</f>
        <v>X</v>
      </c>
    </row>
    <row r="400" spans="1:5" x14ac:dyDescent="0.25">
      <c r="A400" s="81">
        <v>708</v>
      </c>
      <c r="B400">
        <v>398</v>
      </c>
      <c r="C400">
        <v>684</v>
      </c>
      <c r="D400" t="s">
        <v>476</v>
      </c>
      <c r="E400" t="str">
        <f>IF(ISNA(MATCH(A400,'ESO zone constants'!$A$3:$A$9952,0)),"","X")</f>
        <v>X</v>
      </c>
    </row>
    <row r="401" spans="1:5" x14ac:dyDescent="0.25">
      <c r="A401" s="81">
        <v>710</v>
      </c>
      <c r="B401">
        <v>399</v>
      </c>
      <c r="C401">
        <v>684</v>
      </c>
      <c r="D401" t="s">
        <v>477</v>
      </c>
      <c r="E401" t="str">
        <f>IF(ISNA(MATCH(A401,'ESO zone constants'!$A$3:$A$9952,0)),"","X")</f>
        <v>X</v>
      </c>
    </row>
    <row r="402" spans="1:5" x14ac:dyDescent="0.25">
      <c r="A402" s="81">
        <v>711</v>
      </c>
      <c r="B402">
        <v>400</v>
      </c>
      <c r="C402">
        <v>684</v>
      </c>
      <c r="D402" t="s">
        <v>478</v>
      </c>
      <c r="E402" t="str">
        <f>IF(ISNA(MATCH(A402,'ESO zone constants'!$A$3:$A$9952,0)),"","X")</f>
        <v>X</v>
      </c>
    </row>
    <row r="403" spans="1:5" x14ac:dyDescent="0.25">
      <c r="A403" s="81">
        <v>712</v>
      </c>
      <c r="B403">
        <v>401</v>
      </c>
      <c r="C403">
        <v>684</v>
      </c>
      <c r="D403" t="s">
        <v>479</v>
      </c>
      <c r="E403" t="str">
        <f>IF(ISNA(MATCH(A403,'ESO zone constants'!$A$3:$A$9952,0)),"","X")</f>
        <v>X</v>
      </c>
    </row>
    <row r="404" spans="1:5" x14ac:dyDescent="0.25">
      <c r="A404" s="81">
        <v>715</v>
      </c>
      <c r="B404">
        <v>402</v>
      </c>
      <c r="C404">
        <v>684</v>
      </c>
      <c r="D404" t="s">
        <v>480</v>
      </c>
      <c r="E404" t="str">
        <f>IF(ISNA(MATCH(A404,'ESO zone constants'!$A$3:$A$9952,0)),"","X")</f>
        <v>X</v>
      </c>
    </row>
    <row r="405" spans="1:5" x14ac:dyDescent="0.25">
      <c r="A405" s="81">
        <v>719</v>
      </c>
      <c r="B405">
        <v>403</v>
      </c>
      <c r="C405">
        <v>1011</v>
      </c>
      <c r="D405" t="s">
        <v>481</v>
      </c>
      <c r="E405" t="str">
        <f>IF(ISNA(MATCH(A405,'ESO zone constants'!$A$3:$A$9952,0)),"","X")</f>
        <v>X</v>
      </c>
    </row>
    <row r="406" spans="1:5" x14ac:dyDescent="0.25">
      <c r="A406" s="81">
        <v>723</v>
      </c>
      <c r="B406">
        <v>404</v>
      </c>
      <c r="C406">
        <v>199</v>
      </c>
      <c r="D406" t="s">
        <v>429</v>
      </c>
      <c r="E406" t="str">
        <f>IF(ISNA(MATCH(A406,'ESO zone constants'!$A$3:$A$9952,0)),"","X")</f>
        <v>X</v>
      </c>
    </row>
    <row r="407" spans="1:5" x14ac:dyDescent="0.25">
      <c r="A407" s="80">
        <v>724</v>
      </c>
      <c r="B407">
        <v>405</v>
      </c>
      <c r="C407">
        <v>684</v>
      </c>
      <c r="D407" t="s">
        <v>482</v>
      </c>
      <c r="E407" t="str">
        <f>IF(ISNA(MATCH(A407,'ESO zone constants'!$A$3:$A$9952,0)),"","X")</f>
        <v>X</v>
      </c>
    </row>
    <row r="408" spans="1:5" x14ac:dyDescent="0.25">
      <c r="A408" s="80">
        <v>725</v>
      </c>
      <c r="B408">
        <v>406</v>
      </c>
      <c r="C408">
        <v>816</v>
      </c>
      <c r="D408" t="s">
        <v>483</v>
      </c>
      <c r="E408" t="str">
        <f>IF(ISNA(MATCH(A408,'ESO zone constants'!$A$3:$A$9952,0)),"","X")</f>
        <v>X</v>
      </c>
    </row>
    <row r="409" spans="1:5" x14ac:dyDescent="0.25">
      <c r="A409" s="80">
        <v>726</v>
      </c>
      <c r="B409">
        <v>407</v>
      </c>
      <c r="C409">
        <v>726</v>
      </c>
      <c r="D409" t="s">
        <v>80</v>
      </c>
      <c r="E409" t="str">
        <f>IF(ISNA(MATCH(A409,'ESO zone constants'!$A$3:$A$9952,0)),"","X")</f>
        <v>X</v>
      </c>
    </row>
    <row r="410" spans="1:5" x14ac:dyDescent="0.25">
      <c r="A410" s="80">
        <v>745</v>
      </c>
      <c r="B410">
        <v>408</v>
      </c>
      <c r="C410">
        <v>41</v>
      </c>
      <c r="D410" t="s">
        <v>484</v>
      </c>
      <c r="E410" t="str">
        <f>IF(ISNA(MATCH(A410,'ESO zone constants'!$A$3:$A$9952,0)),"","X")</f>
        <v>X</v>
      </c>
    </row>
    <row r="411" spans="1:5" x14ac:dyDescent="0.25">
      <c r="A411" s="80">
        <v>746</v>
      </c>
      <c r="B411">
        <v>409</v>
      </c>
      <c r="C411">
        <v>381</v>
      </c>
      <c r="D411" t="s">
        <v>485</v>
      </c>
      <c r="E411" t="str">
        <f>IF(ISNA(MATCH(A411,'ESO zone constants'!$A$3:$A$9952,0)),"","X")</f>
        <v>X</v>
      </c>
    </row>
    <row r="412" spans="1:5" x14ac:dyDescent="0.25">
      <c r="A412" s="80">
        <v>747</v>
      </c>
      <c r="B412">
        <v>410</v>
      </c>
      <c r="C412">
        <v>383</v>
      </c>
      <c r="D412" t="s">
        <v>486</v>
      </c>
      <c r="E412" t="str">
        <f>IF(ISNA(MATCH(A412,'ESO zone constants'!$A$3:$A$9952,0)),"","X")</f>
        <v>X</v>
      </c>
    </row>
    <row r="413" spans="1:5" x14ac:dyDescent="0.25">
      <c r="A413" s="80">
        <v>748</v>
      </c>
      <c r="B413">
        <v>411</v>
      </c>
      <c r="C413">
        <v>108</v>
      </c>
      <c r="D413" t="s">
        <v>487</v>
      </c>
      <c r="E413" t="str">
        <f>IF(ISNA(MATCH(A413,'ESO zone constants'!$A$3:$A$9952,0)),"","X")</f>
        <v>X</v>
      </c>
    </row>
    <row r="414" spans="1:5" x14ac:dyDescent="0.25">
      <c r="A414" s="80">
        <v>749</v>
      </c>
      <c r="B414">
        <v>412</v>
      </c>
      <c r="C414">
        <v>58</v>
      </c>
      <c r="D414" t="s">
        <v>488</v>
      </c>
      <c r="E414" t="str">
        <f>IF(ISNA(MATCH(A414,'ESO zone constants'!$A$3:$A$9952,0)),"","X")</f>
        <v>X</v>
      </c>
    </row>
    <row r="415" spans="1:5" x14ac:dyDescent="0.25">
      <c r="A415" s="80">
        <v>750</v>
      </c>
      <c r="B415">
        <v>413</v>
      </c>
      <c r="C415">
        <v>382</v>
      </c>
      <c r="D415" t="s">
        <v>489</v>
      </c>
      <c r="E415" t="str">
        <f>IF(ISNA(MATCH(A415,'ESO zone constants'!$A$3:$A$9952,0)),"","X")</f>
        <v>X</v>
      </c>
    </row>
    <row r="416" spans="1:5" x14ac:dyDescent="0.25">
      <c r="A416" s="81">
        <v>751</v>
      </c>
      <c r="B416">
        <v>414</v>
      </c>
      <c r="C416">
        <v>888</v>
      </c>
      <c r="D416" t="s">
        <v>490</v>
      </c>
      <c r="E416" t="str">
        <f>IF(ISNA(MATCH(A416,'ESO zone constants'!$A$3:$A$9952,0)),"","X")</f>
        <v>X</v>
      </c>
    </row>
    <row r="417" spans="1:5" x14ac:dyDescent="0.25">
      <c r="A417" s="81">
        <v>752</v>
      </c>
      <c r="B417">
        <v>415</v>
      </c>
      <c r="C417">
        <v>19</v>
      </c>
      <c r="D417" t="s">
        <v>491</v>
      </c>
      <c r="E417" t="str">
        <f>IF(ISNA(MATCH(A417,'ESO zone constants'!$A$3:$A$9952,0)),"","X")</f>
        <v>X</v>
      </c>
    </row>
    <row r="418" spans="1:5" x14ac:dyDescent="0.25">
      <c r="A418" s="81">
        <v>753</v>
      </c>
      <c r="B418">
        <v>416</v>
      </c>
      <c r="C418">
        <v>3</v>
      </c>
      <c r="D418" t="s">
        <v>492</v>
      </c>
      <c r="E418" t="str">
        <f>IF(ISNA(MATCH(A418,'ESO zone constants'!$A$3:$A$9952,0)),"","X")</f>
        <v>X</v>
      </c>
    </row>
    <row r="419" spans="1:5" x14ac:dyDescent="0.25">
      <c r="A419" s="81">
        <v>754</v>
      </c>
      <c r="B419">
        <v>417</v>
      </c>
      <c r="C419">
        <v>92</v>
      </c>
      <c r="D419" t="s">
        <v>493</v>
      </c>
      <c r="E419" t="str">
        <f>IF(ISNA(MATCH(A419,'ESO zone constants'!$A$3:$A$9952,0)),"","X")</f>
        <v>X</v>
      </c>
    </row>
    <row r="420" spans="1:5" x14ac:dyDescent="0.25">
      <c r="A420" s="81">
        <v>755</v>
      </c>
      <c r="B420">
        <v>418</v>
      </c>
      <c r="C420">
        <v>20</v>
      </c>
      <c r="D420" t="s">
        <v>494</v>
      </c>
      <c r="E420" t="str">
        <f>IF(ISNA(MATCH(A420,'ESO zone constants'!$A$3:$A$9952,0)),"","X")</f>
        <v>X</v>
      </c>
    </row>
    <row r="421" spans="1:5" x14ac:dyDescent="0.25">
      <c r="A421" s="81">
        <v>756</v>
      </c>
      <c r="B421">
        <v>419</v>
      </c>
      <c r="C421">
        <v>104</v>
      </c>
      <c r="D421" t="s">
        <v>495</v>
      </c>
      <c r="E421" t="str">
        <f>IF(ISNA(MATCH(A421,'ESO zone constants'!$A$3:$A$9952,0)),"","X")</f>
        <v>X</v>
      </c>
    </row>
    <row r="422" spans="1:5" x14ac:dyDescent="0.25">
      <c r="A422" s="81">
        <v>757</v>
      </c>
      <c r="B422">
        <v>420</v>
      </c>
      <c r="C422">
        <v>41</v>
      </c>
      <c r="D422" t="s">
        <v>496</v>
      </c>
      <c r="E422" t="str">
        <f>IF(ISNA(MATCH(A422,'ESO zone constants'!$A$3:$A$9952,0)),"","X")</f>
        <v>X</v>
      </c>
    </row>
    <row r="423" spans="1:5" x14ac:dyDescent="0.25">
      <c r="A423" s="80">
        <v>758</v>
      </c>
      <c r="B423">
        <v>421</v>
      </c>
      <c r="C423">
        <v>101</v>
      </c>
      <c r="D423" t="s">
        <v>497</v>
      </c>
      <c r="E423" t="str">
        <f>IF(ISNA(MATCH(A423,'ESO zone constants'!$A$3:$A$9952,0)),"","X")</f>
        <v>X</v>
      </c>
    </row>
    <row r="424" spans="1:5" x14ac:dyDescent="0.25">
      <c r="A424" s="80">
        <v>759</v>
      </c>
      <c r="B424">
        <v>422</v>
      </c>
      <c r="C424">
        <v>117</v>
      </c>
      <c r="D424" t="s">
        <v>498</v>
      </c>
      <c r="E424" t="str">
        <f>IF(ISNA(MATCH(A424,'ESO zone constants'!$A$3:$A$9952,0)),"","X")</f>
        <v>X</v>
      </c>
    </row>
    <row r="425" spans="1:5" x14ac:dyDescent="0.25">
      <c r="A425" s="80">
        <v>760</v>
      </c>
      <c r="B425">
        <v>423</v>
      </c>
      <c r="C425">
        <v>57</v>
      </c>
      <c r="D425" t="s">
        <v>499</v>
      </c>
      <c r="E425" t="str">
        <f>IF(ISNA(MATCH(A425,'ESO zone constants'!$A$3:$A$9952,0)),"","X")</f>
        <v>X</v>
      </c>
    </row>
    <row r="426" spans="1:5" x14ac:dyDescent="0.25">
      <c r="A426" s="80">
        <v>761</v>
      </c>
      <c r="B426">
        <v>424</v>
      </c>
      <c r="C426">
        <v>103</v>
      </c>
      <c r="D426" t="s">
        <v>500</v>
      </c>
      <c r="E426" t="str">
        <f>IF(ISNA(MATCH(A426,'ESO zone constants'!$A$3:$A$9952,0)),"","X")</f>
        <v>X</v>
      </c>
    </row>
    <row r="427" spans="1:5" x14ac:dyDescent="0.25">
      <c r="A427" s="80">
        <v>763</v>
      </c>
      <c r="B427">
        <v>425</v>
      </c>
      <c r="C427">
        <v>816</v>
      </c>
      <c r="D427" t="s">
        <v>501</v>
      </c>
      <c r="E427" t="str">
        <f>IF(ISNA(MATCH(A427,'ESO zone constants'!$A$3:$A$9952,0)),"","X")</f>
        <v>X</v>
      </c>
    </row>
    <row r="428" spans="1:5" x14ac:dyDescent="0.25">
      <c r="A428" s="80">
        <v>764</v>
      </c>
      <c r="B428">
        <v>426</v>
      </c>
      <c r="C428">
        <v>816</v>
      </c>
      <c r="D428" t="s">
        <v>502</v>
      </c>
      <c r="E428" t="str">
        <f>IF(ISNA(MATCH(A428,'ESO zone constants'!$A$3:$A$9952,0)),"","X")</f>
        <v>X</v>
      </c>
    </row>
    <row r="429" spans="1:5" x14ac:dyDescent="0.25">
      <c r="A429" s="80">
        <v>765</v>
      </c>
      <c r="B429">
        <v>427</v>
      </c>
      <c r="C429">
        <v>823</v>
      </c>
      <c r="D429" t="s">
        <v>503</v>
      </c>
      <c r="E429" t="str">
        <f>IF(ISNA(MATCH(A429,'ESO zone constants'!$A$3:$A$9952,0)),"","X")</f>
        <v>X</v>
      </c>
    </row>
    <row r="430" spans="1:5" x14ac:dyDescent="0.25">
      <c r="A430" s="81">
        <v>766</v>
      </c>
      <c r="B430">
        <v>428</v>
      </c>
      <c r="C430">
        <v>823</v>
      </c>
      <c r="D430" t="s">
        <v>504</v>
      </c>
      <c r="E430" t="str">
        <f>IF(ISNA(MATCH(A430,'ESO zone constants'!$A$3:$A$9952,0)),"","X")</f>
        <v>X</v>
      </c>
    </row>
    <row r="431" spans="1:5" x14ac:dyDescent="0.25">
      <c r="A431" s="80">
        <v>767</v>
      </c>
      <c r="B431">
        <v>429</v>
      </c>
      <c r="C431">
        <v>816</v>
      </c>
      <c r="D431" t="s">
        <v>505</v>
      </c>
      <c r="E431" t="str">
        <f>IF(ISNA(MATCH(A431,'ESO zone constants'!$A$3:$A$9952,0)),"","X")</f>
        <v>X</v>
      </c>
    </row>
    <row r="432" spans="1:5" x14ac:dyDescent="0.25">
      <c r="A432" s="80">
        <v>769</v>
      </c>
      <c r="B432">
        <v>430</v>
      </c>
      <c r="C432">
        <v>823</v>
      </c>
      <c r="D432" t="s">
        <v>506</v>
      </c>
      <c r="E432" t="str">
        <f>IF(ISNA(MATCH(A432,'ESO zone constants'!$A$3:$A$9952,0)),"","X")</f>
        <v>X</v>
      </c>
    </row>
    <row r="433" spans="1:5" x14ac:dyDescent="0.25">
      <c r="A433" s="80">
        <v>770</v>
      </c>
      <c r="B433">
        <v>431</v>
      </c>
      <c r="C433">
        <v>816</v>
      </c>
      <c r="D433" t="s">
        <v>507</v>
      </c>
      <c r="E433" t="str">
        <f>IF(ISNA(MATCH(A433,'ESO zone constants'!$A$3:$A$9952,0)),"","X")</f>
        <v>X</v>
      </c>
    </row>
    <row r="434" spans="1:5" x14ac:dyDescent="0.25">
      <c r="A434" s="80">
        <v>771</v>
      </c>
      <c r="B434">
        <v>432</v>
      </c>
      <c r="C434">
        <v>816</v>
      </c>
      <c r="D434" t="s">
        <v>508</v>
      </c>
      <c r="E434" t="str">
        <f>IF(ISNA(MATCH(A434,'ESO zone constants'!$A$3:$A$9952,0)),"","X")</f>
        <v>X</v>
      </c>
    </row>
    <row r="435" spans="1:5" x14ac:dyDescent="0.25">
      <c r="A435" s="80">
        <v>773</v>
      </c>
      <c r="B435">
        <v>433</v>
      </c>
      <c r="C435">
        <v>117</v>
      </c>
      <c r="D435" t="s">
        <v>509</v>
      </c>
      <c r="E435" t="str">
        <f>IF(ISNA(MATCH(A435,'ESO zone constants'!$A$3:$A$9952,0)),"","X")</f>
        <v>X</v>
      </c>
    </row>
    <row r="436" spans="1:5" x14ac:dyDescent="0.25">
      <c r="A436" s="80">
        <v>774</v>
      </c>
      <c r="B436">
        <v>434</v>
      </c>
      <c r="C436">
        <v>1086</v>
      </c>
      <c r="D436" t="s">
        <v>1430</v>
      </c>
      <c r="E436" t="str">
        <f>IF(ISNA(MATCH(A436,'ESO zone constants'!$A$3:$A$9952,0)),"","X")</f>
        <v>X</v>
      </c>
    </row>
    <row r="437" spans="1:5" x14ac:dyDescent="0.25">
      <c r="A437" s="81">
        <v>780</v>
      </c>
      <c r="B437">
        <v>435</v>
      </c>
      <c r="C437">
        <v>684</v>
      </c>
      <c r="D437" t="s">
        <v>510</v>
      </c>
      <c r="E437" t="str">
        <f>IF(ISNA(MATCH(A437,'ESO zone constants'!$A$3:$A$9952,0)),"","X")</f>
        <v>X</v>
      </c>
    </row>
    <row r="438" spans="1:5" x14ac:dyDescent="0.25">
      <c r="A438" s="81">
        <v>808</v>
      </c>
      <c r="B438">
        <v>436</v>
      </c>
      <c r="C438">
        <v>1160</v>
      </c>
      <c r="D438" t="s">
        <v>1745</v>
      </c>
      <c r="E438" t="str">
        <f>IF(ISNA(MATCH(A438,'ESO zone constants'!$A$3:$A$9952,0)),"","X")</f>
        <v>X</v>
      </c>
    </row>
    <row r="439" spans="1:5" x14ac:dyDescent="0.25">
      <c r="A439" s="81">
        <v>809</v>
      </c>
      <c r="B439">
        <v>437</v>
      </c>
      <c r="C439">
        <v>199</v>
      </c>
      <c r="D439" t="s">
        <v>432</v>
      </c>
      <c r="E439" t="str">
        <f>IF(ISNA(MATCH(A439,'ESO zone constants'!$A$3:$A$9952,0)),"","X")</f>
        <v>X</v>
      </c>
    </row>
    <row r="440" spans="1:5" x14ac:dyDescent="0.25">
      <c r="A440" s="81">
        <v>810</v>
      </c>
      <c r="B440">
        <v>438</v>
      </c>
      <c r="C440">
        <v>381</v>
      </c>
      <c r="D440" t="s">
        <v>511</v>
      </c>
      <c r="E440" t="str">
        <f>IF(ISNA(MATCH(A440,'ESO zone constants'!$A$3:$A$9952,0)),"","X")</f>
        <v>X</v>
      </c>
    </row>
    <row r="441" spans="1:5" x14ac:dyDescent="0.25">
      <c r="A441" s="80">
        <v>811</v>
      </c>
      <c r="B441">
        <v>439</v>
      </c>
      <c r="C441">
        <v>535</v>
      </c>
      <c r="D441" t="s">
        <v>512</v>
      </c>
      <c r="E441" t="str">
        <f>IF(ISNA(MATCH(A441,'ESO zone constants'!$A$3:$A$9952,0)),"","X")</f>
        <v>X</v>
      </c>
    </row>
    <row r="442" spans="1:5" x14ac:dyDescent="0.25">
      <c r="A442" s="81">
        <v>814</v>
      </c>
      <c r="B442">
        <v>440</v>
      </c>
      <c r="C442">
        <v>684</v>
      </c>
      <c r="D442" t="s">
        <v>513</v>
      </c>
      <c r="E442" t="str">
        <f>IF(ISNA(MATCH(A442,'ESO zone constants'!$A$3:$A$9952,0)),"","X")</f>
        <v>X</v>
      </c>
    </row>
    <row r="443" spans="1:5" x14ac:dyDescent="0.25">
      <c r="A443" s="81">
        <v>815</v>
      </c>
      <c r="B443">
        <v>441</v>
      </c>
      <c r="C443">
        <v>684</v>
      </c>
      <c r="D443" t="s">
        <v>514</v>
      </c>
      <c r="E443" t="str">
        <f>IF(ISNA(MATCH(A443,'ESO zone constants'!$A$3:$A$9952,0)),"","X")</f>
        <v>X</v>
      </c>
    </row>
    <row r="444" spans="1:5" x14ac:dyDescent="0.25">
      <c r="A444" s="81">
        <v>816</v>
      </c>
      <c r="B444">
        <v>442</v>
      </c>
      <c r="C444">
        <v>816</v>
      </c>
      <c r="D444" t="s">
        <v>515</v>
      </c>
      <c r="E444" t="str">
        <f>IF(ISNA(MATCH(A444,'ESO zone constants'!$A$3:$A$9952,0)),"","X")</f>
        <v>X</v>
      </c>
    </row>
    <row r="445" spans="1:5" x14ac:dyDescent="0.25">
      <c r="A445" s="80">
        <v>817</v>
      </c>
      <c r="B445">
        <v>443</v>
      </c>
      <c r="C445">
        <v>816</v>
      </c>
      <c r="D445" t="s">
        <v>516</v>
      </c>
      <c r="E445" t="str">
        <f>IF(ISNA(MATCH(A445,'ESO zone constants'!$A$3:$A$9952,0)),"","X")</f>
        <v>X</v>
      </c>
    </row>
    <row r="446" spans="1:5" x14ac:dyDescent="0.25">
      <c r="A446" s="81">
        <v>818</v>
      </c>
      <c r="B446">
        <v>444</v>
      </c>
      <c r="C446">
        <v>816</v>
      </c>
      <c r="D446" t="s">
        <v>517</v>
      </c>
      <c r="E446" t="str">
        <f>IF(ISNA(MATCH(A446,'ESO zone constants'!$A$3:$A$9952,0)),"","X")</f>
        <v>X</v>
      </c>
    </row>
    <row r="447" spans="1:5" x14ac:dyDescent="0.25">
      <c r="A447" s="81">
        <v>819</v>
      </c>
      <c r="B447">
        <v>445</v>
      </c>
      <c r="C447">
        <v>816</v>
      </c>
      <c r="D447" t="s">
        <v>518</v>
      </c>
      <c r="E447" t="str">
        <f>IF(ISNA(MATCH(A447,'ESO zone constants'!$A$3:$A$9952,0)),"","X")</f>
        <v>X</v>
      </c>
    </row>
    <row r="448" spans="1:5" x14ac:dyDescent="0.25">
      <c r="A448" s="81">
        <v>820</v>
      </c>
      <c r="B448">
        <v>446</v>
      </c>
      <c r="C448">
        <v>816</v>
      </c>
      <c r="D448" t="s">
        <v>519</v>
      </c>
      <c r="E448" t="str">
        <f>IF(ISNA(MATCH(A448,'ESO zone constants'!$A$3:$A$9952,0)),"","X")</f>
        <v>X</v>
      </c>
    </row>
    <row r="449" spans="1:5" x14ac:dyDescent="0.25">
      <c r="A449" s="81">
        <v>821</v>
      </c>
      <c r="B449">
        <v>447</v>
      </c>
      <c r="C449">
        <v>816</v>
      </c>
      <c r="D449" t="s">
        <v>520</v>
      </c>
      <c r="E449" t="str">
        <f>IF(ISNA(MATCH(A449,'ESO zone constants'!$A$3:$A$9952,0)),"","X")</f>
        <v>X</v>
      </c>
    </row>
    <row r="450" spans="1:5" x14ac:dyDescent="0.25">
      <c r="A450" s="81">
        <v>823</v>
      </c>
      <c r="B450">
        <v>448</v>
      </c>
      <c r="C450">
        <v>823</v>
      </c>
      <c r="D450" t="s">
        <v>521</v>
      </c>
      <c r="E450" t="str">
        <f>IF(ISNA(MATCH(A450,'ESO zone constants'!$A$3:$A$9952,0)),"","X")</f>
        <v>X</v>
      </c>
    </row>
    <row r="451" spans="1:5" x14ac:dyDescent="0.25">
      <c r="A451" s="81">
        <v>824</v>
      </c>
      <c r="B451">
        <v>449</v>
      </c>
      <c r="C451">
        <v>823</v>
      </c>
      <c r="D451" t="s">
        <v>522</v>
      </c>
      <c r="E451" t="str">
        <f>IF(ISNA(MATCH(A451,'ESO zone constants'!$A$3:$A$9952,0)),"","X")</f>
        <v>X</v>
      </c>
    </row>
    <row r="452" spans="1:5" x14ac:dyDescent="0.25">
      <c r="A452" s="81">
        <v>825</v>
      </c>
      <c r="B452">
        <v>450</v>
      </c>
      <c r="C452">
        <v>823</v>
      </c>
      <c r="D452" t="s">
        <v>523</v>
      </c>
      <c r="E452" t="str">
        <f>IF(ISNA(MATCH(A452,'ESO zone constants'!$A$3:$A$9952,0)),"","X")</f>
        <v>X</v>
      </c>
    </row>
    <row r="453" spans="1:5" x14ac:dyDescent="0.25">
      <c r="A453" s="81">
        <v>826</v>
      </c>
      <c r="B453">
        <v>451</v>
      </c>
      <c r="C453">
        <v>823</v>
      </c>
      <c r="D453" t="s">
        <v>524</v>
      </c>
      <c r="E453" t="str">
        <f>IF(ISNA(MATCH(A453,'ESO zone constants'!$A$3:$A$9952,0)),"","X")</f>
        <v>X</v>
      </c>
    </row>
    <row r="454" spans="1:5" x14ac:dyDescent="0.25">
      <c r="A454" s="81">
        <v>827</v>
      </c>
      <c r="B454">
        <v>452</v>
      </c>
      <c r="C454">
        <v>823</v>
      </c>
      <c r="D454" t="s">
        <v>525</v>
      </c>
      <c r="E454" t="str">
        <f>IF(ISNA(MATCH(A454,'ESO zone constants'!$A$3:$A$9952,0)),"","X")</f>
        <v>X</v>
      </c>
    </row>
    <row r="455" spans="1:5" x14ac:dyDescent="0.25">
      <c r="A455" s="81">
        <v>828</v>
      </c>
      <c r="B455">
        <v>453</v>
      </c>
      <c r="C455">
        <v>823</v>
      </c>
      <c r="D455" t="s">
        <v>526</v>
      </c>
      <c r="E455" t="str">
        <f>IF(ISNA(MATCH(A455,'ESO zone constants'!$A$3:$A$9952,0)),"","X")</f>
        <v>X</v>
      </c>
    </row>
    <row r="456" spans="1:5" x14ac:dyDescent="0.25">
      <c r="A456" s="81">
        <v>829</v>
      </c>
      <c r="B456">
        <v>454</v>
      </c>
      <c r="C456">
        <v>823</v>
      </c>
      <c r="D456" t="s">
        <v>527</v>
      </c>
      <c r="E456" t="str">
        <f>IF(ISNA(MATCH(A456,'ESO zone constants'!$A$3:$A$9952,0)),"","X")</f>
        <v>X</v>
      </c>
    </row>
    <row r="457" spans="1:5" x14ac:dyDescent="0.25">
      <c r="A457" s="81">
        <v>831</v>
      </c>
      <c r="B457">
        <v>455</v>
      </c>
      <c r="C457">
        <v>823</v>
      </c>
      <c r="D457" t="s">
        <v>528</v>
      </c>
      <c r="E457" t="str">
        <f>IF(ISNA(MATCH(A457,'ESO zone constants'!$A$3:$A$9952,0)),"","X")</f>
        <v>X</v>
      </c>
    </row>
    <row r="458" spans="1:5" x14ac:dyDescent="0.25">
      <c r="A458" s="81">
        <v>832</v>
      </c>
      <c r="B458">
        <v>456</v>
      </c>
      <c r="C458">
        <v>823</v>
      </c>
      <c r="D458" t="s">
        <v>529</v>
      </c>
      <c r="E458" t="str">
        <f>IF(ISNA(MATCH(A458,'ESO zone constants'!$A$3:$A$9952,0)),"","X")</f>
        <v>X</v>
      </c>
    </row>
    <row r="459" spans="1:5" x14ac:dyDescent="0.25">
      <c r="A459" s="81">
        <v>833</v>
      </c>
      <c r="B459">
        <v>457</v>
      </c>
      <c r="C459">
        <v>823</v>
      </c>
      <c r="D459" t="s">
        <v>530</v>
      </c>
      <c r="E459" t="str">
        <f>IF(ISNA(MATCH(A459,'ESO zone constants'!$A$3:$A$9952,0)),"","X")</f>
        <v>X</v>
      </c>
    </row>
    <row r="460" spans="1:5" x14ac:dyDescent="0.25">
      <c r="A460" s="81">
        <v>834</v>
      </c>
      <c r="B460">
        <v>458</v>
      </c>
      <c r="C460">
        <v>816</v>
      </c>
      <c r="D460" t="s">
        <v>531</v>
      </c>
      <c r="E460" t="str">
        <f>IF(ISNA(MATCH(A460,'ESO zone constants'!$A$3:$A$9952,0)),"","X")</f>
        <v>X</v>
      </c>
    </row>
    <row r="461" spans="1:5" x14ac:dyDescent="0.25">
      <c r="A461" s="81">
        <v>836</v>
      </c>
      <c r="B461">
        <v>459</v>
      </c>
      <c r="C461">
        <v>823</v>
      </c>
      <c r="D461" t="s">
        <v>532</v>
      </c>
      <c r="E461" t="str">
        <f>IF(ISNA(MATCH(A461,'ESO zone constants'!$A$3:$A$9952,0)),"","X")</f>
        <v>X</v>
      </c>
    </row>
    <row r="462" spans="1:5" x14ac:dyDescent="0.25">
      <c r="A462" s="81">
        <v>837</v>
      </c>
      <c r="B462">
        <v>460</v>
      </c>
      <c r="C462">
        <v>823</v>
      </c>
      <c r="D462" t="s">
        <v>533</v>
      </c>
      <c r="E462" t="str">
        <f>IF(ISNA(MATCH(A462,'ESO zone constants'!$A$3:$A$9952,0)),"","X")</f>
        <v>X</v>
      </c>
    </row>
    <row r="463" spans="1:5" x14ac:dyDescent="0.25">
      <c r="A463" s="81">
        <v>841</v>
      </c>
      <c r="B463">
        <v>461</v>
      </c>
      <c r="C463">
        <v>823</v>
      </c>
      <c r="D463" t="s">
        <v>534</v>
      </c>
      <c r="E463" t="str">
        <f>IF(ISNA(MATCH(A463,'ESO zone constants'!$A$3:$A$9952,0)),"","X")</f>
        <v>X</v>
      </c>
    </row>
    <row r="464" spans="1:5" x14ac:dyDescent="0.25">
      <c r="A464" s="81">
        <v>842</v>
      </c>
      <c r="B464">
        <v>462</v>
      </c>
      <c r="C464">
        <v>823</v>
      </c>
      <c r="D464" t="s">
        <v>535</v>
      </c>
      <c r="E464" t="str">
        <f>IF(ISNA(MATCH(A464,'ESO zone constants'!$A$3:$A$9952,0)),"","X")</f>
        <v>X</v>
      </c>
    </row>
    <row r="465" spans="1:5" x14ac:dyDescent="0.25">
      <c r="A465" s="81">
        <v>843</v>
      </c>
      <c r="B465">
        <v>463</v>
      </c>
      <c r="C465">
        <v>117</v>
      </c>
      <c r="D465" t="s">
        <v>53</v>
      </c>
      <c r="E465" t="str">
        <f>IF(ISNA(MATCH(A465,'ESO zone constants'!$A$3:$A$9952,0)),"","X")</f>
        <v>X</v>
      </c>
    </row>
    <row r="466" spans="1:5" x14ac:dyDescent="0.25">
      <c r="A466" s="81">
        <v>844</v>
      </c>
      <c r="B466">
        <v>464</v>
      </c>
      <c r="C466">
        <v>816</v>
      </c>
      <c r="D466" t="s">
        <v>536</v>
      </c>
      <c r="E466" t="str">
        <f>IF(ISNA(MATCH(A466,'ESO zone constants'!$A$3:$A$9952,0)),"","X")</f>
        <v>X</v>
      </c>
    </row>
    <row r="467" spans="1:5" x14ac:dyDescent="0.25">
      <c r="A467" s="81">
        <v>845</v>
      </c>
      <c r="B467">
        <v>465</v>
      </c>
      <c r="C467">
        <v>816</v>
      </c>
      <c r="D467" t="s">
        <v>537</v>
      </c>
      <c r="E467" t="str">
        <f>IF(ISNA(MATCH(A467,'ESO zone constants'!$A$3:$A$9952,0)),"","X")</f>
        <v>X</v>
      </c>
    </row>
    <row r="468" spans="1:5" x14ac:dyDescent="0.25">
      <c r="A468" s="81">
        <v>848</v>
      </c>
      <c r="B468">
        <v>466</v>
      </c>
      <c r="C468">
        <v>117</v>
      </c>
      <c r="D468" t="s">
        <v>72</v>
      </c>
      <c r="E468" t="str">
        <f>IF(ISNA(MATCH(A468,'ESO zone constants'!$A$3:$A$9952,0)),"","X")</f>
        <v>X</v>
      </c>
    </row>
    <row r="469" spans="1:5" x14ac:dyDescent="0.25">
      <c r="A469" s="81">
        <v>849</v>
      </c>
      <c r="B469">
        <v>467</v>
      </c>
      <c r="C469">
        <v>849</v>
      </c>
      <c r="D469" t="s">
        <v>538</v>
      </c>
      <c r="E469" t="str">
        <f>IF(ISNA(MATCH(A469,'ESO zone constants'!$A$3:$A$9952,0)),"","X")</f>
        <v>X</v>
      </c>
    </row>
    <row r="470" spans="1:5" x14ac:dyDescent="0.25">
      <c r="A470" s="81">
        <v>852</v>
      </c>
      <c r="B470">
        <v>468</v>
      </c>
      <c r="C470">
        <v>3</v>
      </c>
      <c r="D470" t="s">
        <v>539</v>
      </c>
      <c r="E470" t="str">
        <f>IF(ISNA(MATCH(A470,'ESO zone constants'!$A$3:$A$9952,0)),"","X")</f>
        <v>X</v>
      </c>
    </row>
    <row r="471" spans="1:5" x14ac:dyDescent="0.25">
      <c r="A471" s="80">
        <v>853</v>
      </c>
      <c r="B471">
        <v>469</v>
      </c>
      <c r="C471">
        <v>20</v>
      </c>
      <c r="D471" t="s">
        <v>540</v>
      </c>
      <c r="E471" t="str">
        <f>IF(ISNA(MATCH(A471,'ESO zone constants'!$A$3:$A$9952,0)),"","X")</f>
        <v>X</v>
      </c>
    </row>
    <row r="472" spans="1:5" x14ac:dyDescent="0.25">
      <c r="A472" s="80">
        <v>854</v>
      </c>
      <c r="B472">
        <v>470</v>
      </c>
      <c r="C472">
        <v>92</v>
      </c>
      <c r="D472" t="s">
        <v>541</v>
      </c>
      <c r="E472" t="str">
        <f>IF(ISNA(MATCH(A472,'ESO zone constants'!$A$3:$A$9952,0)),"","X")</f>
        <v>X</v>
      </c>
    </row>
    <row r="473" spans="1:5" x14ac:dyDescent="0.25">
      <c r="A473" s="80">
        <v>855</v>
      </c>
      <c r="B473">
        <v>471</v>
      </c>
      <c r="C473">
        <v>19</v>
      </c>
      <c r="D473" t="s">
        <v>542</v>
      </c>
      <c r="E473" t="str">
        <f>IF(ISNA(MATCH(A473,'ESO zone constants'!$A$3:$A$9952,0)),"","X")</f>
        <v>X</v>
      </c>
    </row>
    <row r="474" spans="1:5" x14ac:dyDescent="0.25">
      <c r="A474" s="80">
        <v>856</v>
      </c>
      <c r="B474">
        <v>472</v>
      </c>
      <c r="C474">
        <v>92</v>
      </c>
      <c r="D474" t="s">
        <v>543</v>
      </c>
      <c r="E474" t="str">
        <f>IF(ISNA(MATCH(A474,'ESO zone constants'!$A$3:$A$9952,0)),"","X")</f>
        <v>X</v>
      </c>
    </row>
    <row r="475" spans="1:5" x14ac:dyDescent="0.25">
      <c r="A475" s="80">
        <v>857</v>
      </c>
      <c r="B475">
        <v>473</v>
      </c>
      <c r="C475">
        <v>104</v>
      </c>
      <c r="D475" t="s">
        <v>544</v>
      </c>
      <c r="E475" t="str">
        <f>IF(ISNA(MATCH(A475,'ESO zone constants'!$A$3:$A$9952,0)),"","X")</f>
        <v>X</v>
      </c>
    </row>
    <row r="476" spans="1:5" x14ac:dyDescent="0.25">
      <c r="A476" s="80">
        <v>858</v>
      </c>
      <c r="B476">
        <v>474</v>
      </c>
      <c r="C476">
        <v>108</v>
      </c>
      <c r="D476" t="s">
        <v>545</v>
      </c>
      <c r="E476" t="str">
        <f>IF(ISNA(MATCH(A476,'ESO zone constants'!$A$3:$A$9952,0)),"","X")</f>
        <v>X</v>
      </c>
    </row>
    <row r="477" spans="1:5" x14ac:dyDescent="0.25">
      <c r="A477" s="80">
        <v>859</v>
      </c>
      <c r="B477">
        <v>475</v>
      </c>
      <c r="C477">
        <v>58</v>
      </c>
      <c r="D477" t="s">
        <v>546</v>
      </c>
      <c r="E477" t="str">
        <f>IF(ISNA(MATCH(A477,'ESO zone constants'!$A$3:$A$9952,0)),"","X")</f>
        <v>X</v>
      </c>
    </row>
    <row r="478" spans="1:5" x14ac:dyDescent="0.25">
      <c r="A478" s="80">
        <v>860</v>
      </c>
      <c r="B478">
        <v>476</v>
      </c>
      <c r="C478">
        <v>383</v>
      </c>
      <c r="D478" t="s">
        <v>547</v>
      </c>
      <c r="E478" t="str">
        <f>IF(ISNA(MATCH(A478,'ESO zone constants'!$A$3:$A$9952,0)),"","X")</f>
        <v>X</v>
      </c>
    </row>
    <row r="479" spans="1:5" x14ac:dyDescent="0.25">
      <c r="A479" s="80">
        <v>861</v>
      </c>
      <c r="B479">
        <v>477</v>
      </c>
      <c r="C479">
        <v>108</v>
      </c>
      <c r="D479" t="s">
        <v>548</v>
      </c>
      <c r="E479" t="str">
        <f>IF(ISNA(MATCH(A479,'ESO zone constants'!$A$3:$A$9952,0)),"","X")</f>
        <v>X</v>
      </c>
    </row>
    <row r="480" spans="1:5" x14ac:dyDescent="0.25">
      <c r="A480" s="80">
        <v>862</v>
      </c>
      <c r="B480">
        <v>478</v>
      </c>
      <c r="C480">
        <v>382</v>
      </c>
      <c r="D480" t="s">
        <v>549</v>
      </c>
      <c r="E480" t="str">
        <f>IF(ISNA(MATCH(A480,'ESO zone constants'!$A$3:$A$9952,0)),"","X")</f>
        <v>X</v>
      </c>
    </row>
    <row r="481" spans="1:5" x14ac:dyDescent="0.25">
      <c r="A481" s="80">
        <v>863</v>
      </c>
      <c r="B481">
        <v>479</v>
      </c>
      <c r="C481">
        <v>537</v>
      </c>
      <c r="D481" t="s">
        <v>550</v>
      </c>
      <c r="E481" t="str">
        <f>IF(ISNA(MATCH(A481,'ESO zone constants'!$A$3:$A$9952,0)),"","X")</f>
        <v>X</v>
      </c>
    </row>
    <row r="482" spans="1:5" x14ac:dyDescent="0.25">
      <c r="A482" s="80">
        <v>864</v>
      </c>
      <c r="B482">
        <v>480</v>
      </c>
      <c r="C482">
        <v>103</v>
      </c>
      <c r="D482" t="s">
        <v>551</v>
      </c>
      <c r="E482" t="str">
        <f>IF(ISNA(MATCH(A482,'ESO zone constants'!$A$3:$A$9952,0)),"","X")</f>
        <v>X</v>
      </c>
    </row>
    <row r="483" spans="1:5" x14ac:dyDescent="0.25">
      <c r="A483" s="81">
        <v>865</v>
      </c>
      <c r="B483">
        <v>481</v>
      </c>
      <c r="C483">
        <v>101</v>
      </c>
      <c r="D483" t="s">
        <v>552</v>
      </c>
      <c r="E483" t="str">
        <f>IF(ISNA(MATCH(A483,'ESO zone constants'!$A$3:$A$9952,0)),"","X")</f>
        <v>X</v>
      </c>
    </row>
    <row r="484" spans="1:5" x14ac:dyDescent="0.25">
      <c r="A484" s="80">
        <v>866</v>
      </c>
      <c r="B484">
        <v>482</v>
      </c>
      <c r="C484">
        <v>57</v>
      </c>
      <c r="D484" t="s">
        <v>553</v>
      </c>
      <c r="E484" t="str">
        <f>IF(ISNA(MATCH(A484,'ESO zone constants'!$A$3:$A$9952,0)),"","X")</f>
        <v>X</v>
      </c>
    </row>
    <row r="485" spans="1:5" x14ac:dyDescent="0.25">
      <c r="A485" s="80">
        <v>867</v>
      </c>
      <c r="B485">
        <v>483</v>
      </c>
      <c r="C485">
        <v>41</v>
      </c>
      <c r="D485" t="s">
        <v>554</v>
      </c>
      <c r="E485" t="str">
        <f>IF(ISNA(MATCH(A485,'ESO zone constants'!$A$3:$A$9952,0)),"","X")</f>
        <v>X</v>
      </c>
    </row>
    <row r="486" spans="1:5" x14ac:dyDescent="0.25">
      <c r="A486" s="80">
        <v>868</v>
      </c>
      <c r="B486">
        <v>484</v>
      </c>
      <c r="C486">
        <v>281</v>
      </c>
      <c r="D486" t="s">
        <v>555</v>
      </c>
      <c r="E486" t="str">
        <f>IF(ISNA(MATCH(A486,'ESO zone constants'!$A$3:$A$9952,0)),"","X")</f>
        <v>X</v>
      </c>
    </row>
    <row r="487" spans="1:5" x14ac:dyDescent="0.25">
      <c r="A487" s="80">
        <v>869</v>
      </c>
      <c r="B487">
        <v>485</v>
      </c>
      <c r="C487">
        <v>117</v>
      </c>
      <c r="D487" t="s">
        <v>556</v>
      </c>
      <c r="E487" t="str">
        <f>IF(ISNA(MATCH(A487,'ESO zone constants'!$A$3:$A$9952,0)),"","X")</f>
        <v>X</v>
      </c>
    </row>
    <row r="488" spans="1:5" x14ac:dyDescent="0.25">
      <c r="A488" s="80">
        <v>870</v>
      </c>
      <c r="B488">
        <v>486</v>
      </c>
      <c r="C488">
        <v>888</v>
      </c>
      <c r="D488" t="s">
        <v>557</v>
      </c>
      <c r="E488" t="str">
        <f>IF(ISNA(MATCH(A488,'ESO zone constants'!$A$3:$A$9952,0)),"","X")</f>
        <v>X</v>
      </c>
    </row>
    <row r="489" spans="1:5" x14ac:dyDescent="0.25">
      <c r="A489" s="80">
        <v>871</v>
      </c>
      <c r="B489">
        <v>487</v>
      </c>
      <c r="C489">
        <v>58</v>
      </c>
      <c r="D489" t="s">
        <v>558</v>
      </c>
      <c r="E489" t="str">
        <f>IF(ISNA(MATCH(A489,'ESO zone constants'!$A$3:$A$9952,0)),"","X")</f>
        <v>X</v>
      </c>
    </row>
    <row r="490" spans="1:5" x14ac:dyDescent="0.25">
      <c r="A490" s="80">
        <v>872</v>
      </c>
      <c r="B490">
        <v>488</v>
      </c>
      <c r="C490">
        <v>382</v>
      </c>
      <c r="D490" t="s">
        <v>559</v>
      </c>
      <c r="E490" t="str">
        <f>IF(ISNA(MATCH(A490,'ESO zone constants'!$A$3:$A$9952,0)),"","X")</f>
        <v>X</v>
      </c>
    </row>
    <row r="491" spans="1:5" x14ac:dyDescent="0.25">
      <c r="A491" s="80">
        <v>873</v>
      </c>
      <c r="B491">
        <v>489</v>
      </c>
      <c r="C491">
        <v>117</v>
      </c>
      <c r="D491" t="s">
        <v>560</v>
      </c>
      <c r="E491" t="str">
        <f>IF(ISNA(MATCH(A491,'ESO zone constants'!$A$3:$A$9952,0)),"","X")</f>
        <v>X</v>
      </c>
    </row>
    <row r="492" spans="1:5" x14ac:dyDescent="0.25">
      <c r="A492" s="80">
        <v>874</v>
      </c>
      <c r="B492">
        <v>490</v>
      </c>
      <c r="C492">
        <v>57</v>
      </c>
      <c r="D492" t="s">
        <v>561</v>
      </c>
      <c r="E492" t="str">
        <f>IF(ISNA(MATCH(A492,'ESO zone constants'!$A$3:$A$9952,0)),"","X")</f>
        <v>X</v>
      </c>
    </row>
    <row r="493" spans="1:5" x14ac:dyDescent="0.25">
      <c r="A493" s="80">
        <v>875</v>
      </c>
      <c r="B493">
        <v>491</v>
      </c>
      <c r="C493">
        <v>103</v>
      </c>
      <c r="D493" t="s">
        <v>562</v>
      </c>
      <c r="E493" t="str">
        <f>IF(ISNA(MATCH(A493,'ESO zone constants'!$A$3:$A$9952,0)),"","X")</f>
        <v>X</v>
      </c>
    </row>
    <row r="494" spans="1:5" x14ac:dyDescent="0.25">
      <c r="A494" s="80">
        <v>876</v>
      </c>
      <c r="B494">
        <v>492</v>
      </c>
      <c r="C494">
        <v>382</v>
      </c>
      <c r="D494" t="s">
        <v>563</v>
      </c>
      <c r="E494" t="str">
        <f>IF(ISNA(MATCH(A494,'ESO zone constants'!$A$3:$A$9952,0)),"","X")</f>
        <v>X</v>
      </c>
    </row>
    <row r="495" spans="1:5" x14ac:dyDescent="0.25">
      <c r="A495" s="80">
        <v>877</v>
      </c>
      <c r="B495">
        <v>493</v>
      </c>
      <c r="C495">
        <v>383</v>
      </c>
      <c r="D495" t="s">
        <v>564</v>
      </c>
      <c r="E495" t="str">
        <f>IF(ISNA(MATCH(A495,'ESO zone constants'!$A$3:$A$9952,0)),"","X")</f>
        <v>X</v>
      </c>
    </row>
    <row r="496" spans="1:5" x14ac:dyDescent="0.25">
      <c r="A496" s="80">
        <v>878</v>
      </c>
      <c r="B496">
        <v>494</v>
      </c>
      <c r="C496">
        <v>381</v>
      </c>
      <c r="D496" t="s">
        <v>565</v>
      </c>
      <c r="E496" t="str">
        <f>IF(ISNA(MATCH(A496,'ESO zone constants'!$A$3:$A$9952,0)),"","X")</f>
        <v>X</v>
      </c>
    </row>
    <row r="497" spans="1:5" x14ac:dyDescent="0.25">
      <c r="A497" s="80">
        <v>879</v>
      </c>
      <c r="B497">
        <v>495</v>
      </c>
      <c r="C497">
        <v>534</v>
      </c>
      <c r="D497" t="s">
        <v>566</v>
      </c>
      <c r="E497" t="str">
        <f>IF(ISNA(MATCH(A497,'ESO zone constants'!$A$3:$A$9952,0)),"","X")</f>
        <v>X</v>
      </c>
    </row>
    <row r="498" spans="1:5" x14ac:dyDescent="0.25">
      <c r="A498" s="81">
        <v>880</v>
      </c>
      <c r="B498">
        <v>496</v>
      </c>
      <c r="C498">
        <v>92</v>
      </c>
      <c r="D498" t="s">
        <v>567</v>
      </c>
      <c r="E498" t="str">
        <f>IF(ISNA(MATCH(A498,'ESO zone constants'!$A$3:$A$9952,0)),"","X")</f>
        <v>X</v>
      </c>
    </row>
    <row r="499" spans="1:5" x14ac:dyDescent="0.25">
      <c r="A499" s="81">
        <v>881</v>
      </c>
      <c r="B499">
        <v>497</v>
      </c>
      <c r="C499">
        <v>19</v>
      </c>
      <c r="D499" t="s">
        <v>568</v>
      </c>
      <c r="E499" t="str">
        <f>IF(ISNA(MATCH(A499,'ESO zone constants'!$A$3:$A$9952,0)),"","X")</f>
        <v>X</v>
      </c>
    </row>
    <row r="500" spans="1:5" x14ac:dyDescent="0.25">
      <c r="A500" s="81">
        <v>882</v>
      </c>
      <c r="B500">
        <v>498</v>
      </c>
      <c r="C500">
        <v>383</v>
      </c>
      <c r="D500" t="s">
        <v>569</v>
      </c>
      <c r="E500" t="str">
        <f>IF(ISNA(MATCH(A500,'ESO zone constants'!$A$3:$A$9952,0)),"","X")</f>
        <v>X</v>
      </c>
    </row>
    <row r="501" spans="1:5" x14ac:dyDescent="0.25">
      <c r="A501" s="81">
        <v>883</v>
      </c>
      <c r="B501">
        <v>499</v>
      </c>
      <c r="C501">
        <v>888</v>
      </c>
      <c r="D501" t="s">
        <v>570</v>
      </c>
      <c r="E501" t="str">
        <f>IF(ISNA(MATCH(A501,'ESO zone constants'!$A$3:$A$9952,0)),"","X")</f>
        <v>X</v>
      </c>
    </row>
    <row r="502" spans="1:5" x14ac:dyDescent="0.25">
      <c r="A502" s="81">
        <v>888</v>
      </c>
      <c r="B502">
        <v>500</v>
      </c>
      <c r="C502">
        <v>888</v>
      </c>
      <c r="D502" t="s">
        <v>571</v>
      </c>
      <c r="E502" t="str">
        <f>IF(ISNA(MATCH(A502,'ESO zone constants'!$A$3:$A$9952,0)),"","X")</f>
        <v>X</v>
      </c>
    </row>
    <row r="503" spans="1:5" x14ac:dyDescent="0.25">
      <c r="A503" s="81">
        <v>889</v>
      </c>
      <c r="B503">
        <v>501</v>
      </c>
      <c r="C503">
        <v>888</v>
      </c>
      <c r="D503" t="s">
        <v>572</v>
      </c>
      <c r="E503" t="str">
        <f>IF(ISNA(MATCH(A503,'ESO zone constants'!$A$3:$A$9952,0)),"","X")</f>
        <v>X</v>
      </c>
    </row>
    <row r="504" spans="1:5" x14ac:dyDescent="0.25">
      <c r="A504" s="81">
        <v>890</v>
      </c>
      <c r="B504">
        <v>502</v>
      </c>
      <c r="C504">
        <v>888</v>
      </c>
      <c r="D504" t="s">
        <v>573</v>
      </c>
      <c r="E504" t="str">
        <f>IF(ISNA(MATCH(A504,'ESO zone constants'!$A$3:$A$9952,0)),"","X")</f>
        <v>X</v>
      </c>
    </row>
    <row r="505" spans="1:5" x14ac:dyDescent="0.25">
      <c r="A505" s="81">
        <v>891</v>
      </c>
      <c r="B505">
        <v>503</v>
      </c>
      <c r="C505">
        <v>888</v>
      </c>
      <c r="D505" t="s">
        <v>574</v>
      </c>
      <c r="E505" t="str">
        <f>IF(ISNA(MATCH(A505,'ESO zone constants'!$A$3:$A$9952,0)),"","X")</f>
        <v>X</v>
      </c>
    </row>
    <row r="506" spans="1:5" x14ac:dyDescent="0.25">
      <c r="A506" s="80">
        <v>892</v>
      </c>
      <c r="B506">
        <v>504</v>
      </c>
      <c r="C506">
        <v>888</v>
      </c>
      <c r="D506" t="s">
        <v>575</v>
      </c>
      <c r="E506" t="str">
        <f>IF(ISNA(MATCH(A506,'ESO zone constants'!$A$3:$A$9952,0)),"","X")</f>
        <v>X</v>
      </c>
    </row>
    <row r="507" spans="1:5" x14ac:dyDescent="0.25">
      <c r="A507" s="81">
        <v>893</v>
      </c>
      <c r="B507">
        <v>505</v>
      </c>
      <c r="C507">
        <v>888</v>
      </c>
      <c r="D507" t="s">
        <v>576</v>
      </c>
      <c r="E507" t="str">
        <f>IF(ISNA(MATCH(A507,'ESO zone constants'!$A$3:$A$9952,0)),"","X")</f>
        <v>X</v>
      </c>
    </row>
    <row r="508" spans="1:5" x14ac:dyDescent="0.25">
      <c r="A508" s="81">
        <v>894</v>
      </c>
      <c r="B508">
        <v>506</v>
      </c>
      <c r="C508">
        <v>888</v>
      </c>
      <c r="D508" t="s">
        <v>577</v>
      </c>
      <c r="E508" t="str">
        <f>IF(ISNA(MATCH(A508,'ESO zone constants'!$A$3:$A$9952,0)),"","X")</f>
        <v>X</v>
      </c>
    </row>
    <row r="509" spans="1:5" x14ac:dyDescent="0.25">
      <c r="A509" s="80">
        <v>895</v>
      </c>
      <c r="B509">
        <v>507</v>
      </c>
      <c r="C509">
        <v>888</v>
      </c>
      <c r="D509" t="s">
        <v>2472</v>
      </c>
      <c r="E509" t="str">
        <f>IF(ISNA(MATCH(A509,'ESO zone constants'!$A$3:$A$9952,0)),"","X")</f>
        <v>X</v>
      </c>
    </row>
    <row r="510" spans="1:5" x14ac:dyDescent="0.25">
      <c r="A510" s="80">
        <v>896</v>
      </c>
      <c r="B510">
        <v>508</v>
      </c>
      <c r="C510">
        <v>888</v>
      </c>
      <c r="D510" t="s">
        <v>578</v>
      </c>
      <c r="E510" t="str">
        <f>IF(ISNA(MATCH(A510,'ESO zone constants'!$A$3:$A$9952,0)),"","X")</f>
        <v>X</v>
      </c>
    </row>
    <row r="511" spans="1:5" x14ac:dyDescent="0.25">
      <c r="A511" s="81">
        <v>897</v>
      </c>
      <c r="B511">
        <v>509</v>
      </c>
      <c r="C511">
        <v>888</v>
      </c>
      <c r="D511" t="s">
        <v>579</v>
      </c>
      <c r="E511" t="str">
        <f>IF(ISNA(MATCH(A511,'ESO zone constants'!$A$3:$A$9952,0)),"","X")</f>
        <v>X</v>
      </c>
    </row>
    <row r="512" spans="1:5" x14ac:dyDescent="0.25">
      <c r="A512" s="81">
        <v>898</v>
      </c>
      <c r="B512">
        <v>510</v>
      </c>
      <c r="C512">
        <v>888</v>
      </c>
      <c r="D512" t="s">
        <v>580</v>
      </c>
      <c r="E512" t="str">
        <f>IF(ISNA(MATCH(A512,'ESO zone constants'!$A$3:$A$9952,0)),"","X")</f>
        <v>X</v>
      </c>
    </row>
    <row r="513" spans="1:5" x14ac:dyDescent="0.25">
      <c r="A513" s="81">
        <v>899</v>
      </c>
      <c r="B513">
        <v>511</v>
      </c>
      <c r="C513">
        <v>888</v>
      </c>
      <c r="D513" t="s">
        <v>581</v>
      </c>
      <c r="E513" t="str">
        <f>IF(ISNA(MATCH(A513,'ESO zone constants'!$A$3:$A$9952,0)),"","X")</f>
        <v>X</v>
      </c>
    </row>
    <row r="514" spans="1:5" x14ac:dyDescent="0.25">
      <c r="A514" s="81">
        <v>900</v>
      </c>
      <c r="B514">
        <v>512</v>
      </c>
      <c r="C514">
        <v>888</v>
      </c>
      <c r="D514" t="s">
        <v>582</v>
      </c>
      <c r="E514" t="str">
        <f>IF(ISNA(MATCH(A514,'ESO zone constants'!$A$3:$A$9952,0)),"","X")</f>
        <v>X</v>
      </c>
    </row>
    <row r="515" spans="1:5" x14ac:dyDescent="0.25">
      <c r="A515" s="81">
        <v>901</v>
      </c>
      <c r="B515">
        <v>513</v>
      </c>
      <c r="C515">
        <v>888</v>
      </c>
      <c r="D515" t="s">
        <v>583</v>
      </c>
      <c r="E515" t="str">
        <f>IF(ISNA(MATCH(A515,'ESO zone constants'!$A$3:$A$9952,0)),"","X")</f>
        <v>X</v>
      </c>
    </row>
    <row r="516" spans="1:5" x14ac:dyDescent="0.25">
      <c r="A516" s="81">
        <v>902</v>
      </c>
      <c r="B516">
        <v>514</v>
      </c>
      <c r="C516">
        <v>888</v>
      </c>
      <c r="D516" t="s">
        <v>584</v>
      </c>
      <c r="E516" t="str">
        <f>IF(ISNA(MATCH(A516,'ESO zone constants'!$A$3:$A$9952,0)),"","X")</f>
        <v>X</v>
      </c>
    </row>
    <row r="517" spans="1:5" x14ac:dyDescent="0.25">
      <c r="A517" s="81">
        <v>903</v>
      </c>
      <c r="B517">
        <v>515</v>
      </c>
      <c r="C517">
        <v>888</v>
      </c>
      <c r="D517" t="s">
        <v>585</v>
      </c>
      <c r="E517" t="str">
        <f>IF(ISNA(MATCH(A517,'ESO zone constants'!$A$3:$A$9952,0)),"","X")</f>
        <v>X</v>
      </c>
    </row>
    <row r="518" spans="1:5" x14ac:dyDescent="0.25">
      <c r="A518" s="80">
        <v>904</v>
      </c>
      <c r="B518">
        <v>516</v>
      </c>
      <c r="C518">
        <v>888</v>
      </c>
      <c r="D518" t="s">
        <v>586</v>
      </c>
      <c r="E518" t="str">
        <f>IF(ISNA(MATCH(A518,'ESO zone constants'!$A$3:$A$9952,0)),"","X")</f>
        <v>X</v>
      </c>
    </row>
    <row r="519" spans="1:5" x14ac:dyDescent="0.25">
      <c r="A519" s="81">
        <v>905</v>
      </c>
      <c r="B519">
        <v>517</v>
      </c>
      <c r="C519">
        <v>888</v>
      </c>
      <c r="D519" t="s">
        <v>587</v>
      </c>
      <c r="E519" t="str">
        <f>IF(ISNA(MATCH(A519,'ESO zone constants'!$A$3:$A$9952,0)),"","X")</f>
        <v>X</v>
      </c>
    </row>
    <row r="520" spans="1:5" x14ac:dyDescent="0.25">
      <c r="A520" s="81">
        <v>906</v>
      </c>
      <c r="B520">
        <v>518</v>
      </c>
      <c r="C520">
        <v>888</v>
      </c>
      <c r="D520" t="s">
        <v>588</v>
      </c>
      <c r="E520" t="str">
        <f>IF(ISNA(MATCH(A520,'ESO zone constants'!$A$3:$A$9952,0)),"","X")</f>
        <v>X</v>
      </c>
    </row>
    <row r="521" spans="1:5" x14ac:dyDescent="0.25">
      <c r="A521" s="80">
        <v>907</v>
      </c>
      <c r="B521">
        <v>519</v>
      </c>
      <c r="C521">
        <v>888</v>
      </c>
      <c r="D521" t="s">
        <v>2449</v>
      </c>
      <c r="E521" t="str">
        <f>IF(ISNA(MATCH(A521,'ESO zone constants'!$A$3:$A$9952,0)),"","X")</f>
        <v>X</v>
      </c>
    </row>
    <row r="522" spans="1:5" x14ac:dyDescent="0.25">
      <c r="A522" s="81">
        <v>908</v>
      </c>
      <c r="B522">
        <v>520</v>
      </c>
      <c r="C522">
        <v>888</v>
      </c>
      <c r="D522" t="s">
        <v>589</v>
      </c>
      <c r="E522" t="str">
        <f>IF(ISNA(MATCH(A522,'ESO zone constants'!$A$3:$A$9952,0)),"","X")</f>
        <v>X</v>
      </c>
    </row>
    <row r="523" spans="1:5" x14ac:dyDescent="0.25">
      <c r="A523" s="80">
        <v>909</v>
      </c>
      <c r="B523">
        <v>521</v>
      </c>
      <c r="C523">
        <v>888</v>
      </c>
      <c r="D523" t="s">
        <v>590</v>
      </c>
      <c r="E523" t="str">
        <f>IF(ISNA(MATCH(A523,'ESO zone constants'!$A$3:$A$9952,0)),"","X")</f>
        <v>X</v>
      </c>
    </row>
    <row r="524" spans="1:5" x14ac:dyDescent="0.25">
      <c r="A524" s="81">
        <v>910</v>
      </c>
      <c r="B524">
        <v>522</v>
      </c>
      <c r="C524">
        <v>888</v>
      </c>
      <c r="D524" t="s">
        <v>591</v>
      </c>
      <c r="E524" t="str">
        <f>IF(ISNA(MATCH(A524,'ESO zone constants'!$A$3:$A$9952,0)),"","X")</f>
        <v>X</v>
      </c>
    </row>
    <row r="525" spans="1:5" x14ac:dyDescent="0.25">
      <c r="A525" s="81">
        <v>911</v>
      </c>
      <c r="B525">
        <v>523</v>
      </c>
      <c r="C525">
        <v>888</v>
      </c>
      <c r="D525" t="s">
        <v>592</v>
      </c>
      <c r="E525" t="str">
        <f>IF(ISNA(MATCH(A525,'ESO zone constants'!$A$3:$A$9952,0)),"","X")</f>
        <v>X</v>
      </c>
    </row>
    <row r="526" spans="1:5" x14ac:dyDescent="0.25">
      <c r="A526" s="80">
        <v>913</v>
      </c>
      <c r="B526">
        <v>524</v>
      </c>
      <c r="C526">
        <v>888</v>
      </c>
      <c r="D526" t="s">
        <v>593</v>
      </c>
      <c r="E526" t="str">
        <f>IF(ISNA(MATCH(A526,'ESO zone constants'!$A$3:$A$9952,0)),"","X")</f>
        <v>X</v>
      </c>
    </row>
    <row r="527" spans="1:5" x14ac:dyDescent="0.25">
      <c r="A527" s="81">
        <v>914</v>
      </c>
      <c r="B527">
        <v>525</v>
      </c>
      <c r="C527">
        <v>888</v>
      </c>
      <c r="D527" t="s">
        <v>594</v>
      </c>
      <c r="E527" t="str">
        <f>IF(ISNA(MATCH(A527,'ESO zone constants'!$A$3:$A$9952,0)),"","X")</f>
        <v>X</v>
      </c>
    </row>
    <row r="528" spans="1:5" x14ac:dyDescent="0.25">
      <c r="A528" s="81">
        <v>915</v>
      </c>
      <c r="B528">
        <v>526</v>
      </c>
      <c r="C528">
        <v>888</v>
      </c>
      <c r="D528" t="s">
        <v>595</v>
      </c>
      <c r="E528" t="str">
        <f>IF(ISNA(MATCH(A528,'ESO zone constants'!$A$3:$A$9952,0)),"","X")</f>
        <v>X</v>
      </c>
    </row>
    <row r="529" spans="1:5" x14ac:dyDescent="0.25">
      <c r="A529" s="81">
        <v>916</v>
      </c>
      <c r="B529">
        <v>527</v>
      </c>
      <c r="C529">
        <v>888</v>
      </c>
      <c r="D529" t="s">
        <v>596</v>
      </c>
      <c r="E529" t="str">
        <f>IF(ISNA(MATCH(A529,'ESO zone constants'!$A$3:$A$9952,0)),"","X")</f>
        <v>X</v>
      </c>
    </row>
    <row r="530" spans="1:5" x14ac:dyDescent="0.25">
      <c r="A530" s="81">
        <v>917</v>
      </c>
      <c r="B530">
        <v>528</v>
      </c>
      <c r="C530">
        <v>917</v>
      </c>
      <c r="D530" t="s">
        <v>597</v>
      </c>
      <c r="E530" t="str">
        <f>IF(ISNA(MATCH(A530,'ESO zone constants'!$A$3:$A$9952,0)),"","X")</f>
        <v>X</v>
      </c>
    </row>
    <row r="531" spans="1:5" x14ac:dyDescent="0.25">
      <c r="A531" s="81">
        <v>918</v>
      </c>
      <c r="B531">
        <v>529</v>
      </c>
      <c r="C531">
        <v>849</v>
      </c>
      <c r="D531" t="s">
        <v>598</v>
      </c>
      <c r="E531" t="str">
        <f>IF(ISNA(MATCH(A531,'ESO zone constants'!$A$3:$A$9952,0)),"","X")</f>
        <v>X</v>
      </c>
    </row>
    <row r="532" spans="1:5" x14ac:dyDescent="0.25">
      <c r="A532" s="81">
        <v>919</v>
      </c>
      <c r="B532">
        <v>530</v>
      </c>
      <c r="C532">
        <v>849</v>
      </c>
      <c r="D532" t="s">
        <v>599</v>
      </c>
      <c r="E532" t="str">
        <f>IF(ISNA(MATCH(A532,'ESO zone constants'!$A$3:$A$9952,0)),"","X")</f>
        <v>X</v>
      </c>
    </row>
    <row r="533" spans="1:5" x14ac:dyDescent="0.25">
      <c r="A533" s="81">
        <v>920</v>
      </c>
      <c r="B533">
        <v>531</v>
      </c>
      <c r="C533">
        <v>849</v>
      </c>
      <c r="D533" t="s">
        <v>600</v>
      </c>
      <c r="E533" t="str">
        <f>IF(ISNA(MATCH(A533,'ESO zone constants'!$A$3:$A$9952,0)),"","X")</f>
        <v>X</v>
      </c>
    </row>
    <row r="534" spans="1:5" x14ac:dyDescent="0.25">
      <c r="A534" s="81">
        <v>921</v>
      </c>
      <c r="B534">
        <v>532</v>
      </c>
      <c r="C534">
        <v>849</v>
      </c>
      <c r="D534" t="s">
        <v>601</v>
      </c>
      <c r="E534" t="str">
        <f>IF(ISNA(MATCH(A534,'ESO zone constants'!$A$3:$A$9952,0)),"","X")</f>
        <v>X</v>
      </c>
    </row>
    <row r="535" spans="1:5" x14ac:dyDescent="0.25">
      <c r="A535" s="81">
        <v>922</v>
      </c>
      <c r="B535">
        <v>533</v>
      </c>
      <c r="C535">
        <v>849</v>
      </c>
      <c r="D535" t="s">
        <v>602</v>
      </c>
      <c r="E535" t="str">
        <f>IF(ISNA(MATCH(A535,'ESO zone constants'!$A$3:$A$9952,0)),"","X")</f>
        <v>X</v>
      </c>
    </row>
    <row r="536" spans="1:5" x14ac:dyDescent="0.25">
      <c r="A536" s="81">
        <v>923</v>
      </c>
      <c r="B536">
        <v>534</v>
      </c>
      <c r="C536">
        <v>849</v>
      </c>
      <c r="D536" t="s">
        <v>603</v>
      </c>
      <c r="E536" t="str">
        <f>IF(ISNA(MATCH(A536,'ESO zone constants'!$A$3:$A$9952,0)),"","X")</f>
        <v>X</v>
      </c>
    </row>
    <row r="537" spans="1:5" x14ac:dyDescent="0.25">
      <c r="A537" s="81">
        <v>924</v>
      </c>
      <c r="B537">
        <v>535</v>
      </c>
      <c r="C537">
        <v>849</v>
      </c>
      <c r="D537" t="s">
        <v>604</v>
      </c>
      <c r="E537" t="str">
        <f>IF(ISNA(MATCH(A537,'ESO zone constants'!$A$3:$A$9952,0)),"","X")</f>
        <v>X</v>
      </c>
    </row>
    <row r="538" spans="1:5" x14ac:dyDescent="0.25">
      <c r="A538" s="81">
        <v>925</v>
      </c>
      <c r="B538">
        <v>536</v>
      </c>
      <c r="C538">
        <v>849</v>
      </c>
      <c r="D538" t="s">
        <v>605</v>
      </c>
      <c r="E538" t="str">
        <f>IF(ISNA(MATCH(A538,'ESO zone constants'!$A$3:$A$9952,0)),"","X")</f>
        <v>X</v>
      </c>
    </row>
    <row r="539" spans="1:5" x14ac:dyDescent="0.25">
      <c r="A539" s="81">
        <v>926</v>
      </c>
      <c r="B539">
        <v>537</v>
      </c>
      <c r="C539">
        <v>849</v>
      </c>
      <c r="D539" t="s">
        <v>606</v>
      </c>
      <c r="E539" t="str">
        <f>IF(ISNA(MATCH(A539,'ESO zone constants'!$A$3:$A$9952,0)),"","X")</f>
        <v>X</v>
      </c>
    </row>
    <row r="540" spans="1:5" x14ac:dyDescent="0.25">
      <c r="A540" s="81">
        <v>927</v>
      </c>
      <c r="B540">
        <v>538</v>
      </c>
      <c r="C540">
        <v>849</v>
      </c>
      <c r="D540" t="s">
        <v>607</v>
      </c>
      <c r="E540" t="str">
        <f>IF(ISNA(MATCH(A540,'ESO zone constants'!$A$3:$A$9952,0)),"","X")</f>
        <v>X</v>
      </c>
    </row>
    <row r="541" spans="1:5" x14ac:dyDescent="0.25">
      <c r="A541" s="81">
        <v>928</v>
      </c>
      <c r="B541">
        <v>539</v>
      </c>
      <c r="C541">
        <v>849</v>
      </c>
      <c r="D541" t="s">
        <v>608</v>
      </c>
      <c r="E541" t="str">
        <f>IF(ISNA(MATCH(A541,'ESO zone constants'!$A$3:$A$9952,0)),"","X")</f>
        <v>X</v>
      </c>
    </row>
    <row r="542" spans="1:5" x14ac:dyDescent="0.25">
      <c r="A542" s="81">
        <v>929</v>
      </c>
      <c r="B542">
        <v>540</v>
      </c>
      <c r="C542">
        <v>849</v>
      </c>
      <c r="D542" t="s">
        <v>609</v>
      </c>
      <c r="E542" t="str">
        <f>IF(ISNA(MATCH(A542,'ESO zone constants'!$A$3:$A$9952,0)),"","X")</f>
        <v>X</v>
      </c>
    </row>
    <row r="543" spans="1:5" x14ac:dyDescent="0.25">
      <c r="A543" s="81">
        <v>930</v>
      </c>
      <c r="B543">
        <v>541</v>
      </c>
      <c r="C543">
        <v>57</v>
      </c>
      <c r="D543" t="s">
        <v>46</v>
      </c>
      <c r="E543" t="str">
        <f>IF(ISNA(MATCH(A543,'ESO zone constants'!$A$3:$A$9952,0)),"","X")</f>
        <v>X</v>
      </c>
    </row>
    <row r="544" spans="1:5" x14ac:dyDescent="0.25">
      <c r="A544" s="81">
        <v>931</v>
      </c>
      <c r="B544">
        <v>542</v>
      </c>
      <c r="C544">
        <v>383</v>
      </c>
      <c r="D544" t="s">
        <v>56</v>
      </c>
      <c r="E544" t="str">
        <f>IF(ISNA(MATCH(A544,'ESO zone constants'!$A$3:$A$9952,0)),"","X")</f>
        <v>X</v>
      </c>
    </row>
    <row r="545" spans="1:5" x14ac:dyDescent="0.25">
      <c r="A545" s="81">
        <v>932</v>
      </c>
      <c r="B545">
        <v>543</v>
      </c>
      <c r="C545">
        <v>20</v>
      </c>
      <c r="D545" t="s">
        <v>55</v>
      </c>
      <c r="E545" t="str">
        <f>IF(ISNA(MATCH(A545,'ESO zone constants'!$A$3:$A$9952,0)),"","X")</f>
        <v>X</v>
      </c>
    </row>
    <row r="546" spans="1:5" x14ac:dyDescent="0.25">
      <c r="A546" s="81">
        <v>933</v>
      </c>
      <c r="B546">
        <v>544</v>
      </c>
      <c r="C546">
        <v>19</v>
      </c>
      <c r="D546" t="s">
        <v>58</v>
      </c>
      <c r="E546" t="str">
        <f>IF(ISNA(MATCH(A546,'ESO zone constants'!$A$3:$A$9952,0)),"","X")</f>
        <v>X</v>
      </c>
    </row>
    <row r="547" spans="1:5" x14ac:dyDescent="0.25">
      <c r="A547" s="81">
        <v>934</v>
      </c>
      <c r="B547">
        <v>545</v>
      </c>
      <c r="C547">
        <v>41</v>
      </c>
      <c r="D547" t="s">
        <v>63</v>
      </c>
      <c r="E547" t="str">
        <f>IF(ISNA(MATCH(A547,'ESO zone constants'!$A$3:$A$9952,0)),"","X")</f>
        <v>X</v>
      </c>
    </row>
    <row r="548" spans="1:5" x14ac:dyDescent="0.25">
      <c r="A548" s="81">
        <v>935</v>
      </c>
      <c r="B548">
        <v>546</v>
      </c>
      <c r="C548">
        <v>381</v>
      </c>
      <c r="D548" t="s">
        <v>103</v>
      </c>
      <c r="E548" t="str">
        <f>IF(ISNA(MATCH(A548,'ESO zone constants'!$A$3:$A$9952,0)),"","X")</f>
        <v>X</v>
      </c>
    </row>
    <row r="549" spans="1:5" x14ac:dyDescent="0.25">
      <c r="A549" s="81">
        <v>936</v>
      </c>
      <c r="B549">
        <v>547</v>
      </c>
      <c r="C549">
        <v>3</v>
      </c>
      <c r="D549" t="s">
        <v>42</v>
      </c>
      <c r="E549" t="str">
        <f>IF(ISNA(MATCH(A549,'ESO zone constants'!$A$3:$A$9952,0)),"","X")</f>
        <v>X</v>
      </c>
    </row>
    <row r="550" spans="1:5" x14ac:dyDescent="0.25">
      <c r="A550" s="81">
        <v>937</v>
      </c>
      <c r="B550">
        <v>548</v>
      </c>
      <c r="C550">
        <v>57</v>
      </c>
      <c r="D550" t="s">
        <v>610</v>
      </c>
      <c r="E550" t="str">
        <f>IF(ISNA(MATCH(A550,'ESO zone constants'!$A$3:$A$9952,0)),"","X")</f>
        <v>X</v>
      </c>
    </row>
    <row r="551" spans="1:5" x14ac:dyDescent="0.25">
      <c r="A551" s="81">
        <v>938</v>
      </c>
      <c r="B551">
        <v>549</v>
      </c>
      <c r="C551">
        <v>104</v>
      </c>
      <c r="D551" t="s">
        <v>611</v>
      </c>
      <c r="E551" t="str">
        <f>IF(ISNA(MATCH(A551,'ESO zone constants'!$A$3:$A$9952,0)),"","X")</f>
        <v>X</v>
      </c>
    </row>
    <row r="552" spans="1:5" x14ac:dyDescent="0.25">
      <c r="A552" s="81">
        <v>939</v>
      </c>
      <c r="B552">
        <v>550</v>
      </c>
      <c r="C552">
        <v>381</v>
      </c>
      <c r="D552" t="s">
        <v>612</v>
      </c>
      <c r="E552" t="str">
        <f>IF(ISNA(MATCH(A552,'ESO zone constants'!$A$3:$A$9952,0)),"","X")</f>
        <v>X</v>
      </c>
    </row>
    <row r="553" spans="1:5" x14ac:dyDescent="0.25">
      <c r="A553" s="81">
        <v>940</v>
      </c>
      <c r="B553">
        <v>551</v>
      </c>
      <c r="C553">
        <v>381</v>
      </c>
      <c r="D553" t="s">
        <v>613</v>
      </c>
      <c r="E553" t="str">
        <f>IF(ISNA(MATCH(A553,'ESO zone constants'!$A$3:$A$9952,0)),"","X")</f>
        <v>X</v>
      </c>
    </row>
    <row r="554" spans="1:5" x14ac:dyDescent="0.25">
      <c r="A554" s="80">
        <v>941</v>
      </c>
      <c r="B554">
        <v>552</v>
      </c>
      <c r="C554">
        <v>41</v>
      </c>
      <c r="D554" t="s">
        <v>614</v>
      </c>
      <c r="E554" t="str">
        <f>IF(ISNA(MATCH(A554,'ESO zone constants'!$A$3:$A$9952,0)),"","X")</f>
        <v>X</v>
      </c>
    </row>
    <row r="555" spans="1:5" x14ac:dyDescent="0.25">
      <c r="A555" s="80">
        <v>942</v>
      </c>
      <c r="B555">
        <v>553</v>
      </c>
      <c r="C555">
        <v>3</v>
      </c>
      <c r="D555" t="s">
        <v>615</v>
      </c>
      <c r="E555" t="str">
        <f>IF(ISNA(MATCH(A555,'ESO zone constants'!$A$3:$A$9952,0)),"","X")</f>
        <v>X</v>
      </c>
    </row>
    <row r="556" spans="1:5" x14ac:dyDescent="0.25">
      <c r="A556" s="80">
        <v>943</v>
      </c>
      <c r="B556">
        <v>554</v>
      </c>
      <c r="C556">
        <v>3</v>
      </c>
      <c r="D556" t="s">
        <v>616</v>
      </c>
      <c r="E556" t="str">
        <f>IF(ISNA(MATCH(A556,'ESO zone constants'!$A$3:$A$9952,0)),"","X")</f>
        <v>X</v>
      </c>
    </row>
    <row r="557" spans="1:5" x14ac:dyDescent="0.25">
      <c r="A557" s="80">
        <v>944</v>
      </c>
      <c r="B557">
        <v>555</v>
      </c>
      <c r="C557">
        <v>382</v>
      </c>
      <c r="D557" t="s">
        <v>617</v>
      </c>
      <c r="E557" t="str">
        <f>IF(ISNA(MATCH(A557,'ESO zone constants'!$A$3:$A$9952,0)),"","X")</f>
        <v>X</v>
      </c>
    </row>
    <row r="558" spans="1:5" x14ac:dyDescent="0.25">
      <c r="A558" s="80">
        <v>945</v>
      </c>
      <c r="B558">
        <v>556</v>
      </c>
      <c r="C558">
        <v>41</v>
      </c>
      <c r="D558" t="s">
        <v>618</v>
      </c>
      <c r="E558" t="str">
        <f>IF(ISNA(MATCH(A558,'ESO zone constants'!$A$3:$A$9952,0)),"","X")</f>
        <v>X</v>
      </c>
    </row>
    <row r="559" spans="1:5" x14ac:dyDescent="0.25">
      <c r="A559" s="80">
        <v>946</v>
      </c>
      <c r="B559">
        <v>557</v>
      </c>
      <c r="C559">
        <v>849</v>
      </c>
      <c r="D559" t="s">
        <v>619</v>
      </c>
      <c r="E559" t="str">
        <f>IF(ISNA(MATCH(A559,'ESO zone constants'!$A$3:$A$9952,0)),"","X")</f>
        <v>X</v>
      </c>
    </row>
    <row r="560" spans="1:5" x14ac:dyDescent="0.25">
      <c r="A560" s="80">
        <v>947</v>
      </c>
      <c r="B560">
        <v>558</v>
      </c>
      <c r="C560">
        <v>849</v>
      </c>
      <c r="D560" t="s">
        <v>620</v>
      </c>
      <c r="E560" t="str">
        <f>IF(ISNA(MATCH(A560,'ESO zone constants'!$A$3:$A$9952,0)),"","X")</f>
        <v>X</v>
      </c>
    </row>
    <row r="561" spans="1:5" x14ac:dyDescent="0.25">
      <c r="A561" s="80">
        <v>948</v>
      </c>
      <c r="B561">
        <v>559</v>
      </c>
      <c r="C561">
        <v>849</v>
      </c>
      <c r="D561" t="s">
        <v>621</v>
      </c>
      <c r="E561" t="str">
        <f>IF(ISNA(MATCH(A561,'ESO zone constants'!$A$3:$A$9952,0)),"","X")</f>
        <v>X</v>
      </c>
    </row>
    <row r="562" spans="1:5" x14ac:dyDescent="0.25">
      <c r="A562" s="80">
        <v>949</v>
      </c>
      <c r="B562">
        <v>560</v>
      </c>
      <c r="C562">
        <v>849</v>
      </c>
      <c r="D562" t="s">
        <v>622</v>
      </c>
      <c r="E562" t="str">
        <f>IF(ISNA(MATCH(A562,'ESO zone constants'!$A$3:$A$9952,0)),"","X")</f>
        <v>X</v>
      </c>
    </row>
    <row r="563" spans="1:5" x14ac:dyDescent="0.25">
      <c r="A563" s="80">
        <v>950</v>
      </c>
      <c r="B563">
        <v>561</v>
      </c>
      <c r="C563">
        <v>849</v>
      </c>
      <c r="D563" t="s">
        <v>623</v>
      </c>
      <c r="E563" t="str">
        <f>IF(ISNA(MATCH(A563,'ESO zone constants'!$A$3:$A$9952,0)),"","X")</f>
        <v>X</v>
      </c>
    </row>
    <row r="564" spans="1:5" x14ac:dyDescent="0.25">
      <c r="A564" s="80">
        <v>951</v>
      </c>
      <c r="B564">
        <v>562</v>
      </c>
      <c r="C564">
        <v>849</v>
      </c>
      <c r="D564" t="s">
        <v>624</v>
      </c>
      <c r="E564" t="str">
        <f>IF(ISNA(MATCH(A564,'ESO zone constants'!$A$3:$A$9952,0)),"","X")</f>
        <v>X</v>
      </c>
    </row>
    <row r="565" spans="1:5" x14ac:dyDescent="0.25">
      <c r="A565" s="80">
        <v>952</v>
      </c>
      <c r="B565">
        <v>563</v>
      </c>
      <c r="C565">
        <v>849</v>
      </c>
      <c r="D565" t="s">
        <v>625</v>
      </c>
      <c r="E565" t="str">
        <f>IF(ISNA(MATCH(A565,'ESO zone constants'!$A$3:$A$9952,0)),"","X")</f>
        <v>X</v>
      </c>
    </row>
    <row r="566" spans="1:5" x14ac:dyDescent="0.25">
      <c r="A566" s="80">
        <v>953</v>
      </c>
      <c r="B566">
        <v>564</v>
      </c>
      <c r="C566">
        <v>849</v>
      </c>
      <c r="D566" t="s">
        <v>626</v>
      </c>
      <c r="E566" t="str">
        <f>IF(ISNA(MATCH(A566,'ESO zone constants'!$A$3:$A$9952,0)),"","X")</f>
        <v>X</v>
      </c>
    </row>
    <row r="567" spans="1:5" x14ac:dyDescent="0.25">
      <c r="A567" s="80">
        <v>954</v>
      </c>
      <c r="B567">
        <v>565</v>
      </c>
      <c r="C567">
        <v>849</v>
      </c>
      <c r="D567" t="s">
        <v>627</v>
      </c>
      <c r="E567" t="str">
        <f>IF(ISNA(MATCH(A567,'ESO zone constants'!$A$3:$A$9952,0)),"","X")</f>
        <v>X</v>
      </c>
    </row>
    <row r="568" spans="1:5" x14ac:dyDescent="0.25">
      <c r="A568" s="80">
        <v>955</v>
      </c>
      <c r="B568">
        <v>566</v>
      </c>
      <c r="C568">
        <v>849</v>
      </c>
      <c r="D568" t="s">
        <v>628</v>
      </c>
      <c r="E568" t="str">
        <f>IF(ISNA(MATCH(A568,'ESO zone constants'!$A$3:$A$9952,0)),"","X")</f>
        <v>X</v>
      </c>
    </row>
    <row r="569" spans="1:5" x14ac:dyDescent="0.25">
      <c r="A569" s="80">
        <v>956</v>
      </c>
      <c r="B569">
        <v>567</v>
      </c>
      <c r="C569">
        <v>849</v>
      </c>
      <c r="D569" t="s">
        <v>629</v>
      </c>
      <c r="E569" t="str">
        <f>IF(ISNA(MATCH(A569,'ESO zone constants'!$A$3:$A$9952,0)),"","X")</f>
        <v>X</v>
      </c>
    </row>
    <row r="570" spans="1:5" x14ac:dyDescent="0.25">
      <c r="A570" s="80">
        <v>957</v>
      </c>
      <c r="B570">
        <v>568</v>
      </c>
      <c r="C570">
        <v>849</v>
      </c>
      <c r="D570" t="s">
        <v>630</v>
      </c>
      <c r="E570" t="str">
        <f>IF(ISNA(MATCH(A570,'ESO zone constants'!$A$3:$A$9952,0)),"","X")</f>
        <v>X</v>
      </c>
    </row>
    <row r="571" spans="1:5" x14ac:dyDescent="0.25">
      <c r="A571" s="80">
        <v>958</v>
      </c>
      <c r="B571">
        <v>569</v>
      </c>
      <c r="C571">
        <v>849</v>
      </c>
      <c r="D571" t="s">
        <v>631</v>
      </c>
      <c r="E571" t="str">
        <f>IF(ISNA(MATCH(A571,'ESO zone constants'!$A$3:$A$9952,0)),"","X")</f>
        <v>X</v>
      </c>
    </row>
    <row r="572" spans="1:5" x14ac:dyDescent="0.25">
      <c r="A572" s="80">
        <v>959</v>
      </c>
      <c r="B572">
        <v>570</v>
      </c>
      <c r="C572">
        <v>849</v>
      </c>
      <c r="D572" t="s">
        <v>632</v>
      </c>
      <c r="E572" t="str">
        <f>IF(ISNA(MATCH(A572,'ESO zone constants'!$A$3:$A$9952,0)),"","X")</f>
        <v>X</v>
      </c>
    </row>
    <row r="573" spans="1:5" x14ac:dyDescent="0.25">
      <c r="A573" s="80">
        <v>960</v>
      </c>
      <c r="B573">
        <v>571</v>
      </c>
      <c r="C573">
        <v>849</v>
      </c>
      <c r="D573" t="s">
        <v>633</v>
      </c>
      <c r="E573" t="str">
        <f>IF(ISNA(MATCH(A573,'ESO zone constants'!$A$3:$A$9952,0)),"","X")</f>
        <v>X</v>
      </c>
    </row>
    <row r="574" spans="1:5" x14ac:dyDescent="0.25">
      <c r="A574" s="80">
        <v>961</v>
      </c>
      <c r="B574">
        <v>572</v>
      </c>
      <c r="C574">
        <v>849</v>
      </c>
      <c r="D574" t="s">
        <v>634</v>
      </c>
      <c r="E574" t="str">
        <f>IF(ISNA(MATCH(A574,'ESO zone constants'!$A$3:$A$9952,0)),"","X")</f>
        <v>X</v>
      </c>
    </row>
    <row r="575" spans="1:5" x14ac:dyDescent="0.25">
      <c r="A575" s="80">
        <v>962</v>
      </c>
      <c r="B575">
        <v>573</v>
      </c>
      <c r="C575">
        <v>849</v>
      </c>
      <c r="D575" t="s">
        <v>635</v>
      </c>
      <c r="E575" t="str">
        <f>IF(ISNA(MATCH(A575,'ESO zone constants'!$A$3:$A$9952,0)),"","X")</f>
        <v>X</v>
      </c>
    </row>
    <row r="576" spans="1:5" x14ac:dyDescent="0.25">
      <c r="A576" s="80">
        <v>963</v>
      </c>
      <c r="B576">
        <v>574</v>
      </c>
      <c r="C576">
        <v>849</v>
      </c>
      <c r="D576" t="s">
        <v>636</v>
      </c>
      <c r="E576" t="str">
        <f>IF(ISNA(MATCH(A576,'ESO zone constants'!$A$3:$A$9952,0)),"","X")</f>
        <v>X</v>
      </c>
    </row>
    <row r="577" spans="1:5" x14ac:dyDescent="0.25">
      <c r="A577" s="81">
        <v>964</v>
      </c>
      <c r="B577">
        <v>575</v>
      </c>
      <c r="C577">
        <v>849</v>
      </c>
      <c r="D577" t="s">
        <v>637</v>
      </c>
      <c r="E577" t="str">
        <f>IF(ISNA(MATCH(A577,'ESO zone constants'!$A$3:$A$9952,0)),"","X")</f>
        <v>X</v>
      </c>
    </row>
    <row r="578" spans="1:5" x14ac:dyDescent="0.25">
      <c r="A578" s="81">
        <v>965</v>
      </c>
      <c r="B578">
        <v>576</v>
      </c>
      <c r="C578">
        <v>849</v>
      </c>
      <c r="D578" t="s">
        <v>638</v>
      </c>
      <c r="E578" t="str">
        <f>IF(ISNA(MATCH(A578,'ESO zone constants'!$A$3:$A$9952,0)),"","X")</f>
        <v>X</v>
      </c>
    </row>
    <row r="579" spans="1:5" x14ac:dyDescent="0.25">
      <c r="A579" s="81">
        <v>966</v>
      </c>
      <c r="B579">
        <v>577</v>
      </c>
      <c r="C579">
        <v>849</v>
      </c>
      <c r="D579" t="s">
        <v>639</v>
      </c>
      <c r="E579" t="str">
        <f>IF(ISNA(MATCH(A579,'ESO zone constants'!$A$3:$A$9952,0)),"","X")</f>
        <v>X</v>
      </c>
    </row>
    <row r="580" spans="1:5" x14ac:dyDescent="0.25">
      <c r="A580" s="81">
        <v>967</v>
      </c>
      <c r="B580">
        <v>578</v>
      </c>
      <c r="C580">
        <v>849</v>
      </c>
      <c r="D580" t="s">
        <v>640</v>
      </c>
      <c r="E580" t="str">
        <f>IF(ISNA(MATCH(A580,'ESO zone constants'!$A$3:$A$9952,0)),"","X")</f>
        <v>X</v>
      </c>
    </row>
    <row r="581" spans="1:5" x14ac:dyDescent="0.25">
      <c r="A581" s="81">
        <v>968</v>
      </c>
      <c r="B581">
        <v>579</v>
      </c>
      <c r="C581">
        <v>849</v>
      </c>
      <c r="D581" t="s">
        <v>641</v>
      </c>
      <c r="E581" t="str">
        <f>IF(ISNA(MATCH(A581,'ESO zone constants'!$A$3:$A$9952,0)),"","X")</f>
        <v>X</v>
      </c>
    </row>
    <row r="582" spans="1:5" x14ac:dyDescent="0.25">
      <c r="A582" s="81">
        <v>969</v>
      </c>
      <c r="B582">
        <v>580</v>
      </c>
      <c r="C582">
        <v>849</v>
      </c>
      <c r="D582" t="s">
        <v>642</v>
      </c>
      <c r="E582" t="str">
        <f>IF(ISNA(MATCH(A582,'ESO zone constants'!$A$3:$A$9952,0)),"","X")</f>
        <v>X</v>
      </c>
    </row>
    <row r="583" spans="1:5" x14ac:dyDescent="0.25">
      <c r="A583" s="81">
        <v>970</v>
      </c>
      <c r="B583">
        <v>581</v>
      </c>
      <c r="C583">
        <v>849</v>
      </c>
      <c r="D583" t="s">
        <v>643</v>
      </c>
      <c r="E583" t="str">
        <f>IF(ISNA(MATCH(A583,'ESO zone constants'!$A$3:$A$9952,0)),"","X")</f>
        <v>X</v>
      </c>
    </row>
    <row r="584" spans="1:5" x14ac:dyDescent="0.25">
      <c r="A584" s="81">
        <v>971</v>
      </c>
      <c r="B584">
        <v>582</v>
      </c>
      <c r="C584">
        <v>849</v>
      </c>
      <c r="D584" t="s">
        <v>644</v>
      </c>
      <c r="E584" t="str">
        <f>IF(ISNA(MATCH(A584,'ESO zone constants'!$A$3:$A$9952,0)),"","X")</f>
        <v>X</v>
      </c>
    </row>
    <row r="585" spans="1:5" x14ac:dyDescent="0.25">
      <c r="A585" s="81">
        <v>972</v>
      </c>
      <c r="B585">
        <v>583</v>
      </c>
      <c r="C585">
        <v>849</v>
      </c>
      <c r="D585" t="s">
        <v>645</v>
      </c>
      <c r="E585" t="str">
        <f>IF(ISNA(MATCH(A585,'ESO zone constants'!$A$3:$A$9952,0)),"","X")</f>
        <v>X</v>
      </c>
    </row>
    <row r="586" spans="1:5" x14ac:dyDescent="0.25">
      <c r="A586" s="81">
        <v>973</v>
      </c>
      <c r="B586">
        <v>584</v>
      </c>
      <c r="C586">
        <v>888</v>
      </c>
      <c r="D586" t="s">
        <v>45</v>
      </c>
      <c r="E586" t="str">
        <f>IF(ISNA(MATCH(A586,'ESO zone constants'!$A$3:$A$9952,0)),"","X")</f>
        <v>X</v>
      </c>
    </row>
    <row r="587" spans="1:5" x14ac:dyDescent="0.25">
      <c r="A587" s="81">
        <v>974</v>
      </c>
      <c r="B587">
        <v>585</v>
      </c>
      <c r="C587">
        <v>888</v>
      </c>
      <c r="D587" t="s">
        <v>44</v>
      </c>
      <c r="E587" t="str">
        <f>IF(ISNA(MATCH(A587,'ESO zone constants'!$A$3:$A$9952,0)),"","X")</f>
        <v>X</v>
      </c>
    </row>
    <row r="588" spans="1:5" x14ac:dyDescent="0.25">
      <c r="A588" s="81">
        <v>975</v>
      </c>
      <c r="B588">
        <v>586</v>
      </c>
      <c r="C588">
        <v>849</v>
      </c>
      <c r="D588" t="s">
        <v>646</v>
      </c>
      <c r="E588" t="str">
        <f>IF(ISNA(MATCH(A588,'ESO zone constants'!$A$3:$A$9952,0)),"","X")</f>
        <v>X</v>
      </c>
    </row>
    <row r="589" spans="1:5" x14ac:dyDescent="0.25">
      <c r="A589" s="81">
        <v>977</v>
      </c>
      <c r="B589">
        <v>587</v>
      </c>
      <c r="C589">
        <v>849</v>
      </c>
      <c r="D589" t="s">
        <v>647</v>
      </c>
      <c r="E589" t="str">
        <f>IF(ISNA(MATCH(A589,'ESO zone constants'!$A$3:$A$9952,0)),"","X")</f>
        <v>X</v>
      </c>
    </row>
    <row r="590" spans="1:5" x14ac:dyDescent="0.25">
      <c r="A590" s="81">
        <v>979</v>
      </c>
      <c r="B590">
        <v>588</v>
      </c>
      <c r="C590">
        <v>849</v>
      </c>
      <c r="D590" t="s">
        <v>640</v>
      </c>
      <c r="E590" t="str">
        <f>IF(ISNA(MATCH(A590,'ESO zone constants'!$A$3:$A$9952,0)),"","X")</f>
        <v>X</v>
      </c>
    </row>
    <row r="591" spans="1:5" x14ac:dyDescent="0.25">
      <c r="A591" s="81">
        <v>980</v>
      </c>
      <c r="B591">
        <v>589</v>
      </c>
      <c r="C591">
        <v>980</v>
      </c>
      <c r="D591" t="s">
        <v>78</v>
      </c>
      <c r="E591" t="str">
        <f>IF(ISNA(MATCH(A591,'ESO zone constants'!$A$3:$A$9952,0)),"","X")</f>
        <v>X</v>
      </c>
    </row>
    <row r="592" spans="1:5" x14ac:dyDescent="0.25">
      <c r="A592" s="81">
        <v>981</v>
      </c>
      <c r="B592">
        <v>590</v>
      </c>
      <c r="C592">
        <v>980</v>
      </c>
      <c r="D592" t="s">
        <v>648</v>
      </c>
      <c r="E592" t="str">
        <f>IF(ISNA(MATCH(A592,'ESO zone constants'!$A$3:$A$9952,0)),"","X")</f>
        <v>X</v>
      </c>
    </row>
    <row r="593" spans="1:5" x14ac:dyDescent="0.25">
      <c r="A593" s="81">
        <v>982</v>
      </c>
      <c r="B593">
        <v>591</v>
      </c>
      <c r="C593">
        <v>980</v>
      </c>
      <c r="D593" t="s">
        <v>649</v>
      </c>
      <c r="E593" t="str">
        <f>IF(ISNA(MATCH(A593,'ESO zone constants'!$A$3:$A$9952,0)),"","X")</f>
        <v>X</v>
      </c>
    </row>
    <row r="594" spans="1:5" x14ac:dyDescent="0.25">
      <c r="A594" s="81">
        <v>983</v>
      </c>
      <c r="B594">
        <v>592</v>
      </c>
      <c r="C594">
        <v>980</v>
      </c>
      <c r="D594" t="s">
        <v>650</v>
      </c>
      <c r="E594" t="str">
        <f>IF(ISNA(MATCH(A594,'ESO zone constants'!$A$3:$A$9952,0)),"","X")</f>
        <v>X</v>
      </c>
    </row>
    <row r="595" spans="1:5" x14ac:dyDescent="0.25">
      <c r="A595" s="81">
        <v>984</v>
      </c>
      <c r="B595">
        <v>593</v>
      </c>
      <c r="C595">
        <v>980</v>
      </c>
      <c r="D595" t="s">
        <v>651</v>
      </c>
      <c r="E595" t="str">
        <f>IF(ISNA(MATCH(A595,'ESO zone constants'!$A$3:$A$9952,0)),"","X")</f>
        <v>X</v>
      </c>
    </row>
    <row r="596" spans="1:5" x14ac:dyDescent="0.25">
      <c r="A596" s="81">
        <v>985</v>
      </c>
      <c r="B596">
        <v>594</v>
      </c>
      <c r="C596">
        <v>980</v>
      </c>
      <c r="D596" t="s">
        <v>652</v>
      </c>
      <c r="E596" t="str">
        <f>IF(ISNA(MATCH(A596,'ESO zone constants'!$A$3:$A$9952,0)),"","X")</f>
        <v>X</v>
      </c>
    </row>
    <row r="597" spans="1:5" x14ac:dyDescent="0.25">
      <c r="A597" s="81">
        <v>986</v>
      </c>
      <c r="B597">
        <v>595</v>
      </c>
      <c r="C597">
        <v>980</v>
      </c>
      <c r="D597" t="s">
        <v>653</v>
      </c>
      <c r="E597" t="str">
        <f>IF(ISNA(MATCH(A597,'ESO zone constants'!$A$3:$A$9952,0)),"","X")</f>
        <v>X</v>
      </c>
    </row>
    <row r="598" spans="1:5" x14ac:dyDescent="0.25">
      <c r="A598" s="81">
        <v>988</v>
      </c>
      <c r="B598">
        <v>596</v>
      </c>
      <c r="C598">
        <v>980</v>
      </c>
      <c r="D598" t="s">
        <v>654</v>
      </c>
      <c r="E598" t="str">
        <f>IF(ISNA(MATCH(A598,'ESO zone constants'!$A$3:$A$9952,0)),"","X")</f>
        <v>X</v>
      </c>
    </row>
    <row r="599" spans="1:5" x14ac:dyDescent="0.25">
      <c r="A599" s="81">
        <v>989</v>
      </c>
      <c r="B599">
        <v>597</v>
      </c>
      <c r="C599">
        <v>980</v>
      </c>
      <c r="D599" t="s">
        <v>655</v>
      </c>
      <c r="E599" t="str">
        <f>IF(ISNA(MATCH(A599,'ESO zone constants'!$A$3:$A$9952,0)),"","X")</f>
        <v>X</v>
      </c>
    </row>
    <row r="600" spans="1:5" x14ac:dyDescent="0.25">
      <c r="A600" s="81">
        <v>990</v>
      </c>
      <c r="B600">
        <v>598</v>
      </c>
      <c r="C600">
        <v>980</v>
      </c>
      <c r="D600" t="s">
        <v>656</v>
      </c>
      <c r="E600" t="str">
        <f>IF(ISNA(MATCH(A600,'ESO zone constants'!$A$3:$A$9952,0)),"","X")</f>
        <v>X</v>
      </c>
    </row>
    <row r="601" spans="1:5" x14ac:dyDescent="0.25">
      <c r="A601" s="81">
        <v>991</v>
      </c>
      <c r="B601">
        <v>599</v>
      </c>
      <c r="C601">
        <v>980</v>
      </c>
      <c r="D601" t="s">
        <v>657</v>
      </c>
      <c r="E601" t="str">
        <f>IF(ISNA(MATCH(A601,'ESO zone constants'!$A$3:$A$9952,0)),"","X")</f>
        <v>X</v>
      </c>
    </row>
    <row r="602" spans="1:5" x14ac:dyDescent="0.25">
      <c r="A602" s="81">
        <v>992</v>
      </c>
      <c r="B602">
        <v>600</v>
      </c>
      <c r="C602">
        <v>980</v>
      </c>
      <c r="D602" t="s">
        <v>658</v>
      </c>
      <c r="E602" t="str">
        <f>IF(ISNA(MATCH(A602,'ESO zone constants'!$A$3:$A$9952,0)),"","X")</f>
        <v>X</v>
      </c>
    </row>
    <row r="603" spans="1:5" x14ac:dyDescent="0.25">
      <c r="A603" s="81">
        <v>993</v>
      </c>
      <c r="B603">
        <v>601</v>
      </c>
      <c r="C603">
        <v>980</v>
      </c>
      <c r="D603" t="s">
        <v>659</v>
      </c>
      <c r="E603" t="str">
        <f>IF(ISNA(MATCH(A603,'ESO zone constants'!$A$3:$A$9952,0)),"","X")</f>
        <v>X</v>
      </c>
    </row>
    <row r="604" spans="1:5" x14ac:dyDescent="0.25">
      <c r="A604" s="81">
        <v>994</v>
      </c>
      <c r="B604">
        <v>602</v>
      </c>
      <c r="C604">
        <v>849</v>
      </c>
      <c r="D604" t="s">
        <v>660</v>
      </c>
      <c r="E604" t="str">
        <f>IF(ISNA(MATCH(A604,'ESO zone constants'!$A$3:$A$9952,0)),"","X")</f>
        <v>X</v>
      </c>
    </row>
    <row r="605" spans="1:5" x14ac:dyDescent="0.25">
      <c r="A605" s="81">
        <v>995</v>
      </c>
      <c r="B605">
        <v>603</v>
      </c>
      <c r="C605">
        <v>849</v>
      </c>
      <c r="D605" t="s">
        <v>661</v>
      </c>
      <c r="E605" t="str">
        <f>IF(ISNA(MATCH(A605,'ESO zone constants'!$A$3:$A$9952,0)),"","X")</f>
        <v>X</v>
      </c>
    </row>
    <row r="606" spans="1:5" x14ac:dyDescent="0.25">
      <c r="A606" s="81">
        <v>996</v>
      </c>
      <c r="B606">
        <v>604</v>
      </c>
      <c r="C606">
        <v>849</v>
      </c>
      <c r="D606" t="s">
        <v>662</v>
      </c>
      <c r="E606" t="str">
        <f>IF(ISNA(MATCH(A606,'ESO zone constants'!$A$3:$A$9952,0)),"","X")</f>
        <v>X</v>
      </c>
    </row>
    <row r="607" spans="1:5" x14ac:dyDescent="0.25">
      <c r="A607" s="81">
        <v>997</v>
      </c>
      <c r="B607">
        <v>605</v>
      </c>
      <c r="C607">
        <v>849</v>
      </c>
      <c r="D607" t="s">
        <v>663</v>
      </c>
      <c r="E607" t="str">
        <f>IF(ISNA(MATCH(A607,'ESO zone constants'!$A$3:$A$9952,0)),"","X")</f>
        <v>X</v>
      </c>
    </row>
    <row r="608" spans="1:5" x14ac:dyDescent="0.25">
      <c r="A608" s="81">
        <v>998</v>
      </c>
      <c r="B608">
        <v>606</v>
      </c>
      <c r="C608">
        <v>381</v>
      </c>
      <c r="D608" t="s">
        <v>664</v>
      </c>
      <c r="E608" t="str">
        <f>IF(ISNA(MATCH(A608,'ESO zone constants'!$A$3:$A$9952,0)),"","X")</f>
        <v>X</v>
      </c>
    </row>
    <row r="609" spans="1:5" x14ac:dyDescent="0.25">
      <c r="A609" s="81">
        <v>999</v>
      </c>
      <c r="B609">
        <v>607</v>
      </c>
      <c r="C609">
        <v>980</v>
      </c>
      <c r="D609" t="s">
        <v>665</v>
      </c>
      <c r="E609" t="str">
        <f>IF(ISNA(MATCH(A609,'ESO zone constants'!$A$3:$A$9952,0)),"","X")</f>
        <v>X</v>
      </c>
    </row>
    <row r="610" spans="1:5" x14ac:dyDescent="0.25">
      <c r="A610" s="81">
        <v>1000</v>
      </c>
      <c r="B610">
        <v>608</v>
      </c>
      <c r="C610">
        <v>980</v>
      </c>
      <c r="D610" t="s">
        <v>666</v>
      </c>
      <c r="E610" t="str">
        <f>IF(ISNA(MATCH(A610,'ESO zone constants'!$A$3:$A$9952,0)),"","X")</f>
        <v>X</v>
      </c>
    </row>
    <row r="611" spans="1:5" x14ac:dyDescent="0.25">
      <c r="A611" s="81">
        <v>1004</v>
      </c>
      <c r="B611">
        <v>609</v>
      </c>
      <c r="C611">
        <v>980</v>
      </c>
      <c r="D611" t="s">
        <v>667</v>
      </c>
      <c r="E611" t="str">
        <f>IF(ISNA(MATCH(A611,'ESO zone constants'!$A$3:$A$9952,0)),"","X")</f>
        <v>X</v>
      </c>
    </row>
    <row r="612" spans="1:5" x14ac:dyDescent="0.25">
      <c r="A612" s="81">
        <v>1005</v>
      </c>
      <c r="B612">
        <v>610</v>
      </c>
      <c r="C612">
        <v>1005</v>
      </c>
      <c r="D612" t="s">
        <v>668</v>
      </c>
      <c r="E612" t="str">
        <f>IF(ISNA(MATCH(A612,'ESO zone constants'!$A$3:$A$9952,0)),"","X")</f>
        <v>X</v>
      </c>
    </row>
    <row r="613" spans="1:5" x14ac:dyDescent="0.25">
      <c r="A613" s="81">
        <v>1006</v>
      </c>
      <c r="B613">
        <v>611</v>
      </c>
      <c r="C613">
        <v>3</v>
      </c>
      <c r="D613" t="s">
        <v>669</v>
      </c>
      <c r="E613" t="str">
        <f>IF(ISNA(MATCH(A613,'ESO zone constants'!$A$3:$A$9952,0)),"","X")</f>
        <v>X</v>
      </c>
    </row>
    <row r="614" spans="1:5" x14ac:dyDescent="0.25">
      <c r="A614" s="81">
        <v>1007</v>
      </c>
      <c r="B614">
        <v>612</v>
      </c>
      <c r="C614">
        <v>888</v>
      </c>
      <c r="D614" t="s">
        <v>670</v>
      </c>
      <c r="E614" t="str">
        <f>IF(ISNA(MATCH(A614,'ESO zone constants'!$A$3:$A$9952,0)),"","X")</f>
        <v>X</v>
      </c>
    </row>
    <row r="615" spans="1:5" x14ac:dyDescent="0.25">
      <c r="A615" s="80">
        <v>1008</v>
      </c>
      <c r="B615">
        <v>613</v>
      </c>
      <c r="C615">
        <v>347</v>
      </c>
      <c r="D615" t="s">
        <v>671</v>
      </c>
      <c r="E615" t="str">
        <f>IF(ISNA(MATCH(A615,'ESO zone constants'!$A$3:$A$9952,0)),"","X")</f>
        <v>X</v>
      </c>
    </row>
    <row r="616" spans="1:5" x14ac:dyDescent="0.25">
      <c r="A616" s="80">
        <v>1009</v>
      </c>
      <c r="B616">
        <v>614</v>
      </c>
      <c r="C616">
        <v>92</v>
      </c>
      <c r="D616" t="s">
        <v>69</v>
      </c>
      <c r="E616" t="str">
        <f>IF(ISNA(MATCH(A616,'ESO zone constants'!$A$3:$A$9952,0)),"","X")</f>
        <v>X</v>
      </c>
    </row>
    <row r="617" spans="1:5" x14ac:dyDescent="0.25">
      <c r="A617" s="80">
        <v>1010</v>
      </c>
      <c r="B617">
        <v>615</v>
      </c>
      <c r="C617">
        <v>19</v>
      </c>
      <c r="D617" t="s">
        <v>74</v>
      </c>
      <c r="E617" t="str">
        <f>IF(ISNA(MATCH(A617,'ESO zone constants'!$A$3:$A$9952,0)),"","X")</f>
        <v>X</v>
      </c>
    </row>
    <row r="618" spans="1:5" x14ac:dyDescent="0.25">
      <c r="A618" s="80">
        <v>1011</v>
      </c>
      <c r="B618">
        <v>616</v>
      </c>
      <c r="C618">
        <v>1011</v>
      </c>
      <c r="D618" t="s">
        <v>79</v>
      </c>
      <c r="E618" t="str">
        <f>IF(ISNA(MATCH(A618,'ESO zone constants'!$A$3:$A$9952,0)),"","X")</f>
        <v>X</v>
      </c>
    </row>
    <row r="619" spans="1:5" x14ac:dyDescent="0.25">
      <c r="A619" s="80">
        <v>1012</v>
      </c>
      <c r="B619">
        <v>617</v>
      </c>
      <c r="C619">
        <v>381</v>
      </c>
      <c r="D619" t="s">
        <v>672</v>
      </c>
      <c r="E619" t="str">
        <f>IF(ISNA(MATCH(A619,'ESO zone constants'!$A$3:$A$9952,0)),"","X")</f>
        <v>X</v>
      </c>
    </row>
    <row r="620" spans="1:5" x14ac:dyDescent="0.25">
      <c r="A620" s="80">
        <v>1013</v>
      </c>
      <c r="B620">
        <v>618</v>
      </c>
      <c r="C620">
        <v>1011</v>
      </c>
      <c r="D620" t="s">
        <v>673</v>
      </c>
      <c r="E620" t="str">
        <f>IF(ISNA(MATCH(A620,'ESO zone constants'!$A$3:$A$9952,0)),"","X")</f>
        <v>X</v>
      </c>
    </row>
    <row r="621" spans="1:5" x14ac:dyDescent="0.25">
      <c r="A621" s="80">
        <v>1014</v>
      </c>
      <c r="B621">
        <v>619</v>
      </c>
      <c r="C621">
        <v>1011</v>
      </c>
      <c r="D621" t="s">
        <v>674</v>
      </c>
      <c r="E621" t="str">
        <f>IF(ISNA(MATCH(A621,'ESO zone constants'!$A$3:$A$9952,0)),"","X")</f>
        <v>X</v>
      </c>
    </row>
    <row r="622" spans="1:5" x14ac:dyDescent="0.25">
      <c r="A622" s="80">
        <v>1015</v>
      </c>
      <c r="B622">
        <v>620</v>
      </c>
      <c r="C622">
        <v>1011</v>
      </c>
      <c r="D622" t="s">
        <v>675</v>
      </c>
      <c r="E622" t="str">
        <f>IF(ISNA(MATCH(A622,'ESO zone constants'!$A$3:$A$9952,0)),"","X")</f>
        <v>X</v>
      </c>
    </row>
    <row r="623" spans="1:5" x14ac:dyDescent="0.25">
      <c r="A623" s="80">
        <v>1016</v>
      </c>
      <c r="B623">
        <v>621</v>
      </c>
      <c r="C623">
        <v>1011</v>
      </c>
      <c r="D623" t="s">
        <v>676</v>
      </c>
      <c r="E623" t="str">
        <f>IF(ISNA(MATCH(A623,'ESO zone constants'!$A$3:$A$9952,0)),"","X")</f>
        <v>X</v>
      </c>
    </row>
    <row r="624" spans="1:5" x14ac:dyDescent="0.25">
      <c r="A624" s="81">
        <v>1017</v>
      </c>
      <c r="B624">
        <v>622</v>
      </c>
      <c r="C624">
        <v>1011</v>
      </c>
      <c r="D624" t="s">
        <v>677</v>
      </c>
      <c r="E624" t="str">
        <f>IF(ISNA(MATCH(A624,'ESO zone constants'!$A$3:$A$9952,0)),"","X")</f>
        <v>X</v>
      </c>
    </row>
    <row r="625" spans="1:5" x14ac:dyDescent="0.25">
      <c r="A625" s="80">
        <v>1018</v>
      </c>
      <c r="B625">
        <v>623</v>
      </c>
      <c r="C625">
        <v>1011</v>
      </c>
      <c r="D625" t="s">
        <v>678</v>
      </c>
      <c r="E625" t="str">
        <f>IF(ISNA(MATCH(A625,'ESO zone constants'!$A$3:$A$9952,0)),"","X")</f>
        <v>X</v>
      </c>
    </row>
    <row r="626" spans="1:5" x14ac:dyDescent="0.25">
      <c r="A626" s="81">
        <v>1019</v>
      </c>
      <c r="B626">
        <v>624</v>
      </c>
      <c r="C626">
        <v>1011</v>
      </c>
      <c r="D626" t="s">
        <v>679</v>
      </c>
      <c r="E626" t="str">
        <f>IF(ISNA(MATCH(A626,'ESO zone constants'!$A$3:$A$9952,0)),"","X")</f>
        <v>X</v>
      </c>
    </row>
    <row r="627" spans="1:5" x14ac:dyDescent="0.25">
      <c r="A627" s="81">
        <v>1020</v>
      </c>
      <c r="B627">
        <v>625</v>
      </c>
      <c r="C627">
        <v>1011</v>
      </c>
      <c r="D627" t="s">
        <v>680</v>
      </c>
      <c r="E627" t="str">
        <f>IF(ISNA(MATCH(A627,'ESO zone constants'!$A$3:$A$9952,0)),"","X")</f>
        <v>X</v>
      </c>
    </row>
    <row r="628" spans="1:5" x14ac:dyDescent="0.25">
      <c r="A628" s="81">
        <v>1021</v>
      </c>
      <c r="B628">
        <v>626</v>
      </c>
      <c r="C628">
        <v>1011</v>
      </c>
      <c r="D628" t="s">
        <v>681</v>
      </c>
      <c r="E628" t="str">
        <f>IF(ISNA(MATCH(A628,'ESO zone constants'!$A$3:$A$9952,0)),"","X")</f>
        <v>X</v>
      </c>
    </row>
    <row r="629" spans="1:5" x14ac:dyDescent="0.25">
      <c r="A629" s="81">
        <v>1022</v>
      </c>
      <c r="B629">
        <v>627</v>
      </c>
      <c r="C629">
        <v>1011</v>
      </c>
      <c r="D629" t="s">
        <v>682</v>
      </c>
      <c r="E629" t="str">
        <f>IF(ISNA(MATCH(A629,'ESO zone constants'!$A$3:$A$9952,0)),"","X")</f>
        <v>X</v>
      </c>
    </row>
    <row r="630" spans="1:5" x14ac:dyDescent="0.25">
      <c r="A630" s="81">
        <v>1023</v>
      </c>
      <c r="B630">
        <v>628</v>
      </c>
      <c r="C630">
        <v>1011</v>
      </c>
      <c r="D630" t="s">
        <v>683</v>
      </c>
      <c r="E630" t="str">
        <f>IF(ISNA(MATCH(A630,'ESO zone constants'!$A$3:$A$9952,0)),"","X")</f>
        <v>X</v>
      </c>
    </row>
    <row r="631" spans="1:5" x14ac:dyDescent="0.25">
      <c r="A631" s="81">
        <v>1024</v>
      </c>
      <c r="B631">
        <v>629</v>
      </c>
      <c r="C631">
        <v>1011</v>
      </c>
      <c r="D631" t="s">
        <v>684</v>
      </c>
      <c r="E631" t="str">
        <f>IF(ISNA(MATCH(A631,'ESO zone constants'!$A$3:$A$9952,0)),"","X")</f>
        <v>X</v>
      </c>
    </row>
    <row r="632" spans="1:5" x14ac:dyDescent="0.25">
      <c r="A632" s="81">
        <v>1025</v>
      </c>
      <c r="B632">
        <v>630</v>
      </c>
      <c r="C632">
        <v>1011</v>
      </c>
      <c r="D632" t="s">
        <v>685</v>
      </c>
      <c r="E632" t="str">
        <f>IF(ISNA(MATCH(A632,'ESO zone constants'!$A$3:$A$9952,0)),"","X")</f>
        <v>X</v>
      </c>
    </row>
    <row r="633" spans="1:5" x14ac:dyDescent="0.25">
      <c r="A633" s="81">
        <v>1026</v>
      </c>
      <c r="B633">
        <v>631</v>
      </c>
      <c r="C633">
        <v>1011</v>
      </c>
      <c r="D633" t="s">
        <v>686</v>
      </c>
      <c r="E633" t="str">
        <f>IF(ISNA(MATCH(A633,'ESO zone constants'!$A$3:$A$9952,0)),"","X")</f>
        <v>X</v>
      </c>
    </row>
    <row r="634" spans="1:5" x14ac:dyDescent="0.25">
      <c r="A634" s="81">
        <v>1027</v>
      </c>
      <c r="B634">
        <v>632</v>
      </c>
      <c r="C634">
        <v>1011</v>
      </c>
      <c r="D634" t="s">
        <v>687</v>
      </c>
      <c r="E634" t="str">
        <f>IF(ISNA(MATCH(A634,'ESO zone constants'!$A$3:$A$9952,0)),"","X")</f>
        <v>X</v>
      </c>
    </row>
    <row r="635" spans="1:5" x14ac:dyDescent="0.25">
      <c r="A635" s="81">
        <v>1028</v>
      </c>
      <c r="B635">
        <v>633</v>
      </c>
      <c r="C635">
        <v>1011</v>
      </c>
      <c r="D635" t="s">
        <v>688</v>
      </c>
      <c r="E635" t="str">
        <f>IF(ISNA(MATCH(A635,'ESO zone constants'!$A$3:$A$9952,0)),"","X")</f>
        <v>X</v>
      </c>
    </row>
    <row r="636" spans="1:5" x14ac:dyDescent="0.25">
      <c r="A636" s="81">
        <v>1029</v>
      </c>
      <c r="B636">
        <v>634</v>
      </c>
      <c r="C636">
        <v>1011</v>
      </c>
      <c r="D636" t="s">
        <v>689</v>
      </c>
      <c r="E636" t="str">
        <f>IF(ISNA(MATCH(A636,'ESO zone constants'!$A$3:$A$9952,0)),"","X")</f>
        <v>X</v>
      </c>
    </row>
    <row r="637" spans="1:5" x14ac:dyDescent="0.25">
      <c r="A637" s="81">
        <v>1030</v>
      </c>
      <c r="B637">
        <v>635</v>
      </c>
      <c r="C637">
        <v>1011</v>
      </c>
      <c r="D637" t="s">
        <v>690</v>
      </c>
      <c r="E637" t="str">
        <f>IF(ISNA(MATCH(A637,'ESO zone constants'!$A$3:$A$9952,0)),"","X")</f>
        <v>X</v>
      </c>
    </row>
    <row r="638" spans="1:5" x14ac:dyDescent="0.25">
      <c r="A638" s="81">
        <v>1031</v>
      </c>
      <c r="B638">
        <v>636</v>
      </c>
      <c r="C638">
        <v>1011</v>
      </c>
      <c r="D638" t="s">
        <v>691</v>
      </c>
      <c r="E638" t="str">
        <f>IF(ISNA(MATCH(A638,'ESO zone constants'!$A$3:$A$9952,0)),"","X")</f>
        <v>X</v>
      </c>
    </row>
    <row r="639" spans="1:5" x14ac:dyDescent="0.25">
      <c r="A639" s="81">
        <v>1032</v>
      </c>
      <c r="B639">
        <v>637</v>
      </c>
      <c r="C639">
        <v>1011</v>
      </c>
      <c r="D639" t="s">
        <v>692</v>
      </c>
      <c r="E639" t="str">
        <f>IF(ISNA(MATCH(A639,'ESO zone constants'!$A$3:$A$9952,0)),"","X")</f>
        <v>X</v>
      </c>
    </row>
    <row r="640" spans="1:5" x14ac:dyDescent="0.25">
      <c r="A640" s="81">
        <v>1033</v>
      </c>
      <c r="B640">
        <v>638</v>
      </c>
      <c r="C640">
        <v>1011</v>
      </c>
      <c r="D640" t="s">
        <v>693</v>
      </c>
      <c r="E640" t="str">
        <f>IF(ISNA(MATCH(A640,'ESO zone constants'!$A$3:$A$9952,0)),"","X")</f>
        <v>X</v>
      </c>
    </row>
    <row r="641" spans="1:5" x14ac:dyDescent="0.25">
      <c r="A641" s="81">
        <v>1034</v>
      </c>
      <c r="B641">
        <v>639</v>
      </c>
      <c r="C641">
        <v>1011</v>
      </c>
      <c r="D641" t="s">
        <v>694</v>
      </c>
      <c r="E641" t="str">
        <f>IF(ISNA(MATCH(A641,'ESO zone constants'!$A$3:$A$9952,0)),"","X")</f>
        <v>X</v>
      </c>
    </row>
    <row r="642" spans="1:5" x14ac:dyDescent="0.25">
      <c r="A642" s="81">
        <v>1035</v>
      </c>
      <c r="B642">
        <v>640</v>
      </c>
      <c r="C642">
        <v>1011</v>
      </c>
      <c r="D642" t="s">
        <v>672</v>
      </c>
      <c r="E642" t="str">
        <f>IF(ISNA(MATCH(A642,'ESO zone constants'!$A$3:$A$9952,0)),"","X")</f>
        <v>X</v>
      </c>
    </row>
    <row r="643" spans="1:5" x14ac:dyDescent="0.25">
      <c r="A643" s="81">
        <v>1036</v>
      </c>
      <c r="B643">
        <v>641</v>
      </c>
      <c r="C643">
        <v>1011</v>
      </c>
      <c r="D643" t="s">
        <v>695</v>
      </c>
      <c r="E643" t="str">
        <f>IF(ISNA(MATCH(A643,'ESO zone constants'!$A$3:$A$9952,0)),"","X")</f>
        <v>X</v>
      </c>
    </row>
    <row r="644" spans="1:5" x14ac:dyDescent="0.25">
      <c r="A644" s="81">
        <v>1037</v>
      </c>
      <c r="B644">
        <v>642</v>
      </c>
      <c r="C644">
        <v>1011</v>
      </c>
      <c r="D644" t="s">
        <v>696</v>
      </c>
      <c r="E644" t="str">
        <f>IF(ISNA(MATCH(A644,'ESO zone constants'!$A$3:$A$9952,0)),"","X")</f>
        <v>X</v>
      </c>
    </row>
    <row r="645" spans="1:5" x14ac:dyDescent="0.25">
      <c r="A645" s="81">
        <v>1038</v>
      </c>
      <c r="B645">
        <v>643</v>
      </c>
      <c r="C645">
        <v>1011</v>
      </c>
      <c r="D645" t="s">
        <v>697</v>
      </c>
      <c r="E645" t="str">
        <f>IF(ISNA(MATCH(A645,'ESO zone constants'!$A$3:$A$9952,0)),"","X")</f>
        <v>X</v>
      </c>
    </row>
    <row r="646" spans="1:5" x14ac:dyDescent="0.25">
      <c r="A646" s="81">
        <v>1039</v>
      </c>
      <c r="B646">
        <v>644</v>
      </c>
      <c r="C646">
        <v>1011</v>
      </c>
      <c r="D646" t="s">
        <v>698</v>
      </c>
      <c r="E646" t="str">
        <f>IF(ISNA(MATCH(A646,'ESO zone constants'!$A$3:$A$9952,0)),"","X")</f>
        <v>X</v>
      </c>
    </row>
    <row r="647" spans="1:5" x14ac:dyDescent="0.25">
      <c r="A647" s="81">
        <v>1040</v>
      </c>
      <c r="B647">
        <v>645</v>
      </c>
      <c r="C647">
        <v>1011</v>
      </c>
      <c r="D647" t="s">
        <v>665</v>
      </c>
      <c r="E647" t="str">
        <f>IF(ISNA(MATCH(A647,'ESO zone constants'!$A$3:$A$9952,0)),"","X")</f>
        <v>X</v>
      </c>
    </row>
    <row r="648" spans="1:5" x14ac:dyDescent="0.25">
      <c r="A648" s="81">
        <v>1042</v>
      </c>
      <c r="B648">
        <v>646</v>
      </c>
      <c r="C648">
        <v>684</v>
      </c>
      <c r="D648" t="s">
        <v>699</v>
      </c>
      <c r="E648" t="str">
        <f>IF(ISNA(MATCH(A648,'ESO zone constants'!$A$3:$A$9952,0)),"","X")</f>
        <v>X</v>
      </c>
    </row>
    <row r="649" spans="1:5" x14ac:dyDescent="0.25">
      <c r="A649" s="80">
        <v>1043</v>
      </c>
      <c r="B649">
        <v>647</v>
      </c>
      <c r="C649">
        <v>980</v>
      </c>
      <c r="D649" t="s">
        <v>700</v>
      </c>
      <c r="E649" t="str">
        <f>IF(ISNA(MATCH(A649,'ESO zone constants'!$A$3:$A$9952,0)),"","X")</f>
        <v>X</v>
      </c>
    </row>
    <row r="650" spans="1:5" x14ac:dyDescent="0.25">
      <c r="A650" s="80">
        <v>1044</v>
      </c>
      <c r="B650">
        <v>648</v>
      </c>
      <c r="C650">
        <v>823</v>
      </c>
      <c r="D650" t="s">
        <v>701</v>
      </c>
      <c r="E650" t="str">
        <f>IF(ISNA(MATCH(A650,'ESO zone constants'!$A$3:$A$9952,0)),"","X")</f>
        <v>X</v>
      </c>
    </row>
    <row r="651" spans="1:5" x14ac:dyDescent="0.25">
      <c r="A651" s="80">
        <v>1045</v>
      </c>
      <c r="B651">
        <v>649</v>
      </c>
      <c r="C651">
        <v>816</v>
      </c>
      <c r="D651" t="s">
        <v>702</v>
      </c>
      <c r="E651" t="str">
        <f>IF(ISNA(MATCH(A651,'ESO zone constants'!$A$3:$A$9952,0)),"","X")</f>
        <v>X</v>
      </c>
    </row>
    <row r="652" spans="1:5" x14ac:dyDescent="0.25">
      <c r="A652" s="80">
        <v>1046</v>
      </c>
      <c r="B652">
        <v>650</v>
      </c>
      <c r="C652">
        <v>1011</v>
      </c>
      <c r="D652" t="s">
        <v>703</v>
      </c>
      <c r="E652" t="str">
        <f>IF(ISNA(MATCH(A652,'ESO zone constants'!$A$3:$A$9952,0)),"","X")</f>
        <v>X</v>
      </c>
    </row>
    <row r="653" spans="1:5" x14ac:dyDescent="0.25">
      <c r="A653" s="80">
        <v>1047</v>
      </c>
      <c r="B653">
        <v>651</v>
      </c>
      <c r="C653">
        <v>1011</v>
      </c>
      <c r="D653" t="s">
        <v>704</v>
      </c>
      <c r="E653" t="str">
        <f>IF(ISNA(MATCH(A653,'ESO zone constants'!$A$3:$A$9952,0)),"","X")</f>
        <v>X</v>
      </c>
    </row>
    <row r="654" spans="1:5" x14ac:dyDescent="0.25">
      <c r="A654" s="80">
        <v>1048</v>
      </c>
      <c r="B654">
        <v>652</v>
      </c>
      <c r="C654">
        <v>1011</v>
      </c>
      <c r="D654" t="s">
        <v>705</v>
      </c>
      <c r="E654" t="str">
        <f>IF(ISNA(MATCH(A654,'ESO zone constants'!$A$3:$A$9952,0)),"","X")</f>
        <v>X</v>
      </c>
    </row>
    <row r="655" spans="1:5" x14ac:dyDescent="0.25">
      <c r="A655" s="80">
        <v>1051</v>
      </c>
      <c r="B655">
        <v>653</v>
      </c>
      <c r="C655">
        <v>1011</v>
      </c>
      <c r="D655" t="s">
        <v>706</v>
      </c>
      <c r="E655" t="str">
        <f>IF(ISNA(MATCH(A655,'ESO zone constants'!$A$3:$A$9952,0)),"","X")</f>
        <v>X</v>
      </c>
    </row>
    <row r="656" spans="1:5" x14ac:dyDescent="0.25">
      <c r="A656" s="80">
        <v>1052</v>
      </c>
      <c r="B656">
        <v>654</v>
      </c>
      <c r="C656">
        <v>382</v>
      </c>
      <c r="D656" t="s">
        <v>73</v>
      </c>
      <c r="E656" t="str">
        <f>IF(ISNA(MATCH(A656,'ESO zone constants'!$A$3:$A$9952,0)),"","X")</f>
        <v>X</v>
      </c>
    </row>
    <row r="657" spans="1:5" x14ac:dyDescent="0.25">
      <c r="A657" s="80">
        <v>1055</v>
      </c>
      <c r="B657">
        <v>655</v>
      </c>
      <c r="C657">
        <v>108</v>
      </c>
      <c r="D657" t="s">
        <v>41</v>
      </c>
      <c r="E657" t="str">
        <f>IF(ISNA(MATCH(A657,'ESO zone constants'!$A$3:$A$9952,0)),"","X")</f>
        <v>X</v>
      </c>
    </row>
    <row r="658" spans="1:5" x14ac:dyDescent="0.25">
      <c r="A658" s="80">
        <v>1059</v>
      </c>
      <c r="B658">
        <v>656</v>
      </c>
      <c r="C658">
        <v>1011</v>
      </c>
      <c r="D658" t="s">
        <v>708</v>
      </c>
      <c r="E658" t="str">
        <f>IF(ISNA(MATCH(A658,'ESO zone constants'!$A$3:$A$9952,0)),"","X")</f>
        <v>X</v>
      </c>
    </row>
    <row r="659" spans="1:5" x14ac:dyDescent="0.25">
      <c r="A659" s="80">
        <v>1060</v>
      </c>
      <c r="B659">
        <v>657</v>
      </c>
      <c r="C659">
        <v>1011</v>
      </c>
      <c r="D659" t="s">
        <v>709</v>
      </c>
      <c r="E659" t="str">
        <f>IF(ISNA(MATCH(A659,'ESO zone constants'!$A$3:$A$9952,0)),"","X")</f>
        <v>X</v>
      </c>
    </row>
    <row r="660" spans="1:5" x14ac:dyDescent="0.25">
      <c r="A660" s="80">
        <v>1061</v>
      </c>
      <c r="B660">
        <v>658</v>
      </c>
      <c r="C660">
        <v>1011</v>
      </c>
      <c r="D660" t="s">
        <v>710</v>
      </c>
      <c r="E660" t="str">
        <f>IF(ISNA(MATCH(A660,'ESO zone constants'!$A$3:$A$9952,0)),"","X")</f>
        <v>X</v>
      </c>
    </row>
    <row r="661" spans="1:5" x14ac:dyDescent="0.25">
      <c r="A661" s="80">
        <v>1063</v>
      </c>
      <c r="B661">
        <v>659</v>
      </c>
      <c r="C661">
        <v>1027</v>
      </c>
      <c r="D661" t="s">
        <v>712</v>
      </c>
      <c r="E661" t="str">
        <f>IF(ISNA(MATCH(A661,'ESO zone constants'!$A$3:$A$9952,0)),"","X")</f>
        <v>X</v>
      </c>
    </row>
    <row r="662" spans="1:5" x14ac:dyDescent="0.25">
      <c r="A662" s="80">
        <v>1064</v>
      </c>
      <c r="B662">
        <v>660</v>
      </c>
      <c r="C662">
        <v>103</v>
      </c>
      <c r="D662" t="s">
        <v>713</v>
      </c>
      <c r="E662" t="str">
        <f>IF(ISNA(MATCH(A662,'ESO zone constants'!$A$3:$A$9952,0)),"","X")</f>
        <v>X</v>
      </c>
    </row>
    <row r="663" spans="1:5" x14ac:dyDescent="0.25">
      <c r="A663" s="81">
        <v>1065</v>
      </c>
      <c r="B663">
        <v>661</v>
      </c>
      <c r="C663">
        <v>726</v>
      </c>
      <c r="D663" t="s">
        <v>714</v>
      </c>
      <c r="E663" t="str">
        <f>IF(ISNA(MATCH(A663,'ESO zone constants'!$A$3:$A$9952,0)),"","X")</f>
        <v>X</v>
      </c>
    </row>
    <row r="664" spans="1:5" x14ac:dyDescent="0.25">
      <c r="A664" s="81">
        <v>1066</v>
      </c>
      <c r="B664">
        <v>662</v>
      </c>
      <c r="C664">
        <v>726</v>
      </c>
      <c r="D664" t="s">
        <v>715</v>
      </c>
      <c r="E664" t="str">
        <f>IF(ISNA(MATCH(A664,'ESO zone constants'!$A$3:$A$9952,0)),"","X")</f>
        <v>X</v>
      </c>
    </row>
    <row r="665" spans="1:5" x14ac:dyDescent="0.25">
      <c r="A665" s="81">
        <v>1067</v>
      </c>
      <c r="B665">
        <v>663</v>
      </c>
      <c r="C665">
        <v>726</v>
      </c>
      <c r="D665" t="s">
        <v>716</v>
      </c>
      <c r="E665" t="str">
        <f>IF(ISNA(MATCH(A665,'ESO zone constants'!$A$3:$A$9952,0)),"","X")</f>
        <v>X</v>
      </c>
    </row>
    <row r="666" spans="1:5" x14ac:dyDescent="0.25">
      <c r="A666" s="81">
        <v>1068</v>
      </c>
      <c r="B666">
        <v>664</v>
      </c>
      <c r="C666">
        <v>726</v>
      </c>
      <c r="D666" t="s">
        <v>717</v>
      </c>
      <c r="E666" t="str">
        <f>IF(ISNA(MATCH(A666,'ESO zone constants'!$A$3:$A$9952,0)),"","X")</f>
        <v>X</v>
      </c>
    </row>
    <row r="667" spans="1:5" x14ac:dyDescent="0.25">
      <c r="A667" s="81">
        <v>1069</v>
      </c>
      <c r="B667">
        <v>665</v>
      </c>
      <c r="C667">
        <v>726</v>
      </c>
      <c r="D667" t="s">
        <v>718</v>
      </c>
      <c r="E667" t="str">
        <f>IF(ISNA(MATCH(A667,'ESO zone constants'!$A$3:$A$9952,0)),"","X")</f>
        <v>X</v>
      </c>
    </row>
    <row r="668" spans="1:5" x14ac:dyDescent="0.25">
      <c r="A668" s="81">
        <v>1070</v>
      </c>
      <c r="B668">
        <v>666</v>
      </c>
      <c r="C668">
        <v>726</v>
      </c>
      <c r="D668" t="s">
        <v>719</v>
      </c>
      <c r="E668" t="str">
        <f>IF(ISNA(MATCH(A668,'ESO zone constants'!$A$3:$A$9952,0)),"","X")</f>
        <v>X</v>
      </c>
    </row>
    <row r="669" spans="1:5" x14ac:dyDescent="0.25">
      <c r="A669" s="81">
        <v>1071</v>
      </c>
      <c r="B669">
        <v>667</v>
      </c>
      <c r="C669">
        <v>726</v>
      </c>
      <c r="D669" t="s">
        <v>720</v>
      </c>
      <c r="E669" t="str">
        <f>IF(ISNA(MATCH(A669,'ESO zone constants'!$A$3:$A$9952,0)),"","X")</f>
        <v>X</v>
      </c>
    </row>
    <row r="670" spans="1:5" x14ac:dyDescent="0.25">
      <c r="A670" s="81">
        <v>1072</v>
      </c>
      <c r="B670">
        <v>668</v>
      </c>
      <c r="C670">
        <v>117</v>
      </c>
      <c r="D670" t="s">
        <v>721</v>
      </c>
      <c r="E670" t="str">
        <f>IF(ISNA(MATCH(A670,'ESO zone constants'!$A$3:$A$9952,0)),"","X")</f>
        <v>X</v>
      </c>
    </row>
    <row r="671" spans="1:5" x14ac:dyDescent="0.25">
      <c r="A671" s="81">
        <v>1073</v>
      </c>
      <c r="B671">
        <v>669</v>
      </c>
      <c r="C671">
        <v>726</v>
      </c>
      <c r="D671" t="s">
        <v>722</v>
      </c>
      <c r="E671" t="str">
        <f>IF(ISNA(MATCH(A671,'ESO zone constants'!$A$3:$A$9952,0)),"","X")</f>
        <v>X</v>
      </c>
    </row>
    <row r="672" spans="1:5" x14ac:dyDescent="0.25">
      <c r="A672" s="81">
        <v>1074</v>
      </c>
      <c r="B672">
        <v>670</v>
      </c>
      <c r="C672">
        <v>41</v>
      </c>
      <c r="D672" t="s">
        <v>723</v>
      </c>
      <c r="E672" t="str">
        <f>IF(ISNA(MATCH(A672,'ESO zone constants'!$A$3:$A$9952,0)),"","X")</f>
        <v>X</v>
      </c>
    </row>
    <row r="673" spans="1:5" x14ac:dyDescent="0.25">
      <c r="A673" s="81">
        <v>1075</v>
      </c>
      <c r="B673">
        <v>671</v>
      </c>
      <c r="C673">
        <v>381</v>
      </c>
      <c r="D673" t="s">
        <v>723</v>
      </c>
      <c r="E673" t="str">
        <f>IF(ISNA(MATCH(A673,'ESO zone constants'!$A$3:$A$9952,0)),"","X")</f>
        <v>X</v>
      </c>
    </row>
    <row r="674" spans="1:5" x14ac:dyDescent="0.25">
      <c r="A674" s="81">
        <v>1076</v>
      </c>
      <c r="B674">
        <v>672</v>
      </c>
      <c r="C674">
        <v>3</v>
      </c>
      <c r="D674" t="s">
        <v>723</v>
      </c>
      <c r="E674" t="str">
        <f>IF(ISNA(MATCH(A674,'ESO zone constants'!$A$3:$A$9952,0)),"","X")</f>
        <v>X</v>
      </c>
    </row>
    <row r="675" spans="1:5" x14ac:dyDescent="0.25">
      <c r="A675" s="81">
        <v>1077</v>
      </c>
      <c r="B675">
        <v>673</v>
      </c>
      <c r="C675">
        <v>726</v>
      </c>
      <c r="D675" t="s">
        <v>724</v>
      </c>
      <c r="E675" t="str">
        <f>IF(ISNA(MATCH(A675,'ESO zone constants'!$A$3:$A$9952,0)),"","X")</f>
        <v>X</v>
      </c>
    </row>
    <row r="676" spans="1:5" x14ac:dyDescent="0.25">
      <c r="A676" s="81">
        <v>1078</v>
      </c>
      <c r="B676">
        <v>674</v>
      </c>
      <c r="C676">
        <v>726</v>
      </c>
      <c r="D676" t="s">
        <v>725</v>
      </c>
      <c r="E676" t="str">
        <f>IF(ISNA(MATCH(A676,'ESO zone constants'!$A$3:$A$9952,0)),"","X")</f>
        <v>X</v>
      </c>
    </row>
    <row r="677" spans="1:5" x14ac:dyDescent="0.25">
      <c r="A677" s="81">
        <v>1079</v>
      </c>
      <c r="B677">
        <v>675</v>
      </c>
      <c r="C677">
        <v>726</v>
      </c>
      <c r="D677" t="s">
        <v>726</v>
      </c>
      <c r="E677" t="str">
        <f>IF(ISNA(MATCH(A677,'ESO zone constants'!$A$3:$A$9952,0)),"","X")</f>
        <v>X</v>
      </c>
    </row>
    <row r="678" spans="1:5" x14ac:dyDescent="0.25">
      <c r="A678" s="81">
        <v>1080</v>
      </c>
      <c r="B678">
        <v>676</v>
      </c>
      <c r="C678">
        <v>101</v>
      </c>
      <c r="D678" t="s">
        <v>64</v>
      </c>
      <c r="E678" t="str">
        <f>IF(ISNA(MATCH(A678,'ESO zone constants'!$A$3:$A$9952,0)),"","X")</f>
        <v>X</v>
      </c>
    </row>
    <row r="679" spans="1:5" x14ac:dyDescent="0.25">
      <c r="A679" s="81">
        <v>1081</v>
      </c>
      <c r="B679">
        <v>677</v>
      </c>
      <c r="C679">
        <v>823</v>
      </c>
      <c r="D679" t="s">
        <v>67</v>
      </c>
      <c r="E679" t="str">
        <f>IF(ISNA(MATCH(A679,'ESO zone constants'!$A$3:$A$9952,0)),"","X")</f>
        <v>X</v>
      </c>
    </row>
    <row r="680" spans="1:5" x14ac:dyDescent="0.25">
      <c r="A680" s="81">
        <v>1082</v>
      </c>
      <c r="B680">
        <v>678</v>
      </c>
      <c r="C680">
        <v>726</v>
      </c>
      <c r="D680" t="s">
        <v>727</v>
      </c>
      <c r="E680" t="str">
        <f>IF(ISNA(MATCH(A680,'ESO zone constants'!$A$3:$A$9952,0)),"","X")</f>
        <v>X</v>
      </c>
    </row>
    <row r="681" spans="1:5" x14ac:dyDescent="0.25">
      <c r="A681" s="81">
        <v>1083</v>
      </c>
      <c r="B681">
        <v>679</v>
      </c>
      <c r="C681">
        <v>726</v>
      </c>
      <c r="D681" t="s">
        <v>728</v>
      </c>
      <c r="E681" t="str">
        <f>IF(ISNA(MATCH(A681,'ESO zone constants'!$A$3:$A$9952,0)),"","X")</f>
        <v>X</v>
      </c>
    </row>
    <row r="682" spans="1:5" x14ac:dyDescent="0.25">
      <c r="A682" s="81">
        <v>1085</v>
      </c>
      <c r="B682">
        <v>680</v>
      </c>
      <c r="C682">
        <v>1086</v>
      </c>
      <c r="D682" t="s">
        <v>730</v>
      </c>
      <c r="E682" t="str">
        <f>IF(ISNA(MATCH(A682,'ESO zone constants'!$A$3:$A$9952,0)),"","X")</f>
        <v>X</v>
      </c>
    </row>
    <row r="683" spans="1:5" x14ac:dyDescent="0.25">
      <c r="A683" s="81">
        <v>1086</v>
      </c>
      <c r="B683">
        <v>681</v>
      </c>
      <c r="C683">
        <v>1086</v>
      </c>
      <c r="D683" t="s">
        <v>1403</v>
      </c>
      <c r="E683" t="str">
        <f>IF(ISNA(MATCH(A683,'ESO zone constants'!$A$3:$A$9952,0)),"","X")</f>
        <v>X</v>
      </c>
    </row>
    <row r="684" spans="1:5" x14ac:dyDescent="0.25">
      <c r="A684" s="80">
        <v>1088</v>
      </c>
      <c r="B684">
        <v>682</v>
      </c>
      <c r="C684">
        <v>1086</v>
      </c>
      <c r="D684" t="s">
        <v>1431</v>
      </c>
      <c r="E684" t="str">
        <f>IF(ISNA(MATCH(A684,'ESO zone constants'!$A$3:$A$9952,0)),"","X")</f>
        <v>X</v>
      </c>
    </row>
    <row r="685" spans="1:5" x14ac:dyDescent="0.25">
      <c r="A685" s="80">
        <v>1089</v>
      </c>
      <c r="B685">
        <v>683</v>
      </c>
      <c r="C685">
        <v>1086</v>
      </c>
      <c r="D685" t="s">
        <v>1404</v>
      </c>
      <c r="E685" t="str">
        <f>IF(ISNA(MATCH(A685,'ESO zone constants'!$A$3:$A$9952,0)),"","X")</f>
        <v>X</v>
      </c>
    </row>
    <row r="686" spans="1:5" x14ac:dyDescent="0.25">
      <c r="A686" s="80">
        <v>1090</v>
      </c>
      <c r="B686">
        <v>684</v>
      </c>
      <c r="C686">
        <v>1086</v>
      </c>
      <c r="D686" t="s">
        <v>1405</v>
      </c>
      <c r="E686" t="str">
        <f>IF(ISNA(MATCH(A686,'ESO zone constants'!$A$3:$A$9952,0)),"","X")</f>
        <v>X</v>
      </c>
    </row>
    <row r="687" spans="1:5" x14ac:dyDescent="0.25">
      <c r="A687" s="80">
        <v>1091</v>
      </c>
      <c r="B687">
        <v>685</v>
      </c>
      <c r="C687">
        <v>1086</v>
      </c>
      <c r="D687" t="s">
        <v>1406</v>
      </c>
      <c r="E687" t="str">
        <f>IF(ISNA(MATCH(A687,'ESO zone constants'!$A$3:$A$9952,0)),"","X")</f>
        <v>X</v>
      </c>
    </row>
    <row r="688" spans="1:5" x14ac:dyDescent="0.25">
      <c r="A688" s="80">
        <v>1092</v>
      </c>
      <c r="B688">
        <v>686</v>
      </c>
      <c r="C688">
        <v>1086</v>
      </c>
      <c r="D688" t="s">
        <v>1407</v>
      </c>
      <c r="E688" t="str">
        <f>IF(ISNA(MATCH(A688,'ESO zone constants'!$A$3:$A$9952,0)),"","X")</f>
        <v>X</v>
      </c>
    </row>
    <row r="689" spans="1:5" x14ac:dyDescent="0.25">
      <c r="A689" s="80">
        <v>1094</v>
      </c>
      <c r="B689">
        <v>687</v>
      </c>
      <c r="C689">
        <v>1086</v>
      </c>
      <c r="D689" t="s">
        <v>1408</v>
      </c>
      <c r="E689" t="str">
        <f>IF(ISNA(MATCH(A689,'ESO zone constants'!$A$3:$A$9952,0)),"","X")</f>
        <v>X</v>
      </c>
    </row>
    <row r="690" spans="1:5" x14ac:dyDescent="0.25">
      <c r="A690" s="80">
        <v>1095</v>
      </c>
      <c r="B690">
        <v>688</v>
      </c>
      <c r="C690">
        <v>1086</v>
      </c>
      <c r="D690" t="s">
        <v>1409</v>
      </c>
      <c r="E690" t="str">
        <f>IF(ISNA(MATCH(A690,'ESO zone constants'!$A$3:$A$9952,0)),"","X")</f>
        <v>X</v>
      </c>
    </row>
    <row r="691" spans="1:5" x14ac:dyDescent="0.25">
      <c r="A691" s="80">
        <v>1096</v>
      </c>
      <c r="B691">
        <v>689</v>
      </c>
      <c r="C691">
        <v>1086</v>
      </c>
      <c r="D691" t="s">
        <v>1410</v>
      </c>
      <c r="E691" t="str">
        <f>IF(ISNA(MATCH(A691,'ESO zone constants'!$A$3:$A$9952,0)),"","X")</f>
        <v>X</v>
      </c>
    </row>
    <row r="692" spans="1:5" x14ac:dyDescent="0.25">
      <c r="A692" s="80">
        <v>1097</v>
      </c>
      <c r="B692">
        <v>690</v>
      </c>
      <c r="C692">
        <v>1086</v>
      </c>
      <c r="D692" t="s">
        <v>1411</v>
      </c>
      <c r="E692" t="str">
        <f>IF(ISNA(MATCH(A692,'ESO zone constants'!$A$3:$A$9952,0)),"","X")</f>
        <v>X</v>
      </c>
    </row>
    <row r="693" spans="1:5" x14ac:dyDescent="0.25">
      <c r="A693" s="80">
        <v>1098</v>
      </c>
      <c r="B693">
        <v>691</v>
      </c>
      <c r="C693">
        <v>1086</v>
      </c>
      <c r="D693" t="s">
        <v>1412</v>
      </c>
      <c r="E693" t="str">
        <f>IF(ISNA(MATCH(A693,'ESO zone constants'!$A$3:$A$9952,0)),"","X")</f>
        <v>X</v>
      </c>
    </row>
    <row r="694" spans="1:5" x14ac:dyDescent="0.25">
      <c r="A694" s="80">
        <v>1099</v>
      </c>
      <c r="B694">
        <v>692</v>
      </c>
      <c r="C694">
        <v>1086</v>
      </c>
      <c r="D694" t="s">
        <v>1413</v>
      </c>
      <c r="E694" t="str">
        <f>IF(ISNA(MATCH(A694,'ESO zone constants'!$A$3:$A$9952,0)),"","X")</f>
        <v>X</v>
      </c>
    </row>
    <row r="695" spans="1:5" x14ac:dyDescent="0.25">
      <c r="A695" s="80">
        <v>1101</v>
      </c>
      <c r="B695">
        <v>693</v>
      </c>
      <c r="C695">
        <v>1086</v>
      </c>
      <c r="D695" t="s">
        <v>1414</v>
      </c>
      <c r="E695" t="str">
        <f>IF(ISNA(MATCH(A695,'ESO zone constants'!$A$3:$A$9952,0)),"","X")</f>
        <v>X</v>
      </c>
    </row>
    <row r="696" spans="1:5" x14ac:dyDescent="0.25">
      <c r="A696" s="80">
        <v>1102</v>
      </c>
      <c r="B696">
        <v>694</v>
      </c>
      <c r="C696">
        <v>1086</v>
      </c>
      <c r="D696" t="s">
        <v>1415</v>
      </c>
      <c r="E696" t="str">
        <f>IF(ISNA(MATCH(A696,'ESO zone constants'!$A$3:$A$9952,0)),"","X")</f>
        <v>X</v>
      </c>
    </row>
    <row r="697" spans="1:5" x14ac:dyDescent="0.25">
      <c r="A697" s="80">
        <v>1103</v>
      </c>
      <c r="B697">
        <v>695</v>
      </c>
      <c r="C697">
        <v>1086</v>
      </c>
      <c r="D697" t="s">
        <v>1416</v>
      </c>
      <c r="E697" t="str">
        <f>IF(ISNA(MATCH(A697,'ESO zone constants'!$A$3:$A$9952,0)),"","X")</f>
        <v>X</v>
      </c>
    </row>
    <row r="698" spans="1:5" x14ac:dyDescent="0.25">
      <c r="A698" s="80">
        <v>1105</v>
      </c>
      <c r="B698">
        <v>696</v>
      </c>
      <c r="C698">
        <v>1086</v>
      </c>
      <c r="D698" t="s">
        <v>1417</v>
      </c>
      <c r="E698" t="str">
        <f>IF(ISNA(MATCH(A698,'ESO zone constants'!$A$3:$A$9952,0)),"","X")</f>
        <v>X</v>
      </c>
    </row>
    <row r="699" spans="1:5" x14ac:dyDescent="0.25">
      <c r="A699" s="81">
        <v>1106</v>
      </c>
      <c r="B699">
        <v>697</v>
      </c>
      <c r="C699">
        <v>1086</v>
      </c>
      <c r="D699" t="s">
        <v>1418</v>
      </c>
      <c r="E699" t="str">
        <f>IF(ISNA(MATCH(A699,'ESO zone constants'!$A$3:$A$9952,0)),"","X")</f>
        <v>X</v>
      </c>
    </row>
    <row r="700" spans="1:5" x14ac:dyDescent="0.25">
      <c r="A700" s="81">
        <v>1107</v>
      </c>
      <c r="B700">
        <v>698</v>
      </c>
      <c r="C700">
        <v>1107</v>
      </c>
      <c r="D700" t="s">
        <v>732</v>
      </c>
      <c r="E700" t="str">
        <f>IF(ISNA(MATCH(A700,'ESO zone constants'!$A$3:$A$9952,0)),"","X")</f>
        <v>X</v>
      </c>
    </row>
    <row r="701" spans="1:5" x14ac:dyDescent="0.25">
      <c r="A701" s="81">
        <v>1108</v>
      </c>
      <c r="B701">
        <v>699</v>
      </c>
      <c r="C701">
        <v>1108</v>
      </c>
      <c r="D701" t="s">
        <v>731</v>
      </c>
      <c r="E701" t="str">
        <f>IF(ISNA(MATCH(A701,'ESO zone constants'!$A$3:$A$9952,0)),"","X")</f>
        <v>X</v>
      </c>
    </row>
    <row r="702" spans="1:5" x14ac:dyDescent="0.25">
      <c r="A702" s="81">
        <v>1109</v>
      </c>
      <c r="B702">
        <v>700</v>
      </c>
      <c r="C702">
        <v>1109</v>
      </c>
      <c r="D702" t="s">
        <v>729</v>
      </c>
      <c r="E702" t="str">
        <f>IF(ISNA(MATCH(A702,'ESO zone constants'!$A$3:$A$9952,0)),"","X")</f>
        <v>X</v>
      </c>
    </row>
    <row r="703" spans="1:5" x14ac:dyDescent="0.25">
      <c r="A703" s="81">
        <v>1110</v>
      </c>
      <c r="B703">
        <v>701</v>
      </c>
      <c r="C703">
        <v>1086</v>
      </c>
      <c r="D703" t="s">
        <v>1419</v>
      </c>
      <c r="E703" t="str">
        <f>IF(ISNA(MATCH(A703,'ESO zone constants'!$A$3:$A$9952,0)),"","X")</f>
        <v>X</v>
      </c>
    </row>
    <row r="704" spans="1:5" x14ac:dyDescent="0.25">
      <c r="A704" s="81">
        <v>1111</v>
      </c>
      <c r="B704">
        <v>702</v>
      </c>
      <c r="C704">
        <v>1086</v>
      </c>
      <c r="D704" t="s">
        <v>1420</v>
      </c>
      <c r="E704" t="str">
        <f>IF(ISNA(MATCH(A704,'ESO zone constants'!$A$3:$A$9952,0)),"","X")</f>
        <v>X</v>
      </c>
    </row>
    <row r="705" spans="1:5" x14ac:dyDescent="0.25">
      <c r="A705" s="81">
        <v>1112</v>
      </c>
      <c r="B705">
        <v>703</v>
      </c>
      <c r="C705">
        <v>1086</v>
      </c>
      <c r="D705" t="s">
        <v>1421</v>
      </c>
      <c r="E705" t="str">
        <f>IF(ISNA(MATCH(A705,'ESO zone constants'!$A$3:$A$9952,0)),"","X")</f>
        <v>X</v>
      </c>
    </row>
    <row r="706" spans="1:5" x14ac:dyDescent="0.25">
      <c r="A706" s="81">
        <v>1113</v>
      </c>
      <c r="B706">
        <v>704</v>
      </c>
      <c r="C706">
        <v>1086</v>
      </c>
      <c r="D706" t="s">
        <v>1422</v>
      </c>
      <c r="E706" t="str">
        <f>IF(ISNA(MATCH(A706,'ESO zone constants'!$A$3:$A$9952,0)),"","X")</f>
        <v>X</v>
      </c>
    </row>
    <row r="707" spans="1:5" x14ac:dyDescent="0.25">
      <c r="A707" s="81">
        <v>1114</v>
      </c>
      <c r="B707">
        <v>705</v>
      </c>
      <c r="C707">
        <v>1086</v>
      </c>
      <c r="D707" t="s">
        <v>1423</v>
      </c>
      <c r="E707" t="str">
        <f>IF(ISNA(MATCH(A707,'ESO zone constants'!$A$3:$A$9952,0)),"","X")</f>
        <v>X</v>
      </c>
    </row>
    <row r="708" spans="1:5" x14ac:dyDescent="0.25">
      <c r="A708" s="81">
        <v>1115</v>
      </c>
      <c r="B708">
        <v>706</v>
      </c>
      <c r="C708">
        <v>1086</v>
      </c>
      <c r="D708" t="s">
        <v>1424</v>
      </c>
      <c r="E708" t="str">
        <f>IF(ISNA(MATCH(A708,'ESO zone constants'!$A$3:$A$9952,0)),"","X")</f>
        <v>X</v>
      </c>
    </row>
    <row r="709" spans="1:5" x14ac:dyDescent="0.25">
      <c r="A709" s="81">
        <v>1116</v>
      </c>
      <c r="B709">
        <v>707</v>
      </c>
      <c r="C709">
        <v>1116</v>
      </c>
      <c r="D709" t="s">
        <v>1397</v>
      </c>
      <c r="E709" t="str">
        <f>IF(ISNA(MATCH(A709,'ESO zone constants'!$A$3:$A$9952,0)),"","X")</f>
        <v>X</v>
      </c>
    </row>
    <row r="710" spans="1:5" x14ac:dyDescent="0.25">
      <c r="A710" s="81">
        <v>1117</v>
      </c>
      <c r="B710">
        <v>708</v>
      </c>
      <c r="C710">
        <v>1086</v>
      </c>
      <c r="D710" t="s">
        <v>1425</v>
      </c>
      <c r="E710" t="str">
        <f>IF(ISNA(MATCH(A710,'ESO zone constants'!$A$3:$A$9952,0)),"","X")</f>
        <v>X</v>
      </c>
    </row>
    <row r="711" spans="1:5" x14ac:dyDescent="0.25">
      <c r="A711" s="81">
        <v>1118</v>
      </c>
      <c r="B711">
        <v>709</v>
      </c>
      <c r="C711">
        <v>1086</v>
      </c>
      <c r="D711" t="s">
        <v>1426</v>
      </c>
      <c r="E711" t="str">
        <f>IF(ISNA(MATCH(A711,'ESO zone constants'!$A$3:$A$9952,0)),"","X")</f>
        <v>X</v>
      </c>
    </row>
    <row r="712" spans="1:5" x14ac:dyDescent="0.25">
      <c r="A712" s="81">
        <v>1119</v>
      </c>
      <c r="B712">
        <v>710</v>
      </c>
      <c r="C712">
        <v>1086</v>
      </c>
      <c r="D712" t="s">
        <v>1427</v>
      </c>
      <c r="E712" t="str">
        <f>IF(ISNA(MATCH(A712,'ESO zone constants'!$A$3:$A$9952,0)),"","X")</f>
        <v>X</v>
      </c>
    </row>
    <row r="713" spans="1:5" x14ac:dyDescent="0.25">
      <c r="A713" s="81">
        <v>1120</v>
      </c>
      <c r="B713">
        <v>711</v>
      </c>
      <c r="C713">
        <v>1086</v>
      </c>
      <c r="D713" t="s">
        <v>1428</v>
      </c>
      <c r="E713" t="str">
        <f>IF(ISNA(MATCH(A713,'ESO zone constants'!$A$3:$A$9952,0)),"","X")</f>
        <v>X</v>
      </c>
    </row>
    <row r="714" spans="1:5" x14ac:dyDescent="0.25">
      <c r="A714" s="81">
        <v>1121</v>
      </c>
      <c r="B714">
        <v>712</v>
      </c>
      <c r="C714">
        <v>1086</v>
      </c>
      <c r="D714" t="s">
        <v>1358</v>
      </c>
      <c r="E714" t="str">
        <f>IF(ISNA(MATCH(A714,'ESO zone constants'!$A$3:$A$9952,0)),"","X")</f>
        <v>X</v>
      </c>
    </row>
    <row r="715" spans="1:5" x14ac:dyDescent="0.25">
      <c r="A715" s="81">
        <v>1122</v>
      </c>
      <c r="B715">
        <v>713</v>
      </c>
      <c r="C715">
        <v>1086</v>
      </c>
      <c r="D715" t="s">
        <v>1505</v>
      </c>
      <c r="E715" t="str">
        <f>IF(ISNA(MATCH(A715,'ESO zone constants'!$A$3:$A$9952,0)),"","X")</f>
        <v>X</v>
      </c>
    </row>
    <row r="716" spans="1:5" x14ac:dyDescent="0.25">
      <c r="A716" s="81">
        <v>1123</v>
      </c>
      <c r="B716">
        <v>714</v>
      </c>
      <c r="C716">
        <v>383</v>
      </c>
      <c r="D716" t="s">
        <v>1506</v>
      </c>
      <c r="E716" t="str">
        <f>IF(ISNA(MATCH(A716,'ESO zone constants'!$A$3:$A$9952,0)),"","X")</f>
        <v>X</v>
      </c>
    </row>
    <row r="717" spans="1:5" x14ac:dyDescent="0.25">
      <c r="A717" s="81">
        <v>1125</v>
      </c>
      <c r="B717">
        <v>715</v>
      </c>
      <c r="C717">
        <v>101</v>
      </c>
      <c r="D717" t="s">
        <v>707</v>
      </c>
      <c r="E717" t="str">
        <f>IF(ISNA(MATCH(A717,'ESO zone constants'!$A$3:$A$9952,0)),"","X")</f>
        <v>X</v>
      </c>
    </row>
    <row r="718" spans="1:5" x14ac:dyDescent="0.25">
      <c r="A718" s="81">
        <v>1126</v>
      </c>
      <c r="B718">
        <v>716</v>
      </c>
      <c r="C718">
        <v>888</v>
      </c>
      <c r="D718" t="s">
        <v>711</v>
      </c>
      <c r="E718" t="str">
        <f>IF(ISNA(MATCH(A718,'ESO zone constants'!$A$3:$A$9952,0)),"","X")</f>
        <v>X</v>
      </c>
    </row>
    <row r="719" spans="1:5" x14ac:dyDescent="0.25">
      <c r="A719" s="81">
        <v>1128</v>
      </c>
      <c r="B719">
        <v>717</v>
      </c>
      <c r="C719">
        <v>1086</v>
      </c>
      <c r="D719" t="s">
        <v>1399</v>
      </c>
      <c r="E719" t="str">
        <f>IF(ISNA(MATCH(A719,'ESO zone constants'!$A$3:$A$9952,0)),"","X")</f>
        <v>X</v>
      </c>
    </row>
    <row r="720" spans="1:5" x14ac:dyDescent="0.25">
      <c r="A720" s="81">
        <v>1129</v>
      </c>
      <c r="B720">
        <v>718</v>
      </c>
      <c r="C720">
        <v>1086</v>
      </c>
      <c r="D720" t="s">
        <v>1400</v>
      </c>
      <c r="E720" t="str">
        <f>IF(ISNA(MATCH(A720,'ESO zone constants'!$A$3:$A$9952,0)),"","X")</f>
        <v>X</v>
      </c>
    </row>
    <row r="721" spans="1:5" x14ac:dyDescent="0.25">
      <c r="A721" s="81">
        <v>1130</v>
      </c>
      <c r="B721">
        <v>719</v>
      </c>
      <c r="C721">
        <v>1086</v>
      </c>
      <c r="D721" t="s">
        <v>1401</v>
      </c>
      <c r="E721" t="str">
        <f>IF(ISNA(MATCH(A721,'ESO zone constants'!$A$3:$A$9952,0)),"","X")</f>
        <v>X</v>
      </c>
    </row>
    <row r="722" spans="1:5" x14ac:dyDescent="0.25">
      <c r="A722" s="81">
        <v>1133</v>
      </c>
      <c r="B722">
        <v>720</v>
      </c>
      <c r="C722">
        <v>1133</v>
      </c>
      <c r="D722" t="s">
        <v>1608</v>
      </c>
      <c r="E722" t="str">
        <f>IF(ISNA(MATCH(A722,'ESO zone constants'!$A$3:$A$9952,0)),"","X")</f>
        <v>X</v>
      </c>
    </row>
    <row r="723" spans="1:5" x14ac:dyDescent="0.25">
      <c r="A723" s="81">
        <v>1134</v>
      </c>
      <c r="B723">
        <v>721</v>
      </c>
      <c r="C723">
        <v>1133</v>
      </c>
      <c r="D723" t="s">
        <v>1609</v>
      </c>
      <c r="E723" t="str">
        <f>IF(ISNA(MATCH(A723,'ESO zone constants'!$A$3:$A$9952,0)),"","X")</f>
        <v>X</v>
      </c>
    </row>
    <row r="724" spans="1:5" x14ac:dyDescent="0.25">
      <c r="A724" s="81">
        <v>1135</v>
      </c>
      <c r="B724">
        <v>722</v>
      </c>
      <c r="C724">
        <v>1133</v>
      </c>
      <c r="D724" t="s">
        <v>1610</v>
      </c>
      <c r="E724" t="str">
        <f>IF(ISNA(MATCH(A724,'ESO zone constants'!$A$3:$A$9952,0)),"","X")</f>
        <v>X</v>
      </c>
    </row>
    <row r="725" spans="1:5" x14ac:dyDescent="0.25">
      <c r="A725" s="81">
        <v>1136</v>
      </c>
      <c r="B725">
        <v>723</v>
      </c>
      <c r="C725">
        <v>1133</v>
      </c>
      <c r="D725" t="s">
        <v>1611</v>
      </c>
      <c r="E725" t="str">
        <f>IF(ISNA(MATCH(A725,'ESO zone constants'!$A$3:$A$9952,0)),"","X")</f>
        <v>X</v>
      </c>
    </row>
    <row r="726" spans="1:5" x14ac:dyDescent="0.25">
      <c r="A726" s="80">
        <v>1137</v>
      </c>
      <c r="B726">
        <v>724</v>
      </c>
      <c r="C726">
        <v>1133</v>
      </c>
      <c r="D726" t="s">
        <v>1612</v>
      </c>
      <c r="E726" t="str">
        <f>IF(ISNA(MATCH(A726,'ESO zone constants'!$A$3:$A$9952,0)),"","X")</f>
        <v>X</v>
      </c>
    </row>
    <row r="727" spans="1:5" x14ac:dyDescent="0.25">
      <c r="A727" s="80">
        <v>1138</v>
      </c>
      <c r="B727">
        <v>725</v>
      </c>
      <c r="C727">
        <v>1133</v>
      </c>
      <c r="D727" t="s">
        <v>1509</v>
      </c>
      <c r="E727" t="str">
        <f>IF(ISNA(MATCH(A727,'ESO zone constants'!$A$3:$A$9952,0)),"","X")</f>
        <v>X</v>
      </c>
    </row>
    <row r="728" spans="1:5" x14ac:dyDescent="0.25">
      <c r="A728" s="80">
        <v>1139</v>
      </c>
      <c r="B728">
        <v>726</v>
      </c>
      <c r="C728">
        <v>1133</v>
      </c>
      <c r="D728" t="s">
        <v>1613</v>
      </c>
      <c r="E728" t="str">
        <f>IF(ISNA(MATCH(A728,'ESO zone constants'!$A$3:$A$9952,0)),"","X")</f>
        <v>X</v>
      </c>
    </row>
    <row r="729" spans="1:5" x14ac:dyDescent="0.25">
      <c r="A729" s="80">
        <v>1140</v>
      </c>
      <c r="B729">
        <v>727</v>
      </c>
      <c r="C729">
        <v>104</v>
      </c>
      <c r="D729" t="s">
        <v>1513</v>
      </c>
      <c r="E729" t="str">
        <f>IF(ISNA(MATCH(A729,'ESO zone constants'!$A$3:$A$9952,0)),"","X")</f>
        <v>X</v>
      </c>
    </row>
    <row r="730" spans="1:5" x14ac:dyDescent="0.25">
      <c r="A730" s="80">
        <v>1141</v>
      </c>
      <c r="B730">
        <v>728</v>
      </c>
      <c r="C730">
        <v>101</v>
      </c>
      <c r="D730" t="s">
        <v>1519</v>
      </c>
      <c r="E730" t="str">
        <f>IF(ISNA(MATCH(A730,'ESO zone constants'!$A$3:$A$9952,0)),"","X")</f>
        <v>X</v>
      </c>
    </row>
    <row r="731" spans="1:5" x14ac:dyDescent="0.25">
      <c r="A731" s="80">
        <v>1142</v>
      </c>
      <c r="B731">
        <v>729</v>
      </c>
      <c r="C731">
        <v>1142</v>
      </c>
      <c r="D731" t="s">
        <v>422</v>
      </c>
      <c r="E731" t="str">
        <f>IF(ISNA(MATCH(A731,'ESO zone constants'!$A$3:$A$9952,0)),"","X")</f>
        <v>X</v>
      </c>
    </row>
    <row r="732" spans="1:5" x14ac:dyDescent="0.25">
      <c r="A732" s="80">
        <v>1143</v>
      </c>
      <c r="B732">
        <v>730</v>
      </c>
      <c r="C732">
        <v>19</v>
      </c>
      <c r="D732" t="s">
        <v>1514</v>
      </c>
      <c r="E732" t="str">
        <f>IF(ISNA(MATCH(A732,'ESO zone constants'!$A$3:$A$9952,0)),"","X")</f>
        <v>X</v>
      </c>
    </row>
    <row r="733" spans="1:5" x14ac:dyDescent="0.25">
      <c r="A733" s="80">
        <v>1144</v>
      </c>
      <c r="B733">
        <v>731</v>
      </c>
      <c r="C733">
        <v>1144</v>
      </c>
      <c r="D733" t="s">
        <v>1515</v>
      </c>
      <c r="E733" t="str">
        <f>IF(ISNA(MATCH(A733,'ESO zone constants'!$A$3:$A$9952,0)),"","X")</f>
        <v>X</v>
      </c>
    </row>
    <row r="734" spans="1:5" x14ac:dyDescent="0.25">
      <c r="A734" s="81">
        <v>1145</v>
      </c>
      <c r="B734">
        <v>732</v>
      </c>
      <c r="C734">
        <v>1133</v>
      </c>
      <c r="D734" t="s">
        <v>1614</v>
      </c>
      <c r="E734" t="str">
        <f>IF(ISNA(MATCH(A734,'ESO zone constants'!$A$3:$A$9952,0)),"","X")</f>
        <v>X</v>
      </c>
    </row>
    <row r="735" spans="1:5" x14ac:dyDescent="0.25">
      <c r="A735" s="80">
        <v>1146</v>
      </c>
      <c r="B735">
        <v>733</v>
      </c>
      <c r="C735">
        <v>1133</v>
      </c>
      <c r="D735" t="s">
        <v>1615</v>
      </c>
      <c r="E735" t="str">
        <f>IF(ISNA(MATCH(A735,'ESO zone constants'!$A$3:$A$9952,0)),"","X")</f>
        <v>X</v>
      </c>
    </row>
    <row r="736" spans="1:5" x14ac:dyDescent="0.25">
      <c r="A736" s="80">
        <v>1147</v>
      </c>
      <c r="B736">
        <v>734</v>
      </c>
      <c r="C736">
        <v>1133</v>
      </c>
      <c r="D736" t="s">
        <v>1616</v>
      </c>
      <c r="E736" t="str">
        <f>IF(ISNA(MATCH(A736,'ESO zone constants'!$A$3:$A$9952,0)),"","X")</f>
        <v>X</v>
      </c>
    </row>
    <row r="737" spans="1:5" x14ac:dyDescent="0.25">
      <c r="A737" s="80">
        <v>1148</v>
      </c>
      <c r="B737">
        <v>735</v>
      </c>
      <c r="C737">
        <v>1133</v>
      </c>
      <c r="D737" t="s">
        <v>1620</v>
      </c>
      <c r="E737" t="str">
        <f>IF(ISNA(MATCH(A737,'ESO zone constants'!$A$3:$A$9952,0)),"","X")</f>
        <v>X</v>
      </c>
    </row>
    <row r="738" spans="1:5" x14ac:dyDescent="0.25">
      <c r="A738" s="80">
        <v>1149</v>
      </c>
      <c r="B738">
        <v>736</v>
      </c>
      <c r="C738">
        <v>1133</v>
      </c>
      <c r="D738" t="s">
        <v>1617</v>
      </c>
      <c r="E738" t="str">
        <f>IF(ISNA(MATCH(A738,'ESO zone constants'!$A$3:$A$9952,0)),"","X")</f>
        <v>X</v>
      </c>
    </row>
    <row r="739" spans="1:5" x14ac:dyDescent="0.25">
      <c r="A739" s="80">
        <v>1150</v>
      </c>
      <c r="B739">
        <v>737</v>
      </c>
      <c r="C739">
        <v>1133</v>
      </c>
      <c r="D739" t="s">
        <v>1619</v>
      </c>
      <c r="E739" t="str">
        <f>IF(ISNA(MATCH(A739,'ESO zone constants'!$A$3:$A$9952,0)),"","X")</f>
        <v>X</v>
      </c>
    </row>
    <row r="740" spans="1:5" x14ac:dyDescent="0.25">
      <c r="A740" s="80">
        <v>1151</v>
      </c>
      <c r="B740">
        <v>738</v>
      </c>
      <c r="C740">
        <v>1133</v>
      </c>
      <c r="D740" t="s">
        <v>1618</v>
      </c>
      <c r="E740" t="str">
        <f>IF(ISNA(MATCH(A740,'ESO zone constants'!$A$3:$A$9952,0)),"","X")</f>
        <v>X</v>
      </c>
    </row>
    <row r="741" spans="1:5" x14ac:dyDescent="0.25">
      <c r="A741" s="80">
        <v>1152</v>
      </c>
      <c r="B741">
        <v>739</v>
      </c>
      <c r="C741">
        <v>684</v>
      </c>
      <c r="D741" t="s">
        <v>1674</v>
      </c>
      <c r="E741" t="str">
        <f>IF(ISNA(MATCH(A741,'ESO zone constants'!$A$3:$A$9952,0)),"","X")</f>
        <v>X</v>
      </c>
    </row>
    <row r="742" spans="1:5" x14ac:dyDescent="0.25">
      <c r="A742" s="80">
        <v>1153</v>
      </c>
      <c r="B742">
        <v>740</v>
      </c>
      <c r="C742">
        <v>92</v>
      </c>
      <c r="D742" t="s">
        <v>1673</v>
      </c>
      <c r="E742" t="str">
        <f>IF(ISNA(MATCH(A742,'ESO zone constants'!$A$3:$A$9952,0)),"","X")</f>
        <v>X</v>
      </c>
    </row>
    <row r="743" spans="1:5" x14ac:dyDescent="0.25">
      <c r="A743" s="80">
        <v>1154</v>
      </c>
      <c r="B743">
        <v>741</v>
      </c>
      <c r="C743">
        <v>1086</v>
      </c>
      <c r="D743" t="s">
        <v>1517</v>
      </c>
      <c r="E743" t="str">
        <f>IF(ISNA(MATCH(A743,'ESO zone constants'!$A$3:$A$9952,0)),"","X")</f>
        <v>X</v>
      </c>
    </row>
    <row r="744" spans="1:5" x14ac:dyDescent="0.25">
      <c r="A744" s="80">
        <v>1155</v>
      </c>
      <c r="B744">
        <v>742</v>
      </c>
      <c r="C744">
        <v>20</v>
      </c>
      <c r="D744" t="s">
        <v>1518</v>
      </c>
      <c r="E744" t="str">
        <f>IF(ISNA(MATCH(A744,'ESO zone constants'!$A$3:$A$9952,0)),"","X")</f>
        <v>X</v>
      </c>
    </row>
    <row r="745" spans="1:5" x14ac:dyDescent="0.25">
      <c r="A745" s="81">
        <v>1160</v>
      </c>
      <c r="B745">
        <v>743</v>
      </c>
      <c r="C745">
        <v>1160</v>
      </c>
      <c r="D745" t="s">
        <v>1719</v>
      </c>
      <c r="E745" t="str">
        <f>IF(ISNA(MATCH(A745,'ESO zone constants'!$A$3:$A$9952,0)),"","X")</f>
        <v>X</v>
      </c>
    </row>
    <row r="746" spans="1:5" x14ac:dyDescent="0.25">
      <c r="A746" s="81">
        <v>1161</v>
      </c>
      <c r="B746">
        <v>744</v>
      </c>
      <c r="C746">
        <v>1161</v>
      </c>
      <c r="D746" t="s">
        <v>1749</v>
      </c>
      <c r="E746" t="str">
        <f>IF(ISNA(MATCH(A746,'ESO zone constants'!$A$3:$A$9952,0)),"","X")</f>
        <v>X</v>
      </c>
    </row>
    <row r="747" spans="1:5" x14ac:dyDescent="0.25">
      <c r="A747" s="81">
        <v>1165</v>
      </c>
      <c r="B747">
        <v>745</v>
      </c>
      <c r="C747">
        <v>1161</v>
      </c>
      <c r="D747" t="s">
        <v>1720</v>
      </c>
      <c r="E747" t="str">
        <f>IF(ISNA(MATCH(A747,'ESO zone constants'!$A$3:$A$9952,0)),"","X")</f>
        <v>X</v>
      </c>
    </row>
    <row r="748" spans="1:5" x14ac:dyDescent="0.25">
      <c r="A748" s="81">
        <v>1166</v>
      </c>
      <c r="B748">
        <v>746</v>
      </c>
      <c r="C748">
        <v>1160</v>
      </c>
      <c r="D748" t="s">
        <v>1748</v>
      </c>
      <c r="E748" t="str">
        <f>IF(ISNA(MATCH(A748,'ESO zone constants'!$A$3:$A$9952,0)),"","X")</f>
        <v>X</v>
      </c>
    </row>
    <row r="749" spans="1:5" x14ac:dyDescent="0.25">
      <c r="A749" s="81">
        <v>1167</v>
      </c>
      <c r="B749">
        <v>747</v>
      </c>
      <c r="C749">
        <v>1160</v>
      </c>
      <c r="D749" t="s">
        <v>1721</v>
      </c>
      <c r="E749" t="str">
        <f>IF(ISNA(MATCH(A749,'ESO zone constants'!$A$3:$A$9952,0)),"","X")</f>
        <v>X</v>
      </c>
    </row>
    <row r="750" spans="1:5" x14ac:dyDescent="0.25">
      <c r="A750" s="81">
        <v>1168</v>
      </c>
      <c r="B750">
        <v>748</v>
      </c>
      <c r="C750">
        <v>1160</v>
      </c>
      <c r="D750" t="s">
        <v>1747</v>
      </c>
      <c r="E750" t="str">
        <f>IF(ISNA(MATCH(A750,'ESO zone constants'!$A$3:$A$9952,0)),"","X")</f>
        <v>X</v>
      </c>
    </row>
    <row r="751" spans="1:5" x14ac:dyDescent="0.25">
      <c r="A751" s="81">
        <v>1169</v>
      </c>
      <c r="B751">
        <v>749</v>
      </c>
      <c r="C751">
        <v>1160</v>
      </c>
      <c r="D751" t="s">
        <v>1722</v>
      </c>
      <c r="E751" t="str">
        <f>IF(ISNA(MATCH(A751,'ESO zone constants'!$A$3:$A$9952,0)),"","X")</f>
        <v>X</v>
      </c>
    </row>
    <row r="752" spans="1:5" x14ac:dyDescent="0.25">
      <c r="A752" s="81">
        <v>1170</v>
      </c>
      <c r="B752">
        <v>750</v>
      </c>
      <c r="C752">
        <v>1160</v>
      </c>
      <c r="D752" t="s">
        <v>1746</v>
      </c>
      <c r="E752" t="str">
        <f>IF(ISNA(MATCH(A752,'ESO zone constants'!$A$3:$A$9952,0)),"","X")</f>
        <v>X</v>
      </c>
    </row>
    <row r="753" spans="1:5" x14ac:dyDescent="0.25">
      <c r="A753" s="81">
        <v>1171</v>
      </c>
      <c r="B753">
        <v>751</v>
      </c>
      <c r="C753">
        <v>1161</v>
      </c>
      <c r="D753" t="s">
        <v>1723</v>
      </c>
      <c r="E753" t="str">
        <f>IF(ISNA(MATCH(A753,'ESO zone constants'!$A$3:$A$9952,0)),"","X")</f>
        <v>X</v>
      </c>
    </row>
    <row r="754" spans="1:5" x14ac:dyDescent="0.25">
      <c r="A754" s="81">
        <v>1172</v>
      </c>
      <c r="B754">
        <v>752</v>
      </c>
      <c r="C754">
        <v>1161</v>
      </c>
      <c r="D754" t="s">
        <v>1744</v>
      </c>
      <c r="E754" t="str">
        <f>IF(ISNA(MATCH(A754,'ESO zone constants'!$A$3:$A$9952,0)),"","X")</f>
        <v>X</v>
      </c>
    </row>
    <row r="755" spans="1:5" x14ac:dyDescent="0.25">
      <c r="A755" s="81">
        <v>1173</v>
      </c>
      <c r="B755">
        <v>753</v>
      </c>
      <c r="C755">
        <v>1161</v>
      </c>
      <c r="D755" t="s">
        <v>1724</v>
      </c>
      <c r="E755" t="str">
        <f>IF(ISNA(MATCH(A755,'ESO zone constants'!$A$3:$A$9952,0)),"","X")</f>
        <v>X</v>
      </c>
    </row>
    <row r="756" spans="1:5" x14ac:dyDescent="0.25">
      <c r="A756" s="81">
        <v>1174</v>
      </c>
      <c r="B756">
        <v>754</v>
      </c>
      <c r="C756">
        <v>1160</v>
      </c>
      <c r="D756" t="s">
        <v>1725</v>
      </c>
      <c r="E756" t="str">
        <f>IF(ISNA(MATCH(A756,'ESO zone constants'!$A$3:$A$9952,0)),"","X")</f>
        <v>X</v>
      </c>
    </row>
    <row r="757" spans="1:5" x14ac:dyDescent="0.25">
      <c r="A757" s="81">
        <v>1175</v>
      </c>
      <c r="B757">
        <v>755</v>
      </c>
      <c r="C757">
        <v>1175</v>
      </c>
      <c r="D757" t="s">
        <v>1726</v>
      </c>
      <c r="E757" t="str">
        <f>IF(ISNA(MATCH(A757,'ESO zone constants'!$A$3:$A$9952,0)),"","X")</f>
        <v>X</v>
      </c>
    </row>
    <row r="758" spans="1:5" x14ac:dyDescent="0.25">
      <c r="A758" s="81">
        <v>1176</v>
      </c>
      <c r="B758">
        <v>756</v>
      </c>
      <c r="C758">
        <v>1160</v>
      </c>
      <c r="D758" t="s">
        <v>1727</v>
      </c>
      <c r="E758" t="str">
        <f>IF(ISNA(MATCH(A758,'ESO zone constants'!$A$3:$A$9952,0)),"","X")</f>
        <v>X</v>
      </c>
    </row>
    <row r="759" spans="1:5" x14ac:dyDescent="0.25">
      <c r="A759" s="81">
        <v>1177</v>
      </c>
      <c r="B759">
        <v>757</v>
      </c>
      <c r="C759">
        <v>1160</v>
      </c>
      <c r="D759" t="s">
        <v>1728</v>
      </c>
      <c r="E759" t="str">
        <f>IF(ISNA(MATCH(A759,'ESO zone constants'!$A$3:$A$9952,0)),"","X")</f>
        <v>X</v>
      </c>
    </row>
    <row r="760" spans="1:5" x14ac:dyDescent="0.25">
      <c r="A760" s="81">
        <v>1178</v>
      </c>
      <c r="B760">
        <v>758</v>
      </c>
      <c r="C760">
        <v>1160</v>
      </c>
      <c r="D760" t="s">
        <v>1729</v>
      </c>
      <c r="E760" t="str">
        <f>IF(ISNA(MATCH(A760,'ESO zone constants'!$A$3:$A$9952,0)),"","X")</f>
        <v>X</v>
      </c>
    </row>
    <row r="761" spans="1:5" x14ac:dyDescent="0.25">
      <c r="A761" s="81">
        <v>1179</v>
      </c>
      <c r="B761">
        <v>759</v>
      </c>
      <c r="C761">
        <v>1160</v>
      </c>
      <c r="D761" t="s">
        <v>1730</v>
      </c>
      <c r="E761" t="str">
        <f>IF(ISNA(MATCH(A761,'ESO zone constants'!$A$3:$A$9952,0)),"","X")</f>
        <v>X</v>
      </c>
    </row>
    <row r="762" spans="1:5" x14ac:dyDescent="0.25">
      <c r="A762" s="81">
        <v>1180</v>
      </c>
      <c r="B762">
        <v>760</v>
      </c>
      <c r="C762">
        <v>383</v>
      </c>
      <c r="D762" t="s">
        <v>2442</v>
      </c>
      <c r="E762" t="str">
        <f>IF(ISNA(MATCH(A762,'ESO zone constants'!$A$3:$A$9952,0)),"","X")</f>
        <v>X</v>
      </c>
    </row>
    <row r="763" spans="1:5" x14ac:dyDescent="0.25">
      <c r="A763" s="81">
        <v>1181</v>
      </c>
      <c r="B763">
        <v>761</v>
      </c>
      <c r="C763">
        <v>1161</v>
      </c>
      <c r="D763" t="s">
        <v>1731</v>
      </c>
      <c r="E763" t="str">
        <f>IF(ISNA(MATCH(A763,'ESO zone constants'!$A$3:$A$9952,0)),"","X")</f>
        <v>X</v>
      </c>
    </row>
    <row r="764" spans="1:5" x14ac:dyDescent="0.25">
      <c r="A764" s="81">
        <v>1182</v>
      </c>
      <c r="B764">
        <v>762</v>
      </c>
      <c r="C764">
        <v>1160</v>
      </c>
      <c r="D764" t="s">
        <v>1732</v>
      </c>
      <c r="E764" t="str">
        <f>IF(ISNA(MATCH(A764,'ESO zone constants'!$A$3:$A$9952,0)),"","X")</f>
        <v>X</v>
      </c>
    </row>
    <row r="765" spans="1:5" x14ac:dyDescent="0.25">
      <c r="A765" s="81">
        <v>1183</v>
      </c>
      <c r="B765">
        <v>763</v>
      </c>
      <c r="C765">
        <v>1161</v>
      </c>
      <c r="D765" t="s">
        <v>1743</v>
      </c>
      <c r="E765" t="str">
        <f>IF(ISNA(MATCH(A765,'ESO zone constants'!$A$3:$A$9952,0)),"","X")</f>
        <v>X</v>
      </c>
    </row>
    <row r="766" spans="1:5" x14ac:dyDescent="0.25">
      <c r="A766" s="80">
        <v>1184</v>
      </c>
      <c r="B766">
        <v>764</v>
      </c>
      <c r="C766">
        <v>1161</v>
      </c>
      <c r="D766" t="s">
        <v>1733</v>
      </c>
      <c r="E766" t="str">
        <f>IF(ISNA(MATCH(A766,'ESO zone constants'!$A$3:$A$9952,0)),"","X")</f>
        <v>X</v>
      </c>
    </row>
    <row r="767" spans="1:5" x14ac:dyDescent="0.25">
      <c r="A767" s="80">
        <v>1185</v>
      </c>
      <c r="B767">
        <v>765</v>
      </c>
      <c r="C767">
        <v>1160</v>
      </c>
      <c r="D767" t="s">
        <v>1734</v>
      </c>
      <c r="E767" t="str">
        <f>IF(ISNA(MATCH(A767,'ESO zone constants'!$A$3:$A$9952,0)),"","X")</f>
        <v>X</v>
      </c>
    </row>
    <row r="768" spans="1:5" x14ac:dyDescent="0.25">
      <c r="A768" s="80">
        <v>1186</v>
      </c>
      <c r="B768">
        <v>766</v>
      </c>
      <c r="C768">
        <v>1160</v>
      </c>
      <c r="D768" t="s">
        <v>1742</v>
      </c>
      <c r="E768" t="str">
        <f>IF(ISNA(MATCH(A768,'ESO zone constants'!$A$3:$A$9952,0)),"","X")</f>
        <v>X</v>
      </c>
    </row>
    <row r="769" spans="1:5" x14ac:dyDescent="0.25">
      <c r="A769" s="80">
        <v>1187</v>
      </c>
      <c r="B769">
        <v>767</v>
      </c>
      <c r="C769">
        <v>1161</v>
      </c>
      <c r="D769" t="s">
        <v>1735</v>
      </c>
      <c r="E769" t="str">
        <f>IF(ISNA(MATCH(A769,'ESO zone constants'!$A$3:$A$9952,0)),"","X")</f>
        <v>X</v>
      </c>
    </row>
    <row r="770" spans="1:5" x14ac:dyDescent="0.25">
      <c r="A770" s="80">
        <v>1188</v>
      </c>
      <c r="B770">
        <v>768</v>
      </c>
      <c r="C770">
        <v>101</v>
      </c>
      <c r="D770" t="s">
        <v>1736</v>
      </c>
      <c r="E770" t="str">
        <f>IF(ISNA(MATCH(A770,'ESO zone constants'!$A$3:$A$9952,0)),"","X")</f>
        <v>X</v>
      </c>
    </row>
    <row r="771" spans="1:5" x14ac:dyDescent="0.25">
      <c r="A771" s="80">
        <v>1189</v>
      </c>
      <c r="B771">
        <v>769</v>
      </c>
      <c r="C771">
        <v>101</v>
      </c>
      <c r="D771" t="s">
        <v>1736</v>
      </c>
      <c r="E771" t="str">
        <f>IF(ISNA(MATCH(A771,'ESO zone constants'!$A$3:$A$9952,0)),"","X")</f>
        <v>X</v>
      </c>
    </row>
    <row r="772" spans="1:5" x14ac:dyDescent="0.25">
      <c r="A772" s="80">
        <v>1190</v>
      </c>
      <c r="B772">
        <v>770</v>
      </c>
      <c r="C772">
        <v>103</v>
      </c>
      <c r="D772" t="s">
        <v>1690</v>
      </c>
      <c r="E772" t="str">
        <f>IF(ISNA(MATCH(A772,'ESO zone constants'!$A$3:$A$9952,0)),"","X")</f>
        <v>X</v>
      </c>
    </row>
    <row r="773" spans="1:5" x14ac:dyDescent="0.25">
      <c r="A773" s="80">
        <v>1191</v>
      </c>
      <c r="B773">
        <v>771</v>
      </c>
      <c r="C773">
        <v>101</v>
      </c>
      <c r="D773" t="s">
        <v>1689</v>
      </c>
      <c r="E773" t="str">
        <f>IF(ISNA(MATCH(A773,'ESO zone constants'!$A$3:$A$9952,0)),"","X")</f>
        <v>X</v>
      </c>
    </row>
    <row r="774" spans="1:5" x14ac:dyDescent="0.25">
      <c r="A774" s="80">
        <v>1192</v>
      </c>
      <c r="B774">
        <v>772</v>
      </c>
      <c r="C774">
        <v>1133</v>
      </c>
      <c r="D774" t="s">
        <v>1621</v>
      </c>
      <c r="E774" t="str">
        <f>IF(ISNA(MATCH(A774,'ESO zone constants'!$A$3:$A$9952,0)),"","X")</f>
        <v>X</v>
      </c>
    </row>
    <row r="775" spans="1:5" x14ac:dyDescent="0.25">
      <c r="A775" s="80">
        <v>1193</v>
      </c>
      <c r="B775">
        <v>773</v>
      </c>
      <c r="C775">
        <v>1133</v>
      </c>
      <c r="D775" t="s">
        <v>1622</v>
      </c>
      <c r="E775" t="str">
        <f>IF(ISNA(MATCH(A775,'ESO zone constants'!$A$3:$A$9952,0)),"","X")</f>
        <v>X</v>
      </c>
    </row>
    <row r="776" spans="1:5" x14ac:dyDescent="0.25">
      <c r="A776" s="81">
        <v>1195</v>
      </c>
      <c r="B776">
        <v>774</v>
      </c>
      <c r="C776">
        <v>1195</v>
      </c>
      <c r="D776" t="s">
        <v>1737</v>
      </c>
      <c r="E776" t="str">
        <f>IF(ISNA(MATCH(A776,'ESO zone constants'!$A$3:$A$9952,0)),"","X")</f>
        <v>X</v>
      </c>
    </row>
    <row r="777" spans="1:5" x14ac:dyDescent="0.25">
      <c r="A777" s="81">
        <v>1196</v>
      </c>
      <c r="B777">
        <v>775</v>
      </c>
      <c r="C777">
        <v>1160</v>
      </c>
      <c r="D777" t="s">
        <v>1738</v>
      </c>
      <c r="E777" t="str">
        <f>IF(ISNA(MATCH(A777,'ESO zone constants'!$A$3:$A$9952,0)),"","X")</f>
        <v>X</v>
      </c>
    </row>
    <row r="778" spans="1:5" x14ac:dyDescent="0.25">
      <c r="A778" s="80">
        <v>1197</v>
      </c>
      <c r="B778">
        <v>776</v>
      </c>
      <c r="C778">
        <v>1161</v>
      </c>
      <c r="D778" t="s">
        <v>1844</v>
      </c>
      <c r="E778" t="str">
        <f>IF(ISNA(MATCH(A778,'ESO zone constants'!$A$3:$A$9952,0)),"","X")</f>
        <v>X</v>
      </c>
    </row>
    <row r="779" spans="1:5" x14ac:dyDescent="0.25">
      <c r="A779" s="80">
        <v>1199</v>
      </c>
      <c r="B779">
        <v>777</v>
      </c>
      <c r="C779">
        <v>684</v>
      </c>
      <c r="D779" t="s">
        <v>1688</v>
      </c>
      <c r="E779" t="str">
        <f>IF(ISNA(MATCH(A779,'ESO zone constants'!$A$3:$A$9952,0)),"","X")</f>
        <v>X</v>
      </c>
    </row>
    <row r="780" spans="1:5" x14ac:dyDescent="0.25">
      <c r="A780" s="80">
        <v>1200</v>
      </c>
      <c r="B780">
        <v>778</v>
      </c>
      <c r="C780">
        <v>1200</v>
      </c>
      <c r="D780" t="s">
        <v>1687</v>
      </c>
      <c r="E780" t="str">
        <f>IF(ISNA(MATCH(A780,'ESO zone constants'!$A$3:$A$9952,0)),"","X")</f>
        <v>X</v>
      </c>
    </row>
    <row r="781" spans="1:5" x14ac:dyDescent="0.25">
      <c r="A781" s="81">
        <v>1201</v>
      </c>
      <c r="B781">
        <v>779</v>
      </c>
      <c r="C781">
        <v>1160</v>
      </c>
      <c r="D781" t="s">
        <v>1836</v>
      </c>
      <c r="E781" t="str">
        <f>IF(ISNA(MATCH(A781,'ESO zone constants'!$A$3:$A$9952,0)),"","X")</f>
        <v>X</v>
      </c>
    </row>
    <row r="782" spans="1:5" x14ac:dyDescent="0.25">
      <c r="A782" s="81">
        <v>1204</v>
      </c>
      <c r="B782">
        <v>780</v>
      </c>
      <c r="C782">
        <v>1204</v>
      </c>
      <c r="D782" t="s">
        <v>2190</v>
      </c>
      <c r="E782" t="str">
        <f>IF(ISNA(MATCH(A782,'ESO zone constants'!$A$3:$A$9952,0)),"","X")</f>
        <v>X</v>
      </c>
    </row>
    <row r="783" spans="1:5" x14ac:dyDescent="0.25">
      <c r="A783" s="81">
        <v>1205</v>
      </c>
      <c r="B783">
        <v>781</v>
      </c>
      <c r="C783">
        <v>20</v>
      </c>
      <c r="D783" t="s">
        <v>2192</v>
      </c>
      <c r="E783" t="str">
        <f>IF(ISNA(MATCH(A783,'ESO zone constants'!$A$3:$A$9952,0)),"","X")</f>
        <v>X</v>
      </c>
    </row>
    <row r="784" spans="1:5" x14ac:dyDescent="0.25">
      <c r="A784" s="81">
        <v>1206</v>
      </c>
      <c r="B784">
        <v>782</v>
      </c>
      <c r="C784">
        <v>20</v>
      </c>
      <c r="D784" t="s">
        <v>2191</v>
      </c>
      <c r="E784" t="str">
        <f>IF(ISNA(MATCH(A784,'ESO zone constants'!$A$3:$A$9952,0)),"","X")</f>
        <v>X</v>
      </c>
    </row>
    <row r="785" spans="1:5" x14ac:dyDescent="0.25">
      <c r="A785" s="81">
        <v>1207</v>
      </c>
      <c r="B785">
        <v>783</v>
      </c>
      <c r="C785">
        <v>1207</v>
      </c>
      <c r="D785" t="s">
        <v>2251</v>
      </c>
      <c r="E785" t="str">
        <f>IF(ISNA(MATCH(A785,'ESO zone constants'!$A$3:$A$9952,0)),"","X")</f>
        <v>X</v>
      </c>
    </row>
    <row r="786" spans="1:5" x14ac:dyDescent="0.25">
      <c r="A786" s="81">
        <v>1208</v>
      </c>
      <c r="B786">
        <v>784</v>
      </c>
      <c r="C786">
        <v>1208</v>
      </c>
      <c r="D786" t="s">
        <v>2252</v>
      </c>
      <c r="E786" t="str">
        <f>IF(ISNA(MATCH(A786,'ESO zone constants'!$A$3:$A$9952,0)),"","X")</f>
        <v>X</v>
      </c>
    </row>
    <row r="787" spans="1:5" x14ac:dyDescent="0.25">
      <c r="A787" s="81">
        <v>1209</v>
      </c>
      <c r="B787">
        <v>785</v>
      </c>
      <c r="C787">
        <v>1207</v>
      </c>
      <c r="D787" t="s">
        <v>2253</v>
      </c>
      <c r="E787" t="str">
        <f>IF(ISNA(MATCH(A787,'ESO zone constants'!$A$3:$A$9952,0)),"","X")</f>
        <v>X</v>
      </c>
    </row>
    <row r="788" spans="1:5" x14ac:dyDescent="0.25">
      <c r="A788" s="81">
        <v>1210</v>
      </c>
      <c r="B788">
        <v>786</v>
      </c>
      <c r="C788">
        <v>1207</v>
      </c>
      <c r="D788" t="s">
        <v>2254</v>
      </c>
      <c r="E788" t="str">
        <f>IF(ISNA(MATCH(A788,'ESO zone constants'!$A$3:$A$9952,0)),"","X")</f>
        <v>X</v>
      </c>
    </row>
    <row r="789" spans="1:5" x14ac:dyDescent="0.25">
      <c r="A789" s="81">
        <v>1211</v>
      </c>
      <c r="B789">
        <v>787</v>
      </c>
      <c r="C789">
        <v>1207</v>
      </c>
      <c r="D789" t="s">
        <v>2266</v>
      </c>
      <c r="E789" t="str">
        <f>IF(ISNA(MATCH(A789,'ESO zone constants'!$A$3:$A$9952,0)),"","X")</f>
        <v>X</v>
      </c>
    </row>
    <row r="790" spans="1:5" x14ac:dyDescent="0.25">
      <c r="A790" s="81">
        <v>1212</v>
      </c>
      <c r="B790">
        <v>788</v>
      </c>
      <c r="C790">
        <v>1208</v>
      </c>
      <c r="D790" t="s">
        <v>2265</v>
      </c>
      <c r="E790" t="str">
        <f>IF(ISNA(MATCH(A790,'ESO zone constants'!$A$3:$A$9952,0)),"","X")</f>
        <v>X</v>
      </c>
    </row>
    <row r="791" spans="1:5" x14ac:dyDescent="0.25">
      <c r="A791" s="81">
        <v>1213</v>
      </c>
      <c r="B791">
        <v>789</v>
      </c>
      <c r="C791">
        <v>1207</v>
      </c>
      <c r="D791" t="s">
        <v>2448</v>
      </c>
      <c r="E791" t="str">
        <f>IF(ISNA(MATCH(A791,'ESO zone constants'!$A$3:$A$9952,0)),"","X")</f>
        <v>X</v>
      </c>
    </row>
    <row r="792" spans="1:5" x14ac:dyDescent="0.25">
      <c r="A792" s="81">
        <v>1214</v>
      </c>
      <c r="B792">
        <v>790</v>
      </c>
      <c r="C792">
        <v>1207</v>
      </c>
      <c r="D792" t="s">
        <v>2264</v>
      </c>
      <c r="E792" t="str">
        <f>IF(ISNA(MATCH(A792,'ESO zone constants'!$A$3:$A$9952,0)),"","X")</f>
        <v>X</v>
      </c>
    </row>
    <row r="793" spans="1:5" x14ac:dyDescent="0.25">
      <c r="A793" s="81">
        <v>1215</v>
      </c>
      <c r="B793">
        <v>791</v>
      </c>
      <c r="C793">
        <v>1207</v>
      </c>
      <c r="D793" t="s">
        <v>2263</v>
      </c>
      <c r="E793" t="str">
        <f>IF(ISNA(MATCH(A793,'ESO zone constants'!$A$3:$A$9952,0)),"","X")</f>
        <v>X</v>
      </c>
    </row>
    <row r="794" spans="1:5" x14ac:dyDescent="0.25">
      <c r="A794" s="81">
        <v>1216</v>
      </c>
      <c r="B794">
        <v>792</v>
      </c>
      <c r="C794">
        <v>1207</v>
      </c>
      <c r="D794" t="s">
        <v>2262</v>
      </c>
      <c r="E794" t="str">
        <f>IF(ISNA(MATCH(A794,'ESO zone constants'!$A$3:$A$9952,0)),"","X")</f>
        <v>X</v>
      </c>
    </row>
    <row r="795" spans="1:5" x14ac:dyDescent="0.25">
      <c r="A795" s="81">
        <v>1217</v>
      </c>
      <c r="B795">
        <v>793</v>
      </c>
      <c r="C795">
        <v>1208</v>
      </c>
      <c r="D795" t="s">
        <v>2261</v>
      </c>
      <c r="E795" t="str">
        <f>IF(ISNA(MATCH(A795,'ESO zone constants'!$A$3:$A$9952,0)),"","X")</f>
        <v>X</v>
      </c>
    </row>
    <row r="796" spans="1:5" x14ac:dyDescent="0.25">
      <c r="A796" s="81">
        <v>1218</v>
      </c>
      <c r="B796">
        <v>794</v>
      </c>
      <c r="C796">
        <v>1160</v>
      </c>
      <c r="D796" t="s">
        <v>1739</v>
      </c>
      <c r="E796" t="str">
        <f>IF(ISNA(MATCH(A796,'ESO zone constants'!$A$3:$A$9952,0)),"","X")</f>
        <v>X</v>
      </c>
    </row>
    <row r="797" spans="1:5" x14ac:dyDescent="0.25">
      <c r="A797" s="81">
        <v>1219</v>
      </c>
      <c r="B797">
        <v>795</v>
      </c>
      <c r="C797">
        <v>1160</v>
      </c>
      <c r="D797" t="s">
        <v>1740</v>
      </c>
      <c r="E797" t="str">
        <f>IF(ISNA(MATCH(A797,'ESO zone constants'!$A$3:$A$9952,0)),"","X")</f>
        <v>X</v>
      </c>
    </row>
    <row r="798" spans="1:5" x14ac:dyDescent="0.25">
      <c r="A798" s="81">
        <v>1220</v>
      </c>
      <c r="B798">
        <v>796</v>
      </c>
      <c r="C798">
        <v>1161</v>
      </c>
      <c r="D798" t="s">
        <v>1741</v>
      </c>
      <c r="E798" t="str">
        <f>IF(ISNA(MATCH(A798,'ESO zone constants'!$A$3:$A$9952,0)),"","X")</f>
        <v>X</v>
      </c>
    </row>
    <row r="799" spans="1:5" x14ac:dyDescent="0.25">
      <c r="A799" s="81">
        <v>1221</v>
      </c>
      <c r="B799">
        <v>797</v>
      </c>
      <c r="C799">
        <v>1207</v>
      </c>
      <c r="D799" t="s">
        <v>2255</v>
      </c>
      <c r="E799" t="str">
        <f>IF(ISNA(MATCH(A799,'ESO zone constants'!$A$3:$A$9952,0)),"","X")</f>
        <v>X</v>
      </c>
    </row>
    <row r="800" spans="1:5" x14ac:dyDescent="0.25">
      <c r="A800" s="81">
        <v>1222</v>
      </c>
      <c r="B800">
        <v>798</v>
      </c>
      <c r="C800">
        <v>1160</v>
      </c>
      <c r="D800" t="s">
        <v>2256</v>
      </c>
      <c r="E800" t="str">
        <f>IF(ISNA(MATCH(A800,'ESO zone constants'!$A$3:$A$9952,0)),"","X")</f>
        <v>X</v>
      </c>
    </row>
    <row r="801" spans="1:5" x14ac:dyDescent="0.25">
      <c r="A801" s="81">
        <v>1223</v>
      </c>
      <c r="B801">
        <v>799</v>
      </c>
      <c r="C801">
        <v>1207</v>
      </c>
      <c r="D801" t="s">
        <v>2260</v>
      </c>
      <c r="E801" t="str">
        <f>IF(ISNA(MATCH(A801,'ESO zone constants'!$A$3:$A$9952,0)),"","X")</f>
        <v>X</v>
      </c>
    </row>
    <row r="802" spans="1:5" x14ac:dyDescent="0.25">
      <c r="A802" s="81">
        <v>1224</v>
      </c>
      <c r="B802">
        <v>800</v>
      </c>
      <c r="C802">
        <v>1208</v>
      </c>
      <c r="D802" t="s">
        <v>2259</v>
      </c>
      <c r="E802" t="str">
        <f>IF(ISNA(MATCH(A802,'ESO zone constants'!$A$3:$A$9952,0)),"","X")</f>
        <v>X</v>
      </c>
    </row>
    <row r="803" spans="1:5" x14ac:dyDescent="0.25">
      <c r="A803" s="81">
        <v>1225</v>
      </c>
      <c r="B803">
        <v>801</v>
      </c>
      <c r="C803">
        <v>1207</v>
      </c>
      <c r="D803" t="s">
        <v>2258</v>
      </c>
      <c r="E803" t="str">
        <f>IF(ISNA(MATCH(A803,'ESO zone constants'!$A$3:$A$9952,0)),"","X")</f>
        <v>X</v>
      </c>
    </row>
    <row r="804" spans="1:5" x14ac:dyDescent="0.25">
      <c r="A804" s="81">
        <v>1226</v>
      </c>
      <c r="B804">
        <v>802</v>
      </c>
      <c r="C804">
        <v>1207</v>
      </c>
      <c r="D804" t="s">
        <v>2257</v>
      </c>
      <c r="E804" t="str">
        <f>IF(ISNA(MATCH(A804,'ESO zone constants'!$A$3:$A$9952,0)),"","X")</f>
        <v>X</v>
      </c>
    </row>
    <row r="805" spans="1:5" x14ac:dyDescent="0.25">
      <c r="A805" s="81">
        <v>1227</v>
      </c>
      <c r="B805">
        <v>803</v>
      </c>
      <c r="C805">
        <v>1207</v>
      </c>
      <c r="D805" t="s">
        <v>2250</v>
      </c>
      <c r="E805" t="str">
        <f>IF(ISNA(MATCH(A805,'ESO zone constants'!$A$3:$A$9952,0)),"","X")</f>
        <v>X</v>
      </c>
    </row>
    <row r="806" spans="1:5" x14ac:dyDescent="0.25">
      <c r="A806" s="81">
        <v>1228</v>
      </c>
      <c r="B806">
        <v>804</v>
      </c>
      <c r="C806">
        <v>823</v>
      </c>
      <c r="D806" t="s">
        <v>2440</v>
      </c>
      <c r="E806" t="str">
        <f>IF(ISNA(MATCH(A806,'ESO zone constants'!$A$3:$A$9952,0)),"","X")</f>
        <v>X</v>
      </c>
    </row>
    <row r="807" spans="1:5" x14ac:dyDescent="0.25">
      <c r="A807" s="81">
        <v>1229</v>
      </c>
      <c r="B807">
        <v>805</v>
      </c>
      <c r="C807">
        <v>57</v>
      </c>
      <c r="D807" t="s">
        <v>2441</v>
      </c>
      <c r="E807" t="str">
        <f>IF(ISNA(MATCH(A807,'ESO zone constants'!$A$3:$A$9952,0)),"","X")</f>
        <v>X</v>
      </c>
    </row>
    <row r="808" spans="1:5" x14ac:dyDescent="0.25">
      <c r="A808" s="80">
        <v>1233</v>
      </c>
      <c r="B808">
        <v>806</v>
      </c>
      <c r="C808">
        <v>1160</v>
      </c>
      <c r="D808" t="s">
        <v>2188</v>
      </c>
      <c r="E808" t="str">
        <f>IF(ISNA(MATCH(A808,'ESO zone constants'!$A$3:$A$9952,0)),"","X")</f>
        <v>X</v>
      </c>
    </row>
    <row r="809" spans="1:5" x14ac:dyDescent="0.25">
      <c r="A809" s="81">
        <v>1234</v>
      </c>
      <c r="B809">
        <v>807</v>
      </c>
      <c r="C809">
        <v>1160</v>
      </c>
      <c r="D809" t="s">
        <v>2189</v>
      </c>
      <c r="E809" t="str">
        <f>IF(ISNA(MATCH(A809,'ESO zone constants'!$A$3:$A$9952,0)),"","X")</f>
        <v>X</v>
      </c>
    </row>
    <row r="810" spans="1:5" x14ac:dyDescent="0.25">
      <c r="A810" s="81">
        <v>1235</v>
      </c>
      <c r="B810">
        <v>808</v>
      </c>
      <c r="C810">
        <v>383</v>
      </c>
      <c r="D810" t="s">
        <v>2443</v>
      </c>
      <c r="E810" t="str">
        <f>IF(ISNA(MATCH(A810,'ESO zone constants'!$A$3:$A$9952,0)),"","X")</f>
        <v>X</v>
      </c>
    </row>
    <row r="811" spans="1:5" x14ac:dyDescent="0.25">
      <c r="A811" s="81">
        <v>1236</v>
      </c>
      <c r="B811">
        <v>809</v>
      </c>
      <c r="C811">
        <v>383</v>
      </c>
      <c r="D811" t="s">
        <v>454</v>
      </c>
      <c r="E811" t="str">
        <f>IF(ISNA(MATCH(A811,'ESO zone constants'!$A$3:$A$9952,0)),"","X")</f>
        <v>X</v>
      </c>
    </row>
    <row r="812" spans="1:5" x14ac:dyDescent="0.25">
      <c r="A812" s="81">
        <v>1237</v>
      </c>
      <c r="B812">
        <v>810</v>
      </c>
      <c r="C812">
        <v>383</v>
      </c>
      <c r="D812" t="s">
        <v>2447</v>
      </c>
      <c r="E812" t="str">
        <f>IF(ISNA(MATCH(A812,'ESO zone constants'!$A$3:$A$9952,0)),"","X")</f>
        <v>X</v>
      </c>
    </row>
    <row r="813" spans="1:5" x14ac:dyDescent="0.25">
      <c r="A813" s="81">
        <v>1238</v>
      </c>
      <c r="B813">
        <v>811</v>
      </c>
      <c r="C813">
        <v>1261</v>
      </c>
      <c r="D813" t="s">
        <v>2473</v>
      </c>
      <c r="E813" t="str">
        <f>IF(ISNA(MATCH(A813,'ESO zone constants'!$A$3:$A$9952,0)),"","X")</f>
        <v>X</v>
      </c>
    </row>
    <row r="814" spans="1:5" x14ac:dyDescent="0.25">
      <c r="A814" s="81">
        <v>1239</v>
      </c>
      <c r="B814">
        <v>812</v>
      </c>
      <c r="C814">
        <v>1261</v>
      </c>
      <c r="D814" t="s">
        <v>2470</v>
      </c>
      <c r="E814" t="str">
        <f>IF(ISNA(MATCH(A814,'ESO zone constants'!$A$3:$A$9952,0)),"","X")</f>
        <v>X</v>
      </c>
    </row>
    <row r="815" spans="1:5" x14ac:dyDescent="0.25">
      <c r="A815" s="81">
        <v>1240</v>
      </c>
      <c r="B815">
        <v>813</v>
      </c>
      <c r="C815">
        <v>1261</v>
      </c>
      <c r="D815" t="s">
        <v>2474</v>
      </c>
      <c r="E815" t="str">
        <f>IF(ISNA(MATCH(A815,'ESO zone constants'!$A$3:$A$9952,0)),"","X")</f>
        <v>X</v>
      </c>
    </row>
    <row r="816" spans="1:5" x14ac:dyDescent="0.25">
      <c r="A816" s="81">
        <v>1241</v>
      </c>
      <c r="B816">
        <v>814</v>
      </c>
      <c r="C816">
        <v>1261</v>
      </c>
      <c r="D816" t="s">
        <v>2475</v>
      </c>
      <c r="E816" t="str">
        <f>IF(ISNA(MATCH(A816,'ESO zone constants'!$A$3:$A$9952,0)),"","X")</f>
        <v>X</v>
      </c>
    </row>
    <row r="817" spans="1:5" x14ac:dyDescent="0.25">
      <c r="A817" s="81">
        <v>1242</v>
      </c>
      <c r="B817">
        <v>815</v>
      </c>
      <c r="C817">
        <v>1261</v>
      </c>
      <c r="D817" t="s">
        <v>2476</v>
      </c>
      <c r="E817" t="str">
        <f>IF(ISNA(MATCH(A817,'ESO zone constants'!$A$3:$A$9952,0)),"","X")</f>
        <v>X</v>
      </c>
    </row>
    <row r="818" spans="1:5" x14ac:dyDescent="0.25">
      <c r="A818" s="80">
        <v>1243</v>
      </c>
      <c r="B818">
        <v>816</v>
      </c>
      <c r="C818">
        <v>1261</v>
      </c>
      <c r="D818" t="s">
        <v>2477</v>
      </c>
      <c r="E818" t="str">
        <f>IF(ISNA(MATCH(A818,'ESO zone constants'!$A$3:$A$9952,0)),"","X")</f>
        <v>X</v>
      </c>
    </row>
    <row r="819" spans="1:5" x14ac:dyDescent="0.25">
      <c r="A819" s="80">
        <v>1244</v>
      </c>
      <c r="B819">
        <v>817</v>
      </c>
      <c r="C819">
        <v>1261</v>
      </c>
      <c r="D819" t="s">
        <v>2478</v>
      </c>
      <c r="E819" t="str">
        <f>IF(ISNA(MATCH(A819,'ESO zone constants'!$A$3:$A$9952,0)),"","X")</f>
        <v>X</v>
      </c>
    </row>
    <row r="820" spans="1:5" x14ac:dyDescent="0.25">
      <c r="A820" s="80">
        <v>1245</v>
      </c>
      <c r="B820">
        <v>818</v>
      </c>
      <c r="C820">
        <v>1261</v>
      </c>
      <c r="D820" t="s">
        <v>2479</v>
      </c>
      <c r="E820" t="str">
        <f>IF(ISNA(MATCH(A820,'ESO zone constants'!$A$3:$A$9952,0)),"","X")</f>
        <v>X</v>
      </c>
    </row>
    <row r="821" spans="1:5" x14ac:dyDescent="0.25">
      <c r="A821" s="80">
        <v>1246</v>
      </c>
      <c r="B821">
        <v>819</v>
      </c>
      <c r="C821">
        <v>1261</v>
      </c>
      <c r="D821" t="s">
        <v>2480</v>
      </c>
      <c r="E821" t="str">
        <f>IF(ISNA(MATCH(A821,'ESO zone constants'!$A$3:$A$9952,0)),"","X")</f>
        <v>X</v>
      </c>
    </row>
    <row r="822" spans="1:5" x14ac:dyDescent="0.25">
      <c r="A822" s="80">
        <v>1247</v>
      </c>
      <c r="B822">
        <v>820</v>
      </c>
      <c r="C822">
        <v>1261</v>
      </c>
      <c r="D822" t="s">
        <v>2471</v>
      </c>
      <c r="E822" t="str">
        <f>IF(ISNA(MATCH(A822,'ESO zone constants'!$A$3:$A$9952,0)),"","X")</f>
        <v>X</v>
      </c>
    </row>
    <row r="823" spans="1:5" x14ac:dyDescent="0.25">
      <c r="A823" s="80">
        <v>1248</v>
      </c>
      <c r="B823">
        <v>821</v>
      </c>
      <c r="C823">
        <v>1261</v>
      </c>
      <c r="D823" t="s">
        <v>2481</v>
      </c>
      <c r="E823" t="str">
        <f>IF(ISNA(MATCH(A823,'ESO zone constants'!$A$3:$A$9952,0)),"","X")</f>
        <v>X</v>
      </c>
    </row>
    <row r="824" spans="1:5" x14ac:dyDescent="0.25">
      <c r="A824" s="80">
        <v>1249</v>
      </c>
      <c r="B824">
        <v>822</v>
      </c>
      <c r="C824">
        <v>1261</v>
      </c>
      <c r="D824" t="s">
        <v>2482</v>
      </c>
      <c r="E824" t="str">
        <f>IF(ISNA(MATCH(A824,'ESO zone constants'!$A$3:$A$9952,0)),"","X")</f>
        <v>X</v>
      </c>
    </row>
    <row r="825" spans="1:5" x14ac:dyDescent="0.25">
      <c r="A825" s="80">
        <v>1250</v>
      </c>
      <c r="B825">
        <v>823</v>
      </c>
      <c r="C825">
        <v>1261</v>
      </c>
      <c r="D825" t="s">
        <v>2483</v>
      </c>
      <c r="E825" t="str">
        <f>IF(ISNA(MATCH(A825,'ESO zone constants'!$A$3:$A$9952,0)),"","X")</f>
        <v>X</v>
      </c>
    </row>
    <row r="826" spans="1:5" x14ac:dyDescent="0.25">
      <c r="A826" s="80">
        <v>1251</v>
      </c>
      <c r="B826">
        <v>824</v>
      </c>
      <c r="C826">
        <v>1261</v>
      </c>
      <c r="D826" t="s">
        <v>2484</v>
      </c>
      <c r="E826" t="str">
        <f>IF(ISNA(MATCH(A826,'ESO zone constants'!$A$3:$A$9952,0)),"","X")</f>
        <v>X</v>
      </c>
    </row>
    <row r="827" spans="1:5" x14ac:dyDescent="0.25">
      <c r="A827" s="81">
        <v>1252</v>
      </c>
      <c r="B827">
        <v>825</v>
      </c>
      <c r="C827">
        <v>1261</v>
      </c>
      <c r="D827" t="s">
        <v>2485</v>
      </c>
      <c r="E827" t="str">
        <f>IF(ISNA(MATCH(A827,'ESO zone constants'!$A$3:$A$9952,0)),"","X")</f>
        <v>X</v>
      </c>
    </row>
    <row r="828" spans="1:5" x14ac:dyDescent="0.25">
      <c r="A828" s="81">
        <v>1253</v>
      </c>
      <c r="B828">
        <v>826</v>
      </c>
      <c r="C828">
        <v>1261</v>
      </c>
      <c r="D828" t="s">
        <v>2486</v>
      </c>
      <c r="E828" t="str">
        <f>IF(ISNA(MATCH(A828,'ESO zone constants'!$A$3:$A$9952,0)),"","X")</f>
        <v>X</v>
      </c>
    </row>
    <row r="829" spans="1:5" x14ac:dyDescent="0.25">
      <c r="A829" s="81">
        <v>1254</v>
      </c>
      <c r="B829">
        <v>827</v>
      </c>
      <c r="C829">
        <v>1261</v>
      </c>
      <c r="D829" t="s">
        <v>2466</v>
      </c>
      <c r="E829" t="str">
        <f>IF(ISNA(MATCH(A829,'ESO zone constants'!$A$3:$A$9952,0)),"","X")</f>
        <v>X</v>
      </c>
    </row>
    <row r="830" spans="1:5" x14ac:dyDescent="0.25">
      <c r="A830" s="81">
        <v>1255</v>
      </c>
      <c r="B830">
        <v>828</v>
      </c>
      <c r="C830">
        <v>1261</v>
      </c>
      <c r="D830" t="s">
        <v>2487</v>
      </c>
      <c r="E830" t="str">
        <f>IF(ISNA(MATCH(A830,'ESO zone constants'!$A$3:$A$9952,0)),"","X")</f>
        <v>X</v>
      </c>
    </row>
    <row r="831" spans="1:5" x14ac:dyDescent="0.25">
      <c r="A831" s="81">
        <v>1256</v>
      </c>
      <c r="B831">
        <v>829</v>
      </c>
      <c r="C831">
        <v>1261</v>
      </c>
      <c r="D831" t="s">
        <v>2488</v>
      </c>
      <c r="E831" t="str">
        <f>IF(ISNA(MATCH(A831,'ESO zone constants'!$A$3:$A$9952,0)),"","X")</f>
        <v>X</v>
      </c>
    </row>
    <row r="832" spans="1:5" x14ac:dyDescent="0.25">
      <c r="A832" s="81">
        <v>1257</v>
      </c>
      <c r="B832">
        <v>830</v>
      </c>
      <c r="C832">
        <v>1261</v>
      </c>
      <c r="D832" t="s">
        <v>2469</v>
      </c>
      <c r="E832" t="str">
        <f>IF(ISNA(MATCH(A832,'ESO zone constants'!$A$3:$A$9952,0)),"","X")</f>
        <v>X</v>
      </c>
    </row>
    <row r="833" spans="1:5" x14ac:dyDescent="0.25">
      <c r="A833" s="81">
        <v>1258</v>
      </c>
      <c r="B833">
        <v>831</v>
      </c>
      <c r="C833">
        <v>1261</v>
      </c>
      <c r="D833" t="s">
        <v>2468</v>
      </c>
      <c r="E833" t="str">
        <f>IF(ISNA(MATCH(A833,'ESO zone constants'!$A$3:$A$9952,0)),"","X")</f>
        <v>X</v>
      </c>
    </row>
    <row r="834" spans="1:5" x14ac:dyDescent="0.25">
      <c r="A834" s="81">
        <v>1259</v>
      </c>
      <c r="B834">
        <v>832</v>
      </c>
      <c r="C834">
        <v>1261</v>
      </c>
      <c r="D834" t="s">
        <v>2489</v>
      </c>
      <c r="E834" t="str">
        <f>IF(ISNA(MATCH(A834,'ESO zone constants'!$A$3:$A$9952,0)),"","X")</f>
        <v>X</v>
      </c>
    </row>
    <row r="835" spans="1:5" x14ac:dyDescent="0.25">
      <c r="A835" s="80">
        <v>1260</v>
      </c>
      <c r="B835">
        <v>833</v>
      </c>
      <c r="C835">
        <v>1261</v>
      </c>
      <c r="D835" t="s">
        <v>2490</v>
      </c>
      <c r="E835" t="str">
        <f>IF(ISNA(MATCH(A835,'ESO zone constants'!$A$3:$A$9952,0)),"","X")</f>
        <v>X</v>
      </c>
    </row>
    <row r="836" spans="1:5" x14ac:dyDescent="0.25">
      <c r="A836" s="80">
        <v>1261</v>
      </c>
      <c r="B836">
        <v>834</v>
      </c>
      <c r="C836">
        <v>1261</v>
      </c>
      <c r="D836" t="s">
        <v>2430</v>
      </c>
      <c r="E836" t="str">
        <f>IF(ISNA(MATCH(A836,'ESO zone constants'!$A$3:$A$9952,0)),"","X")</f>
        <v>X</v>
      </c>
    </row>
    <row r="837" spans="1:5" ht="15" customHeight="1" x14ac:dyDescent="0.25">
      <c r="A837" s="80">
        <v>1262</v>
      </c>
      <c r="B837">
        <v>835</v>
      </c>
      <c r="C837">
        <v>19</v>
      </c>
      <c r="D837" t="s">
        <v>2446</v>
      </c>
      <c r="E837" t="str">
        <f>IF(ISNA(MATCH(A837,'ESO zone constants'!$A$3:$A$9952,0)),"","X")</f>
        <v>X</v>
      </c>
    </row>
    <row r="838" spans="1:5" x14ac:dyDescent="0.25">
      <c r="A838" s="80">
        <v>1263</v>
      </c>
      <c r="B838">
        <v>836</v>
      </c>
      <c r="C838">
        <v>1261</v>
      </c>
      <c r="D838" t="s">
        <v>2491</v>
      </c>
      <c r="E838" t="str">
        <f>IF(ISNA(MATCH(A838,'ESO zone constants'!$A$3:$A$9952,0)),"","X")</f>
        <v>X</v>
      </c>
    </row>
    <row r="839" spans="1:5" ht="15" customHeight="1" x14ac:dyDescent="0.25">
      <c r="A839" s="80">
        <v>1264</v>
      </c>
      <c r="B839">
        <v>837</v>
      </c>
      <c r="C839">
        <v>1264</v>
      </c>
      <c r="D839" t="s">
        <v>2249</v>
      </c>
      <c r="E839" t="str">
        <f>IF(ISNA(MATCH(A839,'ESO zone constants'!$A$3:$A$9952,0)),"","X")</f>
        <v>X</v>
      </c>
    </row>
    <row r="840" spans="1:5" ht="15" customHeight="1" x14ac:dyDescent="0.25">
      <c r="A840" s="80">
        <v>1265</v>
      </c>
      <c r="B840">
        <v>838</v>
      </c>
      <c r="C840">
        <v>1160</v>
      </c>
      <c r="D840" t="s">
        <v>2248</v>
      </c>
      <c r="E840" t="str">
        <f>IF(ISNA(MATCH(A840,'ESO zone constants'!$A$3:$A$9952,0)),"","X")</f>
        <v>X</v>
      </c>
    </row>
    <row r="841" spans="1:5" x14ac:dyDescent="0.25">
      <c r="A841" s="81">
        <v>1266</v>
      </c>
      <c r="B841">
        <v>839</v>
      </c>
      <c r="C841">
        <v>1261</v>
      </c>
      <c r="D841" t="s">
        <v>2467</v>
      </c>
      <c r="E841" t="str">
        <f>IF(ISNA(MATCH(A841,'ESO zone constants'!$A$3:$A$9952,0)),"","X")</f>
        <v>X</v>
      </c>
    </row>
    <row r="842" spans="1:5" ht="15" customHeight="1" x14ac:dyDescent="0.25">
      <c r="A842" s="81">
        <v>1267</v>
      </c>
      <c r="B842">
        <v>840</v>
      </c>
      <c r="C842">
        <v>3</v>
      </c>
      <c r="D842" t="s">
        <v>2548</v>
      </c>
      <c r="E842" t="str">
        <f>IF(ISNA(MATCH(A842,'ESO zone constants'!$A$3:$A$9952,0)),"","X")</f>
        <v>X</v>
      </c>
    </row>
    <row r="843" spans="1:5" ht="15" customHeight="1" x14ac:dyDescent="0.25">
      <c r="A843" s="81">
        <v>1268</v>
      </c>
      <c r="B843">
        <v>841</v>
      </c>
      <c r="C843">
        <v>1261</v>
      </c>
      <c r="D843" t="s">
        <v>2553</v>
      </c>
      <c r="E843" t="str">
        <f>IF(ISNA(MATCH(A843,'ESO zone constants'!$A$3:$A$9952,0)),"","X")</f>
        <v>X</v>
      </c>
    </row>
    <row r="844" spans="1:5" x14ac:dyDescent="0.25">
      <c r="A844" s="81">
        <v>1270</v>
      </c>
      <c r="B844">
        <v>842</v>
      </c>
      <c r="C844">
        <v>849</v>
      </c>
      <c r="D844" t="s">
        <v>2445</v>
      </c>
      <c r="E844" t="str">
        <f>IF(ISNA(MATCH(A844,'ESO zone constants'!$A$3:$A$9952,0)),"","X")</f>
        <v>X</v>
      </c>
    </row>
    <row r="845" spans="1:5" x14ac:dyDescent="0.25">
      <c r="A845" s="81">
        <v>1271</v>
      </c>
      <c r="B845">
        <v>843</v>
      </c>
      <c r="C845">
        <v>823</v>
      </c>
      <c r="D845" t="s">
        <v>2444</v>
      </c>
      <c r="E845" t="str">
        <f>IF(ISNA(MATCH(A845,'ESO zone constants'!$A$3:$A$9952,0)),"","X")</f>
        <v>X</v>
      </c>
    </row>
    <row r="846" spans="1:5" x14ac:dyDescent="0.25">
      <c r="A846" s="81">
        <v>1272</v>
      </c>
      <c r="B846">
        <v>844</v>
      </c>
      <c r="C846">
        <v>1261</v>
      </c>
      <c r="D846" t="s">
        <v>2492</v>
      </c>
      <c r="E846" t="str">
        <f>IF(ISNA(MATCH(A846,'ESO zone constants'!$A$3:$A$9952,0)),"","X")</f>
        <v>X</v>
      </c>
    </row>
    <row r="847" spans="1:5" x14ac:dyDescent="0.25">
      <c r="A847" s="81">
        <v>1274</v>
      </c>
      <c r="B847">
        <v>845</v>
      </c>
      <c r="C847">
        <v>3</v>
      </c>
      <c r="D847" t="s">
        <v>2557</v>
      </c>
      <c r="E847" t="str">
        <f>IF(ISNA(MATCH(A847,'ESO zone constants'!$A$3:$A$9952,0)),"","X")</f>
        <v>X</v>
      </c>
    </row>
    <row r="848" spans="1:5" x14ac:dyDescent="0.25">
      <c r="A848" s="81">
        <v>1275</v>
      </c>
      <c r="B848">
        <v>846</v>
      </c>
      <c r="C848">
        <v>1261</v>
      </c>
      <c r="D848" t="s">
        <v>2493</v>
      </c>
      <c r="E848" t="str">
        <f>IF(ISNA(MATCH(A848,'ESO zone constants'!$A$3:$A$9952,0)),"","X")</f>
        <v>X</v>
      </c>
    </row>
    <row r="849" spans="1:5" x14ac:dyDescent="0.25">
      <c r="A849" s="80">
        <v>1276</v>
      </c>
      <c r="B849">
        <v>847</v>
      </c>
      <c r="C849">
        <v>1261</v>
      </c>
      <c r="D849" t="s">
        <v>2494</v>
      </c>
      <c r="E849" t="str">
        <f>IF(ISNA(MATCH(A849,'ESO zone constants'!$A$3:$A$9952,0)),"","X")</f>
        <v>X</v>
      </c>
    </row>
    <row r="850" spans="1:5" x14ac:dyDescent="0.25">
      <c r="A850" s="81">
        <v>1277</v>
      </c>
      <c r="B850">
        <v>848</v>
      </c>
      <c r="C850">
        <v>1261</v>
      </c>
      <c r="D850" t="s">
        <v>2465</v>
      </c>
      <c r="E850" t="str">
        <f>IF(ISNA(MATCH(A850,'ESO zone constants'!$A$3:$A$9952,0)),"","X")</f>
        <v>X</v>
      </c>
    </row>
    <row r="851" spans="1:5" x14ac:dyDescent="0.25">
      <c r="A851" s="81">
        <v>1278</v>
      </c>
      <c r="B851">
        <v>849</v>
      </c>
      <c r="C851">
        <v>108</v>
      </c>
      <c r="D851" t="s">
        <v>2556</v>
      </c>
      <c r="E851" t="str">
        <f>IF(ISNA(MATCH(A851,'ESO zone constants'!$A$3:$A$9952,0)),"","X")</f>
        <v>X</v>
      </c>
    </row>
    <row r="852" spans="1:5" x14ac:dyDescent="0.25">
      <c r="A852" s="80">
        <v>1279</v>
      </c>
      <c r="B852">
        <v>850</v>
      </c>
      <c r="C852">
        <v>108</v>
      </c>
      <c r="D852" t="s">
        <v>2555</v>
      </c>
      <c r="E852" t="str">
        <f>IF(ISNA(MATCH(A852,'ESO zone constants'!$A$3:$A$9952,0)),"","X")</f>
        <v>X</v>
      </c>
    </row>
    <row r="853" spans="1:5" x14ac:dyDescent="0.25">
      <c r="A853" s="81">
        <v>1280</v>
      </c>
      <c r="B853">
        <v>851</v>
      </c>
      <c r="C853">
        <v>108</v>
      </c>
      <c r="D853" t="s">
        <v>2558</v>
      </c>
      <c r="E853" t="str">
        <f>IF(ISNA(MATCH(A853,'ESO zone constants'!$A$3:$A$9952,0)),"","X")</f>
        <v>X</v>
      </c>
    </row>
    <row r="854" spans="1:5" x14ac:dyDescent="0.25">
      <c r="A854" s="81">
        <v>1281</v>
      </c>
      <c r="B854">
        <v>852</v>
      </c>
      <c r="C854">
        <v>108</v>
      </c>
      <c r="D854" t="s">
        <v>2558</v>
      </c>
      <c r="E854" t="str">
        <f>IF(ISNA(MATCH(A854,'ESO zone constants'!$A$3:$A$9952,0)),"","X")</f>
        <v>X</v>
      </c>
    </row>
    <row r="855" spans="1:5" x14ac:dyDescent="0.25">
      <c r="A855" s="92">
        <v>1282</v>
      </c>
      <c r="B855" s="57">
        <v>853</v>
      </c>
      <c r="C855" s="57">
        <v>1282</v>
      </c>
      <c r="D855" s="57" t="s">
        <v>2733</v>
      </c>
      <c r="E855" t="str">
        <f>IF(ISNA(MATCH(A855,'ESO zone constants'!$A$3:$A$9952,0)),"","X")</f>
        <v>X</v>
      </c>
    </row>
    <row r="856" spans="1:5" x14ac:dyDescent="0.25">
      <c r="A856" s="91">
        <v>1283</v>
      </c>
      <c r="B856" s="57">
        <v>854</v>
      </c>
      <c r="C856" s="57">
        <v>1282</v>
      </c>
      <c r="D856" s="57" t="s">
        <v>2734</v>
      </c>
      <c r="E856" t="str">
        <f>IF(ISNA(MATCH(A856,'ESO zone constants'!$A$3:$A$9952,0)),"","X")</f>
        <v>X</v>
      </c>
    </row>
    <row r="857" spans="1:5" x14ac:dyDescent="0.25">
      <c r="A857" s="92">
        <v>1284</v>
      </c>
      <c r="B857" s="57">
        <v>855</v>
      </c>
      <c r="C857" s="57">
        <v>1282</v>
      </c>
      <c r="D857" s="57" t="s">
        <v>2751</v>
      </c>
      <c r="E857" t="str">
        <f>IF(ISNA(MATCH(A857,'ESO zone constants'!$A$3:$A$9952,0)),"","X")</f>
        <v>X</v>
      </c>
    </row>
    <row r="858" spans="1:5" x14ac:dyDescent="0.25">
      <c r="A858" s="92">
        <v>1285</v>
      </c>
      <c r="B858" s="57">
        <v>856</v>
      </c>
      <c r="C858" s="57">
        <v>1286</v>
      </c>
      <c r="D858" s="57" t="s">
        <v>2750</v>
      </c>
      <c r="E858" t="str">
        <f>IF(ISNA(MATCH(A858,'ESO zone constants'!$A$3:$A$9952,0)),"","X")</f>
        <v>X</v>
      </c>
    </row>
    <row r="859" spans="1:5" x14ac:dyDescent="0.25">
      <c r="A859" s="92">
        <v>1286</v>
      </c>
      <c r="B859" s="57">
        <v>857</v>
      </c>
      <c r="C859" s="57">
        <v>1286</v>
      </c>
      <c r="D859" s="57" t="s">
        <v>2492</v>
      </c>
      <c r="E859" t="str">
        <f>IF(ISNA(MATCH(A859,'ESO zone constants'!$A$3:$A$9952,0)),"","X")</f>
        <v>X</v>
      </c>
    </row>
    <row r="860" spans="1:5" x14ac:dyDescent="0.25">
      <c r="A860" s="92">
        <v>1287</v>
      </c>
      <c r="B860" s="57">
        <v>858</v>
      </c>
      <c r="C860" s="57">
        <v>1286</v>
      </c>
      <c r="D860" s="57" t="s">
        <v>2749</v>
      </c>
      <c r="E860" t="str">
        <f>IF(ISNA(MATCH(A860,'ESO zone constants'!$A$3:$A$9952,0)),"","X")</f>
        <v>X</v>
      </c>
    </row>
    <row r="861" spans="1:5" x14ac:dyDescent="0.25">
      <c r="A861" s="91">
        <v>1288</v>
      </c>
      <c r="B861" s="57">
        <v>859</v>
      </c>
      <c r="C861" s="57">
        <v>1286</v>
      </c>
      <c r="D861" s="57" t="s">
        <v>2748</v>
      </c>
      <c r="E861" t="str">
        <f>IF(ISNA(MATCH(A861,'ESO zone constants'!$A$3:$A$9952,0)),"","X")</f>
        <v>X</v>
      </c>
    </row>
    <row r="862" spans="1:5" x14ac:dyDescent="0.25">
      <c r="A862" s="92">
        <v>1289</v>
      </c>
      <c r="B862" s="57">
        <v>860</v>
      </c>
      <c r="C862" s="57">
        <v>1286</v>
      </c>
      <c r="D862" s="57" t="s">
        <v>2747</v>
      </c>
      <c r="E862" t="str">
        <f>IF(ISNA(MATCH(A862,'ESO zone constants'!$A$3:$A$9952,0)),"","X")</f>
        <v>X</v>
      </c>
    </row>
    <row r="863" spans="1:5" x14ac:dyDescent="0.25">
      <c r="A863" s="92">
        <v>1290</v>
      </c>
      <c r="B863" s="57">
        <v>861</v>
      </c>
      <c r="C863" s="57">
        <v>1286</v>
      </c>
      <c r="D863" s="57" t="s">
        <v>2746</v>
      </c>
      <c r="E863" t="str">
        <f>IF(ISNA(MATCH(A863,'ESO zone constants'!$A$3:$A$9952,0)),"","X")</f>
        <v>X</v>
      </c>
    </row>
    <row r="864" spans="1:5" x14ac:dyDescent="0.25">
      <c r="A864" s="92">
        <v>1291</v>
      </c>
      <c r="B864" s="57">
        <v>862</v>
      </c>
      <c r="C864" s="57">
        <v>1286</v>
      </c>
      <c r="D864" s="57" t="s">
        <v>2745</v>
      </c>
      <c r="E864" t="str">
        <f>IF(ISNA(MATCH(A864,'ESO zone constants'!$A$3:$A$9952,0)),"","X")</f>
        <v>X</v>
      </c>
    </row>
    <row r="865" spans="1:5" x14ac:dyDescent="0.25">
      <c r="A865" s="92">
        <v>1292</v>
      </c>
      <c r="B865" s="57">
        <v>863</v>
      </c>
      <c r="C865" s="57">
        <v>1286</v>
      </c>
      <c r="D865" s="57" t="s">
        <v>2744</v>
      </c>
      <c r="E865" t="str">
        <f>IF(ISNA(MATCH(A865,'ESO zone constants'!$A$3:$A$9952,0)),"","X")</f>
        <v>X</v>
      </c>
    </row>
    <row r="866" spans="1:5" x14ac:dyDescent="0.25">
      <c r="A866" s="92">
        <v>1293</v>
      </c>
      <c r="B866" s="57">
        <v>864</v>
      </c>
      <c r="C866" s="57">
        <v>1282</v>
      </c>
      <c r="D866" s="57" t="s">
        <v>2743</v>
      </c>
      <c r="E866" t="str">
        <f>IF(ISNA(MATCH(A866,'ESO zone constants'!$A$3:$A$9952,0)),"","X")</f>
        <v>X</v>
      </c>
    </row>
    <row r="867" spans="1:5" x14ac:dyDescent="0.25">
      <c r="A867" s="92">
        <v>1294</v>
      </c>
      <c r="B867" s="57">
        <v>865</v>
      </c>
      <c r="C867" s="57">
        <v>1286</v>
      </c>
      <c r="D867" s="57" t="s">
        <v>2742</v>
      </c>
      <c r="E867" t="str">
        <f>IF(ISNA(MATCH(A867,'ESO zone constants'!$A$3:$A$9952,0)),"","X")</f>
        <v>X</v>
      </c>
    </row>
    <row r="868" spans="1:5" x14ac:dyDescent="0.25">
      <c r="A868" s="91">
        <v>1295</v>
      </c>
      <c r="B868" s="57">
        <v>866</v>
      </c>
      <c r="C868" s="57">
        <v>1286</v>
      </c>
      <c r="D868" s="57" t="s">
        <v>2741</v>
      </c>
      <c r="E868" t="str">
        <f>IF(ISNA(MATCH(A868,'ESO zone constants'!$A$3:$A$9952,0)),"","X")</f>
        <v>X</v>
      </c>
    </row>
    <row r="869" spans="1:5" x14ac:dyDescent="0.25">
      <c r="A869" s="91">
        <v>1296</v>
      </c>
      <c r="B869" s="57">
        <v>867</v>
      </c>
      <c r="C869" s="57">
        <v>1286</v>
      </c>
      <c r="D869" s="57" t="s">
        <v>2740</v>
      </c>
      <c r="E869" t="str">
        <f>IF(ISNA(MATCH(A869,'ESO zone constants'!$A$3:$A$9952,0)),"","X")</f>
        <v>X</v>
      </c>
    </row>
    <row r="870" spans="1:5" x14ac:dyDescent="0.25">
      <c r="A870" s="92">
        <v>1297</v>
      </c>
      <c r="B870" s="57">
        <v>868</v>
      </c>
      <c r="C870" s="57">
        <v>1286</v>
      </c>
      <c r="D870" s="57" t="s">
        <v>2736</v>
      </c>
      <c r="E870" t="str">
        <f>IF(ISNA(MATCH(A870,'ESO zone constants'!$A$3:$A$9952,0)),"","X")</f>
        <v>X</v>
      </c>
    </row>
    <row r="871" spans="1:5" x14ac:dyDescent="0.25">
      <c r="A871" s="91">
        <v>1298</v>
      </c>
      <c r="B871" s="57">
        <v>869</v>
      </c>
      <c r="C871" s="57">
        <v>1286</v>
      </c>
      <c r="D871" s="57" t="s">
        <v>2739</v>
      </c>
      <c r="E871" t="str">
        <f>IF(ISNA(MATCH(A871,'ESO zone constants'!$A$3:$A$9952,0)),"","X")</f>
        <v>X</v>
      </c>
    </row>
    <row r="872" spans="1:5" x14ac:dyDescent="0.25">
      <c r="A872" s="91">
        <v>1300</v>
      </c>
      <c r="B872" s="57">
        <v>870</v>
      </c>
      <c r="C872" s="57">
        <v>1286</v>
      </c>
      <c r="D872" s="57" t="s">
        <v>2738</v>
      </c>
      <c r="E872" t="str">
        <f>IF(ISNA(MATCH(A872,'ESO zone constants'!$A$3:$A$9952,0)),"","X")</f>
        <v>X</v>
      </c>
    </row>
    <row r="873" spans="1:5" x14ac:dyDescent="0.25">
      <c r="A873" s="92">
        <v>1304</v>
      </c>
      <c r="B873" s="57">
        <v>871</v>
      </c>
      <c r="C873" s="57">
        <v>1282</v>
      </c>
      <c r="D873" s="57" t="s">
        <v>2737</v>
      </c>
      <c r="E873" t="str">
        <f>IF(ISNA(MATCH(A873,'ESO zone constants'!$A$3:$A$9952,0)),"","X")</f>
        <v>X</v>
      </c>
    </row>
    <row r="874" spans="1:5" x14ac:dyDescent="0.25">
      <c r="A874" s="80">
        <v>1306</v>
      </c>
      <c r="B874">
        <v>872</v>
      </c>
      <c r="C874">
        <v>58</v>
      </c>
      <c r="D874" t="s">
        <v>2554</v>
      </c>
      <c r="E874" t="str">
        <f>IF(ISNA(MATCH(A874,'ESO zone constants'!$A$3:$A$9952,0)),"","X")</f>
        <v>X</v>
      </c>
    </row>
    <row r="875" spans="1:5" x14ac:dyDescent="0.25">
      <c r="A875" s="81">
        <v>1307</v>
      </c>
      <c r="B875">
        <v>873</v>
      </c>
      <c r="C875">
        <v>1261</v>
      </c>
      <c r="D875" t="s">
        <v>2559</v>
      </c>
      <c r="E875" t="str">
        <f>IF(ISNA(MATCH(A875,'ESO zone constants'!$A$3:$A$9952,0)),"","X")</f>
        <v>X</v>
      </c>
    </row>
    <row r="876" spans="1:5" x14ac:dyDescent="0.25">
      <c r="A876" s="91">
        <v>1310</v>
      </c>
      <c r="B876" s="57">
        <v>874</v>
      </c>
      <c r="C876" s="57">
        <v>1286</v>
      </c>
      <c r="D876" s="57" t="s">
        <v>2492</v>
      </c>
      <c r="E876" t="str">
        <f>IF(ISNA(MATCH(A876,'ESO zone constants'!$A$3:$A$9952,0)),"","X")</f>
        <v>X</v>
      </c>
    </row>
    <row r="877" spans="1:5" x14ac:dyDescent="0.25">
      <c r="A877" s="91">
        <v>1342</v>
      </c>
      <c r="B877" s="57">
        <v>875</v>
      </c>
      <c r="C877" s="57">
        <v>1282</v>
      </c>
      <c r="D877" s="57" t="s">
        <v>2730</v>
      </c>
      <c r="E877" t="str">
        <f>IF(ISNA(MATCH(A877,'ESO zone constants'!$A$3:$A$9952,0)),"","X")</f>
        <v>X</v>
      </c>
    </row>
    <row r="878" spans="1:5" x14ac:dyDescent="0.25">
      <c r="A878" s="92">
        <v>1343</v>
      </c>
      <c r="B878" s="57">
        <v>876</v>
      </c>
      <c r="C878" s="57">
        <v>1286</v>
      </c>
      <c r="D878" s="57" t="s">
        <v>2731</v>
      </c>
      <c r="E878" t="str">
        <f>IF(ISNA(MATCH(A878,'ESO zone constants'!$A$3:$A$9952,0)),"","X")</f>
        <v>X</v>
      </c>
    </row>
  </sheetData>
  <autoFilter ref="A2:E2" xr:uid="{41491B4A-A56B-46BB-9301-6772C5A6F6C3}">
    <sortState xmlns:xlrd2="http://schemas.microsoft.com/office/spreadsheetml/2017/richdata2" ref="A3:E878">
      <sortCondition ref="A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79"/>
  <sheetViews>
    <sheetView workbookViewId="0">
      <pane xSplit="3" ySplit="2" topLeftCell="D847" activePane="bottomRight" state="frozen"/>
      <selection pane="topRight" activeCell="D1" sqref="D1"/>
      <selection pane="bottomLeft" activeCell="A2" sqref="A2"/>
      <selection pane="bottomRight" activeCell="D862" sqref="D862"/>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0" t="s">
        <v>2267</v>
      </c>
      <c r="B1" s="100"/>
      <c r="C1" s="100"/>
      <c r="D1" s="100"/>
      <c r="E1" s="100"/>
      <c r="F1" s="100"/>
      <c r="G1" s="100"/>
      <c r="H1" s="100"/>
      <c r="I1" s="100"/>
      <c r="J1" s="100"/>
      <c r="K1" s="100"/>
      <c r="L1" s="101"/>
    </row>
    <row r="2" spans="1:12" ht="90" x14ac:dyDescent="0.25">
      <c r="A2" s="6" t="s">
        <v>100</v>
      </c>
      <c r="B2" s="6" t="s">
        <v>107</v>
      </c>
      <c r="C2" s="6" t="s">
        <v>104</v>
      </c>
      <c r="D2" s="68" t="s">
        <v>105</v>
      </c>
      <c r="E2" s="7" t="s">
        <v>106</v>
      </c>
      <c r="F2" s="7" t="s">
        <v>1354</v>
      </c>
      <c r="G2" s="7" t="s">
        <v>733</v>
      </c>
      <c r="H2" s="69" t="s">
        <v>1388</v>
      </c>
      <c r="I2" s="70" t="s">
        <v>1387</v>
      </c>
      <c r="J2" s="1" t="s">
        <v>1434</v>
      </c>
      <c r="K2" s="7" t="s">
        <v>1531</v>
      </c>
      <c r="L2" s="7" t="s">
        <v>1435</v>
      </c>
    </row>
    <row r="3" spans="1:12" x14ac:dyDescent="0.25">
      <c r="A3" s="5">
        <v>0</v>
      </c>
      <c r="B3" s="5">
        <v>4294967296</v>
      </c>
      <c r="C3" s="5">
        <v>0</v>
      </c>
      <c r="D3" s="43" t="s">
        <v>2269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108</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109</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110</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111</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112</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113</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114</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115</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116</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117</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118</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119</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120</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121</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122</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123</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124</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125</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126</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127</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128</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129</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130</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131</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132</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133</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134</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135</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136</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137</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138</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139</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140</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141</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142</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143</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144</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145</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146</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147</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148</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149</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150</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151</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152</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153</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154</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155</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156</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157</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158</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159</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160</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161</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162</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163</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164</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165</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166</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167</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168</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169</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170</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171</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172</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173</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174</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175</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176</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177</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178</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179</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180</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181</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182</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183</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184</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185</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186</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187</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188</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189</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190</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191</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192</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193</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194</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195</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196</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197</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198</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199</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200</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201</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202</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203</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204</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205</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206</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207</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208</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209</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210</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211</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212</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213</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215</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216</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217</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218</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219</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220</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221</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222</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223</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224</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225</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226</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227</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228</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229</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230</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231</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232</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233</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234</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235</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236</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237</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238</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239</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240</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241</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242</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243</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244</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245</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246</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247</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248</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249</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250</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251</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252</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253</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254</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255</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256</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257</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258</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259</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260</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261</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262</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263</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264</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265</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266</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267</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268</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269</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102</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270</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271</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272</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273</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274</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275</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276</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277</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278</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279</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280</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281</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282</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283</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284</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285</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286</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287</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288</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289</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290</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291</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292</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293</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294</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295</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296</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297</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298</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299</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300</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301</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302</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303</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304</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305</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306</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307</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308</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309</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310</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311</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312</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313</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314</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315</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316</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317</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318</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319</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320</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321</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322</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323</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324</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325</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326</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327</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328</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329</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330</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331</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332</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333</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334</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335</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336</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337</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338</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339</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340</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341</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342</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343</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344</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345</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346</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347</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348</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349</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350</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351</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352</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353</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354</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355</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356</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357</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358</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359</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360</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361</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362</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363</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364</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365</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366</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367</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368</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369</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370</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371</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372</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373</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374</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375</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376</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377</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378</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379</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380</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381</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382</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1516</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377</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383</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383</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1429</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384</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385</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386</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387</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388</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389</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390</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391</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392</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393</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394</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395</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396</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397</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398</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399</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400</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401</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402</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403</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404</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405</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406</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407</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408</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409</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410</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411</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412</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299</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413</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414</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415</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416</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298</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417</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418</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419</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420</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421</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422</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423</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424</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425</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426</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427</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428</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429</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430</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431</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432</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433</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434</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435</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436</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437</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438</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158</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439</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440</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441</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442</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443</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444</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445</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434</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446</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447</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448</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449</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450</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451</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452</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453</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144</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454</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455</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456</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457</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458</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459</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460</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461</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462</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463</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464</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465</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466</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467</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468</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469</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470</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471</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472</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473</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474</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475</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476</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477</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478</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479</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480</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481</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429</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482</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483</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484</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485</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486</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487</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488</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489</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490</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491</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492</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493</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494</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495</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496</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497</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498</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499</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500</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501</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502</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503</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504</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505</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506</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507</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508</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509</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1430</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510</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1745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432</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511</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512</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513</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514</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515</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516</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517</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518</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519</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520</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521</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522</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523</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524</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525</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526</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527</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528</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529</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530</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531</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532</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533</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534</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535</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536</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537</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538</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539</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540</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541</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542</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543</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544</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545</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546</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547</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548</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549</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550</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551</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552</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553</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554</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555</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556</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557</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558</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559</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560</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561</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562</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563</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564</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565</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566</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567</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568</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569</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570</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571</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572</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573</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574</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575</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576</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577</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2472</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578</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579</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580</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581</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582</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583</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584</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585</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586</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587</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588</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2449</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589</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590</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591</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592</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593</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594</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595</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596</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597</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598</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599</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600</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601</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602</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603</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604</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605</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606</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607</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608</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609</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103</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610</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611</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612</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613</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614</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615</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616</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617</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618</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619</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620</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621</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622</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623</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624</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625</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626</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627</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628</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629</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630</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631</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632</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633</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634</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635</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636</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637</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638</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639</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640</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641</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642</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643</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644</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645</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646</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647</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640</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648</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649</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650</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651</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652</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653</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654</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655</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656</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657</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658</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659</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660</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661</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662</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663</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664</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665</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666</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667</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668</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669</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670</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671</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672</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673</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674</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675</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676</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677</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678</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679</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680</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681</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682</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683</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684</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685</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686</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687</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688</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689</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690</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691</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692</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693</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694</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672</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695</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696</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697</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698</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665</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699</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700</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701</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702</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703</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704</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705</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706</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708</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709</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710</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712</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713</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714</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715</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716</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717</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718</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719</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720</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721</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722</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723</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723</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723</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724</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725</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726</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727</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728</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730</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1403</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1431</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1404</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1405</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1406</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1407</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1408</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1409</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1410</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1411</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1412</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1413</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1414</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1415</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1416</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1417</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1418</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732</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731</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729</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1419</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1420</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1421</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1422</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1423</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1424</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1397</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1425</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1426</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1427</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1428</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1358</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1505</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1506</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707</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711</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1399</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1400</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1401</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1608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1609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1610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1611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1612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1509</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1613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1513</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1519</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422</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1514</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1515</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1614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1615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1616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1620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1617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1619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1618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1674</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1673</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1517</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1518</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1719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1749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1720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1748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1721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1747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1722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1746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1723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1744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1724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1725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1726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1727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1728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1729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1730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2442</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1731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1732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1743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1733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1734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1742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1735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1736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1736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1690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1689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1621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1622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1737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1738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1844</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1688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1687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1836</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2190</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2192</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2191</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2251</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2252</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2253</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2254</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2266</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2265</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2448</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2264</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2263</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2262</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2261</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1739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1740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1741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2255</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2256</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2260</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2259</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2258</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2257</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2250</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4" customFormat="1" x14ac:dyDescent="0.25">
      <c r="A807" s="12">
        <v>1228</v>
      </c>
      <c r="B807" s="5">
        <v>804</v>
      </c>
      <c r="C807" s="5">
        <v>823</v>
      </c>
      <c r="D807" s="3" t="s">
        <v>2440</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4" customFormat="1" x14ac:dyDescent="0.25">
      <c r="A808" s="12">
        <v>1229</v>
      </c>
      <c r="B808" s="5">
        <v>805</v>
      </c>
      <c r="C808" s="5">
        <v>57</v>
      </c>
      <c r="D808" s="3" t="s">
        <v>2441</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2188</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2189</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2443</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454</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2447</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2473</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2470</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2474</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2475</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2476</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2477</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2478</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2479</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2480</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2471</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2481</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2482</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2483</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2484</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2485</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2486</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2466</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2487</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2488</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2469</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2468</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2489</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2490</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2430</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2446</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2491</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2249</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2248</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2467</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2548</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2553</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2445</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2444</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2492</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2557</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2493</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2494</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2465</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2556</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2555</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2558</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2558</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2554</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5">
        <v>854</v>
      </c>
      <c r="C857" s="5">
        <v>1261</v>
      </c>
      <c r="D857" s="3" t="s">
        <v>2559</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92">
        <v>1282</v>
      </c>
      <c r="B858" s="57">
        <v>853</v>
      </c>
      <c r="C858" s="57">
        <v>1282</v>
      </c>
      <c r="D858" s="57" t="s">
        <v>2733</v>
      </c>
      <c r="E858" s="3" t="str">
        <f t="array" ref="E858">IF(OR(EXACT(A858,'ESO Dungeon constants'!$D$3:$D$987)),"X","")</f>
        <v/>
      </c>
      <c r="F858" s="3" t="str">
        <f t="shared" ref="F858:F879"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91">
        <v>1283</v>
      </c>
      <c r="B859" s="57">
        <v>854</v>
      </c>
      <c r="C859" s="57">
        <v>1282</v>
      </c>
      <c r="D859" s="57" t="s">
        <v>2734</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92">
        <v>1284</v>
      </c>
      <c r="B860" s="57">
        <v>855</v>
      </c>
      <c r="C860" s="57">
        <v>1282</v>
      </c>
      <c r="D860" s="57" t="s">
        <v>2751</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92">
        <v>1285</v>
      </c>
      <c r="B861" s="57">
        <v>856</v>
      </c>
      <c r="C861" s="57">
        <v>1286</v>
      </c>
      <c r="D861" s="57" t="s">
        <v>2750</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92">
        <v>1286</v>
      </c>
      <c r="B862" s="57">
        <v>857</v>
      </c>
      <c r="C862" s="57">
        <v>1286</v>
      </c>
      <c r="D862" s="57" t="s">
        <v>2492</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92">
        <v>1287</v>
      </c>
      <c r="B863" s="57">
        <v>858</v>
      </c>
      <c r="C863" s="57">
        <v>1286</v>
      </c>
      <c r="D863" s="57" t="s">
        <v>2749</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91">
        <v>1288</v>
      </c>
      <c r="B864" s="57">
        <v>859</v>
      </c>
      <c r="C864" s="57">
        <v>1286</v>
      </c>
      <c r="D864" s="57" t="s">
        <v>2748</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92">
        <v>1289</v>
      </c>
      <c r="B865" s="57">
        <v>860</v>
      </c>
      <c r="C865" s="57">
        <v>1286</v>
      </c>
      <c r="D865" s="57" t="s">
        <v>2747</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92">
        <v>1290</v>
      </c>
      <c r="B866" s="57">
        <v>861</v>
      </c>
      <c r="C866" s="57">
        <v>1286</v>
      </c>
      <c r="D866" s="57" t="s">
        <v>2746</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92">
        <v>1291</v>
      </c>
      <c r="B867" s="57">
        <v>862</v>
      </c>
      <c r="C867" s="57">
        <v>1286</v>
      </c>
      <c r="D867" s="57" t="s">
        <v>2745</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92">
        <v>1292</v>
      </c>
      <c r="B868" s="57">
        <v>863</v>
      </c>
      <c r="C868" s="57">
        <v>1286</v>
      </c>
      <c r="D868" s="57" t="s">
        <v>2744</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92">
        <v>1293</v>
      </c>
      <c r="B869" s="57">
        <v>864</v>
      </c>
      <c r="C869" s="57">
        <v>1282</v>
      </c>
      <c r="D869" s="57" t="s">
        <v>2743</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92">
        <v>1294</v>
      </c>
      <c r="B870" s="57">
        <v>865</v>
      </c>
      <c r="C870" s="57">
        <v>1286</v>
      </c>
      <c r="D870" s="57" t="s">
        <v>2742</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91">
        <v>1295</v>
      </c>
      <c r="B871" s="57">
        <v>866</v>
      </c>
      <c r="C871" s="57">
        <v>1286</v>
      </c>
      <c r="D871" s="57" t="s">
        <v>2741</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91">
        <v>1296</v>
      </c>
      <c r="B872" s="57">
        <v>867</v>
      </c>
      <c r="C872" s="57">
        <v>1286</v>
      </c>
      <c r="D872" s="57" t="s">
        <v>2740</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92">
        <v>1297</v>
      </c>
      <c r="B873" s="57">
        <v>868</v>
      </c>
      <c r="C873" s="57">
        <v>1286</v>
      </c>
      <c r="D873" s="57" t="s">
        <v>2736</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91">
        <v>1298</v>
      </c>
      <c r="B874" s="57">
        <v>869</v>
      </c>
      <c r="C874" s="57">
        <v>1286</v>
      </c>
      <c r="D874" s="57" t="s">
        <v>2739</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91">
        <v>1300</v>
      </c>
      <c r="B875" s="57">
        <v>870</v>
      </c>
      <c r="C875" s="57">
        <v>1286</v>
      </c>
      <c r="D875" s="57" t="s">
        <v>2738</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92">
        <v>1304</v>
      </c>
      <c r="B876" s="57">
        <v>871</v>
      </c>
      <c r="C876" s="57">
        <v>1282</v>
      </c>
      <c r="D876" s="57" t="s">
        <v>2737</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91">
        <v>1310</v>
      </c>
      <c r="B877" s="57">
        <v>874</v>
      </c>
      <c r="C877" s="57">
        <v>1286</v>
      </c>
      <c r="D877" s="57" t="s">
        <v>2492</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91">
        <v>1342</v>
      </c>
      <c r="B878" s="57">
        <v>875</v>
      </c>
      <c r="C878" s="57">
        <v>1282</v>
      </c>
      <c r="D878" s="57" t="s">
        <v>2730</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92">
        <v>1343</v>
      </c>
      <c r="B879" s="57">
        <v>876</v>
      </c>
      <c r="C879" s="57">
        <v>1286</v>
      </c>
      <c r="D879" s="57" t="s">
        <v>2731</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sheetData>
  <autoFilter ref="A2:L857"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5"/>
  <sheetViews>
    <sheetView workbookViewId="0">
      <pane ySplit="2" topLeftCell="A23" activePane="bottomLeft" state="frozen"/>
      <selection pane="bottomLeft" activeCell="F44" sqref="F4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7" t="s">
        <v>2735</v>
      </c>
      <c r="D1" s="77"/>
      <c r="E1" s="77"/>
      <c r="F1" s="77"/>
      <c r="G1" s="77"/>
      <c r="H1" s="77"/>
      <c r="I1" s="77"/>
      <c r="J1" s="57"/>
      <c r="K1" s="57"/>
      <c r="L1" s="57"/>
      <c r="M1" s="57"/>
      <c r="N1" s="57"/>
      <c r="O1" s="57"/>
      <c r="P1" s="57"/>
      <c r="Q1" s="57"/>
    </row>
    <row r="2" spans="1:17" s="1" customFormat="1" x14ac:dyDescent="0.25">
      <c r="A2" s="5" t="s">
        <v>1381</v>
      </c>
      <c r="B2" s="5" t="s">
        <v>1382</v>
      </c>
      <c r="C2" s="5" t="s">
        <v>1384</v>
      </c>
      <c r="D2" s="5" t="s">
        <v>100</v>
      </c>
      <c r="E2" s="3" t="s">
        <v>1385</v>
      </c>
      <c r="F2" s="3" t="s">
        <v>107</v>
      </c>
      <c r="G2"/>
      <c r="H2"/>
    </row>
    <row r="3" spans="1:17" x14ac:dyDescent="0.25">
      <c r="A3" s="79">
        <v>74</v>
      </c>
      <c r="B3">
        <v>22</v>
      </c>
      <c r="C3" t="s">
        <v>203</v>
      </c>
      <c r="D3">
        <v>280</v>
      </c>
      <c r="E3" s="3" t="str">
        <f>VLOOKUP(D3,'ESO zone constants'!$A$3:$D$9999,4,FALSE)</f>
        <v>Bleakrock Isle</v>
      </c>
      <c r="F3" s="3">
        <f>VLOOKUP(D3,'ESO zone constants'!$A$3:$B$9999,2,FALSE)</f>
        <v>109</v>
      </c>
      <c r="G3"/>
    </row>
    <row r="4" spans="1:17" x14ac:dyDescent="0.25">
      <c r="A4" s="79">
        <v>227</v>
      </c>
      <c r="B4">
        <v>20</v>
      </c>
      <c r="C4" t="s">
        <v>392</v>
      </c>
      <c r="D4">
        <v>535</v>
      </c>
      <c r="E4" s="3" t="str">
        <f>VLOOKUP(D4,'ESO zone constants'!$A$3:$D$9999,4,FALSE)</f>
        <v>Betnikh</v>
      </c>
      <c r="F4" s="3">
        <f>VLOOKUP(D4,'ESO zone constants'!$A$3:$B$9999,2,FALSE)</f>
        <v>305</v>
      </c>
      <c r="G4"/>
    </row>
    <row r="5" spans="1:17" x14ac:dyDescent="0.25">
      <c r="A5" s="79">
        <v>255</v>
      </c>
      <c r="B5">
        <v>23</v>
      </c>
      <c r="C5" t="s">
        <v>247</v>
      </c>
      <c r="D5">
        <v>347</v>
      </c>
      <c r="E5" s="3" t="str">
        <f>VLOOKUP(D5,'ESO zone constants'!$A$3:$D$9999,4,FALSE)</f>
        <v>Coldharbour</v>
      </c>
      <c r="F5" s="3">
        <f>VLOOKUP(D5,'ESO zone constants'!$A$3:$B$9999,2,FALSE)</f>
        <v>154</v>
      </c>
      <c r="G5"/>
    </row>
    <row r="6" spans="1:17" x14ac:dyDescent="0.25">
      <c r="A6" s="79">
        <v>258</v>
      </c>
      <c r="B6">
        <v>21</v>
      </c>
      <c r="C6" t="s">
        <v>393</v>
      </c>
      <c r="D6">
        <v>537</v>
      </c>
      <c r="E6" s="3" t="str">
        <f>VLOOKUP(D6,'ESO zone constants'!$A$3:$D$9999,4,FALSE)</f>
        <v>Khenarthi's Roost</v>
      </c>
      <c r="F6" s="3">
        <f>VLOOKUP(D6,'ESO zone constants'!$A$3:$B$9999,2,FALSE)</f>
        <v>306</v>
      </c>
      <c r="G6"/>
    </row>
    <row r="7" spans="1:17" x14ac:dyDescent="0.25">
      <c r="A7" s="79">
        <v>660</v>
      </c>
      <c r="B7">
        <v>26</v>
      </c>
      <c r="C7" t="s">
        <v>39</v>
      </c>
      <c r="D7">
        <v>584</v>
      </c>
      <c r="E7" s="3" t="str">
        <f>VLOOKUP(D7,'ESO zone constants'!$A$3:$D$9999,4,FALSE)</f>
        <v>Imperial City</v>
      </c>
      <c r="F7" s="3">
        <f>VLOOKUP(D7,'ESO zone constants'!$A$3:$B$9999,2,FALSE)</f>
        <v>346</v>
      </c>
      <c r="G7"/>
    </row>
    <row r="8" spans="1:17" x14ac:dyDescent="0.25">
      <c r="A8" s="79">
        <v>667</v>
      </c>
      <c r="B8">
        <v>27</v>
      </c>
      <c r="C8" t="s">
        <v>458</v>
      </c>
      <c r="D8">
        <v>684</v>
      </c>
      <c r="E8" s="3" t="str">
        <f>VLOOKUP(D8,'ESO zone constants'!$A$3:$D$9999,4,FALSE)</f>
        <v>Wrothgar</v>
      </c>
      <c r="F8" s="3">
        <f>VLOOKUP(D8,'ESO zone constants'!$A$3:$B$9999,2,FALSE)</f>
        <v>379</v>
      </c>
      <c r="G8"/>
    </row>
    <row r="9" spans="1:17" x14ac:dyDescent="0.25">
      <c r="A9" s="79">
        <v>994</v>
      </c>
      <c r="B9">
        <v>28</v>
      </c>
      <c r="C9" t="s">
        <v>515</v>
      </c>
      <c r="D9">
        <v>816</v>
      </c>
      <c r="E9" s="3" t="str">
        <f>VLOOKUP(D9,'ESO zone constants'!$A$3:$D$9999,4,FALSE)</f>
        <v>Hew's Bane</v>
      </c>
      <c r="F9" s="3">
        <f>VLOOKUP(D9,'ESO zone constants'!$A$3:$B$9999,2,FALSE)</f>
        <v>442</v>
      </c>
      <c r="G9"/>
    </row>
    <row r="10" spans="1:17" x14ac:dyDescent="0.25">
      <c r="A10" s="79">
        <v>1006</v>
      </c>
      <c r="B10">
        <v>29</v>
      </c>
      <c r="C10" t="s">
        <v>521</v>
      </c>
      <c r="D10">
        <v>823</v>
      </c>
      <c r="E10" s="3" t="str">
        <f>VLOOKUP(D10,'ESO zone constants'!$A$3:$D$9999,4,FALSE)</f>
        <v>Gold Coast</v>
      </c>
      <c r="F10" s="3">
        <f>VLOOKUP(D10,'ESO zone constants'!$A$3:$B$9999,2,FALSE)</f>
        <v>448</v>
      </c>
      <c r="G10"/>
    </row>
    <row r="11" spans="1:17" x14ac:dyDescent="0.25">
      <c r="A11" s="79">
        <v>1060</v>
      </c>
      <c r="B11">
        <v>30</v>
      </c>
      <c r="C11" t="s">
        <v>538</v>
      </c>
      <c r="D11">
        <v>849</v>
      </c>
      <c r="E11" s="3" t="str">
        <f>VLOOKUP(D11,'ESO zone constants'!$A$3:$D$9999,4,FALSE)</f>
        <v>Vvardenfell</v>
      </c>
      <c r="F11" s="3">
        <f>VLOOKUP(D11,'ESO zone constants'!$A$3:$B$9999,2,FALSE)</f>
        <v>467</v>
      </c>
      <c r="G11"/>
    </row>
    <row r="12" spans="1:17" x14ac:dyDescent="0.25">
      <c r="A12" s="79">
        <v>1126</v>
      </c>
      <c r="B12">
        <v>25</v>
      </c>
      <c r="C12" t="s">
        <v>571</v>
      </c>
      <c r="D12">
        <v>888</v>
      </c>
      <c r="E12" s="3" t="str">
        <f>VLOOKUP(D12,'ESO zone constants'!$A$3:$D$9999,4,FALSE)</f>
        <v>Craglorn</v>
      </c>
      <c r="F12" s="3">
        <f>VLOOKUP(D12,'ESO zone constants'!$A$3:$B$9999,2,FALSE)</f>
        <v>500</v>
      </c>
      <c r="G12"/>
    </row>
    <row r="13" spans="1:17" x14ac:dyDescent="0.25">
      <c r="A13" s="79">
        <v>1313</v>
      </c>
      <c r="B13">
        <v>31</v>
      </c>
      <c r="C13" t="s">
        <v>78</v>
      </c>
      <c r="D13">
        <v>980</v>
      </c>
      <c r="E13" s="3" t="str">
        <f>VLOOKUP(D13,'ESO zone constants'!$A$3:$D$9999,4,FALSE)</f>
        <v>Clockwork City</v>
      </c>
      <c r="F13" s="3">
        <f>VLOOKUP(D13,'ESO zone constants'!$A$3:$B$9999,2,FALSE)</f>
        <v>589</v>
      </c>
      <c r="G13"/>
    </row>
    <row r="14" spans="1:17" x14ac:dyDescent="0.25">
      <c r="A14" s="79">
        <v>1349</v>
      </c>
      <c r="B14">
        <v>32</v>
      </c>
      <c r="C14" t="s">
        <v>79</v>
      </c>
      <c r="D14">
        <v>1011</v>
      </c>
      <c r="E14" s="3" t="str">
        <f>VLOOKUP(D14,'ESO zone constants'!$A$3:$D$9999,4,FALSE)</f>
        <v>Summerset</v>
      </c>
      <c r="F14" s="3">
        <f>VLOOKUP(D14,'ESO zone constants'!$A$3:$B$9999,2,FALSE)</f>
        <v>616</v>
      </c>
      <c r="G14"/>
    </row>
    <row r="15" spans="1:17" x14ac:dyDescent="0.25">
      <c r="A15" s="79">
        <v>1429</v>
      </c>
      <c r="B15">
        <v>33</v>
      </c>
      <c r="C15" t="s">
        <v>687</v>
      </c>
      <c r="D15">
        <v>1027</v>
      </c>
      <c r="E15" s="3" t="str">
        <f>VLOOKUP(D15,'ESO zone constants'!$A$3:$D$9999,4,FALSE)</f>
        <v>Artaeum</v>
      </c>
      <c r="F15" s="3">
        <f>VLOOKUP(D15,'ESO zone constants'!$A$3:$B$9999,2,FALSE)</f>
        <v>632</v>
      </c>
      <c r="G15"/>
    </row>
    <row r="16" spans="1:17" x14ac:dyDescent="0.25">
      <c r="A16" s="79">
        <v>1484</v>
      </c>
      <c r="B16">
        <v>34</v>
      </c>
      <c r="C16" t="s">
        <v>80</v>
      </c>
      <c r="D16">
        <v>726</v>
      </c>
      <c r="E16" s="3" t="str">
        <f>VLOOKUP(D16,'ESO zone constants'!$A$3:$D$9999,4,FALSE)</f>
        <v>Murkmire</v>
      </c>
      <c r="F16" s="3">
        <f>VLOOKUP(D16,'ESO zone constants'!$A$3:$B$9999,2,FALSE)</f>
        <v>407</v>
      </c>
      <c r="G16"/>
    </row>
    <row r="17" spans="1:7" x14ac:dyDescent="0.25">
      <c r="A17" s="79">
        <v>1552</v>
      </c>
      <c r="B17">
        <v>35</v>
      </c>
      <c r="C17" t="s">
        <v>721</v>
      </c>
      <c r="D17">
        <v>1072</v>
      </c>
      <c r="E17" s="3" t="str">
        <f>VLOOKUP(D17,'ESO zone constants'!$A$3:$D$9999,4,FALSE)</f>
        <v>Norg-Tzel</v>
      </c>
      <c r="F17" s="3">
        <f>VLOOKUP(D17,'ESO zone constants'!$A$3:$B$9999,2,FALSE)</f>
        <v>668</v>
      </c>
      <c r="G17"/>
    </row>
    <row r="18" spans="1:7" x14ac:dyDescent="0.25">
      <c r="A18" s="79">
        <v>1555</v>
      </c>
      <c r="B18">
        <v>36</v>
      </c>
      <c r="C18" t="s">
        <v>1403</v>
      </c>
      <c r="D18">
        <v>1086</v>
      </c>
      <c r="E18" s="3" t="str">
        <f>VLOOKUP(D18,'ESO zone constants'!$A$3:$D$9999,4,FALSE)</f>
        <v>Northern Elsweyr</v>
      </c>
      <c r="F18" s="3">
        <f>VLOOKUP(D18,'ESO zone constants'!$A$3:$B$9999,2,FALSE)</f>
        <v>681</v>
      </c>
      <c r="G18"/>
    </row>
    <row r="19" spans="1:7" x14ac:dyDescent="0.25">
      <c r="A19" s="79">
        <v>1654</v>
      </c>
      <c r="B19">
        <v>37</v>
      </c>
      <c r="C19" t="s">
        <v>1608</v>
      </c>
      <c r="D19">
        <v>1133</v>
      </c>
      <c r="E19" s="3" t="str">
        <f>VLOOKUP(D19,'ESO zone constants'!$A$3:$D$9999,4,FALSE)</f>
        <v>Southern Elsweyr</v>
      </c>
      <c r="F19" s="3">
        <f>VLOOKUP(D19,'ESO zone constants'!$A$3:$B$9999,2,FALSE)</f>
        <v>720</v>
      </c>
      <c r="G19"/>
    </row>
    <row r="20" spans="1:7" x14ac:dyDescent="0.25">
      <c r="A20" s="79">
        <v>1719</v>
      </c>
      <c r="B20">
        <v>38</v>
      </c>
      <c r="C20" t="s">
        <v>1719</v>
      </c>
      <c r="D20">
        <v>1160</v>
      </c>
      <c r="E20" s="3" t="str">
        <f>VLOOKUP(D20,'ESO zone constants'!$A$3:$D$9999,4,FALSE)</f>
        <v>Western Skyrim</v>
      </c>
      <c r="F20" s="3">
        <f>VLOOKUP(D20,'ESO zone constants'!$A$3:$B$9999,2,FALSE)</f>
        <v>743</v>
      </c>
      <c r="G20"/>
    </row>
    <row r="21" spans="1:7" x14ac:dyDescent="0.25">
      <c r="A21" s="79">
        <v>1</v>
      </c>
      <c r="B21">
        <v>2</v>
      </c>
      <c r="C21" t="s">
        <v>109</v>
      </c>
      <c r="D21">
        <v>3</v>
      </c>
      <c r="E21" s="3" t="str">
        <f>VLOOKUP(D21,'ESO zone constants'!$A$3:$D$9999,4,FALSE)</f>
        <v>Glenumbra</v>
      </c>
      <c r="F21" s="3">
        <f>VLOOKUP(D21,'ESO zone constants'!$A$3:$B$9999,2,FALSE)</f>
        <v>2</v>
      </c>
      <c r="G21"/>
    </row>
    <row r="22" spans="1:7" x14ac:dyDescent="0.25">
      <c r="A22" s="79">
        <v>7</v>
      </c>
      <c r="B22">
        <v>11</v>
      </c>
      <c r="C22" t="s">
        <v>112</v>
      </c>
      <c r="D22">
        <v>41</v>
      </c>
      <c r="E22" s="3" t="str">
        <f>VLOOKUP(D22,'ESO zone constants'!$A$3:$D$9999,4,FALSE)</f>
        <v>Stonefalls</v>
      </c>
      <c r="F22" s="3">
        <f>VLOOKUP(D22,'ESO zone constants'!$A$3:$B$9999,2,FALSE)</f>
        <v>9</v>
      </c>
      <c r="G22"/>
    </row>
    <row r="23" spans="1:7" x14ac:dyDescent="0.25">
      <c r="A23" s="79">
        <v>9</v>
      </c>
      <c r="B23">
        <v>7</v>
      </c>
      <c r="C23" t="s">
        <v>272</v>
      </c>
      <c r="D23">
        <v>383</v>
      </c>
      <c r="E23" s="3" t="str">
        <f>VLOOKUP(D23,'ESO zone constants'!$A$3:$D$9999,4,FALSE)</f>
        <v>Grahtwood</v>
      </c>
      <c r="F23" s="3">
        <f>VLOOKUP(D23,'ESO zone constants'!$A$3:$B$9999,2,FALSE)</f>
        <v>180</v>
      </c>
      <c r="G23"/>
    </row>
    <row r="24" spans="1:7" x14ac:dyDescent="0.25">
      <c r="A24" s="79">
        <v>10</v>
      </c>
      <c r="B24">
        <v>3</v>
      </c>
      <c r="C24" t="s">
        <v>111</v>
      </c>
      <c r="D24">
        <v>20</v>
      </c>
      <c r="E24" s="3" t="str">
        <f>VLOOKUP(D24,'ESO zone constants'!$A$3:$D$9999,4,FALSE)</f>
        <v>Rivenspire</v>
      </c>
      <c r="F24" s="3">
        <f>VLOOKUP(D24,'ESO zone constants'!$A$3:$B$9999,2,FALSE)</f>
        <v>5</v>
      </c>
      <c r="G24"/>
    </row>
    <row r="25" spans="1:7" x14ac:dyDescent="0.25">
      <c r="A25" s="79">
        <v>12</v>
      </c>
      <c r="B25">
        <v>4</v>
      </c>
      <c r="C25" t="s">
        <v>110</v>
      </c>
      <c r="D25">
        <v>19</v>
      </c>
      <c r="E25" s="3" t="str">
        <f>VLOOKUP(D25,'ESO zone constants'!$A$3:$D$9999,4,FALSE)</f>
        <v>Stormhaven</v>
      </c>
      <c r="F25" s="3">
        <f>VLOOKUP(D25,'ESO zone constants'!$A$3:$B$9999,2,FALSE)</f>
        <v>4</v>
      </c>
      <c r="G25"/>
    </row>
    <row r="26" spans="1:7" x14ac:dyDescent="0.25">
      <c r="A26" s="79">
        <v>13</v>
      </c>
      <c r="B26">
        <v>10</v>
      </c>
      <c r="C26" t="s">
        <v>113</v>
      </c>
      <c r="D26">
        <v>57</v>
      </c>
      <c r="E26" s="3" t="str">
        <f>VLOOKUP(D26,'ESO zone constants'!$A$3:$D$9999,4,FALSE)</f>
        <v>Deshaan</v>
      </c>
      <c r="F26" s="3">
        <f>VLOOKUP(D26,'ESO zone constants'!$A$3:$B$9999,2,FALSE)</f>
        <v>10</v>
      </c>
      <c r="G26"/>
    </row>
    <row r="27" spans="1:7" x14ac:dyDescent="0.25">
      <c r="A27" s="79">
        <v>16</v>
      </c>
      <c r="B27">
        <v>14</v>
      </c>
      <c r="C27" t="s">
        <v>131</v>
      </c>
      <c r="D27">
        <v>181</v>
      </c>
      <c r="E27" s="3" t="str">
        <f>VLOOKUP(D27,'ESO zone constants'!$A$3:$D$9999,4,FALSE)</f>
        <v>Cyrodiil</v>
      </c>
      <c r="F27" s="3">
        <f>VLOOKUP(D27,'ESO zone constants'!$A$3:$B$9999,2,FALSE)</f>
        <v>37</v>
      </c>
      <c r="G27"/>
    </row>
    <row r="28" spans="1:7" x14ac:dyDescent="0.25">
      <c r="A28" s="79">
        <v>20</v>
      </c>
      <c r="B28">
        <v>6</v>
      </c>
      <c r="C28" t="s">
        <v>115</v>
      </c>
      <c r="D28">
        <v>92</v>
      </c>
      <c r="E28" s="3" t="str">
        <f>VLOOKUP(D28,'ESO zone constants'!$A$3:$D$9999,4,FALSE)</f>
        <v>Bangkorai</v>
      </c>
      <c r="F28" s="3">
        <f>VLOOKUP(D28,'ESO zone constants'!$A$3:$B$9999,2,FALSE)</f>
        <v>14</v>
      </c>
      <c r="G28"/>
    </row>
    <row r="29" spans="1:7" x14ac:dyDescent="0.25">
      <c r="A29" s="79">
        <v>22</v>
      </c>
      <c r="B29">
        <v>8</v>
      </c>
      <c r="C29" t="s">
        <v>114</v>
      </c>
      <c r="D29">
        <v>58</v>
      </c>
      <c r="E29" s="3" t="str">
        <f>VLOOKUP(D29,'ESO zone constants'!$A$3:$D$9999,4,FALSE)</f>
        <v>Malabal Tor</v>
      </c>
      <c r="F29" s="3">
        <f>VLOOKUP(D29,'ESO zone constants'!$A$3:$B$9999,2,FALSE)</f>
        <v>11</v>
      </c>
      <c r="G29"/>
    </row>
    <row r="30" spans="1:7" x14ac:dyDescent="0.25">
      <c r="A30" s="79">
        <v>26</v>
      </c>
      <c r="B30">
        <v>9</v>
      </c>
      <c r="C30" t="s">
        <v>120</v>
      </c>
      <c r="D30">
        <v>117</v>
      </c>
      <c r="E30" s="3" t="str">
        <f>VLOOKUP(D30,'ESO zone constants'!$A$3:$D$9999,4,FALSE)</f>
        <v>Shadowfen</v>
      </c>
      <c r="F30" s="3">
        <f>VLOOKUP(D30,'ESO zone constants'!$A$3:$B$9999,2,FALSE)</f>
        <v>19</v>
      </c>
      <c r="G30"/>
    </row>
    <row r="31" spans="1:7" x14ac:dyDescent="0.25">
      <c r="A31" s="79">
        <v>30</v>
      </c>
      <c r="B31">
        <v>5</v>
      </c>
      <c r="C31" t="s">
        <v>118</v>
      </c>
      <c r="D31">
        <v>104</v>
      </c>
      <c r="E31" s="3" t="str">
        <f>VLOOKUP(D31,'ESO zone constants'!$A$3:$D$9999,4,FALSE)</f>
        <v>Alik'r Desert</v>
      </c>
      <c r="F31" s="3">
        <f>VLOOKUP(D31,'ESO zone constants'!$A$3:$B$9999,2,FALSE)</f>
        <v>17</v>
      </c>
      <c r="G31"/>
    </row>
    <row r="32" spans="1:7" x14ac:dyDescent="0.25">
      <c r="A32" s="79">
        <v>61</v>
      </c>
      <c r="B32">
        <v>13</v>
      </c>
      <c r="C32" t="s">
        <v>116</v>
      </c>
      <c r="D32">
        <v>101</v>
      </c>
      <c r="E32" s="3" t="str">
        <f>VLOOKUP(D32,'ESO zone constants'!$A$3:$D$9999,4,FALSE)</f>
        <v>Eastmarch</v>
      </c>
      <c r="F32" s="3">
        <f>VLOOKUP(D32,'ESO zone constants'!$A$3:$B$9999,2,FALSE)</f>
        <v>15</v>
      </c>
      <c r="G32"/>
    </row>
    <row r="33" spans="1:7" x14ac:dyDescent="0.25">
      <c r="A33" s="79">
        <v>75</v>
      </c>
      <c r="B33">
        <v>18</v>
      </c>
      <c r="C33" t="s">
        <v>204</v>
      </c>
      <c r="D33">
        <v>281</v>
      </c>
      <c r="E33" s="3" t="str">
        <f>VLOOKUP(D33,'ESO zone constants'!$A$3:$D$9999,4,FALSE)</f>
        <v>Bal Foyen</v>
      </c>
      <c r="F33" s="3">
        <f>VLOOKUP(D33,'ESO zone constants'!$A$3:$B$9999,2,FALSE)</f>
        <v>110</v>
      </c>
      <c r="G33"/>
    </row>
    <row r="34" spans="1:7" x14ac:dyDescent="0.25">
      <c r="A34" s="79">
        <v>125</v>
      </c>
      <c r="B34">
        <v>12</v>
      </c>
      <c r="C34" t="s">
        <v>117</v>
      </c>
      <c r="D34">
        <v>103</v>
      </c>
      <c r="E34" s="3" t="str">
        <f>VLOOKUP(D34,'ESO zone constants'!$A$3:$D$9999,4,FALSE)</f>
        <v>The Rift</v>
      </c>
      <c r="F34" s="3">
        <f>VLOOKUP(D34,'ESO zone constants'!$A$3:$B$9999,2,FALSE)</f>
        <v>16</v>
      </c>
      <c r="G34"/>
    </row>
    <row r="35" spans="1:7" x14ac:dyDescent="0.25">
      <c r="A35" s="79">
        <v>143</v>
      </c>
      <c r="B35">
        <v>15</v>
      </c>
      <c r="C35" t="s">
        <v>270</v>
      </c>
      <c r="D35">
        <v>381</v>
      </c>
      <c r="E35" s="3" t="str">
        <f>VLOOKUP(D35,'ESO zone constants'!$A$3:$D$9999,4,FALSE)</f>
        <v>Auridon</v>
      </c>
      <c r="F35" s="3">
        <f>VLOOKUP(D35,'ESO zone constants'!$A$3:$B$9999,2,FALSE)</f>
        <v>178</v>
      </c>
      <c r="G35"/>
    </row>
    <row r="36" spans="1:7" x14ac:dyDescent="0.25">
      <c r="A36" s="79">
        <v>201</v>
      </c>
      <c r="B36">
        <v>19</v>
      </c>
      <c r="C36" t="s">
        <v>391</v>
      </c>
      <c r="D36">
        <v>534</v>
      </c>
      <c r="E36" s="3" t="str">
        <f>VLOOKUP(D36,'ESO zone constants'!$A$3:$D$9999,4,FALSE)</f>
        <v>Stros M'Kai</v>
      </c>
      <c r="F36" s="3">
        <f>VLOOKUP(D36,'ESO zone constants'!$A$3:$B$9999,2,FALSE)</f>
        <v>304</v>
      </c>
      <c r="G36"/>
    </row>
    <row r="37" spans="1:7" x14ac:dyDescent="0.25">
      <c r="A37" s="79">
        <v>256</v>
      </c>
      <c r="B37">
        <v>17</v>
      </c>
      <c r="C37" t="s">
        <v>271</v>
      </c>
      <c r="D37">
        <v>382</v>
      </c>
      <c r="E37" s="3" t="str">
        <f>VLOOKUP(D37,'ESO zone constants'!$A$3:$D$9999,4,FALSE)</f>
        <v>Reaper's March</v>
      </c>
      <c r="F37" s="3">
        <f>VLOOKUP(D37,'ESO zone constants'!$A$3:$B$9999,2,FALSE)</f>
        <v>179</v>
      </c>
      <c r="G37"/>
    </row>
    <row r="38" spans="1:7" x14ac:dyDescent="0.25">
      <c r="A38" s="79">
        <v>300</v>
      </c>
      <c r="B38">
        <v>16</v>
      </c>
      <c r="C38" t="s">
        <v>119</v>
      </c>
      <c r="D38">
        <v>108</v>
      </c>
      <c r="E38" s="3" t="str">
        <f>VLOOKUP(D38,'ESO zone constants'!$A$3:$D$9999,4,FALSE)</f>
        <v>Greenshade</v>
      </c>
      <c r="F38" s="3">
        <f>VLOOKUP(D38,'ESO zone constants'!$A$3:$B$9999,2,FALSE)</f>
        <v>18</v>
      </c>
      <c r="G38"/>
    </row>
    <row r="39" spans="1:7" x14ac:dyDescent="0.25">
      <c r="A39" s="79">
        <v>1747</v>
      </c>
      <c r="B39">
        <v>39</v>
      </c>
      <c r="C39" t="s">
        <v>1749</v>
      </c>
      <c r="D39">
        <v>1161</v>
      </c>
      <c r="E39" s="3" t="str">
        <f>VLOOKUP(D39,'ESO zone constants'!$A$3:$D$9999,4,FALSE)</f>
        <v>Blackreach: Greymoor Caverns</v>
      </c>
      <c r="F39" s="3">
        <f>VLOOKUP(D39,'ESO zone constants'!$A$3:$B$9999,2,FALSE)</f>
        <v>744</v>
      </c>
      <c r="G39"/>
    </row>
    <row r="40" spans="1:7" x14ac:dyDescent="0.25">
      <c r="A40" s="79">
        <v>1850</v>
      </c>
      <c r="B40">
        <v>41</v>
      </c>
      <c r="C40" t="s">
        <v>2252</v>
      </c>
      <c r="D40">
        <v>1208</v>
      </c>
      <c r="E40" s="3" t="str">
        <f>VLOOKUP(D40,'ESO zone constants'!$A$3:$D$9999,4,FALSE)</f>
        <v>Blackreach: Arkthzand Cavern</v>
      </c>
      <c r="F40" s="3">
        <f>VLOOKUP(D40,'ESO zone constants'!$A$3:$B$9999,2,FALSE)</f>
        <v>784</v>
      </c>
      <c r="G40"/>
    </row>
    <row r="41" spans="1:7" x14ac:dyDescent="0.25">
      <c r="A41" s="79">
        <v>1814</v>
      </c>
      <c r="B41">
        <v>42</v>
      </c>
      <c r="C41" t="s">
        <v>2251</v>
      </c>
      <c r="D41">
        <v>1207</v>
      </c>
      <c r="E41" s="3" t="str">
        <f>VLOOKUP(D41,'ESO zone constants'!$A$3:$D$9999,4,FALSE)</f>
        <v>The Reach</v>
      </c>
      <c r="F41" s="3">
        <f>VLOOKUP(D41,'ESO zone constants'!$A$3:$B$9999,2,FALSE)</f>
        <v>783</v>
      </c>
      <c r="G41"/>
    </row>
    <row r="42" spans="1:7" x14ac:dyDescent="0.25">
      <c r="A42" s="79">
        <v>1887</v>
      </c>
      <c r="B42">
        <v>43</v>
      </c>
      <c r="C42" t="s">
        <v>2430</v>
      </c>
      <c r="D42">
        <v>1261</v>
      </c>
      <c r="E42" s="3" t="str">
        <f>VLOOKUP(D42,'ESO zone constants'!$A$3:$D$9999,4,FALSE)</f>
        <v>Blackwood</v>
      </c>
      <c r="F42" s="3">
        <f>VLOOKUP(D42,'ESO zone constants'!$A$3:$B$9999,2,FALSE)</f>
        <v>834</v>
      </c>
      <c r="G42"/>
    </row>
    <row r="43" spans="1:7" x14ac:dyDescent="0.25">
      <c r="A43" s="92">
        <v>2119</v>
      </c>
      <c r="B43" s="57">
        <v>44</v>
      </c>
      <c r="C43" s="57" t="s">
        <v>2733</v>
      </c>
      <c r="D43" s="57">
        <v>1283</v>
      </c>
      <c r="E43" s="3" t="str">
        <f>VLOOKUP(D43,'ESO zone constants'!$A$3:$D$9999,4,FALSE)</f>
        <v>The Shambles</v>
      </c>
      <c r="F43" s="3">
        <f>VLOOKUP(D43,'ESO zone constants'!$A$3:$B$9999,2,FALSE)</f>
        <v>854</v>
      </c>
      <c r="G43"/>
    </row>
    <row r="44" spans="1:7" x14ac:dyDescent="0.25">
      <c r="A44" s="92">
        <v>2021</v>
      </c>
      <c r="B44" s="57">
        <v>45</v>
      </c>
      <c r="C44" s="57" t="s">
        <v>2492</v>
      </c>
      <c r="D44" s="57">
        <v>1286</v>
      </c>
      <c r="E44" s="3" t="str">
        <f>VLOOKUP(D44,'ESO zone constants'!$A$3:$D$9999,4,FALSE)</f>
        <v>The Deadlands</v>
      </c>
      <c r="F44" s="3">
        <f>VLOOKUP(D44,'ESO zone constants'!$A$3:$B$9999,2,FALSE)</f>
        <v>857</v>
      </c>
      <c r="G44"/>
    </row>
    <row r="45" spans="1:7" x14ac:dyDescent="0.25">
      <c r="G45"/>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3" activePane="bottomLeft" state="frozen"/>
      <selection pane="bottomLeft" activeCell="A3" sqref="A3"/>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2753</v>
      </c>
      <c r="J1" s="30"/>
      <c r="K1" s="3"/>
      <c r="L1" s="3"/>
      <c r="M1" s="3"/>
      <c r="N1" s="3"/>
    </row>
    <row r="2" spans="1:14" x14ac:dyDescent="0.25">
      <c r="A2" s="58" t="s">
        <v>1750</v>
      </c>
      <c r="B2" s="1" t="s">
        <v>1751</v>
      </c>
      <c r="C2" s="1" t="s">
        <v>1752</v>
      </c>
      <c r="D2" s="1" t="s">
        <v>1753</v>
      </c>
      <c r="E2" s="1" t="s">
        <v>1755</v>
      </c>
      <c r="F2" s="1" t="s">
        <v>1754</v>
      </c>
      <c r="G2" s="1" t="s">
        <v>1756</v>
      </c>
      <c r="H2" s="1" t="s">
        <v>1757</v>
      </c>
      <c r="I2" s="1" t="s">
        <v>1758</v>
      </c>
      <c r="J2" s="30" t="s">
        <v>2452</v>
      </c>
      <c r="K2" s="3" t="s">
        <v>1750</v>
      </c>
      <c r="L2" s="3" t="s">
        <v>1386</v>
      </c>
      <c r="M2" s="3" t="s">
        <v>1383</v>
      </c>
      <c r="N2" s="3" t="s">
        <v>105</v>
      </c>
    </row>
    <row r="3" spans="1:14" x14ac:dyDescent="0.25">
      <c r="A3" s="79">
        <v>1</v>
      </c>
      <c r="F3">
        <v>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81">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1">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1">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1">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1">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1">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1">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1">
        <v>9</v>
      </c>
      <c r="F11">
        <v>20</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81">
        <v>10</v>
      </c>
      <c r="F12">
        <v>20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81">
        <v>11</v>
      </c>
      <c r="F13">
        <v>20</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81">
        <v>12</v>
      </c>
      <c r="F14">
        <v>20</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81">
        <v>13</v>
      </c>
      <c r="F15">
        <v>20</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81">
        <v>14</v>
      </c>
      <c r="F16">
        <v>19</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81">
        <v>15</v>
      </c>
      <c r="F17">
        <v>19</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81">
        <v>16</v>
      </c>
      <c r="F18">
        <v>19</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81">
        <v>17</v>
      </c>
      <c r="F19">
        <v>19</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81">
        <v>18</v>
      </c>
      <c r="F20">
        <v>19</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81">
        <v>19</v>
      </c>
      <c r="F21">
        <v>19</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81">
        <v>20</v>
      </c>
      <c r="F22">
        <v>3</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81">
        <v>21</v>
      </c>
      <c r="F23">
        <v>383</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81">
        <v>22</v>
      </c>
      <c r="F24">
        <v>19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81">
        <v>23</v>
      </c>
      <c r="F25">
        <v>19</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80">
        <v>24</v>
      </c>
      <c r="B26">
        <v>10</v>
      </c>
      <c r="C26">
        <v>13</v>
      </c>
      <c r="D26" t="s">
        <v>113</v>
      </c>
      <c r="E26">
        <v>10</v>
      </c>
      <c r="F26">
        <v>57</v>
      </c>
      <c r="G26" t="s">
        <v>113</v>
      </c>
      <c r="H26">
        <v>1</v>
      </c>
      <c r="I26" t="s">
        <v>1869</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80">
        <v>25</v>
      </c>
      <c r="B27">
        <v>10</v>
      </c>
      <c r="C27">
        <v>13</v>
      </c>
      <c r="D27" t="s">
        <v>113</v>
      </c>
      <c r="E27">
        <v>10</v>
      </c>
      <c r="F27">
        <v>57</v>
      </c>
      <c r="G27" t="s">
        <v>113</v>
      </c>
      <c r="H27">
        <v>1</v>
      </c>
      <c r="I27" t="s">
        <v>1870</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80">
        <v>26</v>
      </c>
      <c r="B28">
        <v>10</v>
      </c>
      <c r="C28">
        <v>13</v>
      </c>
      <c r="D28" t="s">
        <v>113</v>
      </c>
      <c r="E28">
        <v>10</v>
      </c>
      <c r="F28">
        <v>57</v>
      </c>
      <c r="G28" t="s">
        <v>113</v>
      </c>
      <c r="H28">
        <v>1</v>
      </c>
      <c r="I28" t="s">
        <v>1871</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80">
        <v>27</v>
      </c>
      <c r="B29">
        <v>10</v>
      </c>
      <c r="C29">
        <v>13</v>
      </c>
      <c r="D29" t="s">
        <v>113</v>
      </c>
      <c r="E29">
        <v>10</v>
      </c>
      <c r="F29">
        <v>57</v>
      </c>
      <c r="G29" t="s">
        <v>113</v>
      </c>
      <c r="H29">
        <v>1</v>
      </c>
      <c r="I29" t="s">
        <v>1872</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80">
        <v>28</v>
      </c>
      <c r="B30">
        <v>10</v>
      </c>
      <c r="C30">
        <v>13</v>
      </c>
      <c r="D30" t="s">
        <v>113</v>
      </c>
      <c r="E30">
        <v>10</v>
      </c>
      <c r="F30">
        <v>57</v>
      </c>
      <c r="G30" t="s">
        <v>113</v>
      </c>
      <c r="H30">
        <v>1</v>
      </c>
      <c r="I30" t="s">
        <v>1873</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80">
        <v>29</v>
      </c>
      <c r="B31">
        <v>10</v>
      </c>
      <c r="C31">
        <v>13</v>
      </c>
      <c r="D31" t="s">
        <v>113</v>
      </c>
      <c r="E31">
        <v>10</v>
      </c>
      <c r="F31">
        <v>57</v>
      </c>
      <c r="G31" t="s">
        <v>113</v>
      </c>
      <c r="H31">
        <v>1</v>
      </c>
      <c r="I31" t="s">
        <v>1874</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81">
        <v>30</v>
      </c>
      <c r="B32">
        <v>10</v>
      </c>
      <c r="C32">
        <v>13</v>
      </c>
      <c r="D32" t="s">
        <v>113</v>
      </c>
      <c r="E32">
        <v>10</v>
      </c>
      <c r="F32">
        <v>57</v>
      </c>
      <c r="G32" t="s">
        <v>113</v>
      </c>
      <c r="H32">
        <v>1</v>
      </c>
      <c r="I32" t="s">
        <v>1875</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81">
        <v>31</v>
      </c>
      <c r="F33">
        <v>19</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9">
        <v>32</v>
      </c>
      <c r="B34">
        <v>10</v>
      </c>
      <c r="C34">
        <v>13</v>
      </c>
      <c r="D34" t="s">
        <v>113</v>
      </c>
      <c r="E34">
        <v>10</v>
      </c>
      <c r="F34">
        <v>57</v>
      </c>
      <c r="G34" t="s">
        <v>113</v>
      </c>
      <c r="H34">
        <v>1</v>
      </c>
      <c r="I34" t="s">
        <v>1877</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81">
        <v>33</v>
      </c>
      <c r="F35">
        <v>92</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81">
        <v>34</v>
      </c>
      <c r="F36">
        <v>92</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81">
        <v>35</v>
      </c>
      <c r="F37">
        <v>92</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81">
        <v>36</v>
      </c>
      <c r="F38">
        <v>92</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81">
        <v>37</v>
      </c>
      <c r="F39">
        <v>92</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81">
        <v>38</v>
      </c>
      <c r="F40">
        <v>92</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81">
        <v>39</v>
      </c>
      <c r="F41">
        <v>92</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81">
        <v>40</v>
      </c>
      <c r="F42">
        <v>92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81">
        <v>41</v>
      </c>
      <c r="F43">
        <v>41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81">
        <v>42</v>
      </c>
      <c r="F44">
        <v>104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81">
        <v>43</v>
      </c>
      <c r="F45">
        <v>104</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81">
        <v>44</v>
      </c>
      <c r="F46">
        <v>104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81">
        <v>45</v>
      </c>
      <c r="F47">
        <v>104</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81">
        <v>46</v>
      </c>
      <c r="F48">
        <v>104</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81">
        <v>47</v>
      </c>
      <c r="F49">
        <v>117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81">
        <v>48</v>
      </c>
      <c r="F50">
        <v>117</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81">
        <v>49</v>
      </c>
      <c r="F51">
        <v>117</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81">
        <v>50</v>
      </c>
      <c r="F52">
        <v>117</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81">
        <v>51</v>
      </c>
      <c r="F53">
        <v>117</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81">
        <v>52</v>
      </c>
      <c r="F54">
        <v>117</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81">
        <v>53</v>
      </c>
      <c r="F55">
        <v>117</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81">
        <v>55</v>
      </c>
      <c r="F56">
        <v>20</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81">
        <v>56</v>
      </c>
      <c r="F57">
        <v>19</v>
      </c>
      <c r="J57" s="30" t="str">
        <f t="shared" si="0"/>
        <v>[56]=19,</v>
      </c>
      <c r="K57" s="3">
        <f t="shared" si="1"/>
        <v>56</v>
      </c>
      <c r="L57" s="3">
        <f t="shared" si="2"/>
        <v>19</v>
      </c>
      <c r="M57" s="8" t="str">
        <f>VLOOKUP(A57,'ESO wayshrine names'!$A$3:$B$9992,2,)</f>
        <v>Wayrest Wayshrine</v>
      </c>
      <c r="N57" s="3" t="str">
        <f>VLOOKUP(F57,'ESO zone constants'!$A$3:$D$9999,4,FALSE)</f>
        <v>Stormhaven</v>
      </c>
    </row>
    <row r="58" spans="1:14" x14ac:dyDescent="0.25">
      <c r="A58" s="81">
        <v>57</v>
      </c>
      <c r="F58">
        <v>104</v>
      </c>
      <c r="J58" s="30" t="str">
        <f t="shared" si="0"/>
        <v>[57]=104,</v>
      </c>
      <c r="K58" s="3">
        <f t="shared" si="1"/>
        <v>57</v>
      </c>
      <c r="L58" s="3">
        <f t="shared" si="2"/>
        <v>104</v>
      </c>
      <c r="M58" s="8" t="str">
        <f>VLOOKUP(A58,'ESO wayshrine names'!$A$3:$B$9992,2,)</f>
        <v>Divad's Chagrin Mine Wayshrine</v>
      </c>
      <c r="N58" s="3" t="str">
        <f>VLOOKUP(F58,'ESO zone constants'!$A$3:$D$9999,4,FALSE)</f>
        <v>Alik'r Desert</v>
      </c>
    </row>
    <row r="59" spans="1:14" x14ac:dyDescent="0.25">
      <c r="A59" s="81">
        <v>58</v>
      </c>
      <c r="F59">
        <v>104</v>
      </c>
      <c r="J59" s="30" t="str">
        <f t="shared" si="0"/>
        <v>[58]=104,</v>
      </c>
      <c r="K59" s="3">
        <f t="shared" si="1"/>
        <v>58</v>
      </c>
      <c r="L59" s="3">
        <f t="shared" si="2"/>
        <v>104</v>
      </c>
      <c r="M59" s="8" t="str">
        <f>VLOOKUP(A59,'ESO wayshrine names'!$A$3:$B$9992,2,)</f>
        <v>Kulati Mines Wayshrine</v>
      </c>
      <c r="N59" s="3" t="str">
        <f>VLOOKUP(F59,'ESO zone constants'!$A$3:$D$9999,4,FALSE)</f>
        <v>Alik'r Desert</v>
      </c>
    </row>
    <row r="60" spans="1:14" x14ac:dyDescent="0.25">
      <c r="A60" s="81">
        <v>59</v>
      </c>
      <c r="F60">
        <v>104</v>
      </c>
      <c r="J60" s="30" t="str">
        <f t="shared" si="0"/>
        <v>[59]=104,</v>
      </c>
      <c r="K60" s="3">
        <f t="shared" si="1"/>
        <v>59</v>
      </c>
      <c r="L60" s="3">
        <f t="shared" si="2"/>
        <v>104</v>
      </c>
      <c r="M60" s="8" t="str">
        <f>VLOOKUP(A60,'ESO wayshrine names'!$A$3:$B$9992,2,)</f>
        <v>Aswala Stables Wayshrine</v>
      </c>
      <c r="N60" s="3" t="str">
        <f>VLOOKUP(F60,'ESO zone constants'!$A$3:$D$9999,4,FALSE)</f>
        <v>Alik'r Desert</v>
      </c>
    </row>
    <row r="61" spans="1:14" x14ac:dyDescent="0.25">
      <c r="A61" s="81">
        <v>60</v>
      </c>
      <c r="F61">
        <v>104</v>
      </c>
      <c r="J61" s="30" t="str">
        <f t="shared" si="0"/>
        <v>[60]=104,</v>
      </c>
      <c r="K61" s="3">
        <f t="shared" si="1"/>
        <v>60</v>
      </c>
      <c r="L61" s="3">
        <f t="shared" si="2"/>
        <v>104</v>
      </c>
      <c r="M61" s="8" t="str">
        <f>VLOOKUP(A61,'ESO wayshrine names'!$A$3:$B$9992,2,)</f>
        <v>Shrikes' Aerie Wayshrine</v>
      </c>
      <c r="N61" s="3" t="str">
        <f>VLOOKUP(F61,'ESO zone constants'!$A$3:$D$9999,4,FALSE)</f>
        <v>Alik'r Desert</v>
      </c>
    </row>
    <row r="62" spans="1:14" x14ac:dyDescent="0.25">
      <c r="A62" s="81">
        <v>61</v>
      </c>
      <c r="F62">
        <v>104</v>
      </c>
      <c r="J62" s="30" t="str">
        <f t="shared" si="0"/>
        <v>[61]=104,</v>
      </c>
      <c r="K62" s="3">
        <f t="shared" si="1"/>
        <v>61</v>
      </c>
      <c r="L62" s="3">
        <f t="shared" si="2"/>
        <v>104</v>
      </c>
      <c r="M62" s="8" t="str">
        <f>VLOOKUP(A62,'ESO wayshrine names'!$A$3:$B$9992,2,)</f>
        <v>HoonDing's Watch Wayshrine</v>
      </c>
      <c r="N62" s="3" t="str">
        <f>VLOOKUP(F62,'ESO zone constants'!$A$3:$D$9999,4,FALSE)</f>
        <v>Alik'r Desert</v>
      </c>
    </row>
    <row r="63" spans="1:14" x14ac:dyDescent="0.25">
      <c r="A63" s="81">
        <v>62</v>
      </c>
      <c r="F63">
        <v>3</v>
      </c>
      <c r="J63" s="30" t="str">
        <f t="shared" si="0"/>
        <v>[62]=3,</v>
      </c>
      <c r="K63" s="3">
        <f t="shared" si="1"/>
        <v>62</v>
      </c>
      <c r="L63" s="3">
        <f t="shared" si="2"/>
        <v>3</v>
      </c>
      <c r="M63" s="8" t="str">
        <f>VLOOKUP(A63,'ESO wayshrine names'!$A$3:$B$9992,2,)</f>
        <v>Daggerfall Wayshrine</v>
      </c>
      <c r="N63" s="3" t="str">
        <f>VLOOKUP(F63,'ESO zone constants'!$A$3:$D$9999,4,FALSE)</f>
        <v>Glenumbra</v>
      </c>
    </row>
    <row r="64" spans="1:14" x14ac:dyDescent="0.25">
      <c r="A64" s="81">
        <v>63</v>
      </c>
      <c r="F64">
        <v>92</v>
      </c>
      <c r="J64" s="30" t="str">
        <f t="shared" si="0"/>
        <v>[63]=92,</v>
      </c>
      <c r="K64" s="3">
        <f t="shared" si="1"/>
        <v>63</v>
      </c>
      <c r="L64" s="3">
        <f t="shared" si="2"/>
        <v>92</v>
      </c>
      <c r="M64" s="8" t="str">
        <f>VLOOKUP(A64,'ESO wayshrine names'!$A$3:$B$9992,2,)</f>
        <v>Sunken Road Wayshrine</v>
      </c>
      <c r="N64" s="3" t="str">
        <f>VLOOKUP(F64,'ESO zone constants'!$A$3:$D$9999,4,FALSE)</f>
        <v>Bangkorai</v>
      </c>
    </row>
    <row r="65" spans="1:14" x14ac:dyDescent="0.25">
      <c r="A65" s="81">
        <v>64</v>
      </c>
      <c r="F65">
        <v>3</v>
      </c>
      <c r="J65" s="30" t="str">
        <f t="shared" si="0"/>
        <v>[64]=3,</v>
      </c>
      <c r="K65" s="3">
        <f t="shared" si="1"/>
        <v>64</v>
      </c>
      <c r="L65" s="3">
        <f t="shared" si="2"/>
        <v>3</v>
      </c>
      <c r="M65" s="8" t="str">
        <f>VLOOKUP(A65,'ESO wayshrine names'!$A$3:$B$9992,2,)</f>
        <v>Burial Tombs Wayshrine</v>
      </c>
      <c r="N65" s="3" t="str">
        <f>VLOOKUP(F65,'ESO zone constants'!$A$3:$D$9999,4,FALSE)</f>
        <v>Glenumbra</v>
      </c>
    </row>
    <row r="66" spans="1:14" x14ac:dyDescent="0.25">
      <c r="A66" s="81">
        <v>65</v>
      </c>
      <c r="F66">
        <v>41</v>
      </c>
      <c r="J66" s="30" t="str">
        <f t="shared" si="0"/>
        <v>[65]=41,</v>
      </c>
      <c r="K66" s="3">
        <f t="shared" si="1"/>
        <v>65</v>
      </c>
      <c r="L66" s="3">
        <f t="shared" si="2"/>
        <v>41</v>
      </c>
      <c r="M66" s="8" t="str">
        <f>VLOOKUP(A66,'ESO wayshrine names'!$A$3:$B$9992,2,)</f>
        <v>Davon's Watch Wayshrine</v>
      </c>
      <c r="N66" s="3" t="str">
        <f>VLOOKUP(F66,'ESO zone constants'!$A$3:$D$9999,4,FALSE)</f>
        <v>Stonefalls</v>
      </c>
    </row>
    <row r="67" spans="1:14" x14ac:dyDescent="0.25">
      <c r="A67" s="81">
        <v>66</v>
      </c>
      <c r="F67">
        <v>41</v>
      </c>
      <c r="J67" s="30" t="str">
        <f t="shared" ref="J67:J130" si="3">IF(A67&lt;&gt;"",IF(F67&lt;&gt;"",IF(OR(ISNA(A67),ISNA(F67)),"","["&amp;A67&amp;"]="&amp;F67&amp;","),""),"")</f>
        <v>[66]=41,</v>
      </c>
      <c r="K67" s="3">
        <f t="shared" ref="K67:K130" si="4">A67</f>
        <v>66</v>
      </c>
      <c r="L67" s="3">
        <f t="shared" ref="L67:L130" si="5">F67</f>
        <v>41</v>
      </c>
      <c r="M67" s="8" t="str">
        <f>VLOOKUP(A67,'ESO wayshrine names'!$A$3:$B$9992,2,)</f>
        <v>Othrenis Wayshrine</v>
      </c>
      <c r="N67" s="3" t="str">
        <f>VLOOKUP(F67,'ESO zone constants'!$A$3:$D$9999,4,FALSE)</f>
        <v>Stonefalls</v>
      </c>
    </row>
    <row r="68" spans="1:14" x14ac:dyDescent="0.25">
      <c r="A68" s="81">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81">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81">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81">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81">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81">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81">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81">
        <v>75</v>
      </c>
      <c r="F75">
        <v>41</v>
      </c>
      <c r="J75" s="30" t="str">
        <f t="shared" si="3"/>
        <v>[75]=41,</v>
      </c>
      <c r="K75" s="3">
        <f t="shared" si="4"/>
        <v>75</v>
      </c>
      <c r="L75" s="3">
        <f t="shared" si="5"/>
        <v>41</v>
      </c>
      <c r="M75" s="8" t="str">
        <f>VLOOKUP(A75,'ESO wayshrine names'!$A$3:$B$9992,2,)</f>
        <v>Sathram Plantation Wayshrine</v>
      </c>
      <c r="N75" s="3" t="str">
        <f>VLOOKUP(F75,'ESO zone constants'!$A$3:$D$9999,4,FALSE)</f>
        <v>Stonefalls</v>
      </c>
    </row>
    <row r="76" spans="1:14" x14ac:dyDescent="0.25">
      <c r="A76" s="81">
        <v>76</v>
      </c>
      <c r="F76">
        <v>41</v>
      </c>
      <c r="J76" s="30" t="str">
        <f t="shared" si="3"/>
        <v>[76]=41,</v>
      </c>
      <c r="K76" s="3">
        <f t="shared" si="4"/>
        <v>76</v>
      </c>
      <c r="L76" s="3">
        <f t="shared" si="5"/>
        <v>41</v>
      </c>
      <c r="M76" s="8" t="str">
        <f>VLOOKUP(A76,'ESO wayshrine names'!$A$3:$B$9992,2,)</f>
        <v>Kragenmoor Wayshrine</v>
      </c>
      <c r="N76" s="3" t="str">
        <f>VLOOKUP(F76,'ESO zone constants'!$A$3:$D$9999,4,FALSE)</f>
        <v>Stonefalls</v>
      </c>
    </row>
    <row r="77" spans="1:14" x14ac:dyDescent="0.25">
      <c r="A77" s="81">
        <v>77</v>
      </c>
      <c r="F77">
        <v>41</v>
      </c>
      <c r="J77" s="30" t="str">
        <f t="shared" si="3"/>
        <v>[77]=41,</v>
      </c>
      <c r="K77" s="3">
        <f t="shared" si="4"/>
        <v>77</v>
      </c>
      <c r="L77" s="3">
        <f t="shared" si="5"/>
        <v>41</v>
      </c>
      <c r="M77" s="8" t="str">
        <f>VLOOKUP(A77,'ESO wayshrine names'!$A$3:$B$9992,2,)</f>
        <v>Ashen Road Wayshrine</v>
      </c>
      <c r="N77" s="3" t="str">
        <f>VLOOKUP(F77,'ESO zone constants'!$A$3:$D$9999,4,FALSE)</f>
        <v>Stonefalls</v>
      </c>
    </row>
    <row r="78" spans="1:14" x14ac:dyDescent="0.25">
      <c r="A78" s="81">
        <v>78</v>
      </c>
      <c r="F78">
        <v>117</v>
      </c>
      <c r="J78" s="30" t="str">
        <f t="shared" si="3"/>
        <v>[78]=117,</v>
      </c>
      <c r="K78" s="3">
        <f t="shared" si="4"/>
        <v>78</v>
      </c>
      <c r="L78" s="3">
        <f t="shared" si="5"/>
        <v>117</v>
      </c>
      <c r="M78" s="8" t="str">
        <f>VLOOKUP(A78,'ESO wayshrine names'!$A$3:$B$9992,2,)</f>
        <v>Venomous Fens Wayshrine</v>
      </c>
      <c r="N78" s="3" t="str">
        <f>VLOOKUP(F78,'ESO zone constants'!$A$3:$D$9999,4,FALSE)</f>
        <v>Shadowfen</v>
      </c>
    </row>
    <row r="79" spans="1:14" x14ac:dyDescent="0.25">
      <c r="A79" s="79">
        <v>79</v>
      </c>
      <c r="B79">
        <v>10</v>
      </c>
      <c r="C79">
        <v>13</v>
      </c>
      <c r="D79" t="s">
        <v>113</v>
      </c>
      <c r="E79">
        <v>10</v>
      </c>
      <c r="F79">
        <v>57</v>
      </c>
      <c r="G79" t="s">
        <v>113</v>
      </c>
      <c r="H79">
        <v>1</v>
      </c>
      <c r="I79" t="s">
        <v>1922</v>
      </c>
      <c r="J79" s="30" t="str">
        <f t="shared" si="3"/>
        <v>[79]=57,</v>
      </c>
      <c r="K79" s="3">
        <f t="shared" si="4"/>
        <v>79</v>
      </c>
      <c r="L79" s="3">
        <f t="shared" si="5"/>
        <v>57</v>
      </c>
      <c r="M79" s="8" t="str">
        <f>VLOOKUP(A79,'ESO wayshrine names'!$A$3:$B$9992,2,)</f>
        <v>Selfora Wayshrine</v>
      </c>
      <c r="N79" s="3" t="str">
        <f>VLOOKUP(F79,'ESO zone constants'!$A$3:$D$9999,4,FALSE)</f>
        <v>Deshaan</v>
      </c>
    </row>
    <row r="80" spans="1:14" x14ac:dyDescent="0.25">
      <c r="A80" s="79">
        <v>80</v>
      </c>
      <c r="B80">
        <v>10</v>
      </c>
      <c r="C80">
        <v>13</v>
      </c>
      <c r="D80" t="s">
        <v>113</v>
      </c>
      <c r="E80">
        <v>10</v>
      </c>
      <c r="F80">
        <v>57</v>
      </c>
      <c r="G80" t="s">
        <v>113</v>
      </c>
      <c r="H80">
        <v>1</v>
      </c>
      <c r="I80" t="s">
        <v>1923</v>
      </c>
      <c r="J80" s="30" t="str">
        <f t="shared" si="3"/>
        <v>[80]=57,</v>
      </c>
      <c r="K80" s="3">
        <f t="shared" si="4"/>
        <v>80</v>
      </c>
      <c r="L80" s="3">
        <f t="shared" si="5"/>
        <v>57</v>
      </c>
      <c r="M80" s="8" t="str">
        <f>VLOOKUP(A80,'ESO wayshrine names'!$A$3:$B$9992,2,)</f>
        <v>Silent Mire Wayshrine</v>
      </c>
      <c r="N80" s="3" t="str">
        <f>VLOOKUP(F80,'ESO zone constants'!$A$3:$D$9999,4,FALSE)</f>
        <v>Deshaan</v>
      </c>
    </row>
    <row r="81" spans="1:14" x14ac:dyDescent="0.25">
      <c r="A81" s="79">
        <v>81</v>
      </c>
      <c r="B81">
        <v>10</v>
      </c>
      <c r="C81">
        <v>13</v>
      </c>
      <c r="D81" t="s">
        <v>113</v>
      </c>
      <c r="E81">
        <v>10</v>
      </c>
      <c r="F81">
        <v>57</v>
      </c>
      <c r="G81" t="s">
        <v>113</v>
      </c>
      <c r="H81">
        <v>1</v>
      </c>
      <c r="I81" t="s">
        <v>1924</v>
      </c>
      <c r="J81" s="30" t="str">
        <f t="shared" si="3"/>
        <v>[81]=57,</v>
      </c>
      <c r="K81" s="3">
        <f t="shared" si="4"/>
        <v>81</v>
      </c>
      <c r="L81" s="3">
        <f t="shared" si="5"/>
        <v>57</v>
      </c>
      <c r="M81" s="8" t="str">
        <f>VLOOKUP(A81,'ESO wayshrine names'!$A$3:$B$9992,2,)</f>
        <v>Eidolon's Hollow Wayshrine</v>
      </c>
      <c r="N81" s="3" t="str">
        <f>VLOOKUP(F81,'ESO zone constants'!$A$3:$D$9999,4,FALSE)</f>
        <v>Deshaan</v>
      </c>
    </row>
    <row r="82" spans="1:14" x14ac:dyDescent="0.25">
      <c r="A82" s="81">
        <v>82</v>
      </c>
      <c r="F82">
        <v>20</v>
      </c>
      <c r="J82" s="30" t="str">
        <f t="shared" si="3"/>
        <v>[82]=20,</v>
      </c>
      <c r="K82" s="3">
        <f t="shared" si="4"/>
        <v>82</v>
      </c>
      <c r="L82" s="3">
        <f t="shared" si="5"/>
        <v>20</v>
      </c>
      <c r="M82" s="8" t="str">
        <f>VLOOKUP(A82,'ESO wayshrine names'!$A$3:$B$9992,2,)</f>
        <v>Northpoint Wayshrine</v>
      </c>
      <c r="N82" s="3" t="str">
        <f>VLOOKUP(F82,'ESO zone constants'!$A$3:$D$9999,4,FALSE)</f>
        <v>Rivenspire</v>
      </c>
    </row>
    <row r="83" spans="1:14" x14ac:dyDescent="0.25">
      <c r="A83" s="81">
        <v>83</v>
      </c>
      <c r="F83">
        <v>20</v>
      </c>
      <c r="J83" s="30" t="str">
        <f t="shared" si="3"/>
        <v>[83]=20,</v>
      </c>
      <c r="K83" s="3">
        <f t="shared" si="4"/>
        <v>83</v>
      </c>
      <c r="L83" s="3">
        <f t="shared" si="5"/>
        <v>20</v>
      </c>
      <c r="M83" s="8" t="str">
        <f>VLOOKUP(A83,'ESO wayshrine names'!$A$3:$B$9992,2,)</f>
        <v>Fell's Run Wayshrine</v>
      </c>
      <c r="N83" s="3" t="str">
        <f>VLOOKUP(F83,'ESO zone constants'!$A$3:$D$9999,4,FALSE)</f>
        <v>Rivenspire</v>
      </c>
    </row>
    <row r="84" spans="1:14" x14ac:dyDescent="0.25">
      <c r="A84" s="81">
        <v>84</v>
      </c>
      <c r="F84">
        <v>20</v>
      </c>
      <c r="J84" s="30" t="str">
        <f t="shared" si="3"/>
        <v>[84]=20,</v>
      </c>
      <c r="K84" s="3">
        <f t="shared" si="4"/>
        <v>84</v>
      </c>
      <c r="L84" s="3">
        <f t="shared" si="5"/>
        <v>20</v>
      </c>
      <c r="M84" s="8" t="str">
        <f>VLOOKUP(A84,'ESO wayshrine names'!$A$3:$B$9992,2,)</f>
        <v>Hoarfrost Downs Wayshrine</v>
      </c>
      <c r="N84" s="3" t="str">
        <f>VLOOKUP(F84,'ESO zone constants'!$A$3:$D$9999,4,FALSE)</f>
        <v>Rivenspire</v>
      </c>
    </row>
    <row r="85" spans="1:14" x14ac:dyDescent="0.25">
      <c r="A85" s="81">
        <v>85</v>
      </c>
      <c r="F85">
        <v>117</v>
      </c>
      <c r="J85" s="30" t="str">
        <f t="shared" si="3"/>
        <v>[85]=117,</v>
      </c>
      <c r="K85" s="3">
        <f t="shared" si="4"/>
        <v>85</v>
      </c>
      <c r="L85" s="3">
        <f t="shared" si="5"/>
        <v>117</v>
      </c>
      <c r="M85" s="8" t="str">
        <f>VLOOKUP(A85,'ESO wayshrine names'!$A$3:$B$9992,2,)</f>
        <v>Forsaken Hamlet Wayshrine</v>
      </c>
      <c r="N85" s="3" t="str">
        <f>VLOOKUP(F85,'ESO zone constants'!$A$3:$D$9999,4,FALSE)</f>
        <v>Shadowfen</v>
      </c>
    </row>
    <row r="86" spans="1:14" x14ac:dyDescent="0.25">
      <c r="A86" s="81">
        <v>86</v>
      </c>
      <c r="F86">
        <v>20</v>
      </c>
      <c r="J86" s="30" t="str">
        <f t="shared" si="3"/>
        <v>[86]=20,</v>
      </c>
      <c r="K86" s="3">
        <f t="shared" si="4"/>
        <v>86</v>
      </c>
      <c r="L86" s="3">
        <f t="shared" si="5"/>
        <v>20</v>
      </c>
      <c r="M86" s="8" t="str">
        <f>VLOOKUP(A86,'ESO wayshrine names'!$A$3:$B$9992,2,)</f>
        <v>Sanguine Barrows Wayshrine</v>
      </c>
      <c r="N86" s="3" t="str">
        <f>VLOOKUP(F86,'ESO zone constants'!$A$3:$D$9999,4,FALSE)</f>
        <v>Rivenspire</v>
      </c>
    </row>
    <row r="87" spans="1:14" x14ac:dyDescent="0.25">
      <c r="A87" s="81">
        <v>87</v>
      </c>
      <c r="F87">
        <v>101</v>
      </c>
      <c r="J87" s="30" t="str">
        <f t="shared" si="3"/>
        <v>[87]=101,</v>
      </c>
      <c r="K87" s="3">
        <f t="shared" si="4"/>
        <v>87</v>
      </c>
      <c r="L87" s="3">
        <f t="shared" si="5"/>
        <v>101</v>
      </c>
      <c r="M87" s="8" t="str">
        <f>VLOOKUP(A87,'ESO wayshrine names'!$A$3:$B$9992,2,)</f>
        <v>Windhelm Wayshrine</v>
      </c>
      <c r="N87" s="3" t="str">
        <f>VLOOKUP(F87,'ESO zone constants'!$A$3:$D$9999,4,FALSE)</f>
        <v>Eastmarch</v>
      </c>
    </row>
    <row r="88" spans="1:14" x14ac:dyDescent="0.25">
      <c r="A88" s="81">
        <v>88</v>
      </c>
      <c r="F88">
        <v>101</v>
      </c>
      <c r="J88" s="30" t="str">
        <f t="shared" si="3"/>
        <v>[88]=101,</v>
      </c>
      <c r="K88" s="3">
        <f t="shared" si="4"/>
        <v>88</v>
      </c>
      <c r="L88" s="3">
        <f t="shared" si="5"/>
        <v>101</v>
      </c>
      <c r="M88" s="8" t="str">
        <f>VLOOKUP(A88,'ESO wayshrine names'!$A$3:$B$9992,2,)</f>
        <v>Fort Morvunskar Wayshrine</v>
      </c>
      <c r="N88" s="3" t="str">
        <f>VLOOKUP(F88,'ESO zone constants'!$A$3:$D$9999,4,FALSE)</f>
        <v>Eastmarch</v>
      </c>
    </row>
    <row r="89" spans="1:14" x14ac:dyDescent="0.25">
      <c r="A89" s="81">
        <v>89</v>
      </c>
      <c r="F89">
        <v>101</v>
      </c>
      <c r="J89" s="30" t="str">
        <f t="shared" si="3"/>
        <v>[89]=101,</v>
      </c>
      <c r="K89" s="3">
        <f t="shared" si="4"/>
        <v>89</v>
      </c>
      <c r="L89" s="3">
        <f t="shared" si="5"/>
        <v>101</v>
      </c>
      <c r="M89" s="8" t="str">
        <f>VLOOKUP(A89,'ESO wayshrine names'!$A$3:$B$9992,2,)</f>
        <v>Kynesgrove Wayshrine</v>
      </c>
      <c r="N89" s="3" t="str">
        <f>VLOOKUP(F89,'ESO zone constants'!$A$3:$D$9999,4,FALSE)</f>
        <v>Eastmarch</v>
      </c>
    </row>
    <row r="90" spans="1:14" x14ac:dyDescent="0.25">
      <c r="A90" s="81">
        <v>90</v>
      </c>
      <c r="F90">
        <v>101</v>
      </c>
      <c r="J90" s="30" t="str">
        <f t="shared" si="3"/>
        <v>[90]=101,</v>
      </c>
      <c r="K90" s="3">
        <f t="shared" si="4"/>
        <v>90</v>
      </c>
      <c r="L90" s="3">
        <f t="shared" si="5"/>
        <v>101</v>
      </c>
      <c r="M90" s="8" t="str">
        <f>VLOOKUP(A90,'ESO wayshrine names'!$A$3:$B$9992,2,)</f>
        <v>Voljar Meadery Wayshrine</v>
      </c>
      <c r="N90" s="3" t="str">
        <f>VLOOKUP(F90,'ESO zone constants'!$A$3:$D$9999,4,FALSE)</f>
        <v>Eastmarch</v>
      </c>
    </row>
    <row r="91" spans="1:14" x14ac:dyDescent="0.25">
      <c r="A91" s="81">
        <v>91</v>
      </c>
      <c r="F91">
        <v>101</v>
      </c>
      <c r="J91" s="30" t="str">
        <f t="shared" si="3"/>
        <v>[91]=101,</v>
      </c>
      <c r="K91" s="3">
        <f t="shared" si="4"/>
        <v>91</v>
      </c>
      <c r="L91" s="3">
        <f t="shared" si="5"/>
        <v>101</v>
      </c>
      <c r="M91" s="8" t="str">
        <f>VLOOKUP(A91,'ESO wayshrine names'!$A$3:$B$9992,2,)</f>
        <v>Cradlecrush Wayshrine</v>
      </c>
      <c r="N91" s="3" t="str">
        <f>VLOOKUP(F91,'ESO zone constants'!$A$3:$D$9999,4,FALSE)</f>
        <v>Eastmarch</v>
      </c>
    </row>
    <row r="92" spans="1:14" x14ac:dyDescent="0.25">
      <c r="A92" s="81">
        <v>92</v>
      </c>
      <c r="F92">
        <v>101</v>
      </c>
      <c r="J92" s="30" t="str">
        <f t="shared" si="3"/>
        <v>[92]=101,</v>
      </c>
      <c r="K92" s="3">
        <f t="shared" si="4"/>
        <v>92</v>
      </c>
      <c r="L92" s="3">
        <f t="shared" si="5"/>
        <v>101</v>
      </c>
      <c r="M92" s="8" t="str">
        <f>VLOOKUP(A92,'ESO wayshrine names'!$A$3:$B$9992,2,)</f>
        <v>Fort Amol Wayshrine</v>
      </c>
      <c r="N92" s="3" t="str">
        <f>VLOOKUP(F92,'ESO zone constants'!$A$3:$D$9999,4,FALSE)</f>
        <v>Eastmarch</v>
      </c>
    </row>
    <row r="93" spans="1:14" x14ac:dyDescent="0.25">
      <c r="A93" s="81">
        <v>93</v>
      </c>
      <c r="F93">
        <v>101</v>
      </c>
      <c r="J93" s="30" t="str">
        <f t="shared" si="3"/>
        <v>[93]=101,</v>
      </c>
      <c r="K93" s="3">
        <f t="shared" si="4"/>
        <v>93</v>
      </c>
      <c r="L93" s="3">
        <f t="shared" si="5"/>
        <v>101</v>
      </c>
      <c r="M93" s="8" t="str">
        <f>VLOOKUP(A93,'ESO wayshrine names'!$A$3:$B$9992,2,)</f>
        <v>Wittestadr Wayshrine</v>
      </c>
      <c r="N93" s="3" t="str">
        <f>VLOOKUP(F93,'ESO zone constants'!$A$3:$D$9999,4,FALSE)</f>
        <v>Eastmarch</v>
      </c>
    </row>
    <row r="94" spans="1:14" x14ac:dyDescent="0.25">
      <c r="A94" s="81">
        <v>94</v>
      </c>
      <c r="F94">
        <v>101</v>
      </c>
      <c r="J94" s="30" t="str">
        <f t="shared" si="3"/>
        <v>[94]=101,</v>
      </c>
      <c r="K94" s="3">
        <f t="shared" si="4"/>
        <v>94</v>
      </c>
      <c r="L94" s="3">
        <f t="shared" si="5"/>
        <v>101</v>
      </c>
      <c r="M94" s="8" t="str">
        <f>VLOOKUP(A94,'ESO wayshrine names'!$A$3:$B$9992,2,)</f>
        <v>Mistwatch Wayshrine</v>
      </c>
      <c r="N94" s="3" t="str">
        <f>VLOOKUP(F94,'ESO zone constants'!$A$3:$D$9999,4,FALSE)</f>
        <v>Eastmarch</v>
      </c>
    </row>
    <row r="95" spans="1:14" x14ac:dyDescent="0.25">
      <c r="A95" s="81">
        <v>95</v>
      </c>
      <c r="F95">
        <v>101</v>
      </c>
      <c r="J95" s="30" t="str">
        <f t="shared" si="3"/>
        <v>[95]=101,</v>
      </c>
      <c r="K95" s="3">
        <f t="shared" si="4"/>
        <v>95</v>
      </c>
      <c r="L95" s="3">
        <f t="shared" si="5"/>
        <v>101</v>
      </c>
      <c r="M95" s="8" t="str">
        <f>VLOOKUP(A95,'ESO wayshrine names'!$A$3:$B$9992,2,)</f>
        <v>Jorunn's Stand Wayshrine</v>
      </c>
      <c r="N95" s="3" t="str">
        <f>VLOOKUP(F95,'ESO zone constants'!$A$3:$D$9999,4,FALSE)</f>
        <v>Eastmarch</v>
      </c>
    </row>
    <row r="96" spans="1:14" x14ac:dyDescent="0.25">
      <c r="A96" s="81">
        <v>96</v>
      </c>
      <c r="F96">
        <v>101</v>
      </c>
      <c r="J96" s="30" t="str">
        <f t="shared" si="3"/>
        <v>[96]=101,</v>
      </c>
      <c r="K96" s="3">
        <f t="shared" si="4"/>
        <v>96</v>
      </c>
      <c r="L96" s="3">
        <f t="shared" si="5"/>
        <v>101</v>
      </c>
      <c r="M96" s="8" t="str">
        <f>VLOOKUP(A96,'ESO wayshrine names'!$A$3:$B$9992,2,)</f>
        <v>Logging Camp Wayshrine</v>
      </c>
      <c r="N96" s="3" t="str">
        <f>VLOOKUP(F96,'ESO zone constants'!$A$3:$D$9999,4,FALSE)</f>
        <v>Eastmarch</v>
      </c>
    </row>
    <row r="97" spans="1:14" x14ac:dyDescent="0.25">
      <c r="A97" s="81">
        <v>97</v>
      </c>
      <c r="F97">
        <v>101</v>
      </c>
      <c r="J97" s="30" t="str">
        <f t="shared" si="3"/>
        <v>[97]=101,</v>
      </c>
      <c r="K97" s="3">
        <f t="shared" si="4"/>
        <v>97</v>
      </c>
      <c r="L97" s="3">
        <f t="shared" si="5"/>
        <v>101</v>
      </c>
      <c r="M97" s="8" t="str">
        <f>VLOOKUP(A97,'ESO wayshrine names'!$A$3:$B$9992,2,)</f>
        <v>Skuldafn Wayshrine</v>
      </c>
      <c r="N97" s="3" t="str">
        <f>VLOOKUP(F97,'ESO zone constants'!$A$3:$D$9999,4,FALSE)</f>
        <v>Eastmarch</v>
      </c>
    </row>
    <row r="98" spans="1:14" x14ac:dyDescent="0.25">
      <c r="A98" s="81">
        <v>98</v>
      </c>
      <c r="F98">
        <v>41</v>
      </c>
      <c r="J98" s="30" t="str">
        <f t="shared" si="3"/>
        <v>[98]=41,</v>
      </c>
      <c r="K98" s="3">
        <f t="shared" si="4"/>
        <v>98</v>
      </c>
      <c r="L98" s="3">
        <f t="shared" si="5"/>
        <v>41</v>
      </c>
      <c r="M98" s="8" t="str">
        <f>VLOOKUP(A98,'ESO wayshrine names'!$A$3:$B$9992,2,)</f>
        <v>Dungeon: Fungal Grotto I</v>
      </c>
      <c r="N98" s="3" t="str">
        <f>VLOOKUP(F98,'ESO zone constants'!$A$3:$D$9999,4,FALSE)</f>
        <v>Stonefalls</v>
      </c>
    </row>
    <row r="99" spans="1:14" x14ac:dyDescent="0.25">
      <c r="A99" s="81">
        <v>99</v>
      </c>
      <c r="F99">
        <v>58</v>
      </c>
      <c r="J99" s="30" t="str">
        <f t="shared" si="3"/>
        <v>[99]=58,</v>
      </c>
      <c r="K99" s="3">
        <f t="shared" si="4"/>
        <v>99</v>
      </c>
      <c r="L99" s="3">
        <f t="shared" si="5"/>
        <v>58</v>
      </c>
      <c r="M99" s="8" t="str">
        <f>VLOOKUP(A99,'ESO wayshrine names'!$A$3:$B$9992,2,)</f>
        <v>Ilayas Ruins Wayshrine</v>
      </c>
      <c r="N99" s="3" t="str">
        <f>VLOOKUP(F99,'ESO zone constants'!$A$3:$D$9999,4,FALSE)</f>
        <v>Malabal Tor</v>
      </c>
    </row>
    <row r="100" spans="1:14" x14ac:dyDescent="0.25">
      <c r="A100" s="81">
        <v>100</v>
      </c>
      <c r="F100">
        <v>58</v>
      </c>
      <c r="J100" s="30" t="str">
        <f t="shared" si="3"/>
        <v>[100]=58,</v>
      </c>
      <c r="K100" s="3">
        <f t="shared" si="4"/>
        <v>100</v>
      </c>
      <c r="L100" s="3">
        <f t="shared" si="5"/>
        <v>58</v>
      </c>
      <c r="M100" s="8" t="str">
        <f>VLOOKUP(A100,'ESO wayshrine names'!$A$3:$B$9992,2,)</f>
        <v>Vulkwasten Wayshrine</v>
      </c>
      <c r="N100" s="3" t="str">
        <f>VLOOKUP(F100,'ESO zone constants'!$A$3:$D$9999,4,FALSE)</f>
        <v>Malabal Tor</v>
      </c>
    </row>
    <row r="101" spans="1:14" x14ac:dyDescent="0.25">
      <c r="A101" s="81">
        <v>101</v>
      </c>
      <c r="F101">
        <v>58</v>
      </c>
      <c r="J101" s="30" t="str">
        <f t="shared" si="3"/>
        <v>[101]=58,</v>
      </c>
      <c r="K101" s="3">
        <f t="shared" si="4"/>
        <v>101</v>
      </c>
      <c r="L101" s="3">
        <f t="shared" si="5"/>
        <v>58</v>
      </c>
      <c r="M101" s="8" t="str">
        <f>VLOOKUP(A101,'ESO wayshrine names'!$A$3:$B$9992,2,)</f>
        <v>Dra'bul Wayshrine</v>
      </c>
      <c r="N101" s="3" t="str">
        <f>VLOOKUP(F101,'ESO zone constants'!$A$3:$D$9999,4,FALSE)</f>
        <v>Malabal Tor</v>
      </c>
    </row>
    <row r="102" spans="1:14" x14ac:dyDescent="0.25">
      <c r="A102" s="81">
        <v>102</v>
      </c>
      <c r="F102">
        <v>58</v>
      </c>
      <c r="J102" s="30" t="str">
        <f t="shared" si="3"/>
        <v>[102]=58,</v>
      </c>
      <c r="K102" s="3">
        <f t="shared" si="4"/>
        <v>102</v>
      </c>
      <c r="L102" s="3">
        <f t="shared" si="5"/>
        <v>58</v>
      </c>
      <c r="M102" s="8" t="str">
        <f>VLOOKUP(A102,'ESO wayshrine names'!$A$3:$B$9992,2,)</f>
        <v>Velyn Harbor Wayshrine</v>
      </c>
      <c r="N102" s="3" t="str">
        <f>VLOOKUP(F102,'ESO zone constants'!$A$3:$D$9999,4,FALSE)</f>
        <v>Malabal Tor</v>
      </c>
    </row>
    <row r="103" spans="1:14" x14ac:dyDescent="0.25">
      <c r="A103" s="81">
        <v>103</v>
      </c>
      <c r="F103">
        <v>58</v>
      </c>
      <c r="J103" s="30" t="str">
        <f t="shared" si="3"/>
        <v>[103]=58,</v>
      </c>
      <c r="K103" s="3">
        <f t="shared" si="4"/>
        <v>103</v>
      </c>
      <c r="L103" s="3">
        <f t="shared" si="5"/>
        <v>58</v>
      </c>
      <c r="M103" s="8" t="str">
        <f>VLOOKUP(A103,'ESO wayshrine names'!$A$3:$B$9992,2,)</f>
        <v>Bloodtoil Wayshrine</v>
      </c>
      <c r="N103" s="3" t="str">
        <f>VLOOKUP(F103,'ESO zone constants'!$A$3:$D$9999,4,FALSE)</f>
        <v>Malabal Tor</v>
      </c>
    </row>
    <row r="104" spans="1:14" x14ac:dyDescent="0.25">
      <c r="A104" s="81">
        <v>104</v>
      </c>
      <c r="F104">
        <v>58</v>
      </c>
      <c r="J104" s="30" t="str">
        <f t="shared" si="3"/>
        <v>[104]=58,</v>
      </c>
      <c r="K104" s="3">
        <f t="shared" si="4"/>
        <v>104</v>
      </c>
      <c r="L104" s="3">
        <f t="shared" si="5"/>
        <v>58</v>
      </c>
      <c r="M104" s="8" t="str">
        <f>VLOOKUP(A104,'ESO wayshrine names'!$A$3:$B$9992,2,)</f>
        <v>Abamath Wayshrine</v>
      </c>
      <c r="N104" s="3" t="str">
        <f>VLOOKUP(F104,'ESO zone constants'!$A$3:$D$9999,4,FALSE)</f>
        <v>Malabal Tor</v>
      </c>
    </row>
    <row r="105" spans="1:14" x14ac:dyDescent="0.25">
      <c r="A105" s="81">
        <v>105</v>
      </c>
      <c r="F105">
        <v>58</v>
      </c>
      <c r="J105" s="30" t="str">
        <f t="shared" si="3"/>
        <v>[105]=58,</v>
      </c>
      <c r="K105" s="3">
        <f t="shared" si="4"/>
        <v>105</v>
      </c>
      <c r="L105" s="3">
        <f t="shared" si="5"/>
        <v>58</v>
      </c>
      <c r="M105" s="8" t="str">
        <f>VLOOKUP(A105,'ESO wayshrine names'!$A$3:$B$9992,2,)</f>
        <v>Wilding Run Wayshrine</v>
      </c>
      <c r="N105" s="3" t="str">
        <f>VLOOKUP(F105,'ESO zone constants'!$A$3:$D$9999,4,FALSE)</f>
        <v>Malabal Tor</v>
      </c>
    </row>
    <row r="106" spans="1:14" x14ac:dyDescent="0.25">
      <c r="A106" s="81">
        <v>106</v>
      </c>
      <c r="F106">
        <v>58</v>
      </c>
      <c r="J106" s="30" t="str">
        <f t="shared" si="3"/>
        <v>[106]=58,</v>
      </c>
      <c r="K106" s="3">
        <f t="shared" si="4"/>
        <v>106</v>
      </c>
      <c r="L106" s="3">
        <f t="shared" si="5"/>
        <v>58</v>
      </c>
      <c r="M106" s="8" t="str">
        <f>VLOOKUP(A106,'ESO wayshrine names'!$A$3:$B$9992,2,)</f>
        <v>Baandari TradingPost Wayshrine</v>
      </c>
      <c r="N106" s="3" t="str">
        <f>VLOOKUP(F106,'ESO zone constants'!$A$3:$D$9999,4,FALSE)</f>
        <v>Malabal Tor</v>
      </c>
    </row>
    <row r="107" spans="1:14" x14ac:dyDescent="0.25">
      <c r="A107" s="81">
        <v>107</v>
      </c>
      <c r="F107">
        <v>58</v>
      </c>
      <c r="J107" s="30" t="str">
        <f t="shared" si="3"/>
        <v>[107]=58,</v>
      </c>
      <c r="K107" s="3">
        <f t="shared" si="4"/>
        <v>107</v>
      </c>
      <c r="L107" s="3">
        <f t="shared" si="5"/>
        <v>58</v>
      </c>
      <c r="M107" s="8" t="str">
        <f>VLOOKUP(A107,'ESO wayshrine names'!$A$3:$B$9992,2,)</f>
        <v>Valeguard Wayshrine</v>
      </c>
      <c r="N107" s="3" t="str">
        <f>VLOOKUP(F107,'ESO zone constants'!$A$3:$D$9999,4,FALSE)</f>
        <v>Malabal Tor</v>
      </c>
    </row>
    <row r="108" spans="1:14" x14ac:dyDescent="0.25">
      <c r="A108" s="81">
        <v>108</v>
      </c>
      <c r="F108">
        <v>41</v>
      </c>
      <c r="J108" s="30" t="str">
        <f t="shared" si="3"/>
        <v>[108]=41,</v>
      </c>
      <c r="K108" s="3">
        <f t="shared" si="4"/>
        <v>108</v>
      </c>
      <c r="L108" s="3">
        <f t="shared" si="5"/>
        <v>41</v>
      </c>
      <c r="M108" s="8" t="str">
        <f>VLOOKUP(A108,'ESO wayshrine names'!$A$3:$B$9992,2,)</f>
        <v>Senie Wayshrine</v>
      </c>
      <c r="N108" s="3" t="str">
        <f>VLOOKUP(F108,'ESO zone constants'!$A$3:$D$9999,4,FALSE)</f>
        <v>Stonefalls</v>
      </c>
    </row>
    <row r="109" spans="1:14" x14ac:dyDescent="0.25">
      <c r="A109" s="81">
        <v>109</v>
      </c>
      <c r="F109">
        <v>103</v>
      </c>
      <c r="J109" s="30" t="str">
        <f t="shared" si="3"/>
        <v>[109]=103,</v>
      </c>
      <c r="K109" s="3">
        <f t="shared" si="4"/>
        <v>109</v>
      </c>
      <c r="L109" s="3">
        <f t="shared" si="5"/>
        <v>103</v>
      </c>
      <c r="M109" s="8" t="str">
        <f>VLOOKUP(A109,'ESO wayshrine names'!$A$3:$B$9992,2,)</f>
        <v>Riften Wayshrine</v>
      </c>
      <c r="N109" s="3" t="str">
        <f>VLOOKUP(F109,'ESO zone constants'!$A$3:$D$9999,4,FALSE)</f>
        <v>The Rift</v>
      </c>
    </row>
    <row r="110" spans="1:14" x14ac:dyDescent="0.25">
      <c r="A110" s="81">
        <v>110</v>
      </c>
      <c r="F110">
        <v>103</v>
      </c>
      <c r="J110" s="30" t="str">
        <f t="shared" si="3"/>
        <v>[110]=103,</v>
      </c>
      <c r="K110" s="3">
        <f t="shared" si="4"/>
        <v>110</v>
      </c>
      <c r="L110" s="3">
        <f t="shared" si="5"/>
        <v>103</v>
      </c>
      <c r="M110" s="8" t="str">
        <f>VLOOKUP(A110,'ESO wayshrine names'!$A$3:$B$9992,2,)</f>
        <v>Skald's Retreat Wayshrine</v>
      </c>
      <c r="N110" s="3" t="str">
        <f>VLOOKUP(F110,'ESO zone constants'!$A$3:$D$9999,4,FALSE)</f>
        <v>The Rift</v>
      </c>
    </row>
    <row r="111" spans="1:14" x14ac:dyDescent="0.25">
      <c r="A111" s="81">
        <v>111</v>
      </c>
      <c r="F111">
        <v>103</v>
      </c>
      <c r="J111" s="30" t="str">
        <f t="shared" si="3"/>
        <v>[111]=103,</v>
      </c>
      <c r="K111" s="3">
        <f t="shared" si="4"/>
        <v>111</v>
      </c>
      <c r="L111" s="3">
        <f t="shared" si="5"/>
        <v>103</v>
      </c>
      <c r="M111" s="8" t="str">
        <f>VLOOKUP(A111,'ESO wayshrine names'!$A$3:$B$9992,2,)</f>
        <v>Trolhetta Wayshrine</v>
      </c>
      <c r="N111" s="3" t="str">
        <f>VLOOKUP(F111,'ESO zone constants'!$A$3:$D$9999,4,FALSE)</f>
        <v>The Rift</v>
      </c>
    </row>
    <row r="112" spans="1:14" x14ac:dyDescent="0.25">
      <c r="A112" s="81">
        <v>112</v>
      </c>
      <c r="F112">
        <v>103</v>
      </c>
      <c r="J112" s="30" t="str">
        <f t="shared" si="3"/>
        <v>[112]=103,</v>
      </c>
      <c r="K112" s="3">
        <f t="shared" si="4"/>
        <v>112</v>
      </c>
      <c r="L112" s="3">
        <f t="shared" si="5"/>
        <v>103</v>
      </c>
      <c r="M112" s="8" t="str">
        <f>VLOOKUP(A112,'ESO wayshrine names'!$A$3:$B$9992,2,)</f>
        <v>Trolhetta Summit Wayshrine</v>
      </c>
      <c r="N112" s="3" t="str">
        <f>VLOOKUP(F112,'ESO zone constants'!$A$3:$D$9999,4,FALSE)</f>
        <v>The Rift</v>
      </c>
    </row>
    <row r="113" spans="1:14" x14ac:dyDescent="0.25">
      <c r="A113" s="81">
        <v>113</v>
      </c>
      <c r="F113">
        <v>103</v>
      </c>
      <c r="J113" s="30" t="str">
        <f t="shared" si="3"/>
        <v>[113]=103,</v>
      </c>
      <c r="K113" s="3">
        <f t="shared" si="4"/>
        <v>113</v>
      </c>
      <c r="L113" s="3">
        <f t="shared" si="5"/>
        <v>103</v>
      </c>
      <c r="M113" s="8" t="str">
        <f>VLOOKUP(A113,'ESO wayshrine names'!$A$3:$B$9992,2,)</f>
        <v>Honrich Tower Wayshrine</v>
      </c>
      <c r="N113" s="3" t="str">
        <f>VLOOKUP(F113,'ESO zone constants'!$A$3:$D$9999,4,FALSE)</f>
        <v>The Rift</v>
      </c>
    </row>
    <row r="114" spans="1:14" x14ac:dyDescent="0.25">
      <c r="A114" s="81">
        <v>114</v>
      </c>
      <c r="F114">
        <v>103</v>
      </c>
      <c r="J114" s="30" t="str">
        <f t="shared" si="3"/>
        <v>[114]=103,</v>
      </c>
      <c r="K114" s="3">
        <f t="shared" si="4"/>
        <v>114</v>
      </c>
      <c r="L114" s="3">
        <f t="shared" si="5"/>
        <v>103</v>
      </c>
      <c r="M114" s="8" t="str">
        <f>VLOOKUP(A114,'ESO wayshrine names'!$A$3:$B$9992,2,)</f>
        <v>Fallowstone Hall Wayshrine</v>
      </c>
      <c r="N114" s="3" t="str">
        <f>VLOOKUP(F114,'ESO zone constants'!$A$3:$D$9999,4,FALSE)</f>
        <v>The Rift</v>
      </c>
    </row>
    <row r="115" spans="1:14" x14ac:dyDescent="0.25">
      <c r="A115" s="81">
        <v>115</v>
      </c>
      <c r="F115">
        <v>103</v>
      </c>
      <c r="J115" s="30" t="str">
        <f t="shared" si="3"/>
        <v>[115]=103,</v>
      </c>
      <c r="K115" s="3">
        <f t="shared" si="4"/>
        <v>115</v>
      </c>
      <c r="L115" s="3">
        <f t="shared" si="5"/>
        <v>103</v>
      </c>
      <c r="M115" s="8" t="str">
        <f>VLOOKUP(A115,'ESO wayshrine names'!$A$3:$B$9992,2,)</f>
        <v>Northwind Mine Wayshrine</v>
      </c>
      <c r="N115" s="3" t="str">
        <f>VLOOKUP(F115,'ESO zone constants'!$A$3:$D$9999,4,FALSE)</f>
        <v>The Rift</v>
      </c>
    </row>
    <row r="116" spans="1:14" x14ac:dyDescent="0.25">
      <c r="A116" s="81">
        <v>116</v>
      </c>
      <c r="F116">
        <v>103</v>
      </c>
      <c r="J116" s="30" t="str">
        <f t="shared" si="3"/>
        <v>[116]=103,</v>
      </c>
      <c r="K116" s="3">
        <f t="shared" si="4"/>
        <v>116</v>
      </c>
      <c r="L116" s="3">
        <f t="shared" si="5"/>
        <v>103</v>
      </c>
      <c r="M116" s="8" t="str">
        <f>VLOOKUP(A116,'ESO wayshrine names'!$A$3:$B$9992,2,)</f>
        <v>Geirmund's Hall Wayshrine</v>
      </c>
      <c r="N116" s="3" t="str">
        <f>VLOOKUP(F116,'ESO zone constants'!$A$3:$D$9999,4,FALSE)</f>
        <v>The Rift</v>
      </c>
    </row>
    <row r="117" spans="1:14" x14ac:dyDescent="0.25">
      <c r="A117" s="81">
        <v>117</v>
      </c>
      <c r="F117">
        <v>103</v>
      </c>
      <c r="J117" s="30" t="str">
        <f t="shared" si="3"/>
        <v>[117]=103,</v>
      </c>
      <c r="K117" s="3">
        <f t="shared" si="4"/>
        <v>117</v>
      </c>
      <c r="L117" s="3">
        <f t="shared" si="5"/>
        <v>103</v>
      </c>
      <c r="M117" s="8" t="str">
        <f>VLOOKUP(A117,'ESO wayshrine names'!$A$3:$B$9992,2,)</f>
        <v>Taarengrav Wayshrine</v>
      </c>
      <c r="N117" s="3" t="str">
        <f>VLOOKUP(F117,'ESO zone constants'!$A$3:$D$9999,4,FALSE)</f>
        <v>The Rift</v>
      </c>
    </row>
    <row r="118" spans="1:14" x14ac:dyDescent="0.25">
      <c r="A118" s="81">
        <v>118</v>
      </c>
      <c r="F118">
        <v>103</v>
      </c>
      <c r="J118" s="30" t="str">
        <f t="shared" si="3"/>
        <v>[118]=103,</v>
      </c>
      <c r="K118" s="3">
        <f t="shared" si="4"/>
        <v>118</v>
      </c>
      <c r="L118" s="3">
        <f t="shared" si="5"/>
        <v>103</v>
      </c>
      <c r="M118" s="8" t="str">
        <f>VLOOKUP(A118,'ESO wayshrine names'!$A$3:$B$9992,2,)</f>
        <v>Nimalten Wayshrine</v>
      </c>
      <c r="N118" s="3" t="str">
        <f>VLOOKUP(F118,'ESO zone constants'!$A$3:$D$9999,4,FALSE)</f>
        <v>The Rift</v>
      </c>
    </row>
    <row r="119" spans="1:14" x14ac:dyDescent="0.25">
      <c r="A119" s="81">
        <v>119</v>
      </c>
      <c r="F119">
        <v>103</v>
      </c>
      <c r="J119" s="30" t="str">
        <f t="shared" si="3"/>
        <v>[119]=103,</v>
      </c>
      <c r="K119" s="3">
        <f t="shared" si="4"/>
        <v>119</v>
      </c>
      <c r="L119" s="3">
        <f t="shared" si="5"/>
        <v>103</v>
      </c>
      <c r="M119" s="8" t="str">
        <f>VLOOKUP(A119,'ESO wayshrine names'!$A$3:$B$9992,2,)</f>
        <v>Ragged Hills Wayshrine</v>
      </c>
      <c r="N119" s="3" t="str">
        <f>VLOOKUP(F119,'ESO zone constants'!$A$3:$D$9999,4,FALSE)</f>
        <v>The Rift</v>
      </c>
    </row>
    <row r="120" spans="1:14" x14ac:dyDescent="0.25">
      <c r="A120" s="81">
        <v>120</v>
      </c>
      <c r="F120">
        <v>103</v>
      </c>
      <c r="J120" s="30" t="str">
        <f t="shared" si="3"/>
        <v>[120]=103,</v>
      </c>
      <c r="K120" s="3">
        <f t="shared" si="4"/>
        <v>120</v>
      </c>
      <c r="L120" s="3">
        <f t="shared" si="5"/>
        <v>103</v>
      </c>
      <c r="M120" s="8" t="str">
        <f>VLOOKUP(A120,'ESO wayshrine names'!$A$3:$B$9992,2,)</f>
        <v>Fullhelm Fort Wayshrine</v>
      </c>
      <c r="N120" s="3" t="str">
        <f>VLOOKUP(F120,'ESO zone constants'!$A$3:$D$9999,4,FALSE)</f>
        <v>The Rift</v>
      </c>
    </row>
    <row r="121" spans="1:14" x14ac:dyDescent="0.25">
      <c r="A121" s="81">
        <v>121</v>
      </c>
      <c r="F121">
        <v>381</v>
      </c>
      <c r="J121" s="30" t="str">
        <f t="shared" si="3"/>
        <v>[121]=381,</v>
      </c>
      <c r="K121" s="3">
        <f t="shared" si="4"/>
        <v>121</v>
      </c>
      <c r="L121" s="3">
        <f t="shared" si="5"/>
        <v>381</v>
      </c>
      <c r="M121" s="8" t="str">
        <f>VLOOKUP(A121,'ESO wayshrine names'!$A$3:$B$9992,2,)</f>
        <v>Skywatch Wayshrine</v>
      </c>
      <c r="N121" s="3" t="str">
        <f>VLOOKUP(F121,'ESO zone constants'!$A$3:$D$9999,4,FALSE)</f>
        <v>Auridon</v>
      </c>
    </row>
    <row r="122" spans="1:14" x14ac:dyDescent="0.25">
      <c r="A122" s="81">
        <v>122</v>
      </c>
      <c r="F122">
        <v>381</v>
      </c>
      <c r="J122" s="30" t="str">
        <f t="shared" si="3"/>
        <v>[122]=381,</v>
      </c>
      <c r="K122" s="3">
        <f t="shared" si="4"/>
        <v>122</v>
      </c>
      <c r="L122" s="3">
        <f t="shared" si="5"/>
        <v>381</v>
      </c>
      <c r="M122" s="8" t="str">
        <f>VLOOKUP(A122,'ESO wayshrine names'!$A$3:$B$9992,2,)</f>
        <v>Quendeluun Wayshrine</v>
      </c>
      <c r="N122" s="3" t="str">
        <f>VLOOKUP(F122,'ESO zone constants'!$A$3:$D$9999,4,FALSE)</f>
        <v>Auridon</v>
      </c>
    </row>
    <row r="123" spans="1:14" x14ac:dyDescent="0.25">
      <c r="A123" s="81">
        <v>123</v>
      </c>
      <c r="F123">
        <v>381</v>
      </c>
      <c r="J123" s="30" t="str">
        <f t="shared" si="3"/>
        <v>[123]=381,</v>
      </c>
      <c r="K123" s="3">
        <f t="shared" si="4"/>
        <v>123</v>
      </c>
      <c r="L123" s="3">
        <f t="shared" si="5"/>
        <v>381</v>
      </c>
      <c r="M123" s="8" t="str">
        <f>VLOOKUP(A123,'ESO wayshrine names'!$A$3:$B$9992,2,)</f>
        <v>College Wayshrine</v>
      </c>
      <c r="N123" s="3" t="str">
        <f>VLOOKUP(F123,'ESO zone constants'!$A$3:$D$9999,4,FALSE)</f>
        <v>Auridon</v>
      </c>
    </row>
    <row r="124" spans="1:14" x14ac:dyDescent="0.25">
      <c r="A124" s="81">
        <v>124</v>
      </c>
      <c r="F124">
        <v>381</v>
      </c>
      <c r="J124" s="30" t="str">
        <f t="shared" si="3"/>
        <v>[124]=381,</v>
      </c>
      <c r="K124" s="3">
        <f t="shared" si="4"/>
        <v>124</v>
      </c>
      <c r="L124" s="3">
        <f t="shared" si="5"/>
        <v>381</v>
      </c>
      <c r="M124" s="8" t="str">
        <f>VLOOKUP(A124,'ESO wayshrine names'!$A$3:$B$9992,2,)</f>
        <v>Greenwater Wayshrine</v>
      </c>
      <c r="N124" s="3" t="str">
        <f>VLOOKUP(F124,'ESO zone constants'!$A$3:$D$9999,4,FALSE)</f>
        <v>Auridon</v>
      </c>
    </row>
    <row r="125" spans="1:14" x14ac:dyDescent="0.25">
      <c r="A125" s="81">
        <v>125</v>
      </c>
      <c r="F125">
        <v>281</v>
      </c>
      <c r="J125" s="30" t="str">
        <f t="shared" si="3"/>
        <v>[125]=281,</v>
      </c>
      <c r="K125" s="3">
        <f t="shared" si="4"/>
        <v>125</v>
      </c>
      <c r="L125" s="3">
        <f t="shared" si="5"/>
        <v>281</v>
      </c>
      <c r="M125" s="8" t="str">
        <f>VLOOKUP(A125,'ESO wayshrine names'!$A$3:$B$9992,2,)</f>
        <v>Fort Zeren Wayshrine</v>
      </c>
      <c r="N125" s="3" t="str">
        <f>VLOOKUP(F125,'ESO zone constants'!$A$3:$D$9999,4,FALSE)</f>
        <v>Bal Foyen</v>
      </c>
    </row>
    <row r="126" spans="1:14" x14ac:dyDescent="0.25">
      <c r="A126" s="81">
        <v>126</v>
      </c>
      <c r="F126">
        <v>281</v>
      </c>
      <c r="J126" s="30" t="str">
        <f t="shared" si="3"/>
        <v>[126]=281,</v>
      </c>
      <c r="K126" s="3">
        <f t="shared" si="4"/>
        <v>126</v>
      </c>
      <c r="L126" s="3">
        <f t="shared" si="5"/>
        <v>281</v>
      </c>
      <c r="M126" s="8" t="str">
        <f>VLOOKUP(A126,'ESO wayshrine names'!$A$3:$B$9992,2,)</f>
        <v>Foyen Docks Wayshrine</v>
      </c>
      <c r="N126" s="3" t="str">
        <f>VLOOKUP(F126,'ESO zone constants'!$A$3:$D$9999,4,FALSE)</f>
        <v>Bal Foyen</v>
      </c>
    </row>
    <row r="127" spans="1:14" x14ac:dyDescent="0.25">
      <c r="A127" s="81">
        <v>127</v>
      </c>
      <c r="F127">
        <v>381</v>
      </c>
      <c r="J127" s="30" t="str">
        <f t="shared" si="3"/>
        <v>[127]=381,</v>
      </c>
      <c r="K127" s="3">
        <f t="shared" si="4"/>
        <v>127</v>
      </c>
      <c r="L127" s="3">
        <f t="shared" si="5"/>
        <v>381</v>
      </c>
      <c r="M127" s="8" t="str">
        <f>VLOOKUP(A127,'ESO wayshrine names'!$A$3:$B$9992,2,)</f>
        <v>Windy Glade Wayshrine</v>
      </c>
      <c r="N127" s="3" t="str">
        <f>VLOOKUP(F127,'ESO zone constants'!$A$3:$D$9999,4,FALSE)</f>
        <v>Auridon</v>
      </c>
    </row>
    <row r="128" spans="1:14" x14ac:dyDescent="0.25">
      <c r="A128" s="81">
        <v>128</v>
      </c>
      <c r="F128">
        <v>347</v>
      </c>
      <c r="J128" s="30" t="str">
        <f t="shared" si="3"/>
        <v>[128]=347,</v>
      </c>
      <c r="K128" s="3">
        <f t="shared" si="4"/>
        <v>128</v>
      </c>
      <c r="L128" s="3">
        <f t="shared" si="5"/>
        <v>347</v>
      </c>
      <c r="M128" s="8" t="str">
        <f>VLOOKUP(A128,'ESO wayshrine names'!$A$3:$B$9992,2,)</f>
        <v>Library of Dusk Wayshrine</v>
      </c>
      <c r="N128" s="3" t="str">
        <f>VLOOKUP(F128,'ESO zone constants'!$A$3:$D$9999,4,FALSE)</f>
        <v>Coldharbour</v>
      </c>
    </row>
    <row r="129" spans="1:14" x14ac:dyDescent="0.25">
      <c r="A129" s="81">
        <v>129</v>
      </c>
      <c r="F129">
        <v>347</v>
      </c>
      <c r="J129" s="30" t="str">
        <f t="shared" si="3"/>
        <v>[129]=347,</v>
      </c>
      <c r="K129" s="3">
        <f t="shared" si="4"/>
        <v>129</v>
      </c>
      <c r="L129" s="3">
        <f t="shared" si="5"/>
        <v>347</v>
      </c>
      <c r="M129" s="8" t="str">
        <f>VLOOKUP(A129,'ESO wayshrine names'!$A$3:$B$9992,2,)</f>
        <v>Great Shackle Wayshrine</v>
      </c>
      <c r="N129" s="3" t="str">
        <f>VLOOKUP(F129,'ESO zone constants'!$A$3:$D$9999,4,FALSE)</f>
        <v>Coldharbour</v>
      </c>
    </row>
    <row r="130" spans="1:14" x14ac:dyDescent="0.25">
      <c r="A130" s="81">
        <v>130</v>
      </c>
      <c r="F130">
        <v>347</v>
      </c>
      <c r="J130" s="30" t="str">
        <f t="shared" si="3"/>
        <v>[130]=347,</v>
      </c>
      <c r="K130" s="3">
        <f t="shared" si="4"/>
        <v>130</v>
      </c>
      <c r="L130" s="3">
        <f t="shared" si="5"/>
        <v>347</v>
      </c>
      <c r="M130" s="8" t="str">
        <f>VLOOKUP(A130,'ESO wayshrine names'!$A$3:$B$9992,2,)</f>
        <v>The Chasm Wayshrine</v>
      </c>
      <c r="N130" s="3" t="str">
        <f>VLOOKUP(F130,'ESO zone constants'!$A$3:$D$9999,4,FALSE)</f>
        <v>Coldharbour</v>
      </c>
    </row>
    <row r="131" spans="1:14" x14ac:dyDescent="0.25">
      <c r="A131" s="81">
        <v>131</v>
      </c>
      <c r="F131">
        <v>347</v>
      </c>
      <c r="J131" s="30" t="str">
        <f t="shared" ref="J131:J194" si="6">IF(A131&lt;&gt;"",IF(F131&lt;&gt;"",IF(OR(ISNA(A131),ISNA(F131)),"","["&amp;A131&amp;"]="&amp;F131&amp;","),""),"")</f>
        <v>[131]=347,</v>
      </c>
      <c r="K131" s="3">
        <f t="shared" ref="K131:K194" si="7">A131</f>
        <v>131</v>
      </c>
      <c r="L131" s="3">
        <f t="shared" ref="L131:L194" si="8">F131</f>
        <v>347</v>
      </c>
      <c r="M131" s="8" t="str">
        <f>VLOOKUP(A131,'ESO wayshrine names'!$A$3:$B$9992,2,)</f>
        <v>Hollow City Wayshrine</v>
      </c>
      <c r="N131" s="3" t="str">
        <f>VLOOKUP(F131,'ESO zone constants'!$A$3:$D$9999,4,FALSE)</f>
        <v>Coldharbour</v>
      </c>
    </row>
    <row r="132" spans="1:14" x14ac:dyDescent="0.25">
      <c r="A132" s="81">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81">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81">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81">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81">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81">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81">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81">
        <v>139</v>
      </c>
      <c r="F139">
        <v>347</v>
      </c>
      <c r="J139" s="30" t="str">
        <f t="shared" si="6"/>
        <v>[139]=347,</v>
      </c>
      <c r="K139" s="3">
        <f t="shared" si="7"/>
        <v>139</v>
      </c>
      <c r="L139" s="3">
        <f t="shared" si="8"/>
        <v>347</v>
      </c>
      <c r="M139" s="8" t="str">
        <f>VLOOKUP(A139,'ESO wayshrine names'!$A$3:$B$9992,2,)</f>
        <v>Reaver Citadel Wayshrine</v>
      </c>
      <c r="N139" s="3" t="str">
        <f>VLOOKUP(F139,'ESO zone constants'!$A$3:$D$9999,4,FALSE)</f>
        <v>Coldharbour</v>
      </c>
    </row>
    <row r="140" spans="1:14" x14ac:dyDescent="0.25">
      <c r="A140" s="81">
        <v>140</v>
      </c>
      <c r="F140">
        <v>347</v>
      </c>
      <c r="J140" s="30" t="str">
        <f t="shared" si="6"/>
        <v>[140]=347,</v>
      </c>
      <c r="K140" s="3">
        <f t="shared" si="7"/>
        <v>140</v>
      </c>
      <c r="L140" s="3">
        <f t="shared" si="8"/>
        <v>347</v>
      </c>
      <c r="M140" s="8" t="str">
        <f>VLOOKUP(A140,'ESO wayshrine names'!$A$3:$B$9992,2,)</f>
        <v>The Orchard Wayshrine</v>
      </c>
      <c r="N140" s="3" t="str">
        <f>VLOOKUP(F140,'ESO zone constants'!$A$3:$D$9999,4,FALSE)</f>
        <v>Coldharbour</v>
      </c>
    </row>
    <row r="141" spans="1:14" x14ac:dyDescent="0.25">
      <c r="A141" s="81">
        <v>141</v>
      </c>
      <c r="F141">
        <v>537</v>
      </c>
      <c r="J141" s="30" t="str">
        <f t="shared" si="6"/>
        <v>[141]=537,</v>
      </c>
      <c r="K141" s="3">
        <f t="shared" si="7"/>
        <v>141</v>
      </c>
      <c r="L141" s="3">
        <f t="shared" si="8"/>
        <v>537</v>
      </c>
      <c r="M141" s="8" t="str">
        <f>VLOOKUP(A141,'ESO wayshrine names'!$A$3:$B$9992,2,)</f>
        <v>Khenarthi's Roost Wayshrine</v>
      </c>
      <c r="N141" s="3" t="str">
        <f>VLOOKUP(F141,'ESO zone constants'!$A$3:$D$9999,4,FALSE)</f>
        <v>Khenarthi's Roost</v>
      </c>
    </row>
    <row r="142" spans="1:14" x14ac:dyDescent="0.25">
      <c r="A142" s="81">
        <v>142</v>
      </c>
      <c r="F142">
        <v>537</v>
      </c>
      <c r="J142" s="30" t="str">
        <f t="shared" si="6"/>
        <v>[142]=537,</v>
      </c>
      <c r="K142" s="3">
        <f t="shared" si="7"/>
        <v>142</v>
      </c>
      <c r="L142" s="3">
        <f t="shared" si="8"/>
        <v>537</v>
      </c>
      <c r="M142" s="8" t="str">
        <f>VLOOKUP(A142,'ESO wayshrine names'!$A$3:$B$9992,2,)</f>
        <v>Mistral Wayshrine</v>
      </c>
      <c r="N142" s="3" t="str">
        <f>VLOOKUP(F142,'ESO zone constants'!$A$3:$D$9999,4,FALSE)</f>
        <v>Khenarthi's Roost</v>
      </c>
    </row>
    <row r="143" spans="1:14" x14ac:dyDescent="0.25">
      <c r="A143" s="81">
        <v>143</v>
      </c>
      <c r="F143">
        <v>108</v>
      </c>
      <c r="J143" s="30" t="str">
        <f t="shared" si="6"/>
        <v>[143]=108,</v>
      </c>
      <c r="K143" s="3">
        <f t="shared" si="7"/>
        <v>143</v>
      </c>
      <c r="L143" s="3">
        <f t="shared" si="8"/>
        <v>108</v>
      </c>
      <c r="M143" s="8" t="str">
        <f>VLOOKUP(A143,'ESO wayshrine names'!$A$3:$B$9992,2,)</f>
        <v>Marbruk Wayshrine</v>
      </c>
      <c r="N143" s="3" t="str">
        <f>VLOOKUP(F143,'ESO zone constants'!$A$3:$D$9999,4,FALSE)</f>
        <v>Greenshade</v>
      </c>
    </row>
    <row r="144" spans="1:14" x14ac:dyDescent="0.25">
      <c r="A144" s="81">
        <v>144</v>
      </c>
      <c r="F144">
        <v>382</v>
      </c>
      <c r="J144" s="30" t="str">
        <f t="shared" si="6"/>
        <v>[144]=382,</v>
      </c>
      <c r="K144" s="3">
        <f t="shared" si="7"/>
        <v>144</v>
      </c>
      <c r="L144" s="3">
        <f t="shared" si="8"/>
        <v>382</v>
      </c>
      <c r="M144" s="8" t="str">
        <f>VLOOKUP(A144,'ESO wayshrine names'!$A$3:$B$9992,2,)</f>
        <v>Vinedusk Wayshrine</v>
      </c>
      <c r="N144" s="3" t="str">
        <f>VLOOKUP(F144,'ESO zone constants'!$A$3:$D$9999,4,FALSE)</f>
        <v>Reaper's March</v>
      </c>
    </row>
    <row r="145" spans="1:14" x14ac:dyDescent="0.25">
      <c r="A145" s="81">
        <v>145</v>
      </c>
      <c r="F145">
        <v>347</v>
      </c>
      <c r="J145" s="30" t="str">
        <f t="shared" si="6"/>
        <v>[145]=347,</v>
      </c>
      <c r="K145" s="3">
        <f t="shared" si="7"/>
        <v>145</v>
      </c>
      <c r="L145" s="3">
        <f t="shared" si="8"/>
        <v>347</v>
      </c>
      <c r="M145" s="8" t="str">
        <f>VLOOKUP(A145,'ESO wayshrine names'!$A$3:$B$9992,2,)</f>
        <v>Shrouded Plains Wayshrine</v>
      </c>
      <c r="N145" s="3" t="str">
        <f>VLOOKUP(F145,'ESO zone constants'!$A$3:$D$9999,4,FALSE)</f>
        <v>Coldharbour</v>
      </c>
    </row>
    <row r="146" spans="1:14" x14ac:dyDescent="0.25">
      <c r="A146" s="81">
        <v>146</v>
      </c>
      <c r="F146">
        <v>347</v>
      </c>
      <c r="J146" s="30" t="str">
        <f t="shared" si="6"/>
        <v>[146]=347,</v>
      </c>
      <c r="K146" s="3">
        <f t="shared" si="7"/>
        <v>146</v>
      </c>
      <c r="L146" s="3">
        <f t="shared" si="8"/>
        <v>347</v>
      </c>
      <c r="M146" s="8" t="str">
        <f>VLOOKUP(A146,'ESO wayshrine names'!$A$3:$B$9992,2,)</f>
        <v>Court of Contempt Wayshrine</v>
      </c>
      <c r="N146" s="3" t="str">
        <f>VLOOKUP(F146,'ESO zone constants'!$A$3:$D$9999,4,FALSE)</f>
        <v>Coldharbour</v>
      </c>
    </row>
    <row r="147" spans="1:14" x14ac:dyDescent="0.25">
      <c r="A147" s="81">
        <v>147</v>
      </c>
      <c r="F147">
        <v>108</v>
      </c>
      <c r="J147" s="30" t="str">
        <f t="shared" si="6"/>
        <v>[147]=108,</v>
      </c>
      <c r="K147" s="3">
        <f t="shared" si="7"/>
        <v>147</v>
      </c>
      <c r="L147" s="3">
        <f t="shared" si="8"/>
        <v>108</v>
      </c>
      <c r="M147" s="8" t="str">
        <f>VLOOKUP(A147,'ESO wayshrine names'!$A$3:$B$9992,2,)</f>
        <v>Greenheart Wayshrine</v>
      </c>
      <c r="N147" s="3" t="str">
        <f>VLOOKUP(F147,'ESO zone constants'!$A$3:$D$9999,4,FALSE)</f>
        <v>Greenshade</v>
      </c>
    </row>
    <row r="148" spans="1:14" x14ac:dyDescent="0.25">
      <c r="A148" s="81">
        <v>148</v>
      </c>
      <c r="F148">
        <v>108</v>
      </c>
      <c r="J148" s="30" t="str">
        <f t="shared" si="6"/>
        <v>[148]=108,</v>
      </c>
      <c r="K148" s="3">
        <f t="shared" si="7"/>
        <v>148</v>
      </c>
      <c r="L148" s="3">
        <f t="shared" si="8"/>
        <v>108</v>
      </c>
      <c r="M148" s="8" t="str">
        <f>VLOOKUP(A148,'ESO wayshrine names'!$A$3:$B$9992,2,)</f>
        <v>Labyrinth Wayshrine</v>
      </c>
      <c r="N148" s="3" t="str">
        <f>VLOOKUP(F148,'ESO zone constants'!$A$3:$D$9999,4,FALSE)</f>
        <v>Greenshade</v>
      </c>
    </row>
    <row r="149" spans="1:14" x14ac:dyDescent="0.25">
      <c r="A149" s="81">
        <v>149</v>
      </c>
      <c r="F149">
        <v>108</v>
      </c>
      <c r="J149" s="30" t="str">
        <f t="shared" si="6"/>
        <v>[149]=108,</v>
      </c>
      <c r="K149" s="3">
        <f t="shared" si="7"/>
        <v>149</v>
      </c>
      <c r="L149" s="3">
        <f t="shared" si="8"/>
        <v>108</v>
      </c>
      <c r="M149" s="8" t="str">
        <f>VLOOKUP(A149,'ESO wayshrine names'!$A$3:$B$9992,2,)</f>
        <v>Falinesti Wayshrine</v>
      </c>
      <c r="N149" s="3" t="str">
        <f>VLOOKUP(F149,'ESO zone constants'!$A$3:$D$9999,4,FALSE)</f>
        <v>Greenshade</v>
      </c>
    </row>
    <row r="150" spans="1:14" x14ac:dyDescent="0.25">
      <c r="A150" s="81">
        <v>150</v>
      </c>
      <c r="F150">
        <v>108</v>
      </c>
      <c r="J150" s="30" t="str">
        <f t="shared" si="6"/>
        <v>[150]=108,</v>
      </c>
      <c r="K150" s="3">
        <f t="shared" si="7"/>
        <v>150</v>
      </c>
      <c r="L150" s="3">
        <f t="shared" si="8"/>
        <v>108</v>
      </c>
      <c r="M150" s="8" t="str">
        <f>VLOOKUP(A150,'ESO wayshrine names'!$A$3:$B$9992,2,)</f>
        <v>Seaside Sanctuary</v>
      </c>
      <c r="N150" s="3" t="str">
        <f>VLOOKUP(F150,'ESO zone constants'!$A$3:$D$9999,4,FALSE)</f>
        <v>Greenshade</v>
      </c>
    </row>
    <row r="151" spans="1:14" x14ac:dyDescent="0.25">
      <c r="A151" s="81">
        <v>151</v>
      </c>
      <c r="F151">
        <v>108</v>
      </c>
      <c r="J151" s="30" t="str">
        <f t="shared" si="6"/>
        <v>[151]=108,</v>
      </c>
      <c r="K151" s="3">
        <f t="shared" si="7"/>
        <v>151</v>
      </c>
      <c r="L151" s="3">
        <f t="shared" si="8"/>
        <v>108</v>
      </c>
      <c r="M151" s="8" t="str">
        <f>VLOOKUP(A151,'ESO wayshrine names'!$A$3:$B$9992,2,)</f>
        <v>Verrant Morass Wayshrine</v>
      </c>
      <c r="N151" s="3" t="str">
        <f>VLOOKUP(F151,'ESO zone constants'!$A$3:$D$9999,4,FALSE)</f>
        <v>Greenshade</v>
      </c>
    </row>
    <row r="152" spans="1:14" x14ac:dyDescent="0.25">
      <c r="A152" s="81">
        <v>152</v>
      </c>
      <c r="F152">
        <v>108</v>
      </c>
      <c r="J152" s="30" t="str">
        <f t="shared" si="6"/>
        <v>[152]=108,</v>
      </c>
      <c r="K152" s="3">
        <f t="shared" si="7"/>
        <v>152</v>
      </c>
      <c r="L152" s="3">
        <f t="shared" si="8"/>
        <v>108</v>
      </c>
      <c r="M152" s="8" t="str">
        <f>VLOOKUP(A152,'ESO wayshrine names'!$A$3:$B$9992,2,)</f>
        <v>Woodhearth Wayshrine</v>
      </c>
      <c r="N152" s="3" t="str">
        <f>VLOOKUP(F152,'ESO zone constants'!$A$3:$D$9999,4,FALSE)</f>
        <v>Greenshade</v>
      </c>
    </row>
    <row r="153" spans="1:14" x14ac:dyDescent="0.25">
      <c r="A153" s="81">
        <v>153</v>
      </c>
      <c r="F153">
        <v>108</v>
      </c>
      <c r="J153" s="30" t="str">
        <f t="shared" si="6"/>
        <v>[153]=108,</v>
      </c>
      <c r="K153" s="3">
        <f t="shared" si="7"/>
        <v>153</v>
      </c>
      <c r="L153" s="3">
        <f t="shared" si="8"/>
        <v>108</v>
      </c>
      <c r="M153" s="8" t="str">
        <f>VLOOKUP(A153,'ESO wayshrine names'!$A$3:$B$9992,2,)</f>
        <v>Moonhenge Wayshrine</v>
      </c>
      <c r="N153" s="3" t="str">
        <f>VLOOKUP(F153,'ESO zone constants'!$A$3:$D$9999,4,FALSE)</f>
        <v>Greenshade</v>
      </c>
    </row>
    <row r="154" spans="1:14" x14ac:dyDescent="0.25">
      <c r="A154" s="81">
        <v>154</v>
      </c>
      <c r="F154">
        <v>108</v>
      </c>
      <c r="J154" s="30" t="str">
        <f t="shared" si="6"/>
        <v>[154]=108,</v>
      </c>
      <c r="K154" s="3">
        <f t="shared" si="7"/>
        <v>154</v>
      </c>
      <c r="L154" s="3">
        <f t="shared" si="8"/>
        <v>108</v>
      </c>
      <c r="M154" s="8" t="str">
        <f>VLOOKUP(A154,'ESO wayshrine names'!$A$3:$B$9992,2,)</f>
        <v>Serpent's Grotto Wayshrine</v>
      </c>
      <c r="N154" s="3" t="str">
        <f>VLOOKUP(F154,'ESO zone constants'!$A$3:$D$9999,4,FALSE)</f>
        <v>Greenshade</v>
      </c>
    </row>
    <row r="155" spans="1:14" x14ac:dyDescent="0.25">
      <c r="A155" s="81">
        <v>155</v>
      </c>
      <c r="F155">
        <v>104</v>
      </c>
      <c r="J155" s="30" t="str">
        <f t="shared" si="6"/>
        <v>[155]=104,</v>
      </c>
      <c r="K155" s="3">
        <f t="shared" si="7"/>
        <v>155</v>
      </c>
      <c r="L155" s="3">
        <f t="shared" si="8"/>
        <v>104</v>
      </c>
      <c r="M155" s="8" t="str">
        <f>VLOOKUP(A155,'ESO wayshrine names'!$A$3:$B$9992,2,)</f>
        <v>Goat's Head Oasis Wayshrine</v>
      </c>
      <c r="N155" s="3" t="str">
        <f>VLOOKUP(F155,'ESO zone constants'!$A$3:$D$9999,4,FALSE)</f>
        <v>Alik'r Desert</v>
      </c>
    </row>
    <row r="156" spans="1:14" x14ac:dyDescent="0.25">
      <c r="A156" s="81">
        <v>156</v>
      </c>
      <c r="F156">
        <v>382</v>
      </c>
      <c r="J156" s="30" t="str">
        <f t="shared" si="6"/>
        <v>[156]=382,</v>
      </c>
      <c r="K156" s="3">
        <f t="shared" si="7"/>
        <v>156</v>
      </c>
      <c r="L156" s="3">
        <f t="shared" si="8"/>
        <v>382</v>
      </c>
      <c r="M156" s="8" t="str">
        <f>VLOOKUP(A156,'ESO wayshrine names'!$A$3:$B$9992,2,)</f>
        <v>Fort Grimwatch Wayshrine</v>
      </c>
      <c r="N156" s="3" t="str">
        <f>VLOOKUP(F156,'ESO zone constants'!$A$3:$D$9999,4,FALSE)</f>
        <v>Reaper's March</v>
      </c>
    </row>
    <row r="157" spans="1:14" x14ac:dyDescent="0.25">
      <c r="A157" s="81">
        <v>157</v>
      </c>
      <c r="F157">
        <v>382</v>
      </c>
      <c r="J157" s="30" t="str">
        <f t="shared" si="6"/>
        <v>[157]=382,</v>
      </c>
      <c r="K157" s="3">
        <f t="shared" si="7"/>
        <v>157</v>
      </c>
      <c r="L157" s="3">
        <f t="shared" si="8"/>
        <v>382</v>
      </c>
      <c r="M157" s="8" t="str">
        <f>VLOOKUP(A157,'ESO wayshrine names'!$A$3:$B$9992,2,)</f>
        <v>Fort Sphinxmoth Wayshrine</v>
      </c>
      <c r="N157" s="3" t="str">
        <f>VLOOKUP(F157,'ESO zone constants'!$A$3:$D$9999,4,FALSE)</f>
        <v>Reaper's March</v>
      </c>
    </row>
    <row r="158" spans="1:14" x14ac:dyDescent="0.25">
      <c r="A158" s="81">
        <v>158</v>
      </c>
      <c r="F158">
        <v>382</v>
      </c>
      <c r="J158" s="30" t="str">
        <f t="shared" si="6"/>
        <v>[158]=382,</v>
      </c>
      <c r="K158" s="3">
        <f t="shared" si="7"/>
        <v>158</v>
      </c>
      <c r="L158" s="3">
        <f t="shared" si="8"/>
        <v>382</v>
      </c>
      <c r="M158" s="8" t="str">
        <f>VLOOKUP(A158,'ESO wayshrine names'!$A$3:$B$9992,2,)</f>
        <v>Arenthia Wayshrine</v>
      </c>
      <c r="N158" s="3" t="str">
        <f>VLOOKUP(F158,'ESO zone constants'!$A$3:$D$9999,4,FALSE)</f>
        <v>Reaper's March</v>
      </c>
    </row>
    <row r="159" spans="1:14" x14ac:dyDescent="0.25">
      <c r="A159" s="81">
        <v>159</v>
      </c>
      <c r="F159">
        <v>382</v>
      </c>
      <c r="J159" s="30" t="str">
        <f t="shared" si="6"/>
        <v>[159]=382,</v>
      </c>
      <c r="K159" s="3">
        <f t="shared" si="7"/>
        <v>159</v>
      </c>
      <c r="L159" s="3">
        <f t="shared" si="8"/>
        <v>382</v>
      </c>
      <c r="M159" s="8" t="str">
        <f>VLOOKUP(A159,'ESO wayshrine names'!$A$3:$B$9992,2,)</f>
        <v>Dune Wayshrine</v>
      </c>
      <c r="N159" s="3" t="str">
        <f>VLOOKUP(F159,'ESO zone constants'!$A$3:$D$9999,4,FALSE)</f>
        <v>Reaper's March</v>
      </c>
    </row>
    <row r="160" spans="1:14" x14ac:dyDescent="0.25">
      <c r="A160" s="81">
        <v>160</v>
      </c>
      <c r="F160">
        <v>382</v>
      </c>
      <c r="J160" s="30" t="str">
        <f t="shared" si="6"/>
        <v>[160]=382,</v>
      </c>
      <c r="K160" s="3">
        <f t="shared" si="7"/>
        <v>160</v>
      </c>
      <c r="L160" s="3">
        <f t="shared" si="8"/>
        <v>382</v>
      </c>
      <c r="M160" s="8" t="str">
        <f>VLOOKUP(A160,'ESO wayshrine names'!$A$3:$B$9992,2,)</f>
        <v>Willowgrove Wayshrine</v>
      </c>
      <c r="N160" s="3" t="str">
        <f>VLOOKUP(F160,'ESO zone constants'!$A$3:$D$9999,4,FALSE)</f>
        <v>Reaper's March</v>
      </c>
    </row>
    <row r="161" spans="1:14" x14ac:dyDescent="0.25">
      <c r="A161" s="81">
        <v>161</v>
      </c>
      <c r="F161">
        <v>382</v>
      </c>
      <c r="J161" s="30" t="str">
        <f t="shared" si="6"/>
        <v>[161]=382,</v>
      </c>
      <c r="K161" s="3">
        <f t="shared" si="7"/>
        <v>161</v>
      </c>
      <c r="L161" s="3">
        <f t="shared" si="8"/>
        <v>382</v>
      </c>
      <c r="M161" s="8" t="str">
        <f>VLOOKUP(A161,'ESO wayshrine names'!$A$3:$B$9992,2,)</f>
        <v>Moonmont Wayshrine</v>
      </c>
      <c r="N161" s="3" t="str">
        <f>VLOOKUP(F161,'ESO zone constants'!$A$3:$D$9999,4,FALSE)</f>
        <v>Reaper's March</v>
      </c>
    </row>
    <row r="162" spans="1:14" x14ac:dyDescent="0.25">
      <c r="A162" s="81">
        <v>162</v>
      </c>
      <c r="F162">
        <v>382</v>
      </c>
      <c r="J162" s="30" t="str">
        <f t="shared" si="6"/>
        <v>[162]=382,</v>
      </c>
      <c r="K162" s="3">
        <f t="shared" si="7"/>
        <v>162</v>
      </c>
      <c r="L162" s="3">
        <f t="shared" si="8"/>
        <v>382</v>
      </c>
      <c r="M162" s="8" t="str">
        <f>VLOOKUP(A162,'ESO wayshrine names'!$A$3:$B$9992,2,)</f>
        <v>Rawl'kha Wayshrine</v>
      </c>
      <c r="N162" s="3" t="str">
        <f>VLOOKUP(F162,'ESO zone constants'!$A$3:$D$9999,4,FALSE)</f>
        <v>Reaper's March</v>
      </c>
    </row>
    <row r="163" spans="1:14" x14ac:dyDescent="0.25">
      <c r="A163" s="81">
        <v>163</v>
      </c>
      <c r="F163">
        <v>382</v>
      </c>
      <c r="J163" s="30" t="str">
        <f t="shared" si="6"/>
        <v>[163]=382,</v>
      </c>
      <c r="K163" s="3">
        <f t="shared" si="7"/>
        <v>163</v>
      </c>
      <c r="L163" s="3">
        <f t="shared" si="8"/>
        <v>382</v>
      </c>
      <c r="M163" s="8" t="str">
        <f>VLOOKUP(A163,'ESO wayshrine names'!$A$3:$B$9992,2,)</f>
        <v>S'ren-ja Wayshrine</v>
      </c>
      <c r="N163" s="3" t="str">
        <f>VLOOKUP(F163,'ESO zone constants'!$A$3:$D$9999,4,FALSE)</f>
        <v>Reaper's March</v>
      </c>
    </row>
    <row r="164" spans="1:14" x14ac:dyDescent="0.25">
      <c r="A164" s="81">
        <v>164</v>
      </c>
      <c r="F164">
        <v>383</v>
      </c>
      <c r="J164" s="30" t="str">
        <f t="shared" si="6"/>
        <v>[164]=383,</v>
      </c>
      <c r="K164" s="3">
        <f t="shared" si="7"/>
        <v>164</v>
      </c>
      <c r="L164" s="3">
        <f t="shared" si="8"/>
        <v>383</v>
      </c>
      <c r="M164" s="8" t="str">
        <f>VLOOKUP(A164,'ESO wayshrine names'!$A$3:$B$9992,2,)</f>
        <v>Gil-Var-Delle Wayshrine</v>
      </c>
      <c r="N164" s="3" t="str">
        <f>VLOOKUP(F164,'ESO zone constants'!$A$3:$D$9999,4,FALSE)</f>
        <v>Grahtwood</v>
      </c>
    </row>
    <row r="165" spans="1:14" x14ac:dyDescent="0.25">
      <c r="A165" s="81">
        <v>165</v>
      </c>
      <c r="F165">
        <v>383</v>
      </c>
      <c r="J165" s="30" t="str">
        <f t="shared" si="6"/>
        <v>[165]=383,</v>
      </c>
      <c r="K165" s="3">
        <f t="shared" si="7"/>
        <v>165</v>
      </c>
      <c r="L165" s="3">
        <f t="shared" si="8"/>
        <v>383</v>
      </c>
      <c r="M165" s="8" t="str">
        <f>VLOOKUP(A165,'ESO wayshrine names'!$A$3:$B$9992,2,)</f>
        <v>Haven Wayshrine</v>
      </c>
      <c r="N165" s="3" t="str">
        <f>VLOOKUP(F165,'ESO zone constants'!$A$3:$D$9999,4,FALSE)</f>
        <v>Grahtwood</v>
      </c>
    </row>
    <row r="166" spans="1:14" x14ac:dyDescent="0.25">
      <c r="A166" s="81">
        <v>166</v>
      </c>
      <c r="F166">
        <v>383</v>
      </c>
      <c r="J166" s="30" t="str">
        <f t="shared" si="6"/>
        <v>[166]=383,</v>
      </c>
      <c r="K166" s="3">
        <f t="shared" si="7"/>
        <v>166</v>
      </c>
      <c r="L166" s="3">
        <f t="shared" si="8"/>
        <v>383</v>
      </c>
      <c r="M166" s="8" t="str">
        <f>VLOOKUP(A166,'ESO wayshrine names'!$A$3:$B$9992,2,)</f>
        <v>Redfur Trading Post Wayshrine</v>
      </c>
      <c r="N166" s="3" t="str">
        <f>VLOOKUP(F166,'ESO zone constants'!$A$3:$D$9999,4,FALSE)</f>
        <v>Grahtwood</v>
      </c>
    </row>
    <row r="167" spans="1:14" x14ac:dyDescent="0.25">
      <c r="A167" s="81">
        <v>167</v>
      </c>
      <c r="F167">
        <v>383</v>
      </c>
      <c r="J167" s="30" t="str">
        <f t="shared" si="6"/>
        <v>[167]=383,</v>
      </c>
      <c r="K167" s="3">
        <f t="shared" si="7"/>
        <v>167</v>
      </c>
      <c r="L167" s="3">
        <f t="shared" si="8"/>
        <v>383</v>
      </c>
      <c r="M167" s="8" t="str">
        <f>VLOOKUP(A167,'ESO wayshrine names'!$A$3:$B$9992,2,)</f>
        <v>Southpoint Wayshrine</v>
      </c>
      <c r="N167" s="3" t="str">
        <f>VLOOKUP(F167,'ESO zone constants'!$A$3:$D$9999,4,FALSE)</f>
        <v>Grahtwood</v>
      </c>
    </row>
    <row r="168" spans="1:14" x14ac:dyDescent="0.25">
      <c r="A168" s="81">
        <v>168</v>
      </c>
      <c r="F168">
        <v>383</v>
      </c>
      <c r="J168" s="30" t="str">
        <f t="shared" si="6"/>
        <v>[168]=383,</v>
      </c>
      <c r="K168" s="3">
        <f t="shared" si="7"/>
        <v>168</v>
      </c>
      <c r="L168" s="3">
        <f t="shared" si="8"/>
        <v>383</v>
      </c>
      <c r="M168" s="8" t="str">
        <f>VLOOKUP(A168,'ESO wayshrine names'!$A$3:$B$9992,2,)</f>
        <v>Cormount Wayshrine</v>
      </c>
      <c r="N168" s="3" t="str">
        <f>VLOOKUP(F168,'ESO zone constants'!$A$3:$D$9999,4,FALSE)</f>
        <v>Grahtwood</v>
      </c>
    </row>
    <row r="169" spans="1:14" x14ac:dyDescent="0.25">
      <c r="A169" s="81">
        <v>169</v>
      </c>
      <c r="F169">
        <v>383</v>
      </c>
      <c r="J169" s="30" t="str">
        <f t="shared" si="6"/>
        <v>[169]=383,</v>
      </c>
      <c r="K169" s="3">
        <f t="shared" si="7"/>
        <v>169</v>
      </c>
      <c r="L169" s="3">
        <f t="shared" si="8"/>
        <v>383</v>
      </c>
      <c r="M169" s="8" t="str">
        <f>VLOOKUP(A169,'ESO wayshrine names'!$A$3:$B$9992,2,)</f>
        <v>Ossuary Wayshrine</v>
      </c>
      <c r="N169" s="3" t="str">
        <f>VLOOKUP(F169,'ESO zone constants'!$A$3:$D$9999,4,FALSE)</f>
        <v>Grahtwood</v>
      </c>
    </row>
    <row r="170" spans="1:14" x14ac:dyDescent="0.25">
      <c r="A170" s="81">
        <v>171</v>
      </c>
      <c r="F170">
        <v>117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81">
        <v>172</v>
      </c>
      <c r="F171">
        <v>280</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81">
        <v>173</v>
      </c>
      <c r="F172">
        <v>281</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81">
        <v>174</v>
      </c>
      <c r="F173">
        <v>381</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81">
        <v>175</v>
      </c>
      <c r="F174">
        <v>381</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81">
        <v>176</v>
      </c>
      <c r="F175">
        <v>381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81">
        <v>177</v>
      </c>
      <c r="F176">
        <v>381</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81">
        <v>178</v>
      </c>
      <c r="F177">
        <v>381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81">
        <v>179</v>
      </c>
      <c r="F178">
        <v>534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81">
        <v>180</v>
      </c>
      <c r="F179">
        <v>534</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81">
        <v>184</v>
      </c>
      <c r="F180">
        <v>347</v>
      </c>
      <c r="J180" s="30" t="str">
        <f t="shared" si="6"/>
        <v>[184]=347,</v>
      </c>
      <c r="K180" s="3">
        <f t="shared" si="7"/>
        <v>184</v>
      </c>
      <c r="L180" s="3">
        <f t="shared" si="8"/>
        <v>347</v>
      </c>
      <c r="M180" s="8" t="str">
        <f>VLOOKUP(A180,'ESO wayshrine names'!$A$3:$B$9992,2,)</f>
        <v>Dungeon: Vaults of Madness</v>
      </c>
      <c r="N180" s="3" t="str">
        <f>VLOOKUP(F180,'ESO zone constants'!$A$3:$D$9999,4,FALSE)</f>
        <v>Coldharbour</v>
      </c>
    </row>
    <row r="181" spans="1:14" x14ac:dyDescent="0.25">
      <c r="A181" s="81">
        <v>185</v>
      </c>
      <c r="F181">
        <v>382</v>
      </c>
      <c r="J181" s="30" t="str">
        <f t="shared" si="6"/>
        <v>[185]=382,</v>
      </c>
      <c r="K181" s="3">
        <f t="shared" si="7"/>
        <v>185</v>
      </c>
      <c r="L181" s="3">
        <f t="shared" si="8"/>
        <v>382</v>
      </c>
      <c r="M181" s="8" t="str">
        <f>VLOOKUP(A181,'ESO wayshrine names'!$A$3:$B$9992,2,)</f>
        <v>Dungeon: Selene's Web</v>
      </c>
      <c r="N181" s="3" t="str">
        <f>VLOOKUP(F181,'ESO zone constants'!$A$3:$D$9999,4,FALSE)</f>
        <v>Reaper's March</v>
      </c>
    </row>
    <row r="182" spans="1:14" x14ac:dyDescent="0.25">
      <c r="A182" s="81">
        <v>186</v>
      </c>
      <c r="F182">
        <v>92</v>
      </c>
      <c r="J182" s="30" t="str">
        <f t="shared" si="6"/>
        <v>[186]=92,</v>
      </c>
      <c r="K182" s="3">
        <f t="shared" si="7"/>
        <v>186</v>
      </c>
      <c r="L182" s="3">
        <f t="shared" si="8"/>
        <v>92</v>
      </c>
      <c r="M182" s="8" t="str">
        <f>VLOOKUP(A182,'ESO wayshrine names'!$A$3:$B$9992,2,)</f>
        <v>Dungeon: Blackheart Haven</v>
      </c>
      <c r="N182" s="3" t="str">
        <f>VLOOKUP(F182,'ESO zone constants'!$A$3:$D$9999,4,FALSE)</f>
        <v>Bangkorai</v>
      </c>
    </row>
    <row r="183" spans="1:14" x14ac:dyDescent="0.25">
      <c r="A183" s="81">
        <v>187</v>
      </c>
      <c r="F183">
        <v>103</v>
      </c>
      <c r="J183" s="30" t="str">
        <f t="shared" si="6"/>
        <v>[187]=103,</v>
      </c>
      <c r="K183" s="3">
        <f t="shared" si="7"/>
        <v>187</v>
      </c>
      <c r="L183" s="3">
        <f t="shared" si="8"/>
        <v>103</v>
      </c>
      <c r="M183" s="8" t="str">
        <f>VLOOKUP(A183,'ESO wayshrine names'!$A$3:$B$9992,2,)</f>
        <v>Dungeon: Blessed Crucible</v>
      </c>
      <c r="N183" s="3" t="str">
        <f>VLOOKUP(F183,'ESO zone constants'!$A$3:$D$9999,4,FALSE)</f>
        <v>The Rift</v>
      </c>
    </row>
    <row r="184" spans="1:14" x14ac:dyDescent="0.25">
      <c r="A184" s="81">
        <v>188</v>
      </c>
      <c r="F184">
        <v>58</v>
      </c>
      <c r="J184" s="30" t="str">
        <f t="shared" si="6"/>
        <v>[188]=58,</v>
      </c>
      <c r="K184" s="3">
        <f t="shared" si="7"/>
        <v>188</v>
      </c>
      <c r="L184" s="3">
        <f t="shared" si="8"/>
        <v>58</v>
      </c>
      <c r="M184" s="8" t="str">
        <f>VLOOKUP(A184,'ESO wayshrine names'!$A$3:$B$9992,2,)</f>
        <v>Dungeon: Tempest Island</v>
      </c>
      <c r="N184" s="3" t="str">
        <f>VLOOKUP(F184,'ESO zone constants'!$A$3:$D$9999,4,FALSE)</f>
        <v>Malabal Tor</v>
      </c>
    </row>
    <row r="185" spans="1:14" x14ac:dyDescent="0.25">
      <c r="A185" s="81">
        <v>189</v>
      </c>
      <c r="F185">
        <v>19</v>
      </c>
      <c r="J185" s="30" t="str">
        <f t="shared" si="6"/>
        <v>[189]=19,</v>
      </c>
      <c r="K185" s="3">
        <f t="shared" si="7"/>
        <v>189</v>
      </c>
      <c r="L185" s="3">
        <f t="shared" si="8"/>
        <v>19</v>
      </c>
      <c r="M185" s="8" t="str">
        <f>VLOOKUP(A185,'ESO wayshrine names'!$A$3:$B$9992,2,)</f>
        <v>Dungeon: Wayrest Sewers I</v>
      </c>
      <c r="N185" s="3" t="str">
        <f>VLOOKUP(F185,'ESO zone constants'!$A$3:$D$9999,4,FALSE)</f>
        <v>Stormhaven</v>
      </c>
    </row>
    <row r="186" spans="1:14" x14ac:dyDescent="0.25">
      <c r="A186" s="81">
        <v>190</v>
      </c>
      <c r="F186">
        <v>20</v>
      </c>
      <c r="J186" s="30" t="str">
        <f t="shared" si="6"/>
        <v>[190]=20,</v>
      </c>
      <c r="K186" s="3">
        <f t="shared" si="7"/>
        <v>190</v>
      </c>
      <c r="L186" s="3">
        <f t="shared" si="8"/>
        <v>20</v>
      </c>
      <c r="M186" s="8" t="str">
        <f>VLOOKUP(A186,'ESO wayshrine names'!$A$3:$B$9992,2,)</f>
        <v>Dungeon: Crypt of Hearts I</v>
      </c>
      <c r="N186" s="3" t="str">
        <f>VLOOKUP(F186,'ESO zone constants'!$A$3:$D$9999,4,FALSE)</f>
        <v>Rivenspire</v>
      </c>
    </row>
    <row r="187" spans="1:14" x14ac:dyDescent="0.25">
      <c r="A187" s="81">
        <v>191</v>
      </c>
      <c r="F187">
        <v>383</v>
      </c>
      <c r="J187" s="30" t="str">
        <f t="shared" si="6"/>
        <v>[191]=383,</v>
      </c>
      <c r="K187" s="3">
        <f t="shared" si="7"/>
        <v>191</v>
      </c>
      <c r="L187" s="3">
        <f t="shared" si="8"/>
        <v>383</v>
      </c>
      <c r="M187" s="8" t="str">
        <f>VLOOKUP(A187,'ESO wayshrine names'!$A$3:$B$9992,2,)</f>
        <v>Dungeon: Elden Hollow I</v>
      </c>
      <c r="N187" s="3" t="str">
        <f>VLOOKUP(F187,'ESO zone constants'!$A$3:$D$9999,4,FALSE)</f>
        <v>Grahtwood</v>
      </c>
    </row>
    <row r="188" spans="1:14" x14ac:dyDescent="0.25">
      <c r="A188" s="81">
        <v>192</v>
      </c>
      <c r="F188">
        <v>117</v>
      </c>
      <c r="J188" s="30" t="str">
        <f t="shared" si="6"/>
        <v>[192]=117,</v>
      </c>
      <c r="K188" s="3">
        <f t="shared" si="7"/>
        <v>192</v>
      </c>
      <c r="L188" s="3">
        <f t="shared" si="8"/>
        <v>117</v>
      </c>
      <c r="M188" s="8" t="str">
        <f>VLOOKUP(A188,'ESO wayshrine names'!$A$3:$B$9992,2,)</f>
        <v>Dungeon: Arx Corinium</v>
      </c>
      <c r="N188" s="3" t="str">
        <f>VLOOKUP(F188,'ESO zone constants'!$A$3:$D$9999,4,FALSE)</f>
        <v>Shadowfen</v>
      </c>
    </row>
    <row r="189" spans="1:14" x14ac:dyDescent="0.25">
      <c r="A189" s="81">
        <v>193</v>
      </c>
      <c r="F189">
        <v>3</v>
      </c>
      <c r="J189" s="30" t="str">
        <f t="shared" si="6"/>
        <v>[193]=3,</v>
      </c>
      <c r="K189" s="3">
        <f t="shared" si="7"/>
        <v>193</v>
      </c>
      <c r="L189" s="3">
        <f t="shared" si="8"/>
        <v>3</v>
      </c>
      <c r="M189" s="8" t="str">
        <f>VLOOKUP(A189,'ESO wayshrine names'!$A$3:$B$9992,2,)</f>
        <v>Dungeon: Spindleclutch I</v>
      </c>
      <c r="N189" s="3" t="str">
        <f>VLOOKUP(F189,'ESO zone constants'!$A$3:$D$9999,4,FALSE)</f>
        <v>Glenumbra</v>
      </c>
    </row>
    <row r="190" spans="1:14" x14ac:dyDescent="0.25">
      <c r="A190" s="81">
        <v>194</v>
      </c>
      <c r="F190">
        <v>381</v>
      </c>
      <c r="J190" s="30" t="str">
        <f t="shared" si="6"/>
        <v>[194]=381,</v>
      </c>
      <c r="K190" s="3">
        <f t="shared" si="7"/>
        <v>194</v>
      </c>
      <c r="L190" s="3">
        <f t="shared" si="8"/>
        <v>381</v>
      </c>
      <c r="M190" s="8" t="str">
        <f>VLOOKUP(A190,'ESO wayshrine names'!$A$3:$B$9992,2,)</f>
        <v>Dungeon: The Banished Cells I</v>
      </c>
      <c r="N190" s="3" t="str">
        <f>VLOOKUP(F190,'ESO zone constants'!$A$3:$D$9999,4,FALSE)</f>
        <v>Auridon</v>
      </c>
    </row>
    <row r="191" spans="1:14" x14ac:dyDescent="0.25">
      <c r="A191" s="81">
        <v>195</v>
      </c>
      <c r="F191">
        <v>101</v>
      </c>
      <c r="J191" s="30" t="str">
        <f t="shared" si="6"/>
        <v>[195]=101,</v>
      </c>
      <c r="K191" s="3">
        <f t="shared" si="7"/>
        <v>195</v>
      </c>
      <c r="L191" s="3">
        <f t="shared" si="8"/>
        <v>101</v>
      </c>
      <c r="M191" s="8" t="str">
        <f>VLOOKUP(A191,'ESO wayshrine names'!$A$3:$B$9992,2,)</f>
        <v>Dungeon: Direfrost Keep</v>
      </c>
      <c r="N191" s="3" t="str">
        <f>VLOOKUP(F191,'ESO zone constants'!$A$3:$D$9999,4,FALSE)</f>
        <v>Eastmarch</v>
      </c>
    </row>
    <row r="192" spans="1:14" x14ac:dyDescent="0.25">
      <c r="A192" s="81">
        <v>196</v>
      </c>
      <c r="F192">
        <v>104</v>
      </c>
      <c r="J192" s="30" t="str">
        <f t="shared" si="6"/>
        <v>[196]=104,</v>
      </c>
      <c r="K192" s="3">
        <f t="shared" si="7"/>
        <v>196</v>
      </c>
      <c r="L192" s="3">
        <f t="shared" si="8"/>
        <v>104</v>
      </c>
      <c r="M192" s="8" t="str">
        <f>VLOOKUP(A192,'ESO wayshrine names'!$A$3:$B$9992,2,)</f>
        <v>Dungeon: Volenfell</v>
      </c>
      <c r="N192" s="3" t="str">
        <f>VLOOKUP(F192,'ESO zone constants'!$A$3:$D$9999,4,FALSE)</f>
        <v>Alik'r Desert</v>
      </c>
    </row>
    <row r="193" spans="1:14" x14ac:dyDescent="0.25">
      <c r="A193" s="81">
        <v>197</v>
      </c>
      <c r="F193">
        <v>108</v>
      </c>
      <c r="J193" s="30" t="str">
        <f t="shared" si="6"/>
        <v>[197]=108,</v>
      </c>
      <c r="K193" s="3">
        <f t="shared" si="7"/>
        <v>197</v>
      </c>
      <c r="L193" s="3">
        <f t="shared" si="8"/>
        <v>108</v>
      </c>
      <c r="M193" s="8" t="str">
        <f>VLOOKUP(A193,'ESO wayshrine names'!$A$3:$B$9992,2,)</f>
        <v>Dungeon: City of Ash I</v>
      </c>
      <c r="N193" s="3" t="str">
        <f>VLOOKUP(F193,'ESO zone constants'!$A$3:$D$9999,4,FALSE)</f>
        <v>Greenshade</v>
      </c>
    </row>
    <row r="194" spans="1:14" x14ac:dyDescent="0.25">
      <c r="A194" s="79">
        <v>198</v>
      </c>
      <c r="B194">
        <v>10</v>
      </c>
      <c r="C194">
        <v>13</v>
      </c>
      <c r="D194" t="s">
        <v>113</v>
      </c>
      <c r="E194">
        <v>10</v>
      </c>
      <c r="F194">
        <v>57</v>
      </c>
      <c r="G194" t="s">
        <v>113</v>
      </c>
      <c r="H194">
        <v>6</v>
      </c>
      <c r="I194" t="s">
        <v>2041</v>
      </c>
      <c r="J194" s="30" t="str">
        <f t="shared" si="6"/>
        <v>[198]=57,</v>
      </c>
      <c r="K194" s="3">
        <f t="shared" si="7"/>
        <v>198</v>
      </c>
      <c r="L194" s="3">
        <f t="shared" si="8"/>
        <v>57</v>
      </c>
      <c r="M194" s="8" t="str">
        <f>VLOOKUP(A194,'ESO wayshrine names'!$A$3:$B$9992,2,)</f>
        <v>Dungeon: Darkshade Caverns I</v>
      </c>
      <c r="N194" s="3" t="str">
        <f>VLOOKUP(F194,'ESO zone constants'!$A$3:$D$9999,4,FALSE)</f>
        <v>Deshaan</v>
      </c>
    </row>
    <row r="195" spans="1:14" x14ac:dyDescent="0.25">
      <c r="A195" s="81">
        <v>199</v>
      </c>
      <c r="F195">
        <v>584</v>
      </c>
      <c r="J195" s="30" t="str">
        <f t="shared" ref="J195:J258" si="9">IF(A195&lt;&gt;"",IF(F195&lt;&gt;"",IF(OR(ISNA(A195),ISNA(F195)),"","["&amp;A195&amp;"]="&amp;F195&amp;","),""),"")</f>
        <v>[199]=584,</v>
      </c>
      <c r="K195" s="3">
        <f t="shared" ref="K195:K258" si="10">A195</f>
        <v>199</v>
      </c>
      <c r="L195" s="3">
        <f t="shared" ref="L195:L258" si="11">F195</f>
        <v>584</v>
      </c>
      <c r="M195" s="8" t="str">
        <f>VLOOKUP(A195,'ESO wayshrine names'!$A$3:$B$9992,2,)</f>
        <v>Southern High Rock Wayshrine</v>
      </c>
      <c r="N195" s="3" t="str">
        <f>VLOOKUP(F195,'ESO zone constants'!$A$3:$D$9999,4,FALSE)</f>
        <v>Imperial City</v>
      </c>
    </row>
    <row r="196" spans="1:14" x14ac:dyDescent="0.25">
      <c r="A196" s="81">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81">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81">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79">
        <v>205</v>
      </c>
      <c r="B199">
        <v>10</v>
      </c>
      <c r="C199">
        <v>13</v>
      </c>
      <c r="D199" t="s">
        <v>113</v>
      </c>
      <c r="E199">
        <v>10</v>
      </c>
      <c r="F199">
        <v>57</v>
      </c>
      <c r="G199" t="s">
        <v>113</v>
      </c>
      <c r="H199">
        <v>1</v>
      </c>
      <c r="I199" t="s">
        <v>2048</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81">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81">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81">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81">
        <v>210</v>
      </c>
      <c r="F203">
        <v>3</v>
      </c>
      <c r="J203" s="30" t="str">
        <f t="shared" si="9"/>
        <v>[210]=3,</v>
      </c>
      <c r="K203" s="3">
        <f t="shared" si="10"/>
        <v>210</v>
      </c>
      <c r="L203" s="3">
        <f t="shared" si="11"/>
        <v>3</v>
      </c>
      <c r="M203" s="8" t="str">
        <f>VLOOKUP(A203,'ESO wayshrine names'!$A$3:$B$9992,2,)</f>
        <v>The Harborage</v>
      </c>
      <c r="N203" s="3" t="str">
        <f>VLOOKUP(F203,'ESO zone constants'!$A$3:$D$9999,4,FALSE)</f>
        <v>Glenumbra</v>
      </c>
    </row>
    <row r="204" spans="1:14" x14ac:dyDescent="0.25">
      <c r="A204" s="81">
        <v>211</v>
      </c>
      <c r="F204">
        <v>381</v>
      </c>
      <c r="J204" s="30" t="str">
        <f t="shared" si="9"/>
        <v>[211]=381,</v>
      </c>
      <c r="K204" s="3">
        <f t="shared" si="10"/>
        <v>211</v>
      </c>
      <c r="L204" s="3">
        <f t="shared" si="11"/>
        <v>381</v>
      </c>
      <c r="M204" s="8" t="str">
        <f>VLOOKUP(A204,'ESO wayshrine names'!$A$3:$B$9992,2,)</f>
        <v>The Harborage</v>
      </c>
      <c r="N204" s="3" t="str">
        <f>VLOOKUP(F204,'ESO zone constants'!$A$3:$D$9999,4,FALSE)</f>
        <v>Auridon</v>
      </c>
    </row>
    <row r="205" spans="1:14" x14ac:dyDescent="0.25">
      <c r="A205" s="81">
        <v>212</v>
      </c>
      <c r="F205">
        <v>41</v>
      </c>
      <c r="J205" s="30" t="str">
        <f t="shared" si="9"/>
        <v>[212]=41,</v>
      </c>
      <c r="K205" s="3">
        <f t="shared" si="10"/>
        <v>212</v>
      </c>
      <c r="L205" s="3">
        <f t="shared" si="11"/>
        <v>41</v>
      </c>
      <c r="M205" s="8" t="str">
        <f>VLOOKUP(A205,'ESO wayshrine names'!$A$3:$B$9992,2,)</f>
        <v>The Harborage</v>
      </c>
      <c r="N205" s="3" t="str">
        <f>VLOOKUP(F205,'ESO zone constants'!$A$3:$D$9999,4,FALSE)</f>
        <v>Stonefalls</v>
      </c>
    </row>
    <row r="206" spans="1:14" x14ac:dyDescent="0.25">
      <c r="A206" s="81">
        <v>213</v>
      </c>
      <c r="F206">
        <v>383</v>
      </c>
      <c r="J206" s="30" t="str">
        <f t="shared" si="9"/>
        <v>[213]=383,</v>
      </c>
      <c r="K206" s="3">
        <f t="shared" si="10"/>
        <v>213</v>
      </c>
      <c r="L206" s="3">
        <f t="shared" si="11"/>
        <v>383</v>
      </c>
      <c r="M206" s="8" t="str">
        <f>VLOOKUP(A206,'ESO wayshrine names'!$A$3:$B$9992,2,)</f>
        <v>Falinesti Winter Wayshrine</v>
      </c>
      <c r="N206" s="3" t="str">
        <f>VLOOKUP(F206,'ESO zone constants'!$A$3:$D$9999,4,FALSE)</f>
        <v>Grahtwood</v>
      </c>
    </row>
    <row r="207" spans="1:14" x14ac:dyDescent="0.25">
      <c r="A207" s="81">
        <v>214</v>
      </c>
      <c r="F207">
        <v>383</v>
      </c>
      <c r="J207" s="30" t="str">
        <f t="shared" si="9"/>
        <v>[214]=383,</v>
      </c>
      <c r="K207" s="3">
        <f t="shared" si="10"/>
        <v>214</v>
      </c>
      <c r="L207" s="3">
        <f t="shared" si="11"/>
        <v>383</v>
      </c>
      <c r="M207" s="8" t="str">
        <f>VLOOKUP(A207,'ESO wayshrine names'!$A$3:$B$9992,2,)</f>
        <v>Elden Root Wayshrine</v>
      </c>
      <c r="N207" s="3" t="str">
        <f>VLOOKUP(F207,'ESO zone constants'!$A$3:$D$9999,4,FALSE)</f>
        <v>Grahtwood</v>
      </c>
    </row>
    <row r="208" spans="1:14" x14ac:dyDescent="0.25">
      <c r="A208" s="81">
        <v>216</v>
      </c>
      <c r="F208">
        <v>3</v>
      </c>
      <c r="J208" s="30" t="str">
        <f t="shared" si="9"/>
        <v>[216]=3,</v>
      </c>
      <c r="K208" s="3">
        <f t="shared" si="10"/>
        <v>216</v>
      </c>
      <c r="L208" s="3">
        <f t="shared" si="11"/>
        <v>3</v>
      </c>
      <c r="M208" s="8" t="str">
        <f>VLOOKUP(A208,'ESO wayshrine names'!$A$3:$B$9992,2,)</f>
        <v>Hag Fen Wayshrine</v>
      </c>
      <c r="N208" s="3" t="str">
        <f>VLOOKUP(F208,'ESO zone constants'!$A$3:$D$9999,4,FALSE)</f>
        <v>Glenumbra</v>
      </c>
    </row>
    <row r="209" spans="1:14" x14ac:dyDescent="0.25">
      <c r="A209" s="81">
        <v>217</v>
      </c>
      <c r="F209">
        <v>888</v>
      </c>
      <c r="J209" s="30" t="str">
        <f t="shared" si="9"/>
        <v>[217]=888,</v>
      </c>
      <c r="K209" s="3">
        <f t="shared" si="10"/>
        <v>217</v>
      </c>
      <c r="L209" s="3">
        <f t="shared" si="11"/>
        <v>888</v>
      </c>
      <c r="M209" s="8" t="str">
        <f>VLOOKUP(A209,'ESO wayshrine names'!$A$3:$B$9992,2,)</f>
        <v>Seeker's Archive Wayshrine</v>
      </c>
      <c r="N209" s="3" t="str">
        <f>VLOOKUP(F209,'ESO zone constants'!$A$3:$D$9999,4,FALSE)</f>
        <v>Craglorn</v>
      </c>
    </row>
    <row r="210" spans="1:14" x14ac:dyDescent="0.25">
      <c r="A210" s="81">
        <v>218</v>
      </c>
      <c r="F210">
        <v>888</v>
      </c>
      <c r="J210" s="30" t="str">
        <f t="shared" si="9"/>
        <v>[218]=888,</v>
      </c>
      <c r="K210" s="3">
        <f t="shared" si="10"/>
        <v>218</v>
      </c>
      <c r="L210" s="3">
        <f t="shared" si="11"/>
        <v>888</v>
      </c>
      <c r="M210" s="8" t="str">
        <f>VLOOKUP(A210,'ESO wayshrine names'!$A$3:$B$9992,2,)</f>
        <v>Shada's Tear Wayshrine</v>
      </c>
      <c r="N210" s="3" t="str">
        <f>VLOOKUP(F210,'ESO zone constants'!$A$3:$D$9999,4,FALSE)</f>
        <v>Craglorn</v>
      </c>
    </row>
    <row r="211" spans="1:14" x14ac:dyDescent="0.25">
      <c r="A211" s="81">
        <v>219</v>
      </c>
      <c r="F211">
        <v>888</v>
      </c>
      <c r="J211" s="30" t="str">
        <f t="shared" si="9"/>
        <v>[219]=888,</v>
      </c>
      <c r="K211" s="3">
        <f t="shared" si="10"/>
        <v>219</v>
      </c>
      <c r="L211" s="3">
        <f t="shared" si="11"/>
        <v>888</v>
      </c>
      <c r="M211" s="8" t="str">
        <f>VLOOKUP(A211,'ESO wayshrine names'!$A$3:$B$9992,2,)</f>
        <v>Sandy Path Wayshrine</v>
      </c>
      <c r="N211" s="3" t="str">
        <f>VLOOKUP(F211,'ESO zone constants'!$A$3:$D$9999,4,FALSE)</f>
        <v>Craglorn</v>
      </c>
    </row>
    <row r="212" spans="1:14" x14ac:dyDescent="0.25">
      <c r="A212" s="81">
        <v>220</v>
      </c>
      <c r="F212">
        <v>888</v>
      </c>
      <c r="J212" s="30" t="str">
        <f t="shared" si="9"/>
        <v>[220]=888,</v>
      </c>
      <c r="K212" s="3">
        <f t="shared" si="10"/>
        <v>220</v>
      </c>
      <c r="L212" s="3">
        <f t="shared" si="11"/>
        <v>888</v>
      </c>
      <c r="M212" s="8" t="str">
        <f>VLOOKUP(A212,'ESO wayshrine names'!$A$3:$B$9992,2,)</f>
        <v>Belkarth Wayshrine</v>
      </c>
      <c r="N212" s="3" t="str">
        <f>VLOOKUP(F212,'ESO zone constants'!$A$3:$D$9999,4,FALSE)</f>
        <v>Craglorn</v>
      </c>
    </row>
    <row r="213" spans="1:14" x14ac:dyDescent="0.25">
      <c r="A213" s="81">
        <v>225</v>
      </c>
      <c r="F213">
        <v>888</v>
      </c>
      <c r="J213" s="30" t="str">
        <f t="shared" si="9"/>
        <v>[225]=888,</v>
      </c>
      <c r="K213" s="3">
        <f t="shared" si="10"/>
        <v>225</v>
      </c>
      <c r="L213" s="3">
        <f t="shared" si="11"/>
        <v>888</v>
      </c>
      <c r="M213" s="8" t="str">
        <f>VLOOKUP(A213,'ESO wayshrine names'!$A$3:$B$9992,2,)</f>
        <v>Spellscar Wayshrine</v>
      </c>
      <c r="N213" s="3" t="str">
        <f>VLOOKUP(F213,'ESO zone constants'!$A$3:$D$9999,4,FALSE)</f>
        <v>Craglorn</v>
      </c>
    </row>
    <row r="214" spans="1:14" x14ac:dyDescent="0.25">
      <c r="A214" s="81">
        <v>226</v>
      </c>
      <c r="F214">
        <v>888</v>
      </c>
      <c r="J214" s="30" t="str">
        <f t="shared" si="9"/>
        <v>[226]=888,</v>
      </c>
      <c r="K214" s="3">
        <f t="shared" si="10"/>
        <v>226</v>
      </c>
      <c r="L214" s="3">
        <f t="shared" si="11"/>
        <v>888</v>
      </c>
      <c r="M214" s="8" t="str">
        <f>VLOOKUP(A214,'ESO wayshrine names'!$A$3:$B$9992,2,)</f>
        <v>Mountain Overlook Wayshrine</v>
      </c>
      <c r="N214" s="3" t="str">
        <f>VLOOKUP(F214,'ESO zone constants'!$A$3:$D$9999,4,FALSE)</f>
        <v>Craglorn</v>
      </c>
    </row>
    <row r="215" spans="1:14" x14ac:dyDescent="0.25">
      <c r="A215" s="81">
        <v>227</v>
      </c>
      <c r="F215">
        <v>888</v>
      </c>
      <c r="J215" s="30" t="str">
        <f t="shared" si="9"/>
        <v>[227]=888,</v>
      </c>
      <c r="K215" s="3">
        <f t="shared" si="10"/>
        <v>227</v>
      </c>
      <c r="L215" s="3">
        <f t="shared" si="11"/>
        <v>888</v>
      </c>
      <c r="M215" s="8" t="str">
        <f>VLOOKUP(A215,'ESO wayshrine names'!$A$3:$B$9992,2,)</f>
        <v>Inazzur's Hold Wayshrine</v>
      </c>
      <c r="N215" s="3" t="str">
        <f>VLOOKUP(F215,'ESO zone constants'!$A$3:$D$9999,4,FALSE)</f>
        <v>Craglorn</v>
      </c>
    </row>
    <row r="216" spans="1:14" x14ac:dyDescent="0.25">
      <c r="A216" s="81">
        <v>229</v>
      </c>
      <c r="F216">
        <v>888</v>
      </c>
      <c r="J216" s="30" t="str">
        <f t="shared" si="9"/>
        <v>[229]=888,</v>
      </c>
      <c r="K216" s="3">
        <f t="shared" si="10"/>
        <v>229</v>
      </c>
      <c r="L216" s="3">
        <f t="shared" si="11"/>
        <v>888</v>
      </c>
      <c r="M216" s="8" t="str">
        <f>VLOOKUP(A216,'ESO wayshrine names'!$A$3:$B$9992,2,)</f>
        <v>Elinhir Wayshrine</v>
      </c>
      <c r="N216" s="3" t="str">
        <f>VLOOKUP(F216,'ESO zone constants'!$A$3:$D$9999,4,FALSE)</f>
        <v>Craglorn</v>
      </c>
    </row>
    <row r="217" spans="1:14" x14ac:dyDescent="0.25">
      <c r="A217" s="81">
        <v>230</v>
      </c>
      <c r="F217">
        <v>888</v>
      </c>
      <c r="J217" s="30" t="str">
        <f t="shared" si="9"/>
        <v>[230]=888,</v>
      </c>
      <c r="K217" s="3">
        <f t="shared" si="10"/>
        <v>230</v>
      </c>
      <c r="L217" s="3">
        <f t="shared" si="11"/>
        <v>888</v>
      </c>
      <c r="M217" s="8" t="str">
        <f>VLOOKUP(A217,'ESO wayshrine names'!$A$3:$B$9992,2,)</f>
        <v>Trial: Hel Ra Citadel</v>
      </c>
      <c r="N217" s="3" t="str">
        <f>VLOOKUP(F217,'ESO zone constants'!$A$3:$D$9999,4,FALSE)</f>
        <v>Craglorn</v>
      </c>
    </row>
    <row r="218" spans="1:14" x14ac:dyDescent="0.25">
      <c r="A218" s="81">
        <v>231</v>
      </c>
      <c r="F218">
        <v>888</v>
      </c>
      <c r="J218" s="30" t="str">
        <f t="shared" si="9"/>
        <v>[231]=888,</v>
      </c>
      <c r="K218" s="3">
        <f t="shared" si="10"/>
        <v>231</v>
      </c>
      <c r="L218" s="3">
        <f t="shared" si="11"/>
        <v>888</v>
      </c>
      <c r="M218" s="8" t="str">
        <f>VLOOKUP(A218,'ESO wayshrine names'!$A$3:$B$9992,2,)</f>
        <v>Trial: Aetherian Archive</v>
      </c>
      <c r="N218" s="3" t="str">
        <f>VLOOKUP(F218,'ESO zone constants'!$A$3:$D$9999,4,FALSE)</f>
        <v>Craglorn</v>
      </c>
    </row>
    <row r="219" spans="1:14" x14ac:dyDescent="0.25">
      <c r="A219" s="81">
        <v>232</v>
      </c>
      <c r="F219">
        <v>888</v>
      </c>
      <c r="J219" s="30" t="str">
        <f t="shared" si="9"/>
        <v>[232]=888,</v>
      </c>
      <c r="K219" s="3">
        <f t="shared" si="10"/>
        <v>232</v>
      </c>
      <c r="L219" s="3">
        <f t="shared" si="11"/>
        <v>888</v>
      </c>
      <c r="M219" s="8" t="str">
        <f>VLOOKUP(A219,'ESO wayshrine names'!$A$3:$B$9992,2,)</f>
        <v>Trial: Sanctum Ophidia</v>
      </c>
      <c r="N219" s="3" t="str">
        <f>VLOOKUP(F219,'ESO zone constants'!$A$3:$D$9999,4,FALSE)</f>
        <v>Craglorn</v>
      </c>
    </row>
    <row r="220" spans="1:14" x14ac:dyDescent="0.25">
      <c r="A220" s="81">
        <v>233</v>
      </c>
      <c r="F220">
        <v>888</v>
      </c>
      <c r="J220" s="30" t="str">
        <f t="shared" si="9"/>
        <v>[233]=888,</v>
      </c>
      <c r="K220" s="3">
        <f t="shared" si="10"/>
        <v>233</v>
      </c>
      <c r="L220" s="3">
        <f t="shared" si="11"/>
        <v>888</v>
      </c>
      <c r="M220" s="8" t="str">
        <f>VLOOKUP(A220,'ESO wayshrine names'!$A$3:$B$9992,2,)</f>
        <v>Dragonstar Wayshrine</v>
      </c>
      <c r="N220" s="3" t="str">
        <f>VLOOKUP(F220,'ESO zone constants'!$A$3:$D$9999,4,FALSE)</f>
        <v>Craglorn</v>
      </c>
    </row>
    <row r="221" spans="1:14" x14ac:dyDescent="0.25">
      <c r="A221" s="81">
        <v>234</v>
      </c>
      <c r="F221">
        <v>888</v>
      </c>
      <c r="J221" s="30" t="str">
        <f t="shared" si="9"/>
        <v>[234]=888,</v>
      </c>
      <c r="K221" s="3">
        <f t="shared" si="10"/>
        <v>234</v>
      </c>
      <c r="L221" s="3">
        <f t="shared" si="11"/>
        <v>888</v>
      </c>
      <c r="M221" s="8" t="str">
        <f>VLOOKUP(A221,'ESO wayshrine names'!$A$3:$B$9992,2,)</f>
        <v>Skyreach Wayshrine</v>
      </c>
      <c r="N221" s="3" t="str">
        <f>VLOOKUP(F221,'ESO zone constants'!$A$3:$D$9999,4,FALSE)</f>
        <v>Craglorn</v>
      </c>
    </row>
    <row r="222" spans="1:14" x14ac:dyDescent="0.25">
      <c r="A222" s="81">
        <v>235</v>
      </c>
      <c r="F222">
        <v>888</v>
      </c>
      <c r="J222" s="30" t="str">
        <f t="shared" si="9"/>
        <v>[235]=888,</v>
      </c>
      <c r="K222" s="3">
        <f t="shared" si="10"/>
        <v>235</v>
      </c>
      <c r="L222" s="3">
        <f t="shared" si="11"/>
        <v>888</v>
      </c>
      <c r="M222" s="8" t="str">
        <f>VLOOKUP(A222,'ESO wayshrine names'!$A$3:$B$9992,2,)</f>
        <v>Valley of Scars Wayshrine</v>
      </c>
      <c r="N222" s="3" t="str">
        <f>VLOOKUP(F222,'ESO zone constants'!$A$3:$D$9999,4,FALSE)</f>
        <v>Craglorn</v>
      </c>
    </row>
    <row r="223" spans="1:14" x14ac:dyDescent="0.25">
      <c r="A223" s="81">
        <v>237</v>
      </c>
      <c r="F223">
        <v>684</v>
      </c>
      <c r="J223" s="30" t="str">
        <f t="shared" si="9"/>
        <v>[237]=684,</v>
      </c>
      <c r="K223" s="3">
        <f t="shared" si="10"/>
        <v>237</v>
      </c>
      <c r="L223" s="3">
        <f t="shared" si="11"/>
        <v>684</v>
      </c>
      <c r="M223" s="8" t="str">
        <f>VLOOKUP(A223,'ESO wayshrine names'!$A$3:$B$9992,2,)</f>
        <v>Shatul Wayshrine</v>
      </c>
      <c r="N223" s="3" t="str">
        <f>VLOOKUP(F223,'ESO zone constants'!$A$3:$D$9999,4,FALSE)</f>
        <v>Wrothgar</v>
      </c>
    </row>
    <row r="224" spans="1:14" x14ac:dyDescent="0.25">
      <c r="A224" s="81">
        <v>238</v>
      </c>
      <c r="F224">
        <v>684</v>
      </c>
      <c r="J224" s="30" t="str">
        <f t="shared" si="9"/>
        <v>[238]=684,</v>
      </c>
      <c r="K224" s="3">
        <f t="shared" si="10"/>
        <v>238</v>
      </c>
      <c r="L224" s="3">
        <f t="shared" si="11"/>
        <v>684</v>
      </c>
      <c r="M224" s="8" t="str">
        <f>VLOOKUP(A224,'ESO wayshrine names'!$A$3:$B$9992,2,)</f>
        <v>Icy Shore Wayshrine</v>
      </c>
      <c r="N224" s="3" t="str">
        <f>VLOOKUP(F224,'ESO zone constants'!$A$3:$D$9999,4,FALSE)</f>
        <v>Wrothgar</v>
      </c>
    </row>
    <row r="225" spans="1:14" x14ac:dyDescent="0.25">
      <c r="A225" s="81">
        <v>239</v>
      </c>
      <c r="F225">
        <v>684</v>
      </c>
      <c r="J225" s="30" t="str">
        <f t="shared" si="9"/>
        <v>[239]=684,</v>
      </c>
      <c r="K225" s="3">
        <f t="shared" si="10"/>
        <v>239</v>
      </c>
      <c r="L225" s="3">
        <f t="shared" si="11"/>
        <v>684</v>
      </c>
      <c r="M225" s="8" t="str">
        <f>VLOOKUP(A225,'ESO wayshrine names'!$A$3:$B$9992,2,)</f>
        <v>Two Rivers Wayshrine</v>
      </c>
      <c r="N225" s="3" t="str">
        <f>VLOOKUP(F225,'ESO zone constants'!$A$3:$D$9999,4,FALSE)</f>
        <v>Wrothgar</v>
      </c>
    </row>
    <row r="226" spans="1:14" x14ac:dyDescent="0.25">
      <c r="A226" s="81">
        <v>240</v>
      </c>
      <c r="F226">
        <v>684</v>
      </c>
      <c r="J226" s="30" t="str">
        <f t="shared" si="9"/>
        <v>[240]=684,</v>
      </c>
      <c r="K226" s="3">
        <f t="shared" si="10"/>
        <v>240</v>
      </c>
      <c r="L226" s="3">
        <f t="shared" si="11"/>
        <v>684</v>
      </c>
      <c r="M226" s="8" t="str">
        <f>VLOOKUP(A226,'ESO wayshrine names'!$A$3:$B$9992,2,)</f>
        <v>Morkul Plain Wayshrine</v>
      </c>
      <c r="N226" s="3" t="str">
        <f>VLOOKUP(F226,'ESO zone constants'!$A$3:$D$9999,4,FALSE)</f>
        <v>Wrothgar</v>
      </c>
    </row>
    <row r="227" spans="1:14" x14ac:dyDescent="0.25">
      <c r="A227" s="81">
        <v>241</v>
      </c>
      <c r="F227">
        <v>684</v>
      </c>
      <c r="J227" s="30" t="str">
        <f t="shared" si="9"/>
        <v>[241]=684,</v>
      </c>
      <c r="K227" s="3">
        <f t="shared" si="10"/>
        <v>241</v>
      </c>
      <c r="L227" s="3">
        <f t="shared" si="11"/>
        <v>684</v>
      </c>
      <c r="M227" s="8" t="str">
        <f>VLOOKUP(A227,'ESO wayshrine names'!$A$3:$B$9992,2,)</f>
        <v>Great Bay Wayshrine</v>
      </c>
      <c r="N227" s="3" t="str">
        <f>VLOOKUP(F227,'ESO zone constants'!$A$3:$D$9999,4,FALSE)</f>
        <v>Wrothgar</v>
      </c>
    </row>
    <row r="228" spans="1:14" x14ac:dyDescent="0.25">
      <c r="A228" s="81">
        <v>242</v>
      </c>
      <c r="F228">
        <v>684</v>
      </c>
      <c r="J228" s="30" t="str">
        <f t="shared" si="9"/>
        <v>[242]=684,</v>
      </c>
      <c r="K228" s="3">
        <f t="shared" si="10"/>
        <v>242</v>
      </c>
      <c r="L228" s="3">
        <f t="shared" si="11"/>
        <v>684</v>
      </c>
      <c r="M228" s="8" t="str">
        <f>VLOOKUP(A228,'ESO wayshrine names'!$A$3:$B$9992,2,)</f>
        <v>Frostbreak Ridge Wayshrine</v>
      </c>
      <c r="N228" s="3" t="str">
        <f>VLOOKUP(F228,'ESO zone constants'!$A$3:$D$9999,4,FALSE)</f>
        <v>Wrothgar</v>
      </c>
    </row>
    <row r="229" spans="1:14" x14ac:dyDescent="0.25">
      <c r="A229" s="81">
        <v>243</v>
      </c>
      <c r="F229">
        <v>684</v>
      </c>
      <c r="J229" s="30" t="str">
        <f t="shared" si="9"/>
        <v>[243]=684,</v>
      </c>
      <c r="K229" s="3">
        <f t="shared" si="10"/>
        <v>243</v>
      </c>
      <c r="L229" s="3">
        <f t="shared" si="11"/>
        <v>684</v>
      </c>
      <c r="M229" s="8" t="str">
        <f>VLOOKUP(A229,'ESO wayshrine names'!$A$3:$B$9992,2,)</f>
        <v>Siege Road Wayshrine</v>
      </c>
      <c r="N229" s="3" t="str">
        <f>VLOOKUP(F229,'ESO zone constants'!$A$3:$D$9999,4,FALSE)</f>
        <v>Wrothgar</v>
      </c>
    </row>
    <row r="230" spans="1:14" x14ac:dyDescent="0.25">
      <c r="A230" s="81">
        <v>244</v>
      </c>
      <c r="F230">
        <v>684</v>
      </c>
      <c r="J230" s="30" t="str">
        <f t="shared" si="9"/>
        <v>[244]=684,</v>
      </c>
      <c r="K230" s="3">
        <f t="shared" si="10"/>
        <v>244</v>
      </c>
      <c r="L230" s="3">
        <f t="shared" si="11"/>
        <v>684</v>
      </c>
      <c r="M230" s="8" t="str">
        <f>VLOOKUP(A230,'ESO wayshrine names'!$A$3:$B$9992,2,)</f>
        <v>Orsinium Wayshrine</v>
      </c>
      <c r="N230" s="3" t="str">
        <f>VLOOKUP(F230,'ESO zone constants'!$A$3:$D$9999,4,FALSE)</f>
        <v>Wrothgar</v>
      </c>
    </row>
    <row r="231" spans="1:14" x14ac:dyDescent="0.25">
      <c r="A231" s="81">
        <v>245</v>
      </c>
      <c r="F231">
        <v>684</v>
      </c>
      <c r="J231" s="30" t="str">
        <f t="shared" si="9"/>
        <v>[245]=684,</v>
      </c>
      <c r="K231" s="3">
        <f t="shared" si="10"/>
        <v>245</v>
      </c>
      <c r="L231" s="3">
        <f t="shared" si="11"/>
        <v>684</v>
      </c>
      <c r="M231" s="8" t="str">
        <f>VLOOKUP(A231,'ESO wayshrine names'!$A$3:$B$9992,2,)</f>
        <v>Trader's Road Wayshrine</v>
      </c>
      <c r="N231" s="3" t="str">
        <f>VLOOKUP(F231,'ESO zone constants'!$A$3:$D$9999,4,FALSE)</f>
        <v>Wrothgar</v>
      </c>
    </row>
    <row r="232" spans="1:14" x14ac:dyDescent="0.25">
      <c r="A232" s="81">
        <v>246</v>
      </c>
      <c r="F232">
        <v>684</v>
      </c>
      <c r="J232" s="30" t="str">
        <f t="shared" si="9"/>
        <v>[246]=684,</v>
      </c>
      <c r="K232" s="3">
        <f t="shared" si="10"/>
        <v>246</v>
      </c>
      <c r="L232" s="3">
        <f t="shared" si="11"/>
        <v>684</v>
      </c>
      <c r="M232" s="8" t="str">
        <f>VLOOKUP(A232,'ESO wayshrine names'!$A$3:$B$9992,2,)</f>
        <v>Merchant's Gate Wayshrine</v>
      </c>
      <c r="N232" s="3" t="str">
        <f>VLOOKUP(F232,'ESO zone constants'!$A$3:$D$9999,4,FALSE)</f>
        <v>Wrothgar</v>
      </c>
    </row>
    <row r="233" spans="1:14" x14ac:dyDescent="0.25">
      <c r="A233" s="81">
        <v>249</v>
      </c>
      <c r="F233">
        <v>684</v>
      </c>
      <c r="J233" s="30" t="str">
        <f t="shared" si="9"/>
        <v>[249]=684,</v>
      </c>
      <c r="K233" s="3">
        <f t="shared" si="10"/>
        <v>249</v>
      </c>
      <c r="L233" s="3">
        <f t="shared" si="11"/>
        <v>684</v>
      </c>
      <c r="M233" s="8" t="str">
        <f>VLOOKUP(A233,'ESO wayshrine names'!$A$3:$B$9992,2,)</f>
        <v>Maelstrom Arena</v>
      </c>
      <c r="N233" s="3" t="str">
        <f>VLOOKUP(F233,'ESO zone constants'!$A$3:$D$9999,4,FALSE)</f>
        <v>Wrothgar</v>
      </c>
    </row>
    <row r="234" spans="1:14" x14ac:dyDescent="0.25">
      <c r="A234" s="81">
        <v>250</v>
      </c>
      <c r="F234">
        <v>684</v>
      </c>
      <c r="J234" s="30" t="str">
        <f t="shared" si="9"/>
        <v>[250]=684,</v>
      </c>
      <c r="K234" s="3">
        <f t="shared" si="10"/>
        <v>250</v>
      </c>
      <c r="L234" s="3">
        <f t="shared" si="11"/>
        <v>684</v>
      </c>
      <c r="M234" s="8" t="str">
        <f>VLOOKUP(A234,'ESO wayshrine names'!$A$3:$B$9992,2,)</f>
        <v>Maelstrom Arena</v>
      </c>
      <c r="N234" s="3" t="str">
        <f>VLOOKUP(F234,'ESO zone constants'!$A$3:$D$9999,4,FALSE)</f>
        <v>Wrothgar</v>
      </c>
    </row>
    <row r="235" spans="1:14" x14ac:dyDescent="0.25">
      <c r="A235" s="79">
        <v>251</v>
      </c>
      <c r="B235">
        <v>29</v>
      </c>
      <c r="C235">
        <v>1006</v>
      </c>
      <c r="D235" t="s">
        <v>521</v>
      </c>
      <c r="E235">
        <v>448</v>
      </c>
      <c r="F235">
        <v>823</v>
      </c>
      <c r="G235" t="s">
        <v>521</v>
      </c>
      <c r="H235">
        <v>1</v>
      </c>
      <c r="I235" t="s">
        <v>2081</v>
      </c>
      <c r="J235" s="30" t="str">
        <f t="shared" si="9"/>
        <v>[251]=823,</v>
      </c>
      <c r="K235" s="3">
        <f t="shared" si="10"/>
        <v>251</v>
      </c>
      <c r="L235" s="3">
        <f t="shared" si="11"/>
        <v>823</v>
      </c>
      <c r="M235" s="8" t="str">
        <f>VLOOKUP(A235,'ESO wayshrine names'!$A$3:$B$9992,2,)</f>
        <v>Anvil Wayshrine</v>
      </c>
      <c r="N235" s="3" t="str">
        <f>VLOOKUP(F235,'ESO zone constants'!$A$3:$D$9999,4,FALSE)</f>
        <v>Gold Coast</v>
      </c>
    </row>
    <row r="236" spans="1:14" x14ac:dyDescent="0.25">
      <c r="A236" s="79">
        <v>252</v>
      </c>
      <c r="B236">
        <v>29</v>
      </c>
      <c r="C236">
        <v>1006</v>
      </c>
      <c r="D236" t="s">
        <v>521</v>
      </c>
      <c r="E236">
        <v>448</v>
      </c>
      <c r="F236">
        <v>823</v>
      </c>
      <c r="G236" t="s">
        <v>521</v>
      </c>
      <c r="H236">
        <v>1</v>
      </c>
      <c r="I236" t="s">
        <v>2082</v>
      </c>
      <c r="J236" s="30" t="str">
        <f t="shared" si="9"/>
        <v>[252]=823,</v>
      </c>
      <c r="K236" s="3">
        <f t="shared" si="10"/>
        <v>252</v>
      </c>
      <c r="L236" s="3">
        <f t="shared" si="11"/>
        <v>823</v>
      </c>
      <c r="M236" s="8" t="str">
        <f>VLOOKUP(A236,'ESO wayshrine names'!$A$3:$B$9992,2,)</f>
        <v>Kvatch Wayshrine</v>
      </c>
      <c r="N236" s="3" t="str">
        <f>VLOOKUP(F236,'ESO zone constants'!$A$3:$D$9999,4,FALSE)</f>
        <v>Gold Coast</v>
      </c>
    </row>
    <row r="237" spans="1:14" x14ac:dyDescent="0.25">
      <c r="A237" s="79">
        <v>253</v>
      </c>
      <c r="B237">
        <v>29</v>
      </c>
      <c r="C237">
        <v>1006</v>
      </c>
      <c r="D237" t="s">
        <v>521</v>
      </c>
      <c r="E237">
        <v>448</v>
      </c>
      <c r="F237">
        <v>823</v>
      </c>
      <c r="G237" t="s">
        <v>521</v>
      </c>
      <c r="H237">
        <v>1</v>
      </c>
      <c r="I237" t="s">
        <v>2083</v>
      </c>
      <c r="J237" s="30" t="str">
        <f t="shared" si="9"/>
        <v>[253]=823,</v>
      </c>
      <c r="K237" s="3">
        <f t="shared" si="10"/>
        <v>253</v>
      </c>
      <c r="L237" s="3">
        <f t="shared" si="11"/>
        <v>823</v>
      </c>
      <c r="M237" s="8" t="str">
        <f>VLOOKUP(A237,'ESO wayshrine names'!$A$3:$B$9992,2,)</f>
        <v>Strid River Wayshrine</v>
      </c>
      <c r="N237" s="3" t="str">
        <f>VLOOKUP(F237,'ESO zone constants'!$A$3:$D$9999,4,FALSE)</f>
        <v>Gold Coast</v>
      </c>
    </row>
    <row r="238" spans="1:14" x14ac:dyDescent="0.25">
      <c r="A238" s="79">
        <v>254</v>
      </c>
      <c r="B238">
        <v>29</v>
      </c>
      <c r="C238">
        <v>1006</v>
      </c>
      <c r="D238" t="s">
        <v>521</v>
      </c>
      <c r="E238">
        <v>448</v>
      </c>
      <c r="F238">
        <v>823</v>
      </c>
      <c r="G238" t="s">
        <v>521</v>
      </c>
      <c r="H238">
        <v>1</v>
      </c>
      <c r="I238" t="s">
        <v>2084</v>
      </c>
      <c r="J238" s="30" t="str">
        <f t="shared" si="9"/>
        <v>[254]=823,</v>
      </c>
      <c r="K238" s="3">
        <f t="shared" si="10"/>
        <v>254</v>
      </c>
      <c r="L238" s="3">
        <f t="shared" si="11"/>
        <v>823</v>
      </c>
      <c r="M238" s="8" t="str">
        <f>VLOOKUP(A238,'ESO wayshrine names'!$A$3:$B$9992,2,)</f>
        <v>Gold Coast Wayshrine</v>
      </c>
      <c r="N238" s="3" t="str">
        <f>VLOOKUP(F238,'ESO zone constants'!$A$3:$D$9999,4,FALSE)</f>
        <v>Gold Coast</v>
      </c>
    </row>
    <row r="239" spans="1:14" x14ac:dyDescent="0.25">
      <c r="A239" s="81">
        <v>255</v>
      </c>
      <c r="F239">
        <v>816</v>
      </c>
      <c r="J239" s="30" t="str">
        <f t="shared" si="9"/>
        <v>[255]=816,</v>
      </c>
      <c r="K239" s="3">
        <f t="shared" si="10"/>
        <v>255</v>
      </c>
      <c r="L239" s="3">
        <f t="shared" si="11"/>
        <v>816</v>
      </c>
      <c r="M239" s="8" t="str">
        <f>VLOOKUP(A239,'ESO wayshrine names'!$A$3:$B$9992,2,)</f>
        <v>Abah's Landing Wayshrine</v>
      </c>
      <c r="N239" s="3" t="str">
        <f>VLOOKUP(F239,'ESO zone constants'!$A$3:$D$9999,4,FALSE)</f>
        <v>Hew's Bane</v>
      </c>
    </row>
    <row r="240" spans="1:14" x14ac:dyDescent="0.25">
      <c r="A240" s="81">
        <v>256</v>
      </c>
      <c r="F240">
        <v>816</v>
      </c>
      <c r="J240" s="30" t="str">
        <f t="shared" si="9"/>
        <v>[256]=816,</v>
      </c>
      <c r="K240" s="3">
        <f t="shared" si="10"/>
        <v>256</v>
      </c>
      <c r="L240" s="3">
        <f t="shared" si="11"/>
        <v>816</v>
      </c>
      <c r="M240" s="8" t="str">
        <f>VLOOKUP(A240,'ESO wayshrine names'!$A$3:$B$9992,2,)</f>
        <v>Zeht's Displeasure Wayshrine</v>
      </c>
      <c r="N240" s="3" t="str">
        <f>VLOOKUP(F240,'ESO zone constants'!$A$3:$D$9999,4,FALSE)</f>
        <v>Hew's Bane</v>
      </c>
    </row>
    <row r="241" spans="1:14" x14ac:dyDescent="0.25">
      <c r="A241" s="81">
        <v>257</v>
      </c>
      <c r="F241">
        <v>816</v>
      </c>
      <c r="J241" s="30" t="str">
        <f t="shared" si="9"/>
        <v>[257]=816,</v>
      </c>
      <c r="K241" s="3">
        <f t="shared" si="10"/>
        <v>257</v>
      </c>
      <c r="L241" s="3">
        <f t="shared" si="11"/>
        <v>816</v>
      </c>
      <c r="M241" s="8" t="str">
        <f>VLOOKUP(A241,'ESO wayshrine names'!$A$3:$B$9992,2,)</f>
        <v>No Shira Citadel Wayshrine</v>
      </c>
      <c r="N241" s="3" t="str">
        <f>VLOOKUP(F241,'ESO zone constants'!$A$3:$D$9999,4,FALSE)</f>
        <v>Hew's Bane</v>
      </c>
    </row>
    <row r="242" spans="1:14" x14ac:dyDescent="0.25">
      <c r="A242" s="81">
        <v>258</v>
      </c>
      <c r="F242">
        <v>382</v>
      </c>
      <c r="J242" s="30" t="str">
        <f t="shared" si="9"/>
        <v>[258]=382,</v>
      </c>
      <c r="K242" s="3">
        <f t="shared" si="10"/>
        <v>258</v>
      </c>
      <c r="L242" s="3">
        <f t="shared" si="11"/>
        <v>382</v>
      </c>
      <c r="M242" s="8" t="str">
        <f>VLOOKUP(A242,'ESO wayshrine names'!$A$3:$B$9992,2,)</f>
        <v>Trial: Maw of Lorkhaj</v>
      </c>
      <c r="N242" s="3" t="str">
        <f>VLOOKUP(F242,'ESO zone constants'!$A$3:$D$9999,4,FALSE)</f>
        <v>Reaper's March</v>
      </c>
    </row>
    <row r="243" spans="1:14" x14ac:dyDescent="0.25">
      <c r="A243" s="81">
        <v>260</v>
      </c>
      <c r="F243">
        <v>117</v>
      </c>
      <c r="J243" s="30" t="str">
        <f t="shared" si="9"/>
        <v>[260]=117,</v>
      </c>
      <c r="K243" s="3">
        <f t="shared" si="10"/>
        <v>260</v>
      </c>
      <c r="L243" s="3">
        <f t="shared" si="11"/>
        <v>117</v>
      </c>
      <c r="M243" s="8" t="str">
        <f>VLOOKUP(A243,'ESO wayshrine names'!$A$3:$B$9992,2,)</f>
        <v>Dungeon: Ruins of Mazzatun</v>
      </c>
      <c r="N243" s="3" t="str">
        <f>VLOOKUP(F243,'ESO zone constants'!$A$3:$D$9999,4,FALSE)</f>
        <v>Shadowfen</v>
      </c>
    </row>
    <row r="244" spans="1:14" x14ac:dyDescent="0.25">
      <c r="A244" s="81">
        <v>261</v>
      </c>
      <c r="F244">
        <v>117</v>
      </c>
      <c r="J244" s="30" t="str">
        <f t="shared" si="9"/>
        <v>[261]=117,</v>
      </c>
      <c r="K244" s="3">
        <f t="shared" si="10"/>
        <v>261</v>
      </c>
      <c r="L244" s="3">
        <f t="shared" si="11"/>
        <v>117</v>
      </c>
      <c r="M244" s="8" t="str">
        <f>VLOOKUP(A244,'ESO wayshrine names'!$A$3:$B$9992,2,)</f>
        <v>Dungeon: Cradle of Shadows</v>
      </c>
      <c r="N244" s="3" t="str">
        <f>VLOOKUP(F244,'ESO zone constants'!$A$3:$D$9999,4,FALSE)</f>
        <v>Shadowfen</v>
      </c>
    </row>
    <row r="245" spans="1:14" x14ac:dyDescent="0.25">
      <c r="A245" s="81">
        <v>262</v>
      </c>
      <c r="F245">
        <v>381</v>
      </c>
      <c r="J245" s="30" t="str">
        <f t="shared" si="9"/>
        <v>[262]=381,</v>
      </c>
      <c r="K245" s="3">
        <f t="shared" si="10"/>
        <v>262</v>
      </c>
      <c r="L245" s="3">
        <f t="shared" si="11"/>
        <v>381</v>
      </c>
      <c r="M245" s="8" t="str">
        <f>VLOOKUP(A245,'ESO wayshrine names'!$A$3:$B$9992,2,)</f>
        <v>Dungeon: The Banished Cells II</v>
      </c>
      <c r="N245" s="3" t="str">
        <f>VLOOKUP(F245,'ESO zone constants'!$A$3:$D$9999,4,FALSE)</f>
        <v>Auridon</v>
      </c>
    </row>
    <row r="246" spans="1:14" x14ac:dyDescent="0.25">
      <c r="A246" s="81">
        <v>263</v>
      </c>
      <c r="F246">
        <v>19</v>
      </c>
      <c r="J246" s="30" t="str">
        <f t="shared" si="9"/>
        <v>[263]=19,</v>
      </c>
      <c r="K246" s="3">
        <f t="shared" si="10"/>
        <v>263</v>
      </c>
      <c r="L246" s="3">
        <f t="shared" si="11"/>
        <v>19</v>
      </c>
      <c r="M246" s="8" t="str">
        <f>VLOOKUP(A246,'ESO wayshrine names'!$A$3:$B$9992,2,)</f>
        <v>Dungeon: Wayrest Sewers II</v>
      </c>
      <c r="N246" s="3" t="str">
        <f>VLOOKUP(F246,'ESO zone constants'!$A$3:$D$9999,4,FALSE)</f>
        <v>Stormhaven</v>
      </c>
    </row>
    <row r="247" spans="1:14" x14ac:dyDescent="0.25">
      <c r="A247" s="79">
        <v>264</v>
      </c>
      <c r="B247">
        <v>10</v>
      </c>
      <c r="C247">
        <v>13</v>
      </c>
      <c r="D247" t="s">
        <v>113</v>
      </c>
      <c r="E247">
        <v>10</v>
      </c>
      <c r="F247">
        <v>57</v>
      </c>
      <c r="G247" t="s">
        <v>113</v>
      </c>
      <c r="H247">
        <v>6</v>
      </c>
      <c r="I247" t="s">
        <v>2093</v>
      </c>
      <c r="J247" s="30" t="str">
        <f t="shared" si="9"/>
        <v>[264]=57,</v>
      </c>
      <c r="K247" s="3">
        <f t="shared" si="10"/>
        <v>264</v>
      </c>
      <c r="L247" s="3">
        <f t="shared" si="11"/>
        <v>57</v>
      </c>
      <c r="M247" s="8" t="str">
        <f>VLOOKUP(A247,'ESO wayshrine names'!$A$3:$B$9992,2,)</f>
        <v>Dungeon: Darkshade Caverns II</v>
      </c>
      <c r="N247" s="3" t="str">
        <f>VLOOKUP(F247,'ESO zone constants'!$A$3:$D$9999,4,FALSE)</f>
        <v>Deshaan</v>
      </c>
    </row>
    <row r="248" spans="1:14" x14ac:dyDescent="0.25">
      <c r="A248" s="81">
        <v>265</v>
      </c>
      <c r="F248">
        <v>383</v>
      </c>
      <c r="J248" s="30" t="str">
        <f t="shared" si="9"/>
        <v>[265]=383,</v>
      </c>
      <c r="K248" s="3">
        <f t="shared" si="10"/>
        <v>265</v>
      </c>
      <c r="L248" s="3">
        <f t="shared" si="11"/>
        <v>383</v>
      </c>
      <c r="M248" s="8" t="str">
        <f>VLOOKUP(A248,'ESO wayshrine names'!$A$3:$B$9992,2,)</f>
        <v>Dungeon: Elden Hollow II</v>
      </c>
      <c r="N248" s="3" t="str">
        <f>VLOOKUP(F248,'ESO zone constants'!$A$3:$D$9999,4,FALSE)</f>
        <v>Grahtwood</v>
      </c>
    </row>
    <row r="249" spans="1:14" x14ac:dyDescent="0.25">
      <c r="A249" s="81">
        <v>266</v>
      </c>
      <c r="F249">
        <v>41</v>
      </c>
      <c r="J249" s="30" t="str">
        <f t="shared" si="9"/>
        <v>[266]=41,</v>
      </c>
      <c r="K249" s="3">
        <f t="shared" si="10"/>
        <v>266</v>
      </c>
      <c r="L249" s="3">
        <f t="shared" si="11"/>
        <v>41</v>
      </c>
      <c r="M249" s="8" t="str">
        <f>VLOOKUP(A249,'ESO wayshrine names'!$A$3:$B$9992,2,)</f>
        <v>Dungeon: Fungal Grotto II</v>
      </c>
      <c r="N249" s="3" t="str">
        <f>VLOOKUP(F249,'ESO zone constants'!$A$3:$D$9999,4,FALSE)</f>
        <v>Stonefalls</v>
      </c>
    </row>
    <row r="250" spans="1:14" x14ac:dyDescent="0.25">
      <c r="A250" s="81">
        <v>267</v>
      </c>
      <c r="F250">
        <v>3</v>
      </c>
      <c r="J250" s="30" t="str">
        <f t="shared" si="9"/>
        <v>[267]=3,</v>
      </c>
      <c r="K250" s="3">
        <f t="shared" si="10"/>
        <v>267</v>
      </c>
      <c r="L250" s="3">
        <f t="shared" si="11"/>
        <v>3</v>
      </c>
      <c r="M250" s="8" t="str">
        <f>VLOOKUP(A250,'ESO wayshrine names'!$A$3:$B$9992,2,)</f>
        <v>Dungeon: Spindleclutch II</v>
      </c>
      <c r="N250" s="3" t="str">
        <f>VLOOKUP(F250,'ESO zone constants'!$A$3:$D$9999,4,FALSE)</f>
        <v>Glenumbra</v>
      </c>
    </row>
    <row r="251" spans="1:14" x14ac:dyDescent="0.25">
      <c r="A251" s="81">
        <v>268</v>
      </c>
      <c r="F251">
        <v>108</v>
      </c>
      <c r="J251" s="30" t="str">
        <f t="shared" si="9"/>
        <v>[268]=108,</v>
      </c>
      <c r="K251" s="3">
        <f t="shared" si="10"/>
        <v>268</v>
      </c>
      <c r="L251" s="3">
        <f t="shared" si="11"/>
        <v>108</v>
      </c>
      <c r="M251" s="8" t="str">
        <f>VLOOKUP(A251,'ESO wayshrine names'!$A$3:$B$9992,2,)</f>
        <v>Dungeon: City of Ash II</v>
      </c>
      <c r="N251" s="3" t="str">
        <f>VLOOKUP(F251,'ESO zone constants'!$A$3:$D$9999,4,FALSE)</f>
        <v>Greenshade</v>
      </c>
    </row>
    <row r="252" spans="1:14" x14ac:dyDescent="0.25">
      <c r="A252" s="81">
        <v>269</v>
      </c>
      <c r="F252">
        <v>20</v>
      </c>
      <c r="J252" s="30" t="str">
        <f t="shared" si="9"/>
        <v>[269]=20,</v>
      </c>
      <c r="K252" s="3">
        <f t="shared" si="10"/>
        <v>269</v>
      </c>
      <c r="L252" s="3">
        <f t="shared" si="11"/>
        <v>20</v>
      </c>
      <c r="M252" s="8" t="str">
        <f>VLOOKUP(A252,'ESO wayshrine names'!$A$3:$B$9992,2,)</f>
        <v>Dungeon: Crypt of Hearts II</v>
      </c>
      <c r="N252" s="3" t="str">
        <f>VLOOKUP(F252,'ESO zone constants'!$A$3:$D$9999,4,FALSE)</f>
        <v>Rivenspire</v>
      </c>
    </row>
    <row r="253" spans="1:14" x14ac:dyDescent="0.25">
      <c r="A253" s="81">
        <v>270</v>
      </c>
      <c r="F253">
        <v>888</v>
      </c>
      <c r="J253" s="30" t="str">
        <f t="shared" si="9"/>
        <v>[270]=888,</v>
      </c>
      <c r="K253" s="3">
        <f t="shared" si="10"/>
        <v>270</v>
      </c>
      <c r="L253" s="3">
        <f t="shared" si="11"/>
        <v>888</v>
      </c>
      <c r="M253" s="8" t="str">
        <f>VLOOKUP(A253,'ESO wayshrine names'!$A$3:$B$9992,2,)</f>
        <v>Dragonstar Arena</v>
      </c>
      <c r="N253" s="3" t="str">
        <f>VLOOKUP(F253,'ESO zone constants'!$A$3:$D$9999,4,FALSE)</f>
        <v>Craglorn</v>
      </c>
    </row>
    <row r="254" spans="1:14" x14ac:dyDescent="0.25">
      <c r="A254" s="81">
        <v>272</v>
      </c>
      <c r="F254">
        <v>849</v>
      </c>
      <c r="J254" s="30" t="str">
        <f t="shared" si="9"/>
        <v>[272]=849,</v>
      </c>
      <c r="K254" s="3">
        <f t="shared" si="10"/>
        <v>272</v>
      </c>
      <c r="L254" s="3">
        <f t="shared" si="11"/>
        <v>849</v>
      </c>
      <c r="M254" s="8" t="str">
        <f>VLOOKUP(A254,'ESO wayshrine names'!$A$3:$B$9992,2,)</f>
        <v>Seyda Neen Wayshrine</v>
      </c>
      <c r="N254" s="3" t="str">
        <f>VLOOKUP(F254,'ESO zone constants'!$A$3:$D$9999,4,FALSE)</f>
        <v>Vvardenfell</v>
      </c>
    </row>
    <row r="255" spans="1:14" x14ac:dyDescent="0.25">
      <c r="A255" s="81">
        <v>273</v>
      </c>
      <c r="F255">
        <v>849</v>
      </c>
      <c r="J255" s="30" t="str">
        <f t="shared" si="9"/>
        <v>[273]=849,</v>
      </c>
      <c r="K255" s="3">
        <f t="shared" si="10"/>
        <v>273</v>
      </c>
      <c r="L255" s="3">
        <f t="shared" si="11"/>
        <v>849</v>
      </c>
      <c r="M255" s="8" t="str">
        <f>VLOOKUP(A255,'ESO wayshrine names'!$A$3:$B$9992,2,)</f>
        <v>Gnisis Wayshrine</v>
      </c>
      <c r="N255" s="3" t="str">
        <f>VLOOKUP(F255,'ESO zone constants'!$A$3:$D$9999,4,FALSE)</f>
        <v>Vvardenfell</v>
      </c>
    </row>
    <row r="256" spans="1:14" x14ac:dyDescent="0.25">
      <c r="A256" s="81">
        <v>274</v>
      </c>
      <c r="F256">
        <v>849</v>
      </c>
      <c r="J256" s="30" t="str">
        <f t="shared" si="9"/>
        <v>[274]=849,</v>
      </c>
      <c r="K256" s="3">
        <f t="shared" si="10"/>
        <v>274</v>
      </c>
      <c r="L256" s="3">
        <f t="shared" si="11"/>
        <v>849</v>
      </c>
      <c r="M256" s="8" t="str">
        <f>VLOOKUP(A256,'ESO wayshrine names'!$A$3:$B$9992,2,)</f>
        <v>Ald'ruhn Wayshrine</v>
      </c>
      <c r="N256" s="3" t="str">
        <f>VLOOKUP(F256,'ESO zone constants'!$A$3:$D$9999,4,FALSE)</f>
        <v>Vvardenfell</v>
      </c>
    </row>
    <row r="257" spans="1:14" x14ac:dyDescent="0.25">
      <c r="A257" s="81">
        <v>275</v>
      </c>
      <c r="F257">
        <v>849</v>
      </c>
      <c r="J257" s="30" t="str">
        <f t="shared" si="9"/>
        <v>[275]=849,</v>
      </c>
      <c r="K257" s="3">
        <f t="shared" si="10"/>
        <v>275</v>
      </c>
      <c r="L257" s="3">
        <f t="shared" si="11"/>
        <v>849</v>
      </c>
      <c r="M257" s="8" t="str">
        <f>VLOOKUP(A257,'ESO wayshrine names'!$A$3:$B$9992,2,)</f>
        <v>Balmora Wayshrine</v>
      </c>
      <c r="N257" s="3" t="str">
        <f>VLOOKUP(F257,'ESO zone constants'!$A$3:$D$9999,4,FALSE)</f>
        <v>Vvardenfell</v>
      </c>
    </row>
    <row r="258" spans="1:14" x14ac:dyDescent="0.25">
      <c r="A258" s="81">
        <v>276</v>
      </c>
      <c r="F258">
        <v>849</v>
      </c>
      <c r="J258" s="30" t="str">
        <f t="shared" si="9"/>
        <v>[276]=849,</v>
      </c>
      <c r="K258" s="3">
        <f t="shared" si="10"/>
        <v>276</v>
      </c>
      <c r="L258" s="3">
        <f t="shared" si="11"/>
        <v>849</v>
      </c>
      <c r="M258" s="8" t="str">
        <f>VLOOKUP(A258,'ESO wayshrine names'!$A$3:$B$9992,2,)</f>
        <v>Suran Wayshrine</v>
      </c>
      <c r="N258" s="3" t="str">
        <f>VLOOKUP(F258,'ESO zone constants'!$A$3:$D$9999,4,FALSE)</f>
        <v>Vvardenfell</v>
      </c>
    </row>
    <row r="259" spans="1:14" x14ac:dyDescent="0.25">
      <c r="A259" s="81">
        <v>277</v>
      </c>
      <c r="F259">
        <v>849</v>
      </c>
      <c r="J259" s="30" t="str">
        <f t="shared" ref="J259:J322" si="12">IF(A259&lt;&gt;"",IF(F259&lt;&gt;"",IF(OR(ISNA(A259),ISNA(F259)),"","["&amp;A259&amp;"]="&amp;F259&amp;","),""),"")</f>
        <v>[277]=849,</v>
      </c>
      <c r="K259" s="3">
        <f t="shared" ref="K259:K322" si="13">A259</f>
        <v>277</v>
      </c>
      <c r="L259" s="3">
        <f t="shared" ref="L259:L322" si="14">F259</f>
        <v>849</v>
      </c>
      <c r="M259" s="8" t="str">
        <f>VLOOKUP(A259,'ESO wayshrine names'!$A$3:$B$9992,2,)</f>
        <v>Molag Mar Wayshrine</v>
      </c>
      <c r="N259" s="3" t="str">
        <f>VLOOKUP(F259,'ESO zone constants'!$A$3:$D$9999,4,FALSE)</f>
        <v>Vvardenfell</v>
      </c>
    </row>
    <row r="260" spans="1:14" x14ac:dyDescent="0.25">
      <c r="A260" s="81">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81">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81">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81">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81">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81">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81">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81">
        <v>286</v>
      </c>
      <c r="F267">
        <v>104</v>
      </c>
      <c r="J267" s="30" t="str">
        <f t="shared" si="12"/>
        <v>[286]=104,</v>
      </c>
      <c r="K267" s="3">
        <f t="shared" si="13"/>
        <v>286</v>
      </c>
      <c r="L267" s="3">
        <f t="shared" si="14"/>
        <v>104</v>
      </c>
      <c r="M267" s="8" t="str">
        <f>VLOOKUP(A267,'ESO wayshrine names'!$A$3:$B$9992,2,)</f>
        <v>Sisters of the Sands Apartment</v>
      </c>
      <c r="N267" s="3" t="str">
        <f>VLOOKUP(F267,'ESO zone constants'!$A$3:$D$9999,4,FALSE)</f>
        <v>Alik'r Desert</v>
      </c>
    </row>
    <row r="268" spans="1:14" x14ac:dyDescent="0.25">
      <c r="A268" s="80">
        <v>287</v>
      </c>
      <c r="B268">
        <v>10</v>
      </c>
      <c r="C268">
        <v>13</v>
      </c>
      <c r="D268" t="s">
        <v>113</v>
      </c>
      <c r="E268">
        <v>10</v>
      </c>
      <c r="F268">
        <v>57</v>
      </c>
      <c r="G268" t="s">
        <v>113</v>
      </c>
      <c r="H268">
        <v>7</v>
      </c>
      <c r="I268" t="s">
        <v>610</v>
      </c>
      <c r="J268" s="30" t="str">
        <f t="shared" si="12"/>
        <v>[287]=57,</v>
      </c>
      <c r="K268" s="3">
        <f t="shared" si="13"/>
        <v>287</v>
      </c>
      <c r="L268" s="3">
        <f t="shared" si="14"/>
        <v>57</v>
      </c>
      <c r="M268" s="8" t="str">
        <f>VLOOKUP(A268,'ESO wayshrine names'!$A$3:$B$9992,2,)</f>
        <v>Flaming Nix Deluxe Garret</v>
      </c>
      <c r="N268" s="3" t="str">
        <f>VLOOKUP(F268,'ESO zone constants'!$A$3:$D$9999,4,FALSE)</f>
        <v>Deshaan</v>
      </c>
    </row>
    <row r="269" spans="1:14" x14ac:dyDescent="0.25">
      <c r="A269" s="81">
        <v>288</v>
      </c>
      <c r="F269">
        <v>381</v>
      </c>
      <c r="J269" s="30" t="str">
        <f t="shared" si="12"/>
        <v>[288]=381,</v>
      </c>
      <c r="K269" s="3">
        <f t="shared" si="13"/>
        <v>288</v>
      </c>
      <c r="L269" s="3">
        <f t="shared" si="14"/>
        <v>381</v>
      </c>
      <c r="M269" s="8" t="str">
        <f>VLOOKUP(A269,'ESO wayshrine names'!$A$3:$B$9992,2,)</f>
        <v>Mara's Kiss Public House</v>
      </c>
      <c r="N269" s="3" t="str">
        <f>VLOOKUP(F269,'ESO zone constants'!$A$3:$D$9999,4,FALSE)</f>
        <v>Auridon</v>
      </c>
    </row>
    <row r="270" spans="1:14" x14ac:dyDescent="0.25">
      <c r="A270" s="81">
        <v>289</v>
      </c>
      <c r="F270">
        <v>3</v>
      </c>
      <c r="J270" s="30" t="str">
        <f t="shared" si="12"/>
        <v>[289]=3,</v>
      </c>
      <c r="K270" s="3">
        <f t="shared" si="13"/>
        <v>289</v>
      </c>
      <c r="L270" s="3">
        <f t="shared" si="14"/>
        <v>3</v>
      </c>
      <c r="M270" s="8" t="str">
        <f>VLOOKUP(A270,'ESO wayshrine names'!$A$3:$B$9992,2,)</f>
        <v>The Rosy Lion</v>
      </c>
      <c r="N270" s="3" t="str">
        <f>VLOOKUP(F270,'ESO zone constants'!$A$3:$D$9999,4,FALSE)</f>
        <v>Glenumbra</v>
      </c>
    </row>
    <row r="271" spans="1:14" x14ac:dyDescent="0.25">
      <c r="A271" s="81">
        <v>290</v>
      </c>
      <c r="F271">
        <v>41</v>
      </c>
      <c r="J271" s="30" t="str">
        <f t="shared" si="12"/>
        <v>[290]=41,</v>
      </c>
      <c r="K271" s="3">
        <f t="shared" si="13"/>
        <v>290</v>
      </c>
      <c r="L271" s="3">
        <f t="shared" si="14"/>
        <v>41</v>
      </c>
      <c r="M271" s="8" t="str">
        <f>VLOOKUP(A271,'ESO wayshrine names'!$A$3:$B$9992,2,)</f>
        <v>The Ebony Flask Inn Room</v>
      </c>
      <c r="N271" s="3" t="str">
        <f>VLOOKUP(F271,'ESO zone constants'!$A$3:$D$9999,4,FALSE)</f>
        <v>Stonefalls</v>
      </c>
    </row>
    <row r="272" spans="1:14" x14ac:dyDescent="0.25">
      <c r="A272" s="81">
        <v>291</v>
      </c>
      <c r="F272">
        <v>382</v>
      </c>
      <c r="J272" s="30" t="str">
        <f t="shared" si="12"/>
        <v>[291]=382,</v>
      </c>
      <c r="K272" s="3">
        <f t="shared" si="13"/>
        <v>291</v>
      </c>
      <c r="L272" s="3">
        <f t="shared" si="14"/>
        <v>382</v>
      </c>
      <c r="M272" s="8" t="str">
        <f>VLOOKUP(A272,'ESO wayshrine names'!$A$3:$B$9992,2,)</f>
        <v>Serenity Falls Estate</v>
      </c>
      <c r="N272" s="3" t="str">
        <f>VLOOKUP(F272,'ESO zone constants'!$A$3:$D$9999,4,FALSE)</f>
        <v>Reaper's March</v>
      </c>
    </row>
    <row r="273" spans="1:14" x14ac:dyDescent="0.25">
      <c r="A273" s="81">
        <v>292</v>
      </c>
      <c r="F273">
        <v>3</v>
      </c>
      <c r="J273" s="30" t="str">
        <f t="shared" si="12"/>
        <v>[292]=3,</v>
      </c>
      <c r="K273" s="3">
        <f t="shared" si="13"/>
        <v>292</v>
      </c>
      <c r="L273" s="3">
        <f t="shared" si="14"/>
        <v>3</v>
      </c>
      <c r="M273" s="8" t="str">
        <f>VLOOKUP(A273,'ESO wayshrine names'!$A$3:$B$9992,2,)</f>
        <v>Daggerfall Overlook</v>
      </c>
      <c r="N273" s="3" t="str">
        <f>VLOOKUP(F273,'ESO zone constants'!$A$3:$D$9999,4,FALSE)</f>
        <v>Glenumbra</v>
      </c>
    </row>
    <row r="274" spans="1:14" x14ac:dyDescent="0.25">
      <c r="A274" s="81">
        <v>293</v>
      </c>
      <c r="F274">
        <v>41</v>
      </c>
      <c r="J274" s="30" t="str">
        <f t="shared" si="12"/>
        <v>[293]=41,</v>
      </c>
      <c r="K274" s="3">
        <f t="shared" si="13"/>
        <v>293</v>
      </c>
      <c r="L274" s="3">
        <f t="shared" si="14"/>
        <v>41</v>
      </c>
      <c r="M274" s="8" t="str">
        <f>VLOOKUP(A274,'ESO wayshrine names'!$A$3:$B$9992,2,)</f>
        <v>Ebonheart Chateau</v>
      </c>
      <c r="N274" s="3" t="str">
        <f>VLOOKUP(F274,'ESO zone constants'!$A$3:$D$9999,4,FALSE)</f>
        <v>Stonefalls</v>
      </c>
    </row>
    <row r="275" spans="1:14" x14ac:dyDescent="0.25">
      <c r="A275" s="81">
        <v>294</v>
      </c>
      <c r="F275">
        <v>58</v>
      </c>
      <c r="J275" s="30" t="str">
        <f t="shared" si="12"/>
        <v>[294]=58,</v>
      </c>
      <c r="K275" s="3">
        <f t="shared" si="13"/>
        <v>294</v>
      </c>
      <c r="L275" s="3">
        <f t="shared" si="14"/>
        <v>58</v>
      </c>
      <c r="M275" s="8" t="str">
        <f>VLOOKUP(A275,'ESO wayshrine names'!$A$3:$B$9992,2,)</f>
        <v>Black Vine Villa</v>
      </c>
      <c r="N275" s="3" t="str">
        <f>VLOOKUP(F275,'ESO zone constants'!$A$3:$D$9999,4,FALSE)</f>
        <v>Malabal Tor</v>
      </c>
    </row>
    <row r="276" spans="1:14" x14ac:dyDescent="0.25">
      <c r="A276" s="81">
        <v>295</v>
      </c>
      <c r="F276">
        <v>281</v>
      </c>
      <c r="J276" s="30" t="str">
        <f t="shared" si="12"/>
        <v>[295]=281,</v>
      </c>
      <c r="K276" s="3">
        <f t="shared" si="13"/>
        <v>295</v>
      </c>
      <c r="L276" s="3">
        <f t="shared" si="14"/>
        <v>281</v>
      </c>
      <c r="M276" s="8" t="str">
        <f>VLOOKUP(A276,'ESO wayshrine names'!$A$3:$B$9992,2,)</f>
        <v>Humblemud</v>
      </c>
      <c r="N276" s="3" t="str">
        <f>VLOOKUP(F276,'ESO zone constants'!$A$3:$D$9999,4,FALSE)</f>
        <v>Bal Foyen</v>
      </c>
    </row>
    <row r="277" spans="1:14" x14ac:dyDescent="0.25">
      <c r="A277" s="81">
        <v>296</v>
      </c>
      <c r="F277">
        <v>383</v>
      </c>
      <c r="J277" s="30" t="str">
        <f t="shared" si="12"/>
        <v>[296]=383,</v>
      </c>
      <c r="K277" s="3">
        <f t="shared" si="13"/>
        <v>296</v>
      </c>
      <c r="L277" s="3">
        <f t="shared" si="14"/>
        <v>383</v>
      </c>
      <c r="M277" s="8" t="str">
        <f>VLOOKUP(A277,'ESO wayshrine names'!$A$3:$B$9992,2,)</f>
        <v>Snugpod</v>
      </c>
      <c r="N277" s="3" t="str">
        <f>VLOOKUP(F277,'ESO zone constants'!$A$3:$D$9999,4,FALSE)</f>
        <v>Grahtwood</v>
      </c>
    </row>
    <row r="278" spans="1:14" x14ac:dyDescent="0.25">
      <c r="A278" s="81">
        <v>297</v>
      </c>
      <c r="F278">
        <v>3</v>
      </c>
      <c r="J278" s="30" t="str">
        <f t="shared" si="12"/>
        <v>[297]=3,</v>
      </c>
      <c r="K278" s="3">
        <f t="shared" si="13"/>
        <v>297</v>
      </c>
      <c r="L278" s="3">
        <f t="shared" si="14"/>
        <v>3</v>
      </c>
      <c r="M278" s="8" t="str">
        <f>VLOOKUP(A278,'ESO wayshrine names'!$A$3:$B$9992,2,)</f>
        <v>Captain Margaux's Place</v>
      </c>
      <c r="N278" s="3" t="str">
        <f>VLOOKUP(F278,'ESO zone constants'!$A$3:$D$9999,4,FALSE)</f>
        <v>Glenumbra</v>
      </c>
    </row>
    <row r="279" spans="1:14" x14ac:dyDescent="0.25">
      <c r="A279" s="81">
        <v>298</v>
      </c>
      <c r="F279">
        <v>41</v>
      </c>
      <c r="J279" s="30" t="str">
        <f t="shared" si="12"/>
        <v>[298]=41,</v>
      </c>
      <c r="K279" s="3">
        <f t="shared" si="13"/>
        <v>298</v>
      </c>
      <c r="L279" s="3">
        <f t="shared" si="14"/>
        <v>41</v>
      </c>
      <c r="M279" s="8" t="str">
        <f>VLOOKUP(A279,'ESO wayshrine names'!$A$3:$B$9992,2,)</f>
        <v>Kragenhome</v>
      </c>
      <c r="N279" s="3" t="str">
        <f>VLOOKUP(F279,'ESO zone constants'!$A$3:$D$9999,4,FALSE)</f>
        <v>Stonefalls</v>
      </c>
    </row>
    <row r="280" spans="1:14" x14ac:dyDescent="0.25">
      <c r="A280" s="81">
        <v>299</v>
      </c>
      <c r="F280">
        <v>58</v>
      </c>
      <c r="J280" s="30" t="str">
        <f t="shared" si="12"/>
        <v>[299]=58,</v>
      </c>
      <c r="K280" s="3">
        <f t="shared" si="13"/>
        <v>299</v>
      </c>
      <c r="L280" s="3">
        <f t="shared" si="14"/>
        <v>58</v>
      </c>
      <c r="M280" s="8" t="str">
        <f>VLOOKUP(A280,'ESO wayshrine names'!$A$3:$B$9992,2,)</f>
        <v>Cyrodilic Jungle House</v>
      </c>
      <c r="N280" s="3" t="str">
        <f>VLOOKUP(F280,'ESO zone constants'!$A$3:$D$9999,4,FALSE)</f>
        <v>Malabal Tor</v>
      </c>
    </row>
    <row r="281" spans="1:14" x14ac:dyDescent="0.25">
      <c r="A281" s="81">
        <v>300</v>
      </c>
      <c r="F281">
        <v>537</v>
      </c>
      <c r="J281" s="30" t="str">
        <f t="shared" si="12"/>
        <v>[300]=537,</v>
      </c>
      <c r="K281" s="3">
        <f t="shared" si="13"/>
        <v>300</v>
      </c>
      <c r="L281" s="3">
        <f t="shared" si="14"/>
        <v>537</v>
      </c>
      <c r="M281" s="8" t="str">
        <f>VLOOKUP(A281,'ESO wayshrine names'!$A$3:$B$9992,2,)</f>
        <v>Moonmirth House</v>
      </c>
      <c r="N281" s="3" t="str">
        <f>VLOOKUP(F281,'ESO zone constants'!$A$3:$D$9999,4,FALSE)</f>
        <v>Khenarthi's Roost</v>
      </c>
    </row>
    <row r="282" spans="1:14" x14ac:dyDescent="0.25">
      <c r="A282" s="81">
        <v>301</v>
      </c>
      <c r="F282">
        <v>103</v>
      </c>
      <c r="J282" s="30" t="str">
        <f t="shared" si="12"/>
        <v>[301]=103,</v>
      </c>
      <c r="K282" s="3">
        <f t="shared" si="13"/>
        <v>301</v>
      </c>
      <c r="L282" s="3">
        <f t="shared" si="14"/>
        <v>103</v>
      </c>
      <c r="M282" s="8" t="str">
        <f>VLOOKUP(A282,'ESO wayshrine names'!$A$3:$B$9992,2,)</f>
        <v>Autumn's-Gate</v>
      </c>
      <c r="N282" s="3" t="str">
        <f>VLOOKUP(F282,'ESO zone constants'!$A$3:$D$9999,4,FALSE)</f>
        <v>The Rift</v>
      </c>
    </row>
    <row r="283" spans="1:14" x14ac:dyDescent="0.25">
      <c r="A283" s="81">
        <v>302</v>
      </c>
      <c r="F283">
        <v>19</v>
      </c>
      <c r="J283" s="30" t="str">
        <f t="shared" si="12"/>
        <v>[302]=19,</v>
      </c>
      <c r="K283" s="3">
        <f t="shared" si="13"/>
        <v>302</v>
      </c>
      <c r="L283" s="3">
        <f t="shared" si="14"/>
        <v>19</v>
      </c>
      <c r="M283" s="8" t="str">
        <f>VLOOKUP(A283,'ESO wayshrine names'!$A$3:$B$9992,2,)</f>
        <v>Hammerdeath Bungalow</v>
      </c>
      <c r="N283" s="3" t="str">
        <f>VLOOKUP(F283,'ESO zone constants'!$A$3:$D$9999,4,FALSE)</f>
        <v>Stormhaven</v>
      </c>
    </row>
    <row r="284" spans="1:14" x14ac:dyDescent="0.25">
      <c r="A284" s="81">
        <v>303</v>
      </c>
      <c r="F284">
        <v>92</v>
      </c>
      <c r="J284" s="30" t="str">
        <f t="shared" si="12"/>
        <v>[303]=92,</v>
      </c>
      <c r="K284" s="3">
        <f t="shared" si="13"/>
        <v>303</v>
      </c>
      <c r="L284" s="3">
        <f t="shared" si="14"/>
        <v>92</v>
      </c>
      <c r="M284" s="8" t="str">
        <f>VLOOKUP(A284,'ESO wayshrine names'!$A$3:$B$9992,2,)</f>
        <v>Twin Arches</v>
      </c>
      <c r="N284" s="3" t="str">
        <f>VLOOKUP(F284,'ESO zone constants'!$A$3:$D$9999,4,FALSE)</f>
        <v>Bangkorai</v>
      </c>
    </row>
    <row r="285" spans="1:14" x14ac:dyDescent="0.25">
      <c r="A285" s="81">
        <v>304</v>
      </c>
      <c r="F285">
        <v>108</v>
      </c>
      <c r="J285" s="30" t="str">
        <f t="shared" si="12"/>
        <v>[304]=108,</v>
      </c>
      <c r="K285" s="3">
        <f t="shared" si="13"/>
        <v>304</v>
      </c>
      <c r="L285" s="3">
        <f t="shared" si="14"/>
        <v>108</v>
      </c>
      <c r="M285" s="8" t="str">
        <f>VLOOKUP(A285,'ESO wayshrine names'!$A$3:$B$9992,2,)</f>
        <v>Cliffshade</v>
      </c>
      <c r="N285" s="3" t="str">
        <f>VLOOKUP(F285,'ESO zone constants'!$A$3:$D$9999,4,FALSE)</f>
        <v>Greenshade</v>
      </c>
    </row>
    <row r="286" spans="1:14" x14ac:dyDescent="0.25">
      <c r="A286" s="81">
        <v>305</v>
      </c>
      <c r="F286">
        <v>117</v>
      </c>
      <c r="J286" s="30" t="str">
        <f t="shared" si="12"/>
        <v>[305]=117,</v>
      </c>
      <c r="K286" s="3">
        <f t="shared" si="13"/>
        <v>305</v>
      </c>
      <c r="L286" s="3">
        <f t="shared" si="14"/>
        <v>117</v>
      </c>
      <c r="M286" s="8" t="str">
        <f>VLOOKUP(A286,'ESO wayshrine names'!$A$3:$B$9992,2,)</f>
        <v>The Ample Domicile</v>
      </c>
      <c r="N286" s="3" t="str">
        <f>VLOOKUP(F286,'ESO zone constants'!$A$3:$D$9999,4,FALSE)</f>
        <v>Shadowfen</v>
      </c>
    </row>
    <row r="287" spans="1:14" x14ac:dyDescent="0.25">
      <c r="A287" s="81">
        <v>306</v>
      </c>
      <c r="F287">
        <v>108</v>
      </c>
      <c r="J287" s="30" t="str">
        <f t="shared" si="12"/>
        <v>[306]=108,</v>
      </c>
      <c r="K287" s="3">
        <f t="shared" si="13"/>
        <v>306</v>
      </c>
      <c r="L287" s="3">
        <f t="shared" si="14"/>
        <v>108</v>
      </c>
      <c r="M287" s="8" t="str">
        <f>VLOOKUP(A287,'ESO wayshrine names'!$A$3:$B$9992,2,)</f>
        <v>Bouldertree Refuge</v>
      </c>
      <c r="N287" s="3" t="str">
        <f>VLOOKUP(F287,'ESO zone constants'!$A$3:$D$9999,4,FALSE)</f>
        <v>Greenshade</v>
      </c>
    </row>
    <row r="288" spans="1:14" x14ac:dyDescent="0.25">
      <c r="A288" s="81">
        <v>307</v>
      </c>
      <c r="F288">
        <v>20</v>
      </c>
      <c r="J288" s="30" t="str">
        <f t="shared" si="12"/>
        <v>[307]=20,</v>
      </c>
      <c r="K288" s="3">
        <f t="shared" si="13"/>
        <v>307</v>
      </c>
      <c r="L288" s="3">
        <f t="shared" si="14"/>
        <v>20</v>
      </c>
      <c r="M288" s="8" t="str">
        <f>VLOOKUP(A288,'ESO wayshrine names'!$A$3:$B$9992,2,)</f>
        <v>Ravenhurst</v>
      </c>
      <c r="N288" s="3" t="str">
        <f>VLOOKUP(F288,'ESO zone constants'!$A$3:$D$9999,4,FALSE)</f>
        <v>Rivenspire</v>
      </c>
    </row>
    <row r="289" spans="1:14" x14ac:dyDescent="0.25">
      <c r="A289" s="81">
        <v>308</v>
      </c>
      <c r="F289">
        <v>117</v>
      </c>
      <c r="J289" s="30" t="str">
        <f t="shared" si="12"/>
        <v>[308]=117,</v>
      </c>
      <c r="K289" s="3">
        <f t="shared" si="13"/>
        <v>308</v>
      </c>
      <c r="L289" s="3">
        <f t="shared" si="14"/>
        <v>117</v>
      </c>
      <c r="M289" s="8">
        <f>VLOOKUP(A289,'ESO wayshrine names'!$A$3:$B$9992,2,)</f>
        <v>0</v>
      </c>
      <c r="N289" s="3" t="str">
        <f>VLOOKUP(F289,'ESO zone constants'!$A$3:$D$9999,4,FALSE)</f>
        <v>Shadowfen</v>
      </c>
    </row>
    <row r="290" spans="1:14" x14ac:dyDescent="0.25">
      <c r="A290" s="80">
        <v>309</v>
      </c>
      <c r="B290">
        <v>10</v>
      </c>
      <c r="C290">
        <v>13</v>
      </c>
      <c r="D290" t="s">
        <v>113</v>
      </c>
      <c r="E290">
        <v>10</v>
      </c>
      <c r="F290">
        <v>57</v>
      </c>
      <c r="G290" t="s">
        <v>113</v>
      </c>
      <c r="H290">
        <v>7</v>
      </c>
      <c r="I290" t="s">
        <v>553</v>
      </c>
      <c r="J290" s="30" t="str">
        <f t="shared" si="12"/>
        <v>[309]=57,</v>
      </c>
      <c r="K290" s="3">
        <f t="shared" si="13"/>
        <v>309</v>
      </c>
      <c r="L290" s="3">
        <f t="shared" si="14"/>
        <v>57</v>
      </c>
      <c r="M290" s="8" t="str">
        <f>VLOOKUP(A290,'ESO wayshrine names'!$A$3:$B$9992,2,)</f>
        <v>Velothi Reverie</v>
      </c>
      <c r="N290" s="3" t="str">
        <f>VLOOKUP(F290,'ESO zone constants'!$A$3:$D$9999,4,FALSE)</f>
        <v>Deshaan</v>
      </c>
    </row>
    <row r="291" spans="1:14" x14ac:dyDescent="0.25">
      <c r="A291" s="81">
        <v>310</v>
      </c>
      <c r="F291">
        <v>888</v>
      </c>
      <c r="J291" s="30" t="str">
        <f t="shared" si="12"/>
        <v>[310]=888,</v>
      </c>
      <c r="K291" s="3">
        <f t="shared" si="13"/>
        <v>310</v>
      </c>
      <c r="L291" s="3">
        <f t="shared" si="14"/>
        <v>888</v>
      </c>
      <c r="M291" s="8" t="str">
        <f>VLOOKUP(A291,'ESO wayshrine names'!$A$3:$B$9992,2,)</f>
        <v>Domus Phrasticus</v>
      </c>
      <c r="N291" s="3" t="str">
        <f>VLOOKUP(F291,'ESO zone constants'!$A$3:$D$9999,4,FALSE)</f>
        <v>Craglorn</v>
      </c>
    </row>
    <row r="292" spans="1:14" x14ac:dyDescent="0.25">
      <c r="A292" s="81">
        <v>311</v>
      </c>
      <c r="F292">
        <v>382</v>
      </c>
      <c r="J292" s="30" t="str">
        <f t="shared" si="12"/>
        <v>[311]=382,</v>
      </c>
      <c r="K292" s="3">
        <f t="shared" si="13"/>
        <v>311</v>
      </c>
      <c r="L292" s="3">
        <f t="shared" si="14"/>
        <v>382</v>
      </c>
      <c r="M292" s="8" t="str">
        <f>VLOOKUP(A292,'ESO wayshrine names'!$A$3:$B$9992,2,)</f>
        <v>Sleek Creek House</v>
      </c>
      <c r="N292" s="3" t="str">
        <f>VLOOKUP(F292,'ESO zone constants'!$A$3:$D$9999,4,FALSE)</f>
        <v>Reaper's March</v>
      </c>
    </row>
    <row r="293" spans="1:14" x14ac:dyDescent="0.25">
      <c r="A293" s="81">
        <v>312</v>
      </c>
      <c r="F293">
        <v>101</v>
      </c>
      <c r="J293" s="30" t="str">
        <f t="shared" si="12"/>
        <v>[312]=101,</v>
      </c>
      <c r="K293" s="3">
        <f t="shared" si="13"/>
        <v>312</v>
      </c>
      <c r="L293" s="3">
        <f t="shared" si="14"/>
        <v>101</v>
      </c>
      <c r="M293" s="8" t="str">
        <f>VLOOKUP(A293,'ESO wayshrine names'!$A$3:$B$9992,2,)</f>
        <v>Grymharth's Woe</v>
      </c>
      <c r="N293" s="3" t="str">
        <f>VLOOKUP(F293,'ESO zone constants'!$A$3:$D$9999,4,FALSE)</f>
        <v>Eastmarch</v>
      </c>
    </row>
    <row r="294" spans="1:14" x14ac:dyDescent="0.25">
      <c r="A294" s="81">
        <v>313</v>
      </c>
      <c r="F294">
        <v>92</v>
      </c>
      <c r="J294" s="30" t="str">
        <f t="shared" si="12"/>
        <v>[313]=92,</v>
      </c>
      <c r="K294" s="3">
        <f t="shared" si="13"/>
        <v>313</v>
      </c>
      <c r="L294" s="3">
        <f t="shared" si="14"/>
        <v>92</v>
      </c>
      <c r="M294" s="8" t="str">
        <f>VLOOKUP(A294,'ESO wayshrine names'!$A$3:$B$9992,2,)</f>
        <v>Mournoth Keep</v>
      </c>
      <c r="N294" s="3" t="str">
        <f>VLOOKUP(F294,'ESO zone constants'!$A$3:$D$9999,4,FALSE)</f>
        <v>Bangkorai</v>
      </c>
    </row>
    <row r="295" spans="1:14" x14ac:dyDescent="0.25">
      <c r="A295" s="81">
        <v>314</v>
      </c>
      <c r="F295">
        <v>104</v>
      </c>
      <c r="J295" s="30" t="str">
        <f t="shared" si="12"/>
        <v>[314]=104,</v>
      </c>
      <c r="K295" s="3">
        <f t="shared" si="13"/>
        <v>314</v>
      </c>
      <c r="L295" s="3">
        <f t="shared" si="14"/>
        <v>104</v>
      </c>
      <c r="M295" s="8" t="str">
        <f>VLOOKUP(A295,'ESO wayshrine names'!$A$3:$B$9992,2,)</f>
        <v>House of the Silent Magnifico</v>
      </c>
      <c r="N295" s="3" t="str">
        <f>VLOOKUP(F295,'ESO zone constants'!$A$3:$D$9999,4,FALSE)</f>
        <v>Alik'r Desert</v>
      </c>
    </row>
    <row r="296" spans="1:14" x14ac:dyDescent="0.25">
      <c r="A296" s="81">
        <v>315</v>
      </c>
      <c r="F296">
        <v>381</v>
      </c>
      <c r="J296" s="30" t="str">
        <f t="shared" si="12"/>
        <v>[315]=381,</v>
      </c>
      <c r="K296" s="3">
        <f t="shared" si="13"/>
        <v>315</v>
      </c>
      <c r="L296" s="3">
        <f t="shared" si="14"/>
        <v>381</v>
      </c>
      <c r="M296" s="8" t="str">
        <f>VLOOKUP(A296,'ESO wayshrine names'!$A$3:$B$9992,2,)</f>
        <v>Mathiisen Manor</v>
      </c>
      <c r="N296" s="3" t="str">
        <f>VLOOKUP(F296,'ESO zone constants'!$A$3:$D$9999,4,FALSE)</f>
        <v>Auridon</v>
      </c>
    </row>
    <row r="297" spans="1:14" x14ac:dyDescent="0.25">
      <c r="A297" s="81">
        <v>316</v>
      </c>
      <c r="F297">
        <v>117</v>
      </c>
      <c r="J297" s="30" t="str">
        <f t="shared" si="12"/>
        <v>[316]=117,</v>
      </c>
      <c r="K297" s="3">
        <f t="shared" si="13"/>
        <v>316</v>
      </c>
      <c r="L297" s="3">
        <f t="shared" si="14"/>
        <v>117</v>
      </c>
      <c r="M297" s="8" t="str">
        <f>VLOOKUP(A297,'ESO wayshrine names'!$A$3:$B$9992,2,)</f>
        <v>Stay-Moist Mansion</v>
      </c>
      <c r="N297" s="3" t="str">
        <f>VLOOKUP(F297,'ESO zone constants'!$A$3:$D$9999,4,FALSE)</f>
        <v>Shadowfen</v>
      </c>
    </row>
    <row r="298" spans="1:14" x14ac:dyDescent="0.25">
      <c r="A298" s="81">
        <v>317</v>
      </c>
      <c r="F298">
        <v>383</v>
      </c>
      <c r="J298" s="30" t="str">
        <f t="shared" si="12"/>
        <v>[317]=383,</v>
      </c>
      <c r="K298" s="3">
        <f t="shared" si="13"/>
        <v>317</v>
      </c>
      <c r="L298" s="3">
        <f t="shared" si="14"/>
        <v>383</v>
      </c>
      <c r="M298" s="8" t="str">
        <f>VLOOKUP(A298,'ESO wayshrine names'!$A$3:$B$9992,2,)</f>
        <v>The Gorinir Estate</v>
      </c>
      <c r="N298" s="3" t="str">
        <f>VLOOKUP(F298,'ESO zone constants'!$A$3:$D$9999,4,FALSE)</f>
        <v>Grahtwood</v>
      </c>
    </row>
    <row r="299" spans="1:14" x14ac:dyDescent="0.25">
      <c r="A299" s="81">
        <v>318</v>
      </c>
      <c r="F299">
        <v>19</v>
      </c>
      <c r="J299" s="30" t="str">
        <f t="shared" si="12"/>
        <v>[318]=19,</v>
      </c>
      <c r="K299" s="3">
        <f t="shared" si="13"/>
        <v>318</v>
      </c>
      <c r="L299" s="3">
        <f t="shared" si="14"/>
        <v>19</v>
      </c>
      <c r="M299" s="8" t="str">
        <f>VLOOKUP(A299,'ESO wayshrine names'!$A$3:$B$9992,2,)</f>
        <v>Gardner House</v>
      </c>
      <c r="N299" s="3" t="str">
        <f>VLOOKUP(F299,'ESO zone constants'!$A$3:$D$9999,4,FALSE)</f>
        <v>Stormhaven</v>
      </c>
    </row>
    <row r="300" spans="1:14" x14ac:dyDescent="0.25">
      <c r="A300" s="81">
        <v>319</v>
      </c>
      <c r="B300">
        <v>10</v>
      </c>
      <c r="C300">
        <v>13</v>
      </c>
      <c r="D300" t="s">
        <v>113</v>
      </c>
      <c r="E300">
        <v>10</v>
      </c>
      <c r="F300">
        <v>57</v>
      </c>
      <c r="G300" t="s">
        <v>113</v>
      </c>
      <c r="H300">
        <v>7</v>
      </c>
      <c r="I300" t="s">
        <v>561</v>
      </c>
      <c r="J300" s="30" t="str">
        <f t="shared" si="12"/>
        <v>[319]=57,</v>
      </c>
      <c r="K300" s="3">
        <f t="shared" si="13"/>
        <v>319</v>
      </c>
      <c r="L300" s="3">
        <f t="shared" si="14"/>
        <v>57</v>
      </c>
      <c r="M300" s="8" t="str">
        <f>VLOOKUP(A300,'ESO wayshrine names'!$A$3:$B$9992,2,)</f>
        <v>Quondam Indorilia</v>
      </c>
      <c r="N300" s="3" t="str">
        <f>VLOOKUP(F300,'ESO zone constants'!$A$3:$D$9999,4,FALSE)</f>
        <v>Deshaan</v>
      </c>
    </row>
    <row r="301" spans="1:14" x14ac:dyDescent="0.25">
      <c r="A301" s="81">
        <v>320</v>
      </c>
      <c r="F301">
        <v>382</v>
      </c>
      <c r="J301" s="30" t="str">
        <f t="shared" si="12"/>
        <v>[320]=382,</v>
      </c>
      <c r="K301" s="3">
        <f t="shared" si="13"/>
        <v>320</v>
      </c>
      <c r="L301" s="3">
        <f t="shared" si="14"/>
        <v>382</v>
      </c>
      <c r="M301" s="8" t="str">
        <f>VLOOKUP(A301,'ESO wayshrine names'!$A$3:$B$9992,2,)</f>
        <v>Strident Springs Demesne</v>
      </c>
      <c r="N301" s="3" t="str">
        <f>VLOOKUP(F301,'ESO zone constants'!$A$3:$D$9999,4,FALSE)</f>
        <v>Reaper's March</v>
      </c>
    </row>
    <row r="302" spans="1:14" x14ac:dyDescent="0.25">
      <c r="A302" s="81">
        <v>321</v>
      </c>
      <c r="F302">
        <v>382</v>
      </c>
      <c r="J302" s="30" t="str">
        <f t="shared" si="12"/>
        <v>[321]=382,</v>
      </c>
      <c r="K302" s="3">
        <f t="shared" si="13"/>
        <v>321</v>
      </c>
      <c r="L302" s="3">
        <f t="shared" si="14"/>
        <v>382</v>
      </c>
      <c r="M302" s="8" t="str">
        <f>VLOOKUP(A302,'ESO wayshrine names'!$A$3:$B$9992,2,)</f>
        <v>Dawnshadow</v>
      </c>
      <c r="N302" s="3" t="str">
        <f>VLOOKUP(F302,'ESO zone constants'!$A$3:$D$9999,4,FALSE)</f>
        <v>Reaper's March</v>
      </c>
    </row>
    <row r="303" spans="1:14" x14ac:dyDescent="0.25">
      <c r="A303" s="81">
        <v>322</v>
      </c>
      <c r="F303">
        <v>103</v>
      </c>
      <c r="J303" s="30" t="str">
        <f t="shared" si="12"/>
        <v>[322]=103,</v>
      </c>
      <c r="K303" s="3">
        <f t="shared" si="13"/>
        <v>322</v>
      </c>
      <c r="L303" s="3">
        <f t="shared" si="14"/>
        <v>103</v>
      </c>
      <c r="M303" s="8" t="str">
        <f>VLOOKUP(A303,'ESO wayshrine names'!$A$3:$B$9992,2,)</f>
        <v>Old Mistveil Manor</v>
      </c>
      <c r="N303" s="3" t="str">
        <f>VLOOKUP(F303,'ESO zone constants'!$A$3:$D$9999,4,FALSE)</f>
        <v>The Rift</v>
      </c>
    </row>
    <row r="304" spans="1:14" x14ac:dyDescent="0.25">
      <c r="A304" s="81">
        <v>323</v>
      </c>
      <c r="F304">
        <v>92</v>
      </c>
      <c r="J304" s="30" t="str">
        <f t="shared" si="12"/>
        <v>[323]=92,</v>
      </c>
      <c r="K304" s="3">
        <f t="shared" si="13"/>
        <v>323</v>
      </c>
      <c r="L304" s="3">
        <f t="shared" si="14"/>
        <v>92</v>
      </c>
      <c r="M304" s="8" t="str">
        <f>VLOOKUP(A304,'ESO wayshrine names'!$A$3:$B$9992,2,)</f>
        <v>Forsaken Stronghold</v>
      </c>
      <c r="N304" s="3" t="str">
        <f>VLOOKUP(F304,'ESO zone constants'!$A$3:$D$9999,4,FALSE)</f>
        <v>Bangkorai</v>
      </c>
    </row>
    <row r="305" spans="1:14" x14ac:dyDescent="0.25">
      <c r="A305" s="81">
        <v>324</v>
      </c>
      <c r="F305">
        <v>534</v>
      </c>
      <c r="J305" s="30" t="str">
        <f t="shared" si="12"/>
        <v>[324]=534,</v>
      </c>
      <c r="K305" s="3">
        <f t="shared" si="13"/>
        <v>324</v>
      </c>
      <c r="L305" s="3">
        <f t="shared" si="14"/>
        <v>534</v>
      </c>
      <c r="M305" s="8" t="str">
        <f>VLOOKUP(A305,'ESO wayshrine names'!$A$3:$B$9992,2,)</f>
        <v>Hunding's Palatial Hall</v>
      </c>
      <c r="N305" s="3" t="str">
        <f>VLOOKUP(F305,'ESO zone constants'!$A$3:$D$9999,4,FALSE)</f>
        <v>Stros M'Kai</v>
      </c>
    </row>
    <row r="306" spans="1:14" x14ac:dyDescent="0.25">
      <c r="A306" s="81">
        <v>325</v>
      </c>
      <c r="F306">
        <v>383</v>
      </c>
      <c r="J306" s="30" t="str">
        <f t="shared" si="12"/>
        <v>[325]=383,</v>
      </c>
      <c r="K306" s="3">
        <f t="shared" si="13"/>
        <v>325</v>
      </c>
      <c r="L306" s="3">
        <f t="shared" si="14"/>
        <v>383</v>
      </c>
      <c r="M306" s="8" t="str">
        <f>VLOOKUP(A306,'ESO wayshrine names'!$A$3:$B$9992,2,)</f>
        <v>Grand Topal Hideaway</v>
      </c>
      <c r="N306" s="3" t="str">
        <f>VLOOKUP(F306,'ESO zone constants'!$A$3:$D$9999,4,FALSE)</f>
        <v>Grahtwood</v>
      </c>
    </row>
    <row r="307" spans="1:14" x14ac:dyDescent="0.25">
      <c r="A307" s="81">
        <v>326</v>
      </c>
      <c r="F307">
        <v>888</v>
      </c>
      <c r="J307" s="30" t="str">
        <f t="shared" si="12"/>
        <v>[326]=888,</v>
      </c>
      <c r="K307" s="3">
        <f t="shared" si="13"/>
        <v>326</v>
      </c>
      <c r="L307" s="3">
        <f t="shared" si="14"/>
        <v>888</v>
      </c>
      <c r="M307" s="8" t="str">
        <f>VLOOKUP(A307,'ESO wayshrine names'!$A$3:$B$9992,2,)</f>
        <v>Dungeon: Bloodroot Forge</v>
      </c>
      <c r="N307" s="3" t="str">
        <f>VLOOKUP(F307,'ESO zone constants'!$A$3:$D$9999,4,FALSE)</f>
        <v>Craglorn</v>
      </c>
    </row>
    <row r="308" spans="1:14" x14ac:dyDescent="0.25">
      <c r="A308" s="81">
        <v>327</v>
      </c>
      <c r="F308">
        <v>888</v>
      </c>
      <c r="J308" s="30" t="str">
        <f t="shared" si="12"/>
        <v>[327]=888,</v>
      </c>
      <c r="K308" s="3">
        <f t="shared" si="13"/>
        <v>327</v>
      </c>
      <c r="L308" s="3">
        <f t="shared" si="14"/>
        <v>888</v>
      </c>
      <c r="M308" s="8" t="str">
        <f>VLOOKUP(A308,'ESO wayshrine names'!$A$3:$B$9992,2,)</f>
        <v>Earthtear Cavern</v>
      </c>
      <c r="N308" s="3" t="str">
        <f>VLOOKUP(F308,'ESO zone constants'!$A$3:$D$9999,4,FALSE)</f>
        <v>Craglorn</v>
      </c>
    </row>
    <row r="309" spans="1:14" x14ac:dyDescent="0.25">
      <c r="A309" s="81">
        <v>328</v>
      </c>
      <c r="F309">
        <v>849</v>
      </c>
      <c r="J309" s="30" t="str">
        <f t="shared" si="12"/>
        <v>[328]=849,</v>
      </c>
      <c r="K309" s="3">
        <f t="shared" si="13"/>
        <v>328</v>
      </c>
      <c r="L309" s="3">
        <f t="shared" si="14"/>
        <v>849</v>
      </c>
      <c r="M309" s="8" t="str">
        <f>VLOOKUP(A309,'ESO wayshrine names'!$A$3:$B$9992,2,)</f>
        <v>Vivec Temple Wayshrine</v>
      </c>
      <c r="N309" s="3" t="str">
        <f>VLOOKUP(F309,'ESO zone constants'!$A$3:$D$9999,4,FALSE)</f>
        <v>Vvardenfell</v>
      </c>
    </row>
    <row r="310" spans="1:14" x14ac:dyDescent="0.25">
      <c r="A310" s="81">
        <v>329</v>
      </c>
      <c r="F310">
        <v>849</v>
      </c>
      <c r="J310" s="30" t="str">
        <f t="shared" si="12"/>
        <v>[329]=849,</v>
      </c>
      <c r="K310" s="3">
        <f t="shared" si="13"/>
        <v>329</v>
      </c>
      <c r="L310" s="3">
        <f t="shared" si="14"/>
        <v>849</v>
      </c>
      <c r="M310" s="8" t="str">
        <f>VLOOKUP(A310,'ESO wayshrine names'!$A$3:$B$9992,2,)</f>
        <v>West Gash Wayshrine</v>
      </c>
      <c r="N310" s="3" t="str">
        <f>VLOOKUP(F310,'ESO zone constants'!$A$3:$D$9999,4,FALSE)</f>
        <v>Vvardenfell</v>
      </c>
    </row>
    <row r="311" spans="1:14" x14ac:dyDescent="0.25">
      <c r="A311" s="81">
        <v>330</v>
      </c>
      <c r="F311">
        <v>849</v>
      </c>
      <c r="J311" s="30" t="str">
        <f t="shared" si="12"/>
        <v>[330]=849,</v>
      </c>
      <c r="K311" s="3">
        <f t="shared" si="13"/>
        <v>330</v>
      </c>
      <c r="L311" s="3">
        <f t="shared" si="14"/>
        <v>849</v>
      </c>
      <c r="M311" s="8" t="str">
        <f>VLOOKUP(A311,'ESO wayshrine names'!$A$3:$B$9992,2,)</f>
        <v>Urshilaku Camp Wayshrine</v>
      </c>
      <c r="N311" s="3" t="str">
        <f>VLOOKUP(F311,'ESO zone constants'!$A$3:$D$9999,4,FALSE)</f>
        <v>Vvardenfell</v>
      </c>
    </row>
    <row r="312" spans="1:14" x14ac:dyDescent="0.25">
      <c r="A312" s="81">
        <v>331</v>
      </c>
      <c r="F312">
        <v>849</v>
      </c>
      <c r="J312" s="30" t="str">
        <f t="shared" si="12"/>
        <v>[331]=849,</v>
      </c>
      <c r="K312" s="3">
        <f t="shared" si="13"/>
        <v>331</v>
      </c>
      <c r="L312" s="3">
        <f t="shared" si="14"/>
        <v>849</v>
      </c>
      <c r="M312" s="8" t="str">
        <f>VLOOKUP(A312,'ESO wayshrine names'!$A$3:$B$9992,2,)</f>
        <v>Trial: Halls of Fabrication</v>
      </c>
      <c r="N312" s="3" t="str">
        <f>VLOOKUP(F312,'ESO zone constants'!$A$3:$D$9999,4,FALSE)</f>
        <v>Vvardenfell</v>
      </c>
    </row>
    <row r="313" spans="1:14" x14ac:dyDescent="0.25">
      <c r="A313" s="81">
        <v>332</v>
      </c>
      <c r="F313">
        <v>888</v>
      </c>
      <c r="J313" s="30" t="str">
        <f t="shared" si="12"/>
        <v>[332]=888,</v>
      </c>
      <c r="K313" s="3">
        <f t="shared" si="13"/>
        <v>332</v>
      </c>
      <c r="L313" s="3">
        <f t="shared" si="14"/>
        <v>888</v>
      </c>
      <c r="M313" s="8" t="str">
        <f>VLOOKUP(A313,'ESO wayshrine names'!$A$3:$B$9992,2,)</f>
        <v>Dungeon: Falkreath Hold</v>
      </c>
      <c r="N313" s="3" t="str">
        <f>VLOOKUP(F313,'ESO zone constants'!$A$3:$D$9999,4,FALSE)</f>
        <v>Craglorn</v>
      </c>
    </row>
    <row r="314" spans="1:14" x14ac:dyDescent="0.25">
      <c r="A314" s="81">
        <v>333</v>
      </c>
      <c r="F314">
        <v>849</v>
      </c>
      <c r="J314" s="30" t="str">
        <f t="shared" si="12"/>
        <v>[333]=849,</v>
      </c>
      <c r="K314" s="3">
        <f t="shared" si="13"/>
        <v>333</v>
      </c>
      <c r="L314" s="3">
        <f t="shared" si="14"/>
        <v>849</v>
      </c>
      <c r="M314" s="8" t="str">
        <f>VLOOKUP(A314,'ESO wayshrine names'!$A$3:$B$9992,2,)</f>
        <v>Saint Delyn Penthouse</v>
      </c>
      <c r="N314" s="3" t="str">
        <f>VLOOKUP(F314,'ESO zone constants'!$A$3:$D$9999,4,FALSE)</f>
        <v>Vvardenfell</v>
      </c>
    </row>
    <row r="315" spans="1:14" x14ac:dyDescent="0.25">
      <c r="A315" s="81">
        <v>334</v>
      </c>
      <c r="F315">
        <v>849</v>
      </c>
      <c r="J315" s="30" t="str">
        <f t="shared" si="12"/>
        <v>[334]=849,</v>
      </c>
      <c r="K315" s="3">
        <f t="shared" si="13"/>
        <v>334</v>
      </c>
      <c r="L315" s="3">
        <f t="shared" si="14"/>
        <v>849</v>
      </c>
      <c r="M315" s="8" t="str">
        <f>VLOOKUP(A315,'ESO wayshrine names'!$A$3:$B$9992,2,)</f>
        <v>Amaya Lake Lodge</v>
      </c>
      <c r="N315" s="3" t="str">
        <f>VLOOKUP(F315,'ESO zone constants'!$A$3:$D$9999,4,FALSE)</f>
        <v>Vvardenfell</v>
      </c>
    </row>
    <row r="316" spans="1:14" x14ac:dyDescent="0.25">
      <c r="A316" s="81">
        <v>335</v>
      </c>
      <c r="F316">
        <v>849</v>
      </c>
      <c r="J316" s="30" t="str">
        <f t="shared" si="12"/>
        <v>[335]=849,</v>
      </c>
      <c r="K316" s="3">
        <f t="shared" si="13"/>
        <v>335</v>
      </c>
      <c r="L316" s="3">
        <f t="shared" si="14"/>
        <v>849</v>
      </c>
      <c r="M316" s="8" t="str">
        <f>VLOOKUP(A316,'ESO wayshrine names'!$A$3:$B$9992,2,)</f>
        <v>Ald Velothi Harbor House</v>
      </c>
      <c r="N316" s="3" t="str">
        <f>VLOOKUP(F316,'ESO zone constants'!$A$3:$D$9999,4,FALSE)</f>
        <v>Vvardenfell</v>
      </c>
    </row>
    <row r="317" spans="1:14" x14ac:dyDescent="0.25">
      <c r="A317" s="81">
        <v>336</v>
      </c>
      <c r="F317">
        <v>849</v>
      </c>
      <c r="J317" s="30" t="str">
        <f t="shared" si="12"/>
        <v>[336]=849,</v>
      </c>
      <c r="K317" s="3">
        <f t="shared" si="13"/>
        <v>336</v>
      </c>
      <c r="L317" s="3">
        <f t="shared" si="14"/>
        <v>849</v>
      </c>
      <c r="M317" s="8" t="str">
        <f>VLOOKUP(A317,'ESO wayshrine names'!$A$3:$B$9992,2,)</f>
        <v>Tel Galen</v>
      </c>
      <c r="N317" s="3" t="str">
        <f>VLOOKUP(F317,'ESO zone constants'!$A$3:$D$9999,4,FALSE)</f>
        <v>Vvardenfell</v>
      </c>
    </row>
    <row r="318" spans="1:14" x14ac:dyDescent="0.25">
      <c r="A318" s="81">
        <v>337</v>
      </c>
      <c r="F318">
        <v>980</v>
      </c>
      <c r="J318" s="30" t="str">
        <f t="shared" si="12"/>
        <v>[337]=980,</v>
      </c>
      <c r="K318" s="3">
        <f t="shared" si="13"/>
        <v>337</v>
      </c>
      <c r="L318" s="3">
        <f t="shared" si="14"/>
        <v>980</v>
      </c>
      <c r="M318" s="8" t="str">
        <f>VLOOKUP(A318,'ESO wayshrine names'!$A$3:$B$9992,2,)</f>
        <v>Brass Fortress Wayshrine</v>
      </c>
      <c r="N318" s="3" t="str">
        <f>VLOOKUP(F318,'ESO zone constants'!$A$3:$D$9999,4,FALSE)</f>
        <v>Clockwork City</v>
      </c>
    </row>
    <row r="319" spans="1:14" x14ac:dyDescent="0.25">
      <c r="A319" s="81">
        <v>338</v>
      </c>
      <c r="F319">
        <v>980</v>
      </c>
      <c r="J319" s="30" t="str">
        <f t="shared" si="12"/>
        <v>[338]=980,</v>
      </c>
      <c r="K319" s="3">
        <f t="shared" si="13"/>
        <v>338</v>
      </c>
      <c r="L319" s="3">
        <f t="shared" si="14"/>
        <v>980</v>
      </c>
      <c r="M319" s="8" t="str">
        <f>VLOOKUP(A319,'ESO wayshrine names'!$A$3:$B$9992,2,)</f>
        <v>Clockwork Crossroads Wayshrine</v>
      </c>
      <c r="N319" s="3" t="str">
        <f>VLOOKUP(F319,'ESO zone constants'!$A$3:$D$9999,4,FALSE)</f>
        <v>Clockwork City</v>
      </c>
    </row>
    <row r="320" spans="1:14" x14ac:dyDescent="0.25">
      <c r="A320" s="81">
        <v>339</v>
      </c>
      <c r="F320">
        <v>980</v>
      </c>
      <c r="J320" s="30" t="str">
        <f t="shared" si="12"/>
        <v>[339]=980,</v>
      </c>
      <c r="K320" s="3">
        <f t="shared" si="13"/>
        <v>339</v>
      </c>
      <c r="L320" s="3">
        <f t="shared" si="14"/>
        <v>980</v>
      </c>
      <c r="M320" s="8" t="str">
        <f>VLOOKUP(A320,'ESO wayshrine names'!$A$3:$B$9992,2,)</f>
        <v>Mire Mechanica Wayshrine</v>
      </c>
      <c r="N320" s="3" t="str">
        <f>VLOOKUP(F320,'ESO zone constants'!$A$3:$D$9999,4,FALSE)</f>
        <v>Clockwork City</v>
      </c>
    </row>
    <row r="321" spans="1:14" x14ac:dyDescent="0.25">
      <c r="A321" s="81">
        <v>340</v>
      </c>
      <c r="F321">
        <v>980</v>
      </c>
      <c r="J321" s="30" t="str">
        <f t="shared" si="12"/>
        <v>[340]=980,</v>
      </c>
      <c r="K321" s="3">
        <f t="shared" si="13"/>
        <v>340</v>
      </c>
      <c r="L321" s="3">
        <f t="shared" si="14"/>
        <v>980</v>
      </c>
      <c r="M321" s="8" t="str">
        <f>VLOOKUP(A321,'ESO wayshrine names'!$A$3:$B$9992,2,)</f>
        <v>Sanctuary Wayshrine</v>
      </c>
      <c r="N321" s="3" t="str">
        <f>VLOOKUP(F321,'ESO zone constants'!$A$3:$D$9999,4,FALSE)</f>
        <v>Clockwork City</v>
      </c>
    </row>
    <row r="322" spans="1:14" x14ac:dyDescent="0.25">
      <c r="A322" s="81">
        <v>341</v>
      </c>
      <c r="F322">
        <v>92</v>
      </c>
      <c r="J322" s="30" t="str">
        <f t="shared" si="12"/>
        <v>[341]=92,</v>
      </c>
      <c r="K322" s="3">
        <f t="shared" si="13"/>
        <v>341</v>
      </c>
      <c r="L322" s="3">
        <f t="shared" si="14"/>
        <v>92</v>
      </c>
      <c r="M322" s="8" t="str">
        <f>VLOOKUP(A322,'ESO wayshrine names'!$A$3:$B$9992,2,)</f>
        <v>Dungeon: Fang Lair</v>
      </c>
      <c r="N322" s="3" t="str">
        <f>VLOOKUP(F322,'ESO zone constants'!$A$3:$D$9999,4,FALSE)</f>
        <v>Bangkorai</v>
      </c>
    </row>
    <row r="323" spans="1:14" x14ac:dyDescent="0.25">
      <c r="A323" s="81">
        <v>342</v>
      </c>
      <c r="F323">
        <v>3</v>
      </c>
      <c r="J323" s="30" t="str">
        <f t="shared" ref="J323:J386" si="15">IF(A323&lt;&gt;"",IF(F323&lt;&gt;"",IF(OR(ISNA(A323),ISNA(F323)),"","["&amp;A323&amp;"]="&amp;F323&amp;","),""),"")</f>
        <v>[342]=3,</v>
      </c>
      <c r="K323" s="3">
        <f t="shared" ref="K323:K386" si="16">A323</f>
        <v>342</v>
      </c>
      <c r="L323" s="3">
        <f t="shared" ref="L323:L386" si="17">F323</f>
        <v>3</v>
      </c>
      <c r="M323" s="8" t="str">
        <f>VLOOKUP(A323,'ESO wayshrine names'!$A$3:$B$9992,2,)</f>
        <v>Exorcised Coven Cottage</v>
      </c>
      <c r="N323" s="3" t="str">
        <f>VLOOKUP(F323,'ESO zone constants'!$A$3:$D$9999,4,FALSE)</f>
        <v>Glenumbra</v>
      </c>
    </row>
    <row r="324" spans="1:14" x14ac:dyDescent="0.25">
      <c r="A324" s="80">
        <v>343</v>
      </c>
      <c r="B324">
        <v>29</v>
      </c>
      <c r="C324">
        <v>1006</v>
      </c>
      <c r="D324" t="s">
        <v>521</v>
      </c>
      <c r="E324">
        <v>448</v>
      </c>
      <c r="F324">
        <v>823</v>
      </c>
      <c r="G324" t="s">
        <v>521</v>
      </c>
      <c r="H324">
        <v>7</v>
      </c>
      <c r="I324" t="s">
        <v>668</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81">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81">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81">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81">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81">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81">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81">
        <v>350</v>
      </c>
      <c r="F331">
        <v>1011</v>
      </c>
      <c r="J331" s="30" t="str">
        <f t="shared" si="15"/>
        <v>[350]=1011,</v>
      </c>
      <c r="K331" s="3">
        <f t="shared" si="16"/>
        <v>350</v>
      </c>
      <c r="L331" s="3">
        <f t="shared" si="17"/>
        <v>1011</v>
      </c>
      <c r="M331" s="8" t="str">
        <f>VLOOKUP(A331,'ESO wayshrine names'!$A$3:$B$9992,2,)</f>
        <v>Shimmerene Wayshrine</v>
      </c>
      <c r="N331" s="3" t="str">
        <f>VLOOKUP(F331,'ESO zone constants'!$A$3:$D$9999,4,FALSE)</f>
        <v>Summerset</v>
      </c>
    </row>
    <row r="332" spans="1:14" x14ac:dyDescent="0.25">
      <c r="A332" s="81">
        <v>351</v>
      </c>
      <c r="F332">
        <v>1011</v>
      </c>
      <c r="J332" s="30" t="str">
        <f t="shared" si="15"/>
        <v>[351]=1011,</v>
      </c>
      <c r="K332" s="3">
        <f t="shared" si="16"/>
        <v>351</v>
      </c>
      <c r="L332" s="3">
        <f t="shared" si="17"/>
        <v>1011</v>
      </c>
      <c r="M332" s="8" t="str">
        <f>VLOOKUP(A332,'ESO wayshrine names'!$A$3:$B$9992,2,)</f>
        <v>Sil-Var-Woad Wayshrine</v>
      </c>
      <c r="N332" s="3" t="str">
        <f>VLOOKUP(F332,'ESO zone constants'!$A$3:$D$9999,4,FALSE)</f>
        <v>Summerset</v>
      </c>
    </row>
    <row r="333" spans="1:14" x14ac:dyDescent="0.25">
      <c r="A333" s="81">
        <v>352</v>
      </c>
      <c r="F333">
        <v>1011</v>
      </c>
      <c r="J333" s="30" t="str">
        <f t="shared" si="15"/>
        <v>[352]=1011,</v>
      </c>
      <c r="K333" s="3">
        <f t="shared" si="16"/>
        <v>352</v>
      </c>
      <c r="L333" s="3">
        <f t="shared" si="17"/>
        <v>1011</v>
      </c>
      <c r="M333" s="8" t="str">
        <f>VLOOKUP(A333,'ESO wayshrine names'!$A$3:$B$9992,2,)</f>
        <v>Russafeld Heights Wayshrine</v>
      </c>
      <c r="N333" s="3" t="str">
        <f>VLOOKUP(F333,'ESO zone constants'!$A$3:$D$9999,4,FALSE)</f>
        <v>Summerset</v>
      </c>
    </row>
    <row r="334" spans="1:14" x14ac:dyDescent="0.25">
      <c r="A334" s="81">
        <v>353</v>
      </c>
      <c r="F334">
        <v>1011</v>
      </c>
      <c r="J334" s="30" t="str">
        <f t="shared" si="15"/>
        <v>[353]=1011,</v>
      </c>
      <c r="K334" s="3">
        <f t="shared" si="16"/>
        <v>353</v>
      </c>
      <c r="L334" s="3">
        <f t="shared" si="17"/>
        <v>1011</v>
      </c>
      <c r="M334" s="8" t="str">
        <f>VLOOKUP(A334,'ESO wayshrine names'!$A$3:$B$9992,2,)</f>
        <v>Cey-Tarn Keep Wayshrine</v>
      </c>
      <c r="N334" s="3" t="str">
        <f>VLOOKUP(F334,'ESO zone constants'!$A$3:$D$9999,4,FALSE)</f>
        <v>Summerset</v>
      </c>
    </row>
    <row r="335" spans="1:14" x14ac:dyDescent="0.25">
      <c r="A335" s="81">
        <v>354</v>
      </c>
      <c r="F335">
        <v>1011</v>
      </c>
      <c r="J335" s="30" t="str">
        <f t="shared" si="15"/>
        <v>[354]=1011,</v>
      </c>
      <c r="K335" s="3">
        <f t="shared" si="16"/>
        <v>354</v>
      </c>
      <c r="L335" s="3">
        <f t="shared" si="17"/>
        <v>1011</v>
      </c>
      <c r="M335" s="8" t="str">
        <f>VLOOKUP(A335,'ESO wayshrine names'!$A$3:$B$9992,2,)</f>
        <v>Ebon Stadmont Wayshrine</v>
      </c>
      <c r="N335" s="3" t="str">
        <f>VLOOKUP(F335,'ESO zone constants'!$A$3:$D$9999,4,FALSE)</f>
        <v>Summerset</v>
      </c>
    </row>
    <row r="336" spans="1:14" x14ac:dyDescent="0.25">
      <c r="A336" s="81">
        <v>355</v>
      </c>
      <c r="F336">
        <v>1011</v>
      </c>
      <c r="J336" s="30" t="str">
        <f t="shared" si="15"/>
        <v>[355]=1011,</v>
      </c>
      <c r="K336" s="3">
        <f t="shared" si="16"/>
        <v>355</v>
      </c>
      <c r="L336" s="3">
        <f t="shared" si="17"/>
        <v>1011</v>
      </c>
      <c r="M336" s="8" t="str">
        <f>VLOOKUP(A336,'ESO wayshrine names'!$A$3:$B$9992,2,)</f>
        <v>Alinor Wayshrine</v>
      </c>
      <c r="N336" s="3" t="str">
        <f>VLOOKUP(F336,'ESO zone constants'!$A$3:$D$9999,4,FALSE)</f>
        <v>Summerset</v>
      </c>
    </row>
    <row r="337" spans="1:14" x14ac:dyDescent="0.25">
      <c r="A337" s="81">
        <v>356</v>
      </c>
      <c r="F337">
        <v>1011</v>
      </c>
      <c r="J337" s="30" t="str">
        <f t="shared" si="15"/>
        <v>[356]=1011,</v>
      </c>
      <c r="K337" s="3">
        <f t="shared" si="16"/>
        <v>356</v>
      </c>
      <c r="L337" s="3">
        <f t="shared" si="17"/>
        <v>1011</v>
      </c>
      <c r="M337" s="8" t="str">
        <f>VLOOKUP(A337,'ESO wayshrine names'!$A$3:$B$9992,2,)</f>
        <v>Lillandril Wayshrine</v>
      </c>
      <c r="N337" s="3" t="str">
        <f>VLOOKUP(F337,'ESO zone constants'!$A$3:$D$9999,4,FALSE)</f>
        <v>Summerset</v>
      </c>
    </row>
    <row r="338" spans="1:14" x14ac:dyDescent="0.25">
      <c r="A338" s="81">
        <v>357</v>
      </c>
      <c r="F338">
        <v>1011</v>
      </c>
      <c r="J338" s="30" t="str">
        <f t="shared" si="15"/>
        <v>[357]=1011,</v>
      </c>
      <c r="K338" s="3">
        <f t="shared" si="16"/>
        <v>357</v>
      </c>
      <c r="L338" s="3">
        <f t="shared" si="17"/>
        <v>1011</v>
      </c>
      <c r="M338" s="8" t="str">
        <f>VLOOKUP(A338,'ESO wayshrine names'!$A$3:$B$9992,2,)</f>
        <v>Eastern Pass Wayshrine</v>
      </c>
      <c r="N338" s="3" t="str">
        <f>VLOOKUP(F338,'ESO zone constants'!$A$3:$D$9999,4,FALSE)</f>
        <v>Summerset</v>
      </c>
    </row>
    <row r="339" spans="1:14" x14ac:dyDescent="0.25">
      <c r="A339" s="81">
        <v>358</v>
      </c>
      <c r="F339">
        <v>1011</v>
      </c>
      <c r="J339" s="30" t="str">
        <f t="shared" si="15"/>
        <v>[358]=1011,</v>
      </c>
      <c r="K339" s="3">
        <f t="shared" si="16"/>
        <v>358</v>
      </c>
      <c r="L339" s="3">
        <f t="shared" si="17"/>
        <v>1011</v>
      </c>
      <c r="M339" s="8" t="str">
        <f>VLOOKUP(A339,'ESO wayshrine names'!$A$3:$B$9992,2,)</f>
        <v>The Crystal Tower Wayshrine</v>
      </c>
      <c r="N339" s="3" t="str">
        <f>VLOOKUP(F339,'ESO zone constants'!$A$3:$D$9999,4,FALSE)</f>
        <v>Summerset</v>
      </c>
    </row>
    <row r="340" spans="1:14" x14ac:dyDescent="0.25">
      <c r="A340" s="81">
        <v>359</v>
      </c>
      <c r="F340">
        <v>1011</v>
      </c>
      <c r="J340" s="30" t="str">
        <f t="shared" si="15"/>
        <v>[359]=1011,</v>
      </c>
      <c r="K340" s="3">
        <f t="shared" si="16"/>
        <v>359</v>
      </c>
      <c r="L340" s="3">
        <f t="shared" si="17"/>
        <v>1011</v>
      </c>
      <c r="M340" s="8" t="str">
        <f>VLOOKUP(A340,'ESO wayshrine names'!$A$3:$B$9992,2,)</f>
        <v>Eldbur Ruins Wayshrine</v>
      </c>
      <c r="N340" s="3" t="str">
        <f>VLOOKUP(F340,'ESO zone constants'!$A$3:$D$9999,4,FALSE)</f>
        <v>Summerset</v>
      </c>
    </row>
    <row r="341" spans="1:14" x14ac:dyDescent="0.25">
      <c r="A341" s="81">
        <v>360</v>
      </c>
      <c r="F341">
        <v>1027</v>
      </c>
      <c r="J341" s="30" t="str">
        <f t="shared" si="15"/>
        <v>[360]=1027,</v>
      </c>
      <c r="K341" s="3">
        <f t="shared" si="16"/>
        <v>360</v>
      </c>
      <c r="L341" s="3">
        <f t="shared" si="17"/>
        <v>1027</v>
      </c>
      <c r="M341" s="8" t="str">
        <f>VLOOKUP(A341,'ESO wayshrine names'!$A$3:$B$9992,2,)</f>
        <v>Artaeum Wayshrine</v>
      </c>
      <c r="N341" s="3" t="str">
        <f>VLOOKUP(F341,'ESO zone constants'!$A$3:$D$9999,4,FALSE)</f>
        <v>Artaeum</v>
      </c>
    </row>
    <row r="342" spans="1:14" x14ac:dyDescent="0.25">
      <c r="A342" s="81">
        <v>361</v>
      </c>
      <c r="F342">
        <v>816</v>
      </c>
      <c r="J342" s="30" t="str">
        <f t="shared" si="15"/>
        <v>[361]=816,</v>
      </c>
      <c r="K342" s="3">
        <f t="shared" si="16"/>
        <v>361</v>
      </c>
      <c r="L342" s="3">
        <f t="shared" si="17"/>
        <v>816</v>
      </c>
      <c r="M342" s="8" t="str">
        <f>VLOOKUP(A342,'ESO wayshrine names'!$A$3:$B$9992,2,)</f>
        <v>Princely Dawnlight Palace</v>
      </c>
      <c r="N342" s="3" t="str">
        <f>VLOOKUP(F342,'ESO zone constants'!$A$3:$D$9999,4,FALSE)</f>
        <v>Hew's Bane</v>
      </c>
    </row>
    <row r="343" spans="1:14" x14ac:dyDescent="0.25">
      <c r="A343" s="79">
        <v>362</v>
      </c>
      <c r="B343">
        <v>29</v>
      </c>
      <c r="C343">
        <v>1006</v>
      </c>
      <c r="D343" t="s">
        <v>521</v>
      </c>
      <c r="E343">
        <v>448</v>
      </c>
      <c r="F343">
        <v>823</v>
      </c>
      <c r="G343" t="s">
        <v>521</v>
      </c>
      <c r="H343">
        <v>7</v>
      </c>
      <c r="I343" t="s">
        <v>701</v>
      </c>
      <c r="J343" s="30" t="str">
        <f t="shared" si="15"/>
        <v>[362]=823,</v>
      </c>
      <c r="K343" s="3">
        <f t="shared" si="16"/>
        <v>362</v>
      </c>
      <c r="L343" s="3">
        <f t="shared" si="17"/>
        <v>823</v>
      </c>
      <c r="M343" s="8" t="str">
        <f>VLOOKUP(A343,'ESO wayshrine names'!$A$3:$B$9992,2,)</f>
        <v>The Erstwhile Sanctuary</v>
      </c>
      <c r="N343" s="3" t="str">
        <f>VLOOKUP(F343,'ESO zone constants'!$A$3:$D$9999,4,FALSE)</f>
        <v>Gold Coast</v>
      </c>
    </row>
    <row r="344" spans="1:14" x14ac:dyDescent="0.25">
      <c r="A344" s="81">
        <v>363</v>
      </c>
      <c r="F344">
        <v>19</v>
      </c>
      <c r="J344" s="30" t="str">
        <f t="shared" si="15"/>
        <v>[363]=19,</v>
      </c>
      <c r="K344" s="3">
        <f t="shared" si="16"/>
        <v>363</v>
      </c>
      <c r="L344" s="3">
        <f t="shared" si="17"/>
        <v>19</v>
      </c>
      <c r="M344" s="8" t="str">
        <f>VLOOKUP(A344,'ESO wayshrine names'!$A$3:$B$9992,2,)</f>
        <v>Dungeon: Scalecaller Peak</v>
      </c>
      <c r="N344" s="3" t="str">
        <f>VLOOKUP(F344,'ESO zone constants'!$A$3:$D$9999,4,FALSE)</f>
        <v>Stormhaven</v>
      </c>
    </row>
    <row r="345" spans="1:14" x14ac:dyDescent="0.25">
      <c r="A345" s="81">
        <v>364</v>
      </c>
      <c r="F345">
        <v>1011</v>
      </c>
      <c r="J345" s="30" t="str">
        <f t="shared" si="15"/>
        <v>[364]=1011,</v>
      </c>
      <c r="K345" s="3">
        <f t="shared" si="16"/>
        <v>364</v>
      </c>
      <c r="L345" s="3">
        <f t="shared" si="17"/>
        <v>1011</v>
      </c>
      <c r="M345" s="8" t="str">
        <f>VLOOKUP(A345,'ESO wayshrine names'!$A$3:$B$9992,2,)</f>
        <v>Trial: Cloudrest</v>
      </c>
      <c r="N345" s="3" t="str">
        <f>VLOOKUP(F345,'ESO zone constants'!$A$3:$D$9999,4,FALSE)</f>
        <v>Summerset</v>
      </c>
    </row>
    <row r="346" spans="1:14" x14ac:dyDescent="0.25">
      <c r="A346" s="81">
        <v>365</v>
      </c>
      <c r="F346">
        <v>1011</v>
      </c>
      <c r="J346" s="30" t="str">
        <f t="shared" si="15"/>
        <v>[365]=1011,</v>
      </c>
      <c r="K346" s="3">
        <f t="shared" si="16"/>
        <v>365</v>
      </c>
      <c r="L346" s="3">
        <f t="shared" si="17"/>
        <v>1011</v>
      </c>
      <c r="M346" s="8" t="str">
        <f>VLOOKUP(A346,'ESO wayshrine names'!$A$3:$B$9992,2,)</f>
        <v>Sunhold Wayshrine</v>
      </c>
      <c r="N346" s="3" t="str">
        <f>VLOOKUP(F346,'ESO zone constants'!$A$3:$D$9999,4,FALSE)</f>
        <v>Summerset</v>
      </c>
    </row>
    <row r="347" spans="1:14" x14ac:dyDescent="0.25">
      <c r="A347" s="81">
        <v>366</v>
      </c>
      <c r="F347">
        <v>1011</v>
      </c>
      <c r="J347" s="30" t="str">
        <f t="shared" si="15"/>
        <v>[366]=1011,</v>
      </c>
      <c r="K347" s="3">
        <f t="shared" si="16"/>
        <v>366</v>
      </c>
      <c r="L347" s="3">
        <f t="shared" si="17"/>
        <v>1011</v>
      </c>
      <c r="M347" s="8" t="str">
        <f>VLOOKUP(A347,'ESO wayshrine names'!$A$3:$B$9992,2,)</f>
        <v>Golden Gryphon Garret</v>
      </c>
      <c r="N347" s="3" t="str">
        <f>VLOOKUP(F347,'ESO zone constants'!$A$3:$D$9999,4,FALSE)</f>
        <v>Summerset</v>
      </c>
    </row>
    <row r="348" spans="1:14" x14ac:dyDescent="0.25">
      <c r="A348" s="81">
        <v>367</v>
      </c>
      <c r="F348">
        <v>1011</v>
      </c>
      <c r="J348" s="30" t="str">
        <f t="shared" si="15"/>
        <v>[367]=1011,</v>
      </c>
      <c r="K348" s="3">
        <f t="shared" si="16"/>
        <v>367</v>
      </c>
      <c r="L348" s="3">
        <f t="shared" si="17"/>
        <v>1011</v>
      </c>
      <c r="M348" s="8" t="str">
        <f>VLOOKUP(A348,'ESO wayshrine names'!$A$3:$B$9992,2,)</f>
        <v>Alinor Crest Townhouse</v>
      </c>
      <c r="N348" s="3" t="str">
        <f>VLOOKUP(F348,'ESO zone constants'!$A$3:$D$9999,4,FALSE)</f>
        <v>Summerset</v>
      </c>
    </row>
    <row r="349" spans="1:14" x14ac:dyDescent="0.25">
      <c r="A349" s="81">
        <v>368</v>
      </c>
      <c r="F349">
        <v>1011</v>
      </c>
      <c r="J349" s="30" t="str">
        <f t="shared" si="15"/>
        <v>[368]=1011,</v>
      </c>
      <c r="K349" s="3">
        <f t="shared" si="16"/>
        <v>368</v>
      </c>
      <c r="L349" s="3">
        <f t="shared" si="17"/>
        <v>1011</v>
      </c>
      <c r="M349" s="8" t="str">
        <f>VLOOKUP(A349,'ESO wayshrine names'!$A$3:$B$9992,2,)</f>
        <v>Colossal Aldmeri Grotto</v>
      </c>
      <c r="N349" s="3" t="str">
        <f>VLOOKUP(F349,'ESO zone constants'!$A$3:$D$9999,4,FALSE)</f>
        <v>Summerset</v>
      </c>
    </row>
    <row r="350" spans="1:14" x14ac:dyDescent="0.25">
      <c r="A350" s="81">
        <v>369</v>
      </c>
      <c r="F350">
        <v>1011</v>
      </c>
      <c r="J350" s="30" t="str">
        <f t="shared" si="15"/>
        <v>[369]=1011,</v>
      </c>
      <c r="K350" s="3">
        <f t="shared" si="16"/>
        <v>369</v>
      </c>
      <c r="L350" s="3">
        <f t="shared" si="17"/>
        <v>1011</v>
      </c>
      <c r="M350" s="8" t="str">
        <f>VLOOKUP(A350,'ESO wayshrine names'!$A$3:$B$9992,2,)</f>
        <v>Veyond Wyte Wayshrine</v>
      </c>
      <c r="N350" s="3" t="str">
        <f>VLOOKUP(F350,'ESO zone constants'!$A$3:$D$9999,4,FALSE)</f>
        <v>Summerset</v>
      </c>
    </row>
    <row r="351" spans="1:14" x14ac:dyDescent="0.25">
      <c r="A351" s="81">
        <v>370</v>
      </c>
      <c r="F351">
        <v>108</v>
      </c>
      <c r="J351" s="30" t="str">
        <f t="shared" si="15"/>
        <v>[370]=108,</v>
      </c>
      <c r="K351" s="3">
        <f t="shared" si="16"/>
        <v>370</v>
      </c>
      <c r="L351" s="3">
        <f t="shared" si="17"/>
        <v>108</v>
      </c>
      <c r="M351" s="8" t="str">
        <f>VLOOKUP(A351,'ESO wayshrine names'!$A$3:$B$9992,2,)</f>
        <v>Dungeon: March of Sacrifices</v>
      </c>
      <c r="N351" s="3" t="str">
        <f>VLOOKUP(F351,'ESO zone constants'!$A$3:$D$9999,4,FALSE)</f>
        <v>Greenshade</v>
      </c>
    </row>
    <row r="352" spans="1:14" x14ac:dyDescent="0.25">
      <c r="A352" s="81">
        <v>371</v>
      </c>
      <c r="F352">
        <v>382</v>
      </c>
      <c r="J352" s="30" t="str">
        <f t="shared" si="15"/>
        <v>[371]=382,</v>
      </c>
      <c r="K352" s="3">
        <f t="shared" si="16"/>
        <v>371</v>
      </c>
      <c r="L352" s="3">
        <f t="shared" si="17"/>
        <v>382</v>
      </c>
      <c r="M352" s="8" t="str">
        <f>VLOOKUP(A352,'ESO wayshrine names'!$A$3:$B$9992,2,)</f>
        <v>Dungeon: Moon Hunter Keep</v>
      </c>
      <c r="N352" s="3" t="str">
        <f>VLOOKUP(F352,'ESO zone constants'!$A$3:$D$9999,4,FALSE)</f>
        <v>Reaper's March</v>
      </c>
    </row>
    <row r="353" spans="1:14" x14ac:dyDescent="0.25">
      <c r="A353" s="81">
        <v>372</v>
      </c>
      <c r="F353">
        <v>103</v>
      </c>
      <c r="J353" s="30" t="str">
        <f t="shared" si="15"/>
        <v>[372]=103,</v>
      </c>
      <c r="K353" s="3">
        <f t="shared" si="16"/>
        <v>372</v>
      </c>
      <c r="L353" s="3">
        <f t="shared" si="17"/>
        <v>103</v>
      </c>
      <c r="M353" s="8" t="str">
        <f>VLOOKUP(A353,'ESO wayshrine names'!$A$3:$B$9992,2,)</f>
        <v>Hunter's Glade</v>
      </c>
      <c r="N353" s="3" t="str">
        <f>VLOOKUP(F353,'ESO zone constants'!$A$3:$D$9999,4,FALSE)</f>
        <v>The Rift</v>
      </c>
    </row>
    <row r="354" spans="1:14" x14ac:dyDescent="0.25">
      <c r="A354" s="81">
        <v>373</v>
      </c>
      <c r="F354">
        <v>1027</v>
      </c>
      <c r="J354" s="30" t="str">
        <f t="shared" si="15"/>
        <v>[373]=1027,</v>
      </c>
      <c r="K354" s="3">
        <f t="shared" si="16"/>
        <v>373</v>
      </c>
      <c r="L354" s="3">
        <f t="shared" si="17"/>
        <v>1027</v>
      </c>
      <c r="M354" s="8" t="str">
        <f>VLOOKUP(A354,'ESO wayshrine names'!$A$3:$B$9992,2,)</f>
        <v>Grand Psijic Villa</v>
      </c>
      <c r="N354" s="3" t="str">
        <f>VLOOKUP(F354,'ESO zone constants'!$A$3:$D$9999,4,FALSE)</f>
        <v>Artaeum</v>
      </c>
    </row>
    <row r="355" spans="1:14" x14ac:dyDescent="0.25">
      <c r="A355" s="81">
        <v>374</v>
      </c>
      <c r="F355">
        <v>726</v>
      </c>
      <c r="J355" s="30" t="str">
        <f t="shared" si="15"/>
        <v>[374]=726,</v>
      </c>
      <c r="K355" s="3">
        <f t="shared" si="16"/>
        <v>374</v>
      </c>
      <c r="L355" s="3">
        <f t="shared" si="17"/>
        <v>726</v>
      </c>
      <c r="M355" s="8" t="str">
        <f>VLOOKUP(A355,'ESO wayshrine names'!$A$3:$B$9992,2,)</f>
        <v>Lilmoth Wayshrine</v>
      </c>
      <c r="N355" s="3" t="str">
        <f>VLOOKUP(F355,'ESO zone constants'!$A$3:$D$9999,4,FALSE)</f>
        <v>Murkmire</v>
      </c>
    </row>
    <row r="356" spans="1:14" x14ac:dyDescent="0.25">
      <c r="A356" s="81">
        <v>375</v>
      </c>
      <c r="F356">
        <v>726</v>
      </c>
      <c r="J356" s="30" t="str">
        <f t="shared" si="15"/>
        <v>[375]=726,</v>
      </c>
      <c r="K356" s="3">
        <f t="shared" si="16"/>
        <v>375</v>
      </c>
      <c r="L356" s="3">
        <f t="shared" si="17"/>
        <v>726</v>
      </c>
      <c r="M356" s="8" t="str">
        <f>VLOOKUP(A356,'ESO wayshrine names'!$A$3:$B$9992,2,)</f>
        <v>Bright-Throat Wayshrine</v>
      </c>
      <c r="N356" s="3" t="str">
        <f>VLOOKUP(F356,'ESO zone constants'!$A$3:$D$9999,4,FALSE)</f>
        <v>Murkmire</v>
      </c>
    </row>
    <row r="357" spans="1:14" x14ac:dyDescent="0.25">
      <c r="A357" s="81">
        <v>376</v>
      </c>
      <c r="F357">
        <v>726</v>
      </c>
      <c r="J357" s="30" t="str">
        <f t="shared" si="15"/>
        <v>[376]=726,</v>
      </c>
      <c r="K357" s="3">
        <f t="shared" si="16"/>
        <v>376</v>
      </c>
      <c r="L357" s="3">
        <f t="shared" si="17"/>
        <v>726</v>
      </c>
      <c r="M357" s="8" t="str">
        <f>VLOOKUP(A357,'ESO wayshrine names'!$A$3:$B$9992,2,)</f>
        <v>Dead-Water Wayshrine</v>
      </c>
      <c r="N357" s="3" t="str">
        <f>VLOOKUP(F357,'ESO zone constants'!$A$3:$D$9999,4,FALSE)</f>
        <v>Murkmire</v>
      </c>
    </row>
    <row r="358" spans="1:14" x14ac:dyDescent="0.25">
      <c r="A358" s="81">
        <v>377</v>
      </c>
      <c r="F358">
        <v>726</v>
      </c>
      <c r="J358" s="30" t="str">
        <f t="shared" si="15"/>
        <v>[377]=726,</v>
      </c>
      <c r="K358" s="3">
        <f t="shared" si="16"/>
        <v>377</v>
      </c>
      <c r="L358" s="3">
        <f t="shared" si="17"/>
        <v>726</v>
      </c>
      <c r="M358" s="8" t="str">
        <f>VLOOKUP(A358,'ESO wayshrine names'!$A$3:$B$9992,2,)</f>
        <v>Root-Whisper Wayshrine</v>
      </c>
      <c r="N358" s="3" t="str">
        <f>VLOOKUP(F358,'ESO zone constants'!$A$3:$D$9999,4,FALSE)</f>
        <v>Murkmire</v>
      </c>
    </row>
    <row r="359" spans="1:14" x14ac:dyDescent="0.25">
      <c r="A359" s="81">
        <v>378</v>
      </c>
      <c r="F359">
        <v>726</v>
      </c>
      <c r="J359" s="30" t="str">
        <f t="shared" si="15"/>
        <v>[378]=726,</v>
      </c>
      <c r="K359" s="3">
        <f t="shared" si="16"/>
        <v>378</v>
      </c>
      <c r="L359" s="3">
        <f t="shared" si="17"/>
        <v>726</v>
      </c>
      <c r="M359" s="8" t="str">
        <f>VLOOKUP(A359,'ESO wayshrine names'!$A$3:$B$9992,2,)</f>
        <v>Blackrose Prison</v>
      </c>
      <c r="N359" s="3" t="str">
        <f>VLOOKUP(F359,'ESO zone constants'!$A$3:$D$9999,4,FALSE)</f>
        <v>Murkmire</v>
      </c>
    </row>
    <row r="360" spans="1:14" x14ac:dyDescent="0.25">
      <c r="A360" s="81">
        <v>379</v>
      </c>
      <c r="F360">
        <v>726</v>
      </c>
      <c r="J360" s="30" t="str">
        <f t="shared" si="15"/>
        <v>[379]=726,</v>
      </c>
      <c r="K360" s="3">
        <f t="shared" si="16"/>
        <v>379</v>
      </c>
      <c r="L360" s="3">
        <f t="shared" si="17"/>
        <v>726</v>
      </c>
      <c r="M360" s="8" t="str">
        <f>VLOOKUP(A360,'ESO wayshrine names'!$A$3:$B$9992,2,)</f>
        <v>Blackrose Prison Wayshrine</v>
      </c>
      <c r="N360" s="3" t="str">
        <f>VLOOKUP(F360,'ESO zone constants'!$A$3:$D$9999,4,FALSE)</f>
        <v>Murkmire</v>
      </c>
    </row>
    <row r="361" spans="1:14" x14ac:dyDescent="0.25">
      <c r="A361" s="81">
        <v>380</v>
      </c>
      <c r="F361">
        <v>101</v>
      </c>
      <c r="J361" s="30" t="str">
        <f t="shared" si="15"/>
        <v>[380]=101,</v>
      </c>
      <c r="K361" s="3">
        <f t="shared" si="16"/>
        <v>380</v>
      </c>
      <c r="L361" s="3">
        <f t="shared" si="17"/>
        <v>101</v>
      </c>
      <c r="M361" s="8" t="str">
        <f>VLOOKUP(A361,'ESO wayshrine names'!$A$3:$B$9992,2,)</f>
        <v>Enchanted Snow Globe Home</v>
      </c>
      <c r="N361" s="3" t="str">
        <f>VLOOKUP(F361,'ESO zone constants'!$A$3:$D$9999,4,FALSE)</f>
        <v>Eastmarch</v>
      </c>
    </row>
    <row r="362" spans="1:14" x14ac:dyDescent="0.25">
      <c r="A362" s="81">
        <v>381</v>
      </c>
      <c r="F362">
        <v>1086</v>
      </c>
      <c r="J362" s="30" t="str">
        <f t="shared" si="15"/>
        <v>[381]=1086,</v>
      </c>
      <c r="K362" s="3">
        <f t="shared" si="16"/>
        <v>381</v>
      </c>
      <c r="L362" s="3">
        <f t="shared" si="17"/>
        <v>1086</v>
      </c>
      <c r="M362" s="8" t="str">
        <f>VLOOKUP(A362,'ESO wayshrine names'!$A$3:$B$9992,2,)</f>
        <v>Riverhold Wayshrine</v>
      </c>
      <c r="N362" s="3" t="str">
        <f>VLOOKUP(F362,'ESO zone constants'!$A$3:$D$9999,4,FALSE)</f>
        <v>Northern Elsweyr</v>
      </c>
    </row>
    <row r="363" spans="1:14" x14ac:dyDescent="0.25">
      <c r="A363" s="81">
        <v>382</v>
      </c>
      <c r="F363">
        <v>1086</v>
      </c>
      <c r="J363" s="30" t="str">
        <f t="shared" si="15"/>
        <v>[382]=1086,</v>
      </c>
      <c r="K363" s="3">
        <f t="shared" si="16"/>
        <v>382</v>
      </c>
      <c r="L363" s="3">
        <f t="shared" si="17"/>
        <v>1086</v>
      </c>
      <c r="M363" s="8" t="str">
        <f>VLOOKUP(A363,'ESO wayshrine names'!$A$3:$B$9992,2,)</f>
        <v>Rimmen Wayshrine</v>
      </c>
      <c r="N363" s="3" t="str">
        <f>VLOOKUP(F363,'ESO zone constants'!$A$3:$D$9999,4,FALSE)</f>
        <v>Northern Elsweyr</v>
      </c>
    </row>
    <row r="364" spans="1:14" x14ac:dyDescent="0.25">
      <c r="A364" s="81">
        <v>383</v>
      </c>
      <c r="F364">
        <v>1086</v>
      </c>
      <c r="J364" s="30" t="str">
        <f t="shared" si="15"/>
        <v>[383]=1086,</v>
      </c>
      <c r="K364" s="3">
        <f t="shared" si="16"/>
        <v>383</v>
      </c>
      <c r="L364" s="3">
        <f t="shared" si="17"/>
        <v>1086</v>
      </c>
      <c r="M364" s="8" t="str">
        <f>VLOOKUP(A364,'ESO wayshrine names'!$A$3:$B$9992,2,)</f>
        <v>The Stitches Wayshrine</v>
      </c>
      <c r="N364" s="3" t="str">
        <f>VLOOKUP(F364,'ESO zone constants'!$A$3:$D$9999,4,FALSE)</f>
        <v>Northern Elsweyr</v>
      </c>
    </row>
    <row r="365" spans="1:14" x14ac:dyDescent="0.25">
      <c r="A365" s="81">
        <v>384</v>
      </c>
      <c r="F365">
        <v>1086</v>
      </c>
      <c r="J365" s="30" t="str">
        <f t="shared" si="15"/>
        <v>[384]=1086,</v>
      </c>
      <c r="K365" s="3">
        <f t="shared" si="16"/>
        <v>384</v>
      </c>
      <c r="L365" s="3">
        <f t="shared" si="17"/>
        <v>1086</v>
      </c>
      <c r="M365" s="8" t="str">
        <f>VLOOKUP(A365,'ESO wayshrine names'!$A$3:$B$9992,2,)</f>
        <v>Tenmar Temple Wayshrine</v>
      </c>
      <c r="N365" s="3" t="str">
        <f>VLOOKUP(F365,'ESO zone constants'!$A$3:$D$9999,4,FALSE)</f>
        <v>Northern Elsweyr</v>
      </c>
    </row>
    <row r="366" spans="1:14" x14ac:dyDescent="0.25">
      <c r="A366" s="81">
        <v>386</v>
      </c>
      <c r="F366">
        <v>1086</v>
      </c>
      <c r="J366" s="30" t="str">
        <f t="shared" si="15"/>
        <v>[386]=1086,</v>
      </c>
      <c r="K366" s="3">
        <f t="shared" si="16"/>
        <v>386</v>
      </c>
      <c r="L366" s="3">
        <f t="shared" si="17"/>
        <v>1086</v>
      </c>
      <c r="M366" s="8" t="str">
        <f>VLOOKUP(A366,'ESO wayshrine names'!$A$3:$B$9992,2,)</f>
        <v>Scar's End Wayshrine</v>
      </c>
      <c r="N366" s="3" t="str">
        <f>VLOOKUP(F366,'ESO zone constants'!$A$3:$D$9999,4,FALSE)</f>
        <v>Northern Elsweyr</v>
      </c>
    </row>
    <row r="367" spans="1:14" x14ac:dyDescent="0.25">
      <c r="A367" s="81">
        <v>387</v>
      </c>
      <c r="F367">
        <v>1086</v>
      </c>
      <c r="J367" s="30" t="str">
        <f t="shared" si="15"/>
        <v>[387]=1086,</v>
      </c>
      <c r="K367" s="3">
        <f t="shared" si="16"/>
        <v>387</v>
      </c>
      <c r="L367" s="3">
        <f t="shared" si="17"/>
        <v>1086</v>
      </c>
      <c r="M367" s="8" t="str">
        <f>VLOOKUP(A367,'ESO wayshrine names'!$A$3:$B$9992,2,)</f>
        <v>Hakoshae Wayshrine</v>
      </c>
      <c r="N367" s="3" t="str">
        <f>VLOOKUP(F367,'ESO zone constants'!$A$3:$D$9999,4,FALSE)</f>
        <v>Northern Elsweyr</v>
      </c>
    </row>
    <row r="368" spans="1:14" x14ac:dyDescent="0.25">
      <c r="A368" s="81">
        <v>388</v>
      </c>
      <c r="F368">
        <v>726</v>
      </c>
      <c r="J368" s="30" t="str">
        <f t="shared" si="15"/>
        <v>[388]=726,</v>
      </c>
      <c r="K368" s="3">
        <f t="shared" si="16"/>
        <v>388</v>
      </c>
      <c r="L368" s="3">
        <f t="shared" si="17"/>
        <v>726</v>
      </c>
      <c r="M368" s="8" t="str">
        <f>VLOOKUP(A368,'ESO wayshrine names'!$A$3:$B$9992,2,)</f>
        <v>Lakemire Xanmeer Manor</v>
      </c>
      <c r="N368" s="3" t="str">
        <f>VLOOKUP(F368,'ESO zone constants'!$A$3:$D$9999,4,FALSE)</f>
        <v>Murkmire</v>
      </c>
    </row>
    <row r="369" spans="1:14" x14ac:dyDescent="0.25">
      <c r="A369" s="81">
        <v>389</v>
      </c>
      <c r="F369">
        <v>101</v>
      </c>
      <c r="J369" s="30" t="str">
        <f t="shared" si="15"/>
        <v>[389]=101,</v>
      </c>
      <c r="K369" s="3">
        <f t="shared" si="16"/>
        <v>389</v>
      </c>
      <c r="L369" s="3">
        <f t="shared" si="17"/>
        <v>101</v>
      </c>
      <c r="M369" s="8" t="str">
        <f>VLOOKUP(A369,'ESO wayshrine names'!$A$3:$B$9992,2,)</f>
        <v>Dungeon: Frostvault</v>
      </c>
      <c r="N369" s="3" t="str">
        <f>VLOOKUP(F369,'ESO zone constants'!$A$3:$D$9999,4,FALSE)</f>
        <v>Eastmarch</v>
      </c>
    </row>
    <row r="370" spans="1:14" x14ac:dyDescent="0.25">
      <c r="A370" s="80">
        <v>390</v>
      </c>
      <c r="B370">
        <v>29</v>
      </c>
      <c r="C370">
        <v>1006</v>
      </c>
      <c r="D370" t="s">
        <v>521</v>
      </c>
      <c r="E370">
        <v>448</v>
      </c>
      <c r="F370">
        <v>823</v>
      </c>
      <c r="G370" t="s">
        <v>521</v>
      </c>
      <c r="H370">
        <v>6</v>
      </c>
      <c r="I370" t="s">
        <v>2153</v>
      </c>
      <c r="J370" s="30" t="str">
        <f t="shared" si="15"/>
        <v>[390]=823,</v>
      </c>
      <c r="K370" s="3">
        <f t="shared" si="16"/>
        <v>390</v>
      </c>
      <c r="L370" s="3">
        <f t="shared" si="17"/>
        <v>823</v>
      </c>
      <c r="M370" s="8" t="str">
        <f>VLOOKUP(A370,'ESO wayshrine names'!$A$3:$B$9992,2,)</f>
        <v>Dungeon: Depths of Malatar</v>
      </c>
      <c r="N370" s="3" t="str">
        <f>VLOOKUP(F370,'ESO zone constants'!$A$3:$D$9999,4,FALSE)</f>
        <v>Gold Coast</v>
      </c>
    </row>
    <row r="371" spans="1:14" x14ac:dyDescent="0.25">
      <c r="A371" s="81">
        <v>391</v>
      </c>
      <c r="F371">
        <v>1086</v>
      </c>
      <c r="J371" s="30" t="str">
        <f t="shared" si="15"/>
        <v>[391]=1086,</v>
      </c>
      <c r="K371" s="3">
        <f t="shared" si="16"/>
        <v>391</v>
      </c>
      <c r="L371" s="3">
        <f t="shared" si="17"/>
        <v>1086</v>
      </c>
      <c r="M371" s="8" t="str">
        <f>VLOOKUP(A371,'ESO wayshrine names'!$A$3:$B$9992,2,)</f>
        <v>Dungeon: Moongrave Fane</v>
      </c>
      <c r="N371" s="3" t="str">
        <f>VLOOKUP(F371,'ESO zone constants'!$A$3:$D$9999,4,FALSE)</f>
        <v>Northern Elsweyr</v>
      </c>
    </row>
    <row r="372" spans="1:14" x14ac:dyDescent="0.25">
      <c r="A372" s="81">
        <v>392</v>
      </c>
      <c r="F372">
        <v>101</v>
      </c>
      <c r="J372" s="30" t="str">
        <f t="shared" si="15"/>
        <v>[392]=101,</v>
      </c>
      <c r="K372" s="3">
        <f t="shared" si="16"/>
        <v>392</v>
      </c>
      <c r="L372" s="3">
        <f t="shared" si="17"/>
        <v>101</v>
      </c>
      <c r="M372" s="8" t="str">
        <f>VLOOKUP(A372,'ESO wayshrine names'!$A$3:$B$9992,2,)</f>
        <v>Frostvault Chasm</v>
      </c>
      <c r="N372" s="3" t="str">
        <f>VLOOKUP(F372,'ESO zone constants'!$A$3:$D$9999,4,FALSE)</f>
        <v>Eastmarch</v>
      </c>
    </row>
    <row r="373" spans="1:14" x14ac:dyDescent="0.25">
      <c r="A373" s="81">
        <v>395</v>
      </c>
      <c r="F373">
        <v>888</v>
      </c>
      <c r="J373" s="30" t="str">
        <f t="shared" si="15"/>
        <v>[395]=888,</v>
      </c>
      <c r="K373" s="3">
        <f t="shared" si="16"/>
        <v>395</v>
      </c>
      <c r="L373" s="3">
        <f t="shared" si="17"/>
        <v>888</v>
      </c>
      <c r="M373" s="8" t="str">
        <f>VLOOKUP(A373,'ESO wayshrine names'!$A$3:$B$9992,2,)</f>
        <v>Elinhir Private Arena</v>
      </c>
      <c r="N373" s="3" t="str">
        <f>VLOOKUP(F373,'ESO zone constants'!$A$3:$D$9999,4,FALSE)</f>
        <v>Craglorn</v>
      </c>
    </row>
    <row r="374" spans="1:14" x14ac:dyDescent="0.25">
      <c r="A374" s="81">
        <v>396</v>
      </c>
      <c r="F374">
        <v>1086</v>
      </c>
      <c r="J374" s="30" t="str">
        <f t="shared" si="15"/>
        <v>[396]=1086,</v>
      </c>
      <c r="K374" s="3">
        <f t="shared" si="16"/>
        <v>396</v>
      </c>
      <c r="L374" s="3">
        <f t="shared" si="17"/>
        <v>1086</v>
      </c>
      <c r="M374" s="8" t="str">
        <f>VLOOKUP(A374,'ESO wayshrine names'!$A$3:$B$9992,2,)</f>
        <v>Sugar Bowl Suite</v>
      </c>
      <c r="N374" s="3" t="str">
        <f>VLOOKUP(F374,'ESO zone constants'!$A$3:$D$9999,4,FALSE)</f>
        <v>Northern Elsweyr</v>
      </c>
    </row>
    <row r="375" spans="1:14" x14ac:dyDescent="0.25">
      <c r="A375" s="81">
        <v>397</v>
      </c>
      <c r="F375">
        <v>1086</v>
      </c>
      <c r="J375" s="30" t="str">
        <f t="shared" si="15"/>
        <v>[397]=1086,</v>
      </c>
      <c r="K375" s="3">
        <f t="shared" si="16"/>
        <v>397</v>
      </c>
      <c r="L375" s="3">
        <f t="shared" si="17"/>
        <v>1086</v>
      </c>
      <c r="M375" s="8" t="str">
        <f>VLOOKUP(A375,'ESO wayshrine names'!$A$3:$B$9992,2,)</f>
        <v>Star Haven Wayshrine</v>
      </c>
      <c r="N375" s="3" t="str">
        <f>VLOOKUP(F375,'ESO zone constants'!$A$3:$D$9999,4,FALSE)</f>
        <v>Northern Elsweyr</v>
      </c>
    </row>
    <row r="376" spans="1:14" x14ac:dyDescent="0.25">
      <c r="A376" s="81">
        <v>399</v>
      </c>
      <c r="F376">
        <v>1086</v>
      </c>
      <c r="J376" s="30" t="str">
        <f t="shared" si="15"/>
        <v>[399]=1086,</v>
      </c>
      <c r="K376" s="3">
        <f t="shared" si="16"/>
        <v>399</v>
      </c>
      <c r="L376" s="3">
        <f t="shared" si="17"/>
        <v>1086</v>
      </c>
      <c r="M376" s="8" t="str">
        <f>VLOOKUP(A376,'ESO wayshrine names'!$A$3:$B$9992,2,)</f>
        <v>Trial: Sunspire</v>
      </c>
      <c r="N376" s="3" t="str">
        <f>VLOOKUP(F376,'ESO zone constants'!$A$3:$D$9999,4,FALSE)</f>
        <v>Northern Elsweyr</v>
      </c>
    </row>
    <row r="377" spans="1:14" x14ac:dyDescent="0.25">
      <c r="A377" s="81">
        <v>400</v>
      </c>
      <c r="F377">
        <v>1086</v>
      </c>
      <c r="J377" s="30" t="str">
        <f t="shared" si="15"/>
        <v>[400]=1086,</v>
      </c>
      <c r="K377" s="3">
        <f t="shared" si="16"/>
        <v>400</v>
      </c>
      <c r="L377" s="3">
        <f t="shared" si="17"/>
        <v>1086</v>
      </c>
      <c r="M377" s="8" t="str">
        <f>VLOOKUP(A377,'ESO wayshrine names'!$A$3:$B$9992,2,)</f>
        <v>Hall of the Lunar Champion</v>
      </c>
      <c r="N377" s="3" t="str">
        <f>VLOOKUP(F377,'ESO zone constants'!$A$3:$D$9999,4,FALSE)</f>
        <v>Northern Elsweyr</v>
      </c>
    </row>
    <row r="378" spans="1:14" x14ac:dyDescent="0.25">
      <c r="A378" s="81">
        <v>401</v>
      </c>
      <c r="F378">
        <v>1086</v>
      </c>
      <c r="J378" s="30" t="str">
        <f t="shared" si="15"/>
        <v>[401]=1086,</v>
      </c>
      <c r="K378" s="3">
        <f t="shared" si="16"/>
        <v>401</v>
      </c>
      <c r="L378" s="3">
        <f t="shared" si="17"/>
        <v>1086</v>
      </c>
      <c r="M378" s="8" t="str">
        <f>VLOOKUP(A378,'ESO wayshrine names'!$A$3:$B$9992,2,)</f>
        <v>Jode's Embrace</v>
      </c>
      <c r="N378" s="3" t="str">
        <f>VLOOKUP(F378,'ESO zone constants'!$A$3:$D$9999,4,FALSE)</f>
        <v>Northern Elsweyr</v>
      </c>
    </row>
    <row r="379" spans="1:14" x14ac:dyDescent="0.25">
      <c r="A379" s="81">
        <v>402</v>
      </c>
      <c r="F379">
        <v>1133</v>
      </c>
      <c r="J379" s="30" t="str">
        <f t="shared" si="15"/>
        <v>[402]=1133,</v>
      </c>
      <c r="K379" s="3">
        <f t="shared" si="16"/>
        <v>402</v>
      </c>
      <c r="L379" s="3">
        <f t="shared" si="17"/>
        <v>1133</v>
      </c>
      <c r="M379" s="8" t="str">
        <f>VLOOKUP(A379,'ESO wayshrine names'!$A$3:$B$9992,2,)</f>
        <v>Senchal Wayshrine</v>
      </c>
      <c r="N379" s="3" t="str">
        <f>VLOOKUP(F379,'ESO zone constants'!$A$3:$D$9999,4,FALSE)</f>
        <v>Southern Elsweyr</v>
      </c>
    </row>
    <row r="380" spans="1:14" x14ac:dyDescent="0.25">
      <c r="A380" s="81">
        <v>403</v>
      </c>
      <c r="F380">
        <v>1133</v>
      </c>
      <c r="J380" s="30" t="str">
        <f t="shared" si="15"/>
        <v>[403]=1133,</v>
      </c>
      <c r="K380" s="3">
        <f t="shared" si="16"/>
        <v>403</v>
      </c>
      <c r="L380" s="3">
        <f t="shared" si="17"/>
        <v>1133</v>
      </c>
      <c r="M380" s="8" t="str">
        <f>VLOOKUP(A380,'ESO wayshrine names'!$A$3:$B$9992,2,)</f>
        <v>South Guard Ruins Wayshrine</v>
      </c>
      <c r="N380" s="3" t="str">
        <f>VLOOKUP(F380,'ESO zone constants'!$A$3:$D$9999,4,FALSE)</f>
        <v>Southern Elsweyr</v>
      </c>
    </row>
    <row r="381" spans="1:14" x14ac:dyDescent="0.25">
      <c r="A381" s="81">
        <v>404</v>
      </c>
      <c r="F381">
        <v>1133</v>
      </c>
      <c r="J381" s="30" t="str">
        <f t="shared" si="15"/>
        <v>[404]=1133,</v>
      </c>
      <c r="K381" s="3">
        <f t="shared" si="16"/>
        <v>404</v>
      </c>
      <c r="L381" s="3">
        <f t="shared" si="17"/>
        <v>1133</v>
      </c>
      <c r="M381" s="8" t="str">
        <f>VLOOKUP(A381,'ESO wayshrine names'!$A$3:$B$9992,2,)</f>
        <v>Western Plains Wayshrine</v>
      </c>
      <c r="N381" s="3" t="str">
        <f>VLOOKUP(F381,'ESO zone constants'!$A$3:$D$9999,4,FALSE)</f>
        <v>Southern Elsweyr</v>
      </c>
    </row>
    <row r="382" spans="1:14" x14ac:dyDescent="0.25">
      <c r="A382" s="81">
        <v>405</v>
      </c>
      <c r="F382">
        <v>1133</v>
      </c>
      <c r="J382" s="30" t="str">
        <f t="shared" si="15"/>
        <v>[405]=1133,</v>
      </c>
      <c r="K382" s="3">
        <f t="shared" si="16"/>
        <v>405</v>
      </c>
      <c r="L382" s="3">
        <f t="shared" si="17"/>
        <v>1133</v>
      </c>
      <c r="M382" s="8" t="str">
        <f>VLOOKUP(A382,'ESO wayshrine names'!$A$3:$B$9992,2,)</f>
        <v>Black Heights Wayshrine</v>
      </c>
      <c r="N382" s="3" t="str">
        <f>VLOOKUP(F382,'ESO zone constants'!$A$3:$D$9999,4,FALSE)</f>
        <v>Southern Elsweyr</v>
      </c>
    </row>
    <row r="383" spans="1:14" x14ac:dyDescent="0.25">
      <c r="A383" s="81">
        <v>406</v>
      </c>
      <c r="F383">
        <v>1133</v>
      </c>
      <c r="J383" s="30" t="str">
        <f t="shared" si="15"/>
        <v>[406]=1133,</v>
      </c>
      <c r="K383" s="3">
        <f t="shared" si="16"/>
        <v>406</v>
      </c>
      <c r="L383" s="3">
        <f t="shared" si="17"/>
        <v>1133</v>
      </c>
      <c r="M383" s="8" t="str">
        <f>VLOOKUP(A383,'ESO wayshrine names'!$A$3:$B$9992,2,)</f>
        <v>Pridehome Wayshrine</v>
      </c>
      <c r="N383" s="3" t="str">
        <f>VLOOKUP(F383,'ESO zone constants'!$A$3:$D$9999,4,FALSE)</f>
        <v>Southern Elsweyr</v>
      </c>
    </row>
    <row r="384" spans="1:14" x14ac:dyDescent="0.25">
      <c r="A384" s="81">
        <v>407</v>
      </c>
      <c r="F384">
        <v>1133</v>
      </c>
      <c r="J384" s="30" t="str">
        <f t="shared" si="15"/>
        <v>[407]=1133,</v>
      </c>
      <c r="K384" s="3">
        <f t="shared" si="16"/>
        <v>407</v>
      </c>
      <c r="L384" s="3">
        <f t="shared" si="17"/>
        <v>1133</v>
      </c>
      <c r="M384" s="8" t="str">
        <f>VLOOKUP(A384,'ESO wayshrine names'!$A$3:$B$9992,2,)</f>
        <v>Dragonguard Sanctum Wayshrine</v>
      </c>
      <c r="N384" s="3" t="str">
        <f>VLOOKUP(F384,'ESO zone constants'!$A$3:$D$9999,4,FALSE)</f>
        <v>Southern Elsweyr</v>
      </c>
    </row>
    <row r="385" spans="1:14" x14ac:dyDescent="0.25">
      <c r="A385" s="81">
        <v>408</v>
      </c>
      <c r="F385">
        <v>1133</v>
      </c>
      <c r="J385" s="30" t="str">
        <f t="shared" si="15"/>
        <v>[408]=1133,</v>
      </c>
      <c r="K385" s="3">
        <f t="shared" si="16"/>
        <v>408</v>
      </c>
      <c r="L385" s="3">
        <f t="shared" si="17"/>
        <v>1133</v>
      </c>
      <c r="M385" s="8">
        <f>VLOOKUP(A385,'ESO wayshrine names'!$A$3:$B$9992,2,)</f>
        <v>0</v>
      </c>
      <c r="N385" s="3" t="str">
        <f>VLOOKUP(F385,'ESO zone constants'!$A$3:$D$9999,4,FALSE)</f>
        <v>Southern Elsweyr</v>
      </c>
    </row>
    <row r="386" spans="1:14" x14ac:dyDescent="0.25">
      <c r="A386" s="81">
        <v>409</v>
      </c>
      <c r="F386">
        <v>1133</v>
      </c>
      <c r="J386" s="30" t="str">
        <f t="shared" si="15"/>
        <v>[409]=1133,</v>
      </c>
      <c r="K386" s="3">
        <f t="shared" si="16"/>
        <v>409</v>
      </c>
      <c r="L386" s="3">
        <f t="shared" si="17"/>
        <v>1133</v>
      </c>
      <c r="M386" s="8" t="str">
        <f>VLOOKUP(A386,'ESO wayshrine names'!$A$3:$B$9992,2,)</f>
        <v>Wraithhome</v>
      </c>
      <c r="N386" s="3" t="str">
        <f>VLOOKUP(F386,'ESO zone constants'!$A$3:$D$9999,4,FALSE)</f>
        <v>Southern Elsweyr</v>
      </c>
    </row>
    <row r="387" spans="1:14" x14ac:dyDescent="0.25">
      <c r="A387" s="81">
        <v>410</v>
      </c>
      <c r="F387">
        <v>1086</v>
      </c>
      <c r="J387" s="30" t="str">
        <f t="shared" ref="J387:J446" si="18">IF(A387&lt;&gt;"",IF(F387&lt;&gt;"",IF(OR(ISNA(A387),ISNA(F387)),"","["&amp;A387&amp;"]="&amp;F387&amp;","),""),"")</f>
        <v>[410]=1086,</v>
      </c>
      <c r="K387" s="3">
        <f t="shared" ref="K387:K446" si="19">A387</f>
        <v>410</v>
      </c>
      <c r="L387" s="3">
        <f t="shared" ref="L387:L446" si="20">F387</f>
        <v>1086</v>
      </c>
      <c r="M387" s="8" t="str">
        <f>VLOOKUP(A387,'ESO wayshrine names'!$A$3:$B$9992,2,)</f>
        <v>Moon-Sugar Meadow</v>
      </c>
      <c r="N387" s="3" t="str">
        <f>VLOOKUP(F387,'ESO zone constants'!$A$3:$D$9999,4,FALSE)</f>
        <v>Northern Elsweyr</v>
      </c>
    </row>
    <row r="388" spans="1:14" x14ac:dyDescent="0.25">
      <c r="A388" s="81">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81">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81">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81">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81">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81">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81">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81">
        <v>418</v>
      </c>
      <c r="F395">
        <v>1160</v>
      </c>
      <c r="J395" s="30" t="str">
        <f t="shared" si="18"/>
        <v>[418]=1160,</v>
      </c>
      <c r="K395" s="3">
        <f t="shared" si="19"/>
        <v>418</v>
      </c>
      <c r="L395" s="3">
        <f t="shared" si="20"/>
        <v>1160</v>
      </c>
      <c r="M395" s="8" t="str">
        <f>VLOOKUP(A395,'ESO wayshrine names'!$A$3:$B$9992,2,)</f>
        <v>Dragon Bridge Wayshrine</v>
      </c>
      <c r="N395" s="3" t="str">
        <f>VLOOKUP(F395,'ESO zone constants'!$A$3:$D$9999,4,FALSE)</f>
        <v>Western Skyrim</v>
      </c>
    </row>
    <row r="396" spans="1:14" x14ac:dyDescent="0.25">
      <c r="A396" s="81">
        <v>419</v>
      </c>
      <c r="F396">
        <v>1160</v>
      </c>
      <c r="J396" s="30" t="str">
        <f t="shared" si="18"/>
        <v>[419]=1160,</v>
      </c>
      <c r="K396" s="3">
        <f t="shared" si="19"/>
        <v>419</v>
      </c>
      <c r="L396" s="3">
        <f t="shared" si="20"/>
        <v>1160</v>
      </c>
      <c r="M396" s="8" t="str">
        <f>VLOOKUP(A396,'ESO wayshrine names'!$A$3:$B$9992,2,)</f>
        <v>Southern Watch Wayshrine</v>
      </c>
      <c r="N396" s="3" t="str">
        <f>VLOOKUP(F396,'ESO zone constants'!$A$3:$D$9999,4,FALSE)</f>
        <v>Western Skyrim</v>
      </c>
    </row>
    <row r="397" spans="1:14" x14ac:dyDescent="0.25">
      <c r="A397" s="81">
        <v>420</v>
      </c>
      <c r="F397">
        <v>1160</v>
      </c>
      <c r="J397" s="30" t="str">
        <f t="shared" si="18"/>
        <v>[420]=1160,</v>
      </c>
      <c r="K397" s="3">
        <f t="shared" si="19"/>
        <v>420</v>
      </c>
      <c r="L397" s="3">
        <f t="shared" si="20"/>
        <v>1160</v>
      </c>
      <c r="M397" s="8" t="str">
        <f>VLOOKUP(A397,'ESO wayshrine names'!$A$3:$B$9992,2,)</f>
        <v>Frozen Coast Wayshrine</v>
      </c>
      <c r="N397" s="3" t="str">
        <f>VLOOKUP(F397,'ESO zone constants'!$A$3:$D$9999,4,FALSE)</f>
        <v>Western Skyrim</v>
      </c>
    </row>
    <row r="398" spans="1:14" x14ac:dyDescent="0.25">
      <c r="A398" s="81">
        <v>421</v>
      </c>
      <c r="F398">
        <v>1160</v>
      </c>
      <c r="J398" s="30" t="str">
        <f t="shared" si="18"/>
        <v>[421]=1160,</v>
      </c>
      <c r="K398" s="3">
        <f t="shared" si="19"/>
        <v>421</v>
      </c>
      <c r="L398" s="3">
        <f t="shared" si="20"/>
        <v>1160</v>
      </c>
      <c r="M398" s="8" t="str">
        <f>VLOOKUP(A398,'ESO wayshrine names'!$A$3:$B$9992,2,)</f>
        <v>Solitude Wayshrine</v>
      </c>
      <c r="N398" s="3" t="str">
        <f>VLOOKUP(F398,'ESO zone constants'!$A$3:$D$9999,4,FALSE)</f>
        <v>Western Skyrim</v>
      </c>
    </row>
    <row r="399" spans="1:14" x14ac:dyDescent="0.25">
      <c r="A399" s="81">
        <v>422</v>
      </c>
      <c r="F399">
        <v>1133</v>
      </c>
      <c r="J399" s="30" t="str">
        <f t="shared" si="18"/>
        <v>[422]=1133,</v>
      </c>
      <c r="K399" s="3">
        <f t="shared" si="19"/>
        <v>422</v>
      </c>
      <c r="L399" s="3">
        <f t="shared" si="20"/>
        <v>1133</v>
      </c>
      <c r="M399" s="8" t="str">
        <f>VLOOKUP(A399,'ESO wayshrine names'!$A$3:$B$9992,2,)</f>
        <v>Lucky Cat Landing</v>
      </c>
      <c r="N399" s="3" t="str">
        <f>VLOOKUP(F399,'ESO zone constants'!$A$3:$D$9999,4,FALSE)</f>
        <v>Southern Elsweyr</v>
      </c>
    </row>
    <row r="400" spans="1:14" x14ac:dyDescent="0.25">
      <c r="A400" s="81">
        <v>423</v>
      </c>
      <c r="F400">
        <v>1133</v>
      </c>
      <c r="J400" s="30" t="str">
        <f t="shared" si="18"/>
        <v>[423]=1133,</v>
      </c>
      <c r="K400" s="3">
        <f t="shared" si="19"/>
        <v>423</v>
      </c>
      <c r="L400" s="3">
        <f t="shared" si="20"/>
        <v>1133</v>
      </c>
      <c r="M400" s="8" t="str">
        <f>VLOOKUP(A400,'ESO wayshrine names'!$A$3:$B$9992,2,)</f>
        <v>Potentate's Retreat</v>
      </c>
      <c r="N400" s="3" t="str">
        <f>VLOOKUP(F400,'ESO zone constants'!$A$3:$D$9999,4,FALSE)</f>
        <v>Southern Elsweyr</v>
      </c>
    </row>
    <row r="401" spans="1:14" x14ac:dyDescent="0.25">
      <c r="A401" s="81">
        <v>424</v>
      </c>
      <c r="F401">
        <v>684</v>
      </c>
      <c r="J401" s="30" t="str">
        <f t="shared" si="18"/>
        <v>[424]=684,</v>
      </c>
      <c r="K401" s="3">
        <f t="shared" si="19"/>
        <v>424</v>
      </c>
      <c r="L401" s="3">
        <f t="shared" si="20"/>
        <v>684</v>
      </c>
      <c r="M401" s="8" t="str">
        <f>VLOOKUP(A401,'ESO wayshrine names'!$A$3:$B$9992,2,)</f>
        <v>Dungeon: Icereach</v>
      </c>
      <c r="N401" s="3" t="str">
        <f>VLOOKUP(F401,'ESO zone constants'!$A$3:$D$9999,4,FALSE)</f>
        <v>Wrothgar</v>
      </c>
    </row>
    <row r="402" spans="1:14" x14ac:dyDescent="0.25">
      <c r="A402" s="81">
        <v>425</v>
      </c>
      <c r="F402">
        <v>92</v>
      </c>
      <c r="J402" s="30" t="str">
        <f t="shared" si="18"/>
        <v>[425]=92,</v>
      </c>
      <c r="K402" s="3">
        <f t="shared" si="19"/>
        <v>425</v>
      </c>
      <c r="L402" s="3">
        <f t="shared" si="20"/>
        <v>92</v>
      </c>
      <c r="M402" s="8" t="str">
        <f>VLOOKUP(A402,'ESO wayshrine names'!$A$3:$B$9992,2,)</f>
        <v>Dungeon: Unhallowed Grave</v>
      </c>
      <c r="N402" s="3" t="str">
        <f>VLOOKUP(F402,'ESO zone constants'!$A$3:$D$9999,4,FALSE)</f>
        <v>Bangkorai</v>
      </c>
    </row>
    <row r="403" spans="1:14" x14ac:dyDescent="0.25">
      <c r="A403" s="81">
        <v>426</v>
      </c>
      <c r="F403">
        <v>1160</v>
      </c>
      <c r="J403" s="30" t="str">
        <f t="shared" si="18"/>
        <v>[426]=1160,</v>
      </c>
      <c r="K403" s="3">
        <f t="shared" si="19"/>
        <v>426</v>
      </c>
      <c r="L403" s="3">
        <f t="shared" si="20"/>
        <v>1160</v>
      </c>
      <c r="M403" s="8" t="str">
        <f>VLOOKUP(A403,'ESO wayshrine names'!$A$3:$B$9992,2,)</f>
        <v>Solitude Docks Wayshrine</v>
      </c>
      <c r="N403" s="3" t="str">
        <f>VLOOKUP(F403,'ESO zone constants'!$A$3:$D$9999,4,FALSE)</f>
        <v>Western Skyrim</v>
      </c>
    </row>
    <row r="404" spans="1:14" x14ac:dyDescent="0.25">
      <c r="A404" s="81">
        <v>427</v>
      </c>
      <c r="F404">
        <v>92</v>
      </c>
      <c r="J404" s="30" t="str">
        <f t="shared" si="18"/>
        <v>[427]=92,</v>
      </c>
      <c r="K404" s="3">
        <f t="shared" si="19"/>
        <v>427</v>
      </c>
      <c r="L404" s="3">
        <f t="shared" si="20"/>
        <v>92</v>
      </c>
      <c r="M404" s="8" t="str">
        <f>VLOOKUP(A404,'ESO wayshrine names'!$A$3:$B$9992,2,)</f>
        <v>Thieves' Oasis</v>
      </c>
      <c r="N404" s="3" t="str">
        <f>VLOOKUP(F404,'ESO zone constants'!$A$3:$D$9999,4,FALSE)</f>
        <v>Bangkorai</v>
      </c>
    </row>
    <row r="405" spans="1:14" x14ac:dyDescent="0.25">
      <c r="A405" s="81">
        <v>428</v>
      </c>
      <c r="F405">
        <v>684</v>
      </c>
      <c r="J405" s="30" t="str">
        <f t="shared" si="18"/>
        <v>[428]=684,</v>
      </c>
      <c r="K405" s="3">
        <f t="shared" si="19"/>
        <v>428</v>
      </c>
      <c r="L405" s="3">
        <f t="shared" si="20"/>
        <v>684</v>
      </c>
      <c r="M405" s="8" t="str">
        <f>VLOOKUP(A405,'ESO wayshrine names'!$A$3:$B$9992,2,)</f>
        <v>Forgemaster Falls</v>
      </c>
      <c r="N405" s="3" t="str">
        <f>VLOOKUP(F405,'ESO zone constants'!$A$3:$D$9999,4,FALSE)</f>
        <v>Wrothgar</v>
      </c>
    </row>
    <row r="406" spans="1:14" x14ac:dyDescent="0.25">
      <c r="A406" s="81">
        <v>429</v>
      </c>
      <c r="F406">
        <v>1160</v>
      </c>
      <c r="J406" s="30" t="str">
        <f t="shared" si="18"/>
        <v>[429]=1160,</v>
      </c>
      <c r="K406" s="3">
        <f t="shared" si="19"/>
        <v>429</v>
      </c>
      <c r="L406" s="3">
        <f t="shared" si="20"/>
        <v>1160</v>
      </c>
      <c r="M406" s="8" t="str">
        <f>VLOOKUP(A406,'ESO wayshrine names'!$A$3:$B$9992,2,)</f>
        <v>Deepwood Vale Wayshrine</v>
      </c>
      <c r="N406" s="3" t="str">
        <f>VLOOKUP(F406,'ESO zone constants'!$A$3:$D$9999,4,FALSE)</f>
        <v>Western Skyrim</v>
      </c>
    </row>
    <row r="407" spans="1:14" x14ac:dyDescent="0.25">
      <c r="A407" s="81">
        <v>430</v>
      </c>
      <c r="F407">
        <v>1161</v>
      </c>
      <c r="J407" s="30" t="str">
        <f t="shared" si="18"/>
        <v>[430]=1161,</v>
      </c>
      <c r="K407" s="3">
        <f t="shared" si="19"/>
        <v>430</v>
      </c>
      <c r="L407" s="3">
        <f t="shared" si="20"/>
        <v>1161</v>
      </c>
      <c r="M407" s="8" t="str">
        <f>VLOOKUP(A407,'ESO wayshrine names'!$A$3:$B$9992,2,)</f>
        <v>Dwarven Run Wayshrine</v>
      </c>
      <c r="N407" s="3" t="str">
        <f>VLOOKUP(F407,'ESO zone constants'!$A$3:$D$9999,4,FALSE)</f>
        <v>Blackreach: Greymoor Caverns</v>
      </c>
    </row>
    <row r="408" spans="1:14" x14ac:dyDescent="0.25">
      <c r="A408" s="81">
        <v>431</v>
      </c>
      <c r="F408">
        <v>1161</v>
      </c>
      <c r="J408" s="30" t="str">
        <f t="shared" si="18"/>
        <v>[431]=1161,</v>
      </c>
      <c r="K408" s="3">
        <f t="shared" si="19"/>
        <v>431</v>
      </c>
      <c r="L408" s="3">
        <f t="shared" si="20"/>
        <v>1161</v>
      </c>
      <c r="M408" s="8" t="str">
        <f>VLOOKUP(A408,'ESO wayshrine names'!$A$3:$B$9992,2,)</f>
        <v>Grotto Falls Wayshrine</v>
      </c>
      <c r="N408" s="3" t="str">
        <f>VLOOKUP(F408,'ESO zone constants'!$A$3:$D$9999,4,FALSE)</f>
        <v>Blackreach: Greymoor Caverns</v>
      </c>
    </row>
    <row r="409" spans="1:14" x14ac:dyDescent="0.25">
      <c r="A409" s="81">
        <v>432</v>
      </c>
      <c r="F409">
        <v>1161</v>
      </c>
      <c r="J409" s="30" t="str">
        <f t="shared" si="18"/>
        <v>[432]=1161,</v>
      </c>
      <c r="K409" s="3">
        <f t="shared" si="19"/>
        <v>432</v>
      </c>
      <c r="L409" s="3">
        <f t="shared" si="20"/>
        <v>1161</v>
      </c>
      <c r="M409" s="8" t="str">
        <f>VLOOKUP(A409,'ESO wayshrine names'!$A$3:$B$9992,2,)</f>
        <v>Deep Overlook Wayshrine</v>
      </c>
      <c r="N409" s="3" t="str">
        <f>VLOOKUP(F409,'ESO zone constants'!$A$3:$D$9999,4,FALSE)</f>
        <v>Blackreach: Greymoor Caverns</v>
      </c>
    </row>
    <row r="410" spans="1:14" x14ac:dyDescent="0.25">
      <c r="A410" s="81">
        <v>433</v>
      </c>
      <c r="F410">
        <v>1161</v>
      </c>
      <c r="J410" s="30" t="str">
        <f t="shared" si="18"/>
        <v>[433]=1161,</v>
      </c>
      <c r="K410" s="3">
        <f t="shared" si="19"/>
        <v>433</v>
      </c>
      <c r="L410" s="3">
        <f t="shared" si="20"/>
        <v>1161</v>
      </c>
      <c r="M410" s="8" t="str">
        <f>VLOOKUP(A410,'ESO wayshrine names'!$A$3:$B$9992,2,)</f>
        <v>Western Greymoor Wayshrine</v>
      </c>
      <c r="N410" s="3" t="str">
        <f>VLOOKUP(F410,'ESO zone constants'!$A$3:$D$9999,4,FALSE)</f>
        <v>Blackreach: Greymoor Caverns</v>
      </c>
    </row>
    <row r="411" spans="1:14" x14ac:dyDescent="0.25">
      <c r="A411" s="81">
        <v>434</v>
      </c>
      <c r="F411">
        <v>1160</v>
      </c>
      <c r="J411" s="30" t="str">
        <f t="shared" si="18"/>
        <v>[434]=1160,</v>
      </c>
      <c r="K411" s="3">
        <f t="shared" si="19"/>
        <v>434</v>
      </c>
      <c r="L411" s="3">
        <f t="shared" si="20"/>
        <v>1160</v>
      </c>
      <c r="M411" s="8" t="str">
        <f>VLOOKUP(A411,'ESO wayshrine names'!$A$3:$B$9992,2,)</f>
        <v>Trial: Kyne's Aegis</v>
      </c>
      <c r="N411" s="3" t="str">
        <f>VLOOKUP(F411,'ESO zone constants'!$A$3:$D$9999,4,FALSE)</f>
        <v>Western Skyrim</v>
      </c>
    </row>
    <row r="412" spans="1:14" x14ac:dyDescent="0.25">
      <c r="A412" s="81">
        <v>435</v>
      </c>
      <c r="F412">
        <v>1161</v>
      </c>
      <c r="J412" s="30" t="str">
        <f t="shared" si="18"/>
        <v>[435]=1161,</v>
      </c>
      <c r="K412" s="3">
        <f t="shared" si="19"/>
        <v>435</v>
      </c>
      <c r="L412" s="3">
        <f t="shared" si="20"/>
        <v>1161</v>
      </c>
      <c r="M412" s="8" t="str">
        <f>VLOOKUP(A412,'ESO wayshrine names'!$A$3:$B$9992,2,)</f>
        <v>Dungeon: Stone Garden</v>
      </c>
      <c r="N412" s="3" t="str">
        <f>VLOOKUP(F412,'ESO zone constants'!$A$3:$D$9999,4,FALSE)</f>
        <v>Blackreach: Greymoor Caverns</v>
      </c>
    </row>
    <row r="413" spans="1:14" x14ac:dyDescent="0.25">
      <c r="A413" s="81">
        <v>436</v>
      </c>
      <c r="F413">
        <v>1160</v>
      </c>
      <c r="J413" s="30" t="str">
        <f t="shared" si="18"/>
        <v>[436]=1160,</v>
      </c>
      <c r="K413" s="3">
        <f t="shared" si="19"/>
        <v>436</v>
      </c>
      <c r="L413" s="3">
        <f t="shared" si="20"/>
        <v>1160</v>
      </c>
      <c r="M413" s="8" t="str">
        <f>VLOOKUP(A413,'ESO wayshrine names'!$A$3:$B$9992,2,)</f>
        <v>Dungeon: Castle Thorn</v>
      </c>
      <c r="N413" s="3" t="str">
        <f>VLOOKUP(F413,'ESO zone constants'!$A$3:$D$9999,4,FALSE)</f>
        <v>Western Skyrim</v>
      </c>
    </row>
    <row r="414" spans="1:14" x14ac:dyDescent="0.25">
      <c r="A414" s="80">
        <v>437</v>
      </c>
      <c r="B414">
        <v>29</v>
      </c>
      <c r="C414">
        <v>1006</v>
      </c>
      <c r="D414" t="s">
        <v>521</v>
      </c>
      <c r="E414">
        <v>448</v>
      </c>
      <c r="F414">
        <v>823</v>
      </c>
      <c r="G414" t="s">
        <v>521</v>
      </c>
      <c r="H414">
        <v>6</v>
      </c>
      <c r="I414" t="s">
        <v>2451</v>
      </c>
      <c r="J414" s="30" t="str">
        <f t="shared" si="18"/>
        <v>[437]=823,</v>
      </c>
      <c r="K414" s="3">
        <f t="shared" si="19"/>
        <v>437</v>
      </c>
      <c r="L414" s="3">
        <f t="shared" si="20"/>
        <v>823</v>
      </c>
      <c r="M414" s="8" t="str">
        <f>VLOOKUP(A414,'ESO wayshrine names'!$A$3:$B$9992,2,)</f>
        <v>Dungeon: Black Drake Villa</v>
      </c>
      <c r="N414" s="3" t="str">
        <f>VLOOKUP(F414,'ESO zone constants'!$A$3:$D$9999,4,FALSE)</f>
        <v>Gold Coast</v>
      </c>
    </row>
    <row r="415" spans="1:14" x14ac:dyDescent="0.25">
      <c r="A415" s="81">
        <v>438</v>
      </c>
      <c r="F415">
        <v>1160</v>
      </c>
      <c r="J415" s="30" t="str">
        <f t="shared" si="18"/>
        <v>[438]=1160,</v>
      </c>
      <c r="K415" s="3">
        <f t="shared" si="19"/>
        <v>438</v>
      </c>
      <c r="L415" s="3">
        <f t="shared" si="20"/>
        <v>1160</v>
      </c>
      <c r="M415" s="8" t="str">
        <f>VLOOKUP(A415,'ESO wayshrine names'!$A$3:$B$9992,2,)</f>
        <v>Snowmelt Suite</v>
      </c>
      <c r="N415" s="3" t="str">
        <f>VLOOKUP(F415,'ESO zone constants'!$A$3:$D$9999,4,FALSE)</f>
        <v>Western Skyrim</v>
      </c>
    </row>
    <row r="416" spans="1:14" x14ac:dyDescent="0.25">
      <c r="A416" s="81">
        <v>439</v>
      </c>
      <c r="F416">
        <v>1160</v>
      </c>
      <c r="J416" s="30" t="str">
        <f t="shared" si="18"/>
        <v>[439]=1160,</v>
      </c>
      <c r="K416" s="3">
        <f t="shared" si="19"/>
        <v>439</v>
      </c>
      <c r="L416" s="3">
        <f t="shared" si="20"/>
        <v>1160</v>
      </c>
      <c r="M416" s="8" t="str">
        <f>VLOOKUP(A416,'ESO wayshrine names'!$A$3:$B$9992,2,)</f>
        <v>Proudspire Manor</v>
      </c>
      <c r="N416" s="3" t="str">
        <f>VLOOKUP(F416,'ESO zone constants'!$A$3:$D$9999,4,FALSE)</f>
        <v>Western Skyrim</v>
      </c>
    </row>
    <row r="417" spans="1:14" x14ac:dyDescent="0.25">
      <c r="A417" s="81">
        <v>440</v>
      </c>
      <c r="F417">
        <v>1161</v>
      </c>
      <c r="J417" s="30" t="str">
        <f t="shared" si="18"/>
        <v>[440]=1161,</v>
      </c>
      <c r="K417" s="3">
        <f t="shared" si="19"/>
        <v>440</v>
      </c>
      <c r="L417" s="3">
        <f t="shared" si="20"/>
        <v>1161</v>
      </c>
      <c r="M417" s="8" t="str">
        <f>VLOOKUP(A417,'ESO wayshrine names'!$A$3:$B$9992,2,)</f>
        <v>Bastion Sanguinaris</v>
      </c>
      <c r="N417" s="3" t="str">
        <f>VLOOKUP(F417,'ESO zone constants'!$A$3:$D$9999,4,FALSE)</f>
        <v>Blackreach: Greymoor Caverns</v>
      </c>
    </row>
    <row r="418" spans="1:14" x14ac:dyDescent="0.25">
      <c r="A418" s="81">
        <v>441</v>
      </c>
      <c r="F418">
        <v>1207</v>
      </c>
      <c r="J418" s="30" t="str">
        <f t="shared" si="18"/>
        <v>[441]=1207,</v>
      </c>
      <c r="K418" s="3">
        <f t="shared" si="19"/>
        <v>441</v>
      </c>
      <c r="L418" s="3">
        <f t="shared" si="20"/>
        <v>1207</v>
      </c>
      <c r="M418" s="8" t="str">
        <f>VLOOKUP(A418,'ESO wayshrine names'!$A$3:$B$9992,2,)</f>
        <v>Briar Rock Wayshrine</v>
      </c>
      <c r="N418" s="3" t="str">
        <f>VLOOKUP(F418,'ESO zone constants'!$A$3:$D$9999,4,FALSE)</f>
        <v>The Reach</v>
      </c>
    </row>
    <row r="419" spans="1:14" x14ac:dyDescent="0.25">
      <c r="A419" s="81">
        <v>442</v>
      </c>
      <c r="F419">
        <v>1207</v>
      </c>
      <c r="J419" s="30" t="str">
        <f t="shared" si="18"/>
        <v>[442]=1207,</v>
      </c>
      <c r="K419" s="3">
        <f t="shared" si="19"/>
        <v>442</v>
      </c>
      <c r="L419" s="3">
        <f t="shared" si="20"/>
        <v>1207</v>
      </c>
      <c r="M419" s="8" t="str">
        <f>VLOOKUP(A419,'ESO wayshrine names'!$A$3:$B$9992,2,)</f>
        <v>Druadach Mountains Wayshrine</v>
      </c>
      <c r="N419" s="3" t="str">
        <f>VLOOKUP(F419,'ESO zone constants'!$A$3:$D$9999,4,FALSE)</f>
        <v>The Reach</v>
      </c>
    </row>
    <row r="420" spans="1:14" x14ac:dyDescent="0.25">
      <c r="A420" s="81">
        <v>443</v>
      </c>
      <c r="F420">
        <v>1207</v>
      </c>
      <c r="J420" s="30" t="str">
        <f t="shared" si="18"/>
        <v>[443]=1207,</v>
      </c>
      <c r="K420" s="3">
        <f t="shared" si="19"/>
        <v>443</v>
      </c>
      <c r="L420" s="3">
        <f t="shared" si="20"/>
        <v>1207</v>
      </c>
      <c r="M420" s="8" t="str">
        <f>VLOOKUP(A420,'ESO wayshrine names'!$A$3:$B$9992,2,)</f>
        <v>North Markarth Wayshrine</v>
      </c>
      <c r="N420" s="3" t="str">
        <f>VLOOKUP(F420,'ESO zone constants'!$A$3:$D$9999,4,FALSE)</f>
        <v>The Reach</v>
      </c>
    </row>
    <row r="421" spans="1:14" x14ac:dyDescent="0.25">
      <c r="A421" s="81">
        <v>444</v>
      </c>
      <c r="F421">
        <v>1207</v>
      </c>
      <c r="J421" s="30" t="str">
        <f t="shared" si="18"/>
        <v>[444]=1207,</v>
      </c>
      <c r="K421" s="3">
        <f t="shared" si="19"/>
        <v>444</v>
      </c>
      <c r="L421" s="3">
        <f t="shared" si="20"/>
        <v>1207</v>
      </c>
      <c r="M421" s="8" t="str">
        <f>VLOOKUP(A421,'ESO wayshrine names'!$A$3:$B$9992,2,)</f>
        <v>Lost Valley Wayshrine</v>
      </c>
      <c r="N421" s="3" t="str">
        <f>VLOOKUP(F421,'ESO zone constants'!$A$3:$D$9999,4,FALSE)</f>
        <v>The Reach</v>
      </c>
    </row>
    <row r="422" spans="1:14" x14ac:dyDescent="0.25">
      <c r="A422" s="81">
        <v>445</v>
      </c>
      <c r="F422">
        <v>1207</v>
      </c>
      <c r="J422" s="30" t="str">
        <f t="shared" si="18"/>
        <v>[445]=1207,</v>
      </c>
      <c r="K422" s="3">
        <f t="shared" si="19"/>
        <v>445</v>
      </c>
      <c r="L422" s="3">
        <f t="shared" si="20"/>
        <v>1207</v>
      </c>
      <c r="M422" s="8" t="str">
        <f>VLOOKUP(A422,'ESO wayshrine names'!$A$3:$B$9992,2,)</f>
        <v>Karthwasten Wayshrine</v>
      </c>
      <c r="N422" s="3" t="str">
        <f>VLOOKUP(F422,'ESO zone constants'!$A$3:$D$9999,4,FALSE)</f>
        <v>The Reach</v>
      </c>
    </row>
    <row r="423" spans="1:14" x14ac:dyDescent="0.25">
      <c r="A423" s="81">
        <v>446</v>
      </c>
      <c r="F423">
        <v>1208</v>
      </c>
      <c r="J423" s="30" t="str">
        <f t="shared" si="18"/>
        <v>[446]=1208,</v>
      </c>
      <c r="K423" s="3">
        <f t="shared" si="19"/>
        <v>446</v>
      </c>
      <c r="L423" s="3">
        <f t="shared" si="20"/>
        <v>1208</v>
      </c>
      <c r="M423" s="8" t="str">
        <f>VLOOKUP(A423,'ESO wayshrine names'!$A$3:$B$9992,2,)</f>
        <v>Arkthzand Wayshrine</v>
      </c>
      <c r="N423" s="3" t="str">
        <f>VLOOKUP(F423,'ESO zone constants'!$A$3:$D$9999,4,FALSE)</f>
        <v>Blackreach: Arkthzand Cavern</v>
      </c>
    </row>
    <row r="424" spans="1:14" x14ac:dyDescent="0.25">
      <c r="A424" s="81">
        <v>447</v>
      </c>
      <c r="F424">
        <v>1207</v>
      </c>
      <c r="J424" s="30" t="str">
        <f t="shared" si="18"/>
        <v>[447]=1207,</v>
      </c>
      <c r="K424" s="3">
        <f t="shared" si="19"/>
        <v>447</v>
      </c>
      <c r="L424" s="3">
        <f t="shared" si="20"/>
        <v>1207</v>
      </c>
      <c r="M424" s="8" t="str">
        <f>VLOOKUP(A424,'ESO wayshrine names'!$A$3:$B$9992,2,)</f>
        <v>Rebel's Retreat Wayshrine</v>
      </c>
      <c r="N424" s="3" t="str">
        <f>VLOOKUP(F424,'ESO zone constants'!$A$3:$D$9999,4,FALSE)</f>
        <v>The Reach</v>
      </c>
    </row>
    <row r="425" spans="1:14" x14ac:dyDescent="0.25">
      <c r="A425" s="81">
        <v>448</v>
      </c>
      <c r="F425">
        <v>1208</v>
      </c>
      <c r="J425" s="30" t="str">
        <f t="shared" si="18"/>
        <v>[448]=1208,</v>
      </c>
      <c r="K425" s="3">
        <f t="shared" si="19"/>
        <v>448</v>
      </c>
      <c r="L425" s="3">
        <f t="shared" si="20"/>
        <v>1208</v>
      </c>
      <c r="M425" s="8" t="str">
        <f>VLOOKUP(A425,'ESO wayshrine names'!$A$3:$B$9992,2,)</f>
        <v>Nighthollow Wayshrine</v>
      </c>
      <c r="N425" s="3" t="str">
        <f>VLOOKUP(F425,'ESO zone constants'!$A$3:$D$9999,4,FALSE)</f>
        <v>Blackreach: Arkthzand Cavern</v>
      </c>
    </row>
    <row r="426" spans="1:14" x14ac:dyDescent="0.25">
      <c r="A426" s="81">
        <v>449</v>
      </c>
      <c r="F426">
        <v>1207</v>
      </c>
      <c r="J426" s="30" t="str">
        <f t="shared" si="18"/>
        <v>[449]=1207,</v>
      </c>
      <c r="K426" s="3">
        <f t="shared" si="19"/>
        <v>449</v>
      </c>
      <c r="L426" s="3">
        <f t="shared" si="20"/>
        <v>1207</v>
      </c>
      <c r="M426" s="8" t="str">
        <f>VLOOKUP(A426,'ESO wayshrine names'!$A$3:$B$9992,2,)</f>
        <v>Markarth Wayshrine</v>
      </c>
      <c r="N426" s="3" t="str">
        <f>VLOOKUP(F426,'ESO zone constants'!$A$3:$D$9999,4,FALSE)</f>
        <v>The Reach</v>
      </c>
    </row>
    <row r="427" spans="1:14" x14ac:dyDescent="0.25">
      <c r="A427" s="81">
        <v>450</v>
      </c>
      <c r="F427">
        <v>1160</v>
      </c>
      <c r="J427" s="30" t="str">
        <f t="shared" si="18"/>
        <v>[450]=1160,</v>
      </c>
      <c r="K427" s="3">
        <f t="shared" si="19"/>
        <v>450</v>
      </c>
      <c r="L427" s="3">
        <f t="shared" si="20"/>
        <v>1160</v>
      </c>
      <c r="M427" s="8" t="str">
        <f>VLOOKUP(A427,'ESO wayshrine names'!$A$3:$B$9992,2,)</f>
        <v>Giant's Coast Wayshrine</v>
      </c>
      <c r="N427" s="3" t="str">
        <f>VLOOKUP(F427,'ESO zone constants'!$A$3:$D$9999,4,FALSE)</f>
        <v>Western Skyrim</v>
      </c>
    </row>
    <row r="428" spans="1:14" x14ac:dyDescent="0.25">
      <c r="A428" s="81">
        <v>451</v>
      </c>
      <c r="F428">
        <v>1160</v>
      </c>
      <c r="J428" s="30" t="str">
        <f t="shared" si="18"/>
        <v>[451]=1160,</v>
      </c>
      <c r="K428" s="3">
        <f t="shared" si="19"/>
        <v>451</v>
      </c>
      <c r="L428" s="3">
        <f t="shared" si="20"/>
        <v>1160</v>
      </c>
      <c r="M428" s="8" t="str">
        <f>VLOOKUP(A428,'ESO wayshrine names'!$A$3:$B$9992,2,)</f>
        <v>Northern Watch Wayshrine</v>
      </c>
      <c r="N428" s="3" t="str">
        <f>VLOOKUP(F428,'ESO zone constants'!$A$3:$D$9999,4,FALSE)</f>
        <v>Western Skyrim</v>
      </c>
    </row>
    <row r="429" spans="1:14" x14ac:dyDescent="0.25">
      <c r="A429" s="81">
        <v>452</v>
      </c>
      <c r="F429">
        <v>1160</v>
      </c>
      <c r="J429" s="30" t="str">
        <f t="shared" si="18"/>
        <v>[452]=1160,</v>
      </c>
      <c r="K429" s="3">
        <f t="shared" si="19"/>
        <v>452</v>
      </c>
      <c r="L429" s="3">
        <f t="shared" si="20"/>
        <v>1160</v>
      </c>
      <c r="M429" s="8" t="str">
        <f>VLOOKUP(A429,'ESO wayshrine names'!$A$3:$B$9992,2,)</f>
        <v>Antiquarian's Alpine Gallery</v>
      </c>
      <c r="N429" s="3" t="str">
        <f>VLOOKUP(F429,'ESO zone constants'!$A$3:$D$9999,4,FALSE)</f>
        <v>Western Skyrim</v>
      </c>
    </row>
    <row r="430" spans="1:14" x14ac:dyDescent="0.25">
      <c r="A430" s="81">
        <v>453</v>
      </c>
      <c r="F430">
        <v>1160</v>
      </c>
      <c r="J430" s="30" t="str">
        <f t="shared" si="18"/>
        <v>[453]=1160,</v>
      </c>
      <c r="K430" s="3">
        <f t="shared" si="19"/>
        <v>453</v>
      </c>
      <c r="L430" s="3">
        <f t="shared" si="20"/>
        <v>1160</v>
      </c>
      <c r="M430" s="8" t="str">
        <f>VLOOKUP(A430,'ESO wayshrine names'!$A$3:$B$9992,2,)</f>
        <v>Stillwaters Retreat</v>
      </c>
      <c r="N430" s="3" t="str">
        <f>VLOOKUP(F430,'ESO zone constants'!$A$3:$D$9999,4,FALSE)</f>
        <v>Western Skyrim</v>
      </c>
    </row>
    <row r="431" spans="1:14" x14ac:dyDescent="0.25">
      <c r="A431" s="79">
        <v>454</v>
      </c>
      <c r="B431">
        <v>10</v>
      </c>
      <c r="C431">
        <v>13</v>
      </c>
      <c r="D431" t="s">
        <v>113</v>
      </c>
      <c r="E431">
        <v>10</v>
      </c>
      <c r="F431">
        <v>57</v>
      </c>
      <c r="G431" t="s">
        <v>113</v>
      </c>
      <c r="H431">
        <v>6</v>
      </c>
      <c r="I431" t="s">
        <v>2450</v>
      </c>
      <c r="J431" s="30" t="str">
        <f t="shared" si="18"/>
        <v>[454]=57,</v>
      </c>
      <c r="K431" s="3">
        <f t="shared" si="19"/>
        <v>454</v>
      </c>
      <c r="L431" s="3">
        <f t="shared" si="20"/>
        <v>57</v>
      </c>
      <c r="M431" s="8" t="str">
        <f>VLOOKUP(A431,'ESO wayshrine names'!$A$3:$B$9992,2,)</f>
        <v>Dungeon: The Cauldron</v>
      </c>
      <c r="N431" s="3" t="str">
        <f>VLOOKUP(F431,'ESO zone constants'!$A$3:$D$9999,4,FALSE)</f>
        <v>Deshaan</v>
      </c>
    </row>
    <row r="432" spans="1:14" x14ac:dyDescent="0.25">
      <c r="A432" s="81">
        <v>455</v>
      </c>
      <c r="F432">
        <v>1160</v>
      </c>
      <c r="J432" s="30" t="str">
        <f t="shared" si="18"/>
        <v>[455]=1160,</v>
      </c>
      <c r="K432" s="3">
        <f t="shared" si="19"/>
        <v>455</v>
      </c>
      <c r="L432" s="3">
        <f t="shared" si="20"/>
        <v>1160</v>
      </c>
      <c r="M432" s="8" t="str">
        <f>VLOOKUP(A432,'ESO wayshrine names'!$A$3:$B$9992,2,)</f>
        <v>Shalidor's Shrouded Realm</v>
      </c>
      <c r="N432" s="3" t="str">
        <f>VLOOKUP(F432,'ESO zone constants'!$A$3:$D$9999,4,FALSE)</f>
        <v>Western Skyrim</v>
      </c>
    </row>
    <row r="433" spans="1:14" x14ac:dyDescent="0.25">
      <c r="A433" s="81">
        <v>456</v>
      </c>
      <c r="F433">
        <v>1207</v>
      </c>
      <c r="J433" s="30" t="str">
        <f t="shared" si="18"/>
        <v>[456]=1207,</v>
      </c>
      <c r="K433" s="3">
        <f t="shared" si="19"/>
        <v>456</v>
      </c>
      <c r="L433" s="3">
        <f t="shared" si="20"/>
        <v>1207</v>
      </c>
      <c r="M433" s="8" t="str">
        <f>VLOOKUP(A433,'ESO wayshrine names'!$A$3:$B$9992,2,)</f>
        <v>Stone Eagle Aerie</v>
      </c>
      <c r="N433" s="3" t="str">
        <f>VLOOKUP(F433,'ESO zone constants'!$A$3:$D$9999,4,FALSE)</f>
        <v>The Reach</v>
      </c>
    </row>
    <row r="434" spans="1:14" x14ac:dyDescent="0.25">
      <c r="A434" s="81">
        <v>457</v>
      </c>
      <c r="F434">
        <v>1207</v>
      </c>
      <c r="J434" s="30" t="str">
        <f t="shared" si="18"/>
        <v>[457]=1207,</v>
      </c>
      <c r="K434" s="3">
        <f t="shared" si="19"/>
        <v>457</v>
      </c>
      <c r="L434" s="3">
        <f t="shared" si="20"/>
        <v>1207</v>
      </c>
      <c r="M434" s="8" t="str">
        <f>VLOOKUP(A434,'ESO wayshrine names'!$A$3:$B$9992,2,)</f>
        <v>Vateshran Hollows</v>
      </c>
      <c r="N434" s="3" t="str">
        <f>VLOOKUP(F434,'ESO zone constants'!$A$3:$D$9999,4,FALSE)</f>
        <v>The Reach</v>
      </c>
    </row>
    <row r="435" spans="1:14" x14ac:dyDescent="0.25">
      <c r="A435" s="81">
        <v>458</v>
      </c>
      <c r="B435">
        <v>43</v>
      </c>
      <c r="C435">
        <v>1887</v>
      </c>
      <c r="D435" t="s">
        <v>2430</v>
      </c>
      <c r="E435">
        <v>834</v>
      </c>
      <c r="F435">
        <v>1261</v>
      </c>
      <c r="G435" t="s">
        <v>2430</v>
      </c>
      <c r="H435">
        <v>1</v>
      </c>
      <c r="I435" t="s">
        <v>2498</v>
      </c>
      <c r="J435" s="30" t="str">
        <f t="shared" si="18"/>
        <v>[458]=1261,</v>
      </c>
      <c r="K435" s="3">
        <f t="shared" si="19"/>
        <v>458</v>
      </c>
      <c r="L435" s="3">
        <f t="shared" si="20"/>
        <v>1261</v>
      </c>
      <c r="M435" s="8" t="str">
        <f>VLOOKUP(A435,'ESO wayshrine names'!$A$3:$B$9992,2,)</f>
        <v>Leyawiin Wayshrine</v>
      </c>
      <c r="N435" s="3" t="str">
        <f>VLOOKUP(F435,'ESO zone constants'!$A$3:$D$9999,4,FALSE)</f>
        <v>Blackwood</v>
      </c>
    </row>
    <row r="436" spans="1:14" x14ac:dyDescent="0.25">
      <c r="A436" s="81">
        <v>459</v>
      </c>
      <c r="B436">
        <v>43</v>
      </c>
      <c r="C436">
        <v>1887</v>
      </c>
      <c r="D436" t="s">
        <v>2430</v>
      </c>
      <c r="E436">
        <v>834</v>
      </c>
      <c r="F436">
        <v>1261</v>
      </c>
      <c r="G436" t="s">
        <v>2430</v>
      </c>
      <c r="H436">
        <v>1</v>
      </c>
      <c r="I436" t="s">
        <v>2499</v>
      </c>
      <c r="J436" s="30" t="str">
        <f t="shared" si="18"/>
        <v>[459]=1261,</v>
      </c>
      <c r="K436" s="3">
        <f t="shared" si="19"/>
        <v>459</v>
      </c>
      <c r="L436" s="3">
        <f t="shared" si="20"/>
        <v>1261</v>
      </c>
      <c r="M436" s="8" t="str">
        <f>VLOOKUP(A436,'ESO wayshrine names'!$A$3:$B$9992,2,)</f>
        <v>Gideon Wayshrine</v>
      </c>
      <c r="N436" s="3" t="str">
        <f>VLOOKUP(F436,'ESO zone constants'!$A$3:$D$9999,4,FALSE)</f>
        <v>Blackwood</v>
      </c>
    </row>
    <row r="437" spans="1:14" x14ac:dyDescent="0.25">
      <c r="A437" s="81">
        <v>460</v>
      </c>
      <c r="B437">
        <v>43</v>
      </c>
      <c r="C437">
        <v>1887</v>
      </c>
      <c r="D437" t="s">
        <v>2430</v>
      </c>
      <c r="E437">
        <v>834</v>
      </c>
      <c r="F437">
        <v>1261</v>
      </c>
      <c r="G437" t="s">
        <v>2430</v>
      </c>
      <c r="H437">
        <v>1</v>
      </c>
      <c r="I437" t="s">
        <v>2500</v>
      </c>
      <c r="J437" s="30" t="str">
        <f t="shared" si="18"/>
        <v>[460]=1261,</v>
      </c>
      <c r="K437" s="3">
        <f t="shared" si="19"/>
        <v>460</v>
      </c>
      <c r="L437" s="3">
        <f t="shared" si="20"/>
        <v>1261</v>
      </c>
      <c r="M437" s="8" t="str">
        <f>VLOOKUP(A437,'ESO wayshrine names'!$A$3:$B$9992,2,)</f>
        <v>Borderwatch Wayshrine</v>
      </c>
      <c r="N437" s="3" t="str">
        <f>VLOOKUP(F437,'ESO zone constants'!$A$3:$D$9999,4,FALSE)</f>
        <v>Blackwood</v>
      </c>
    </row>
    <row r="438" spans="1:14" x14ac:dyDescent="0.25">
      <c r="A438" s="81">
        <v>461</v>
      </c>
      <c r="B438">
        <v>43</v>
      </c>
      <c r="C438">
        <v>1887</v>
      </c>
      <c r="D438" t="s">
        <v>2430</v>
      </c>
      <c r="E438">
        <v>834</v>
      </c>
      <c r="F438">
        <v>1261</v>
      </c>
      <c r="G438" t="s">
        <v>2430</v>
      </c>
      <c r="H438">
        <v>1</v>
      </c>
      <c r="I438" t="s">
        <v>2501</v>
      </c>
      <c r="J438" s="30" t="str">
        <f t="shared" si="18"/>
        <v>[461]=1261,</v>
      </c>
      <c r="K438" s="3">
        <f t="shared" si="19"/>
        <v>461</v>
      </c>
      <c r="L438" s="3">
        <f t="shared" si="20"/>
        <v>1261</v>
      </c>
      <c r="M438" s="8" t="str">
        <f>VLOOKUP(A438,'ESO wayshrine names'!$A$3:$B$9992,2,)</f>
        <v>Fort Redmane Wayshrine</v>
      </c>
      <c r="N438" s="3" t="str">
        <f>VLOOKUP(F438,'ESO zone constants'!$A$3:$D$9999,4,FALSE)</f>
        <v>Blackwood</v>
      </c>
    </row>
    <row r="439" spans="1:14" x14ac:dyDescent="0.25">
      <c r="A439" s="81">
        <v>462</v>
      </c>
      <c r="B439">
        <v>43</v>
      </c>
      <c r="C439">
        <v>1887</v>
      </c>
      <c r="D439" t="s">
        <v>2430</v>
      </c>
      <c r="E439">
        <v>834</v>
      </c>
      <c r="F439">
        <v>1261</v>
      </c>
      <c r="G439" t="s">
        <v>2430</v>
      </c>
      <c r="H439">
        <v>1</v>
      </c>
      <c r="I439" t="s">
        <v>2502</v>
      </c>
      <c r="J439" s="30" t="str">
        <f t="shared" si="18"/>
        <v>[462]=1261,</v>
      </c>
      <c r="K439" s="3">
        <f t="shared" si="19"/>
        <v>462</v>
      </c>
      <c r="L439" s="3">
        <f t="shared" si="20"/>
        <v>1261</v>
      </c>
      <c r="M439" s="8" t="str">
        <f>VLOOKUP(A439,'ESO wayshrine names'!$A$3:$B$9992,2,)</f>
        <v>Bloodrun Wayshrine</v>
      </c>
      <c r="N439" s="3" t="str">
        <f>VLOOKUP(F439,'ESO zone constants'!$A$3:$D$9999,4,FALSE)</f>
        <v>Blackwood</v>
      </c>
    </row>
    <row r="440" spans="1:14" x14ac:dyDescent="0.25">
      <c r="A440" s="81">
        <v>463</v>
      </c>
      <c r="B440">
        <v>43</v>
      </c>
      <c r="C440">
        <v>1887</v>
      </c>
      <c r="D440" t="s">
        <v>2430</v>
      </c>
      <c r="E440">
        <v>834</v>
      </c>
      <c r="F440">
        <v>1261</v>
      </c>
      <c r="G440" t="s">
        <v>2430</v>
      </c>
      <c r="H440">
        <v>1</v>
      </c>
      <c r="I440" t="s">
        <v>2503</v>
      </c>
      <c r="J440" s="30" t="str">
        <f t="shared" si="18"/>
        <v>[463]=1261,</v>
      </c>
      <c r="K440" s="3">
        <f t="shared" si="19"/>
        <v>463</v>
      </c>
      <c r="L440" s="3">
        <f t="shared" si="20"/>
        <v>1261</v>
      </c>
      <c r="M440" s="8" t="str">
        <f>VLOOKUP(A440,'ESO wayshrine names'!$A$3:$B$9992,2,)</f>
        <v>Blueblood Wayshrine</v>
      </c>
      <c r="N440" s="3" t="str">
        <f>VLOOKUP(F440,'ESO zone constants'!$A$3:$D$9999,4,FALSE)</f>
        <v>Blackwood</v>
      </c>
    </row>
    <row r="441" spans="1:14" x14ac:dyDescent="0.25">
      <c r="A441" s="79">
        <v>464</v>
      </c>
      <c r="B441">
        <v>43</v>
      </c>
      <c r="C441">
        <v>1887</v>
      </c>
      <c r="D441" t="s">
        <v>2430</v>
      </c>
      <c r="E441">
        <v>834</v>
      </c>
      <c r="F441">
        <v>1261</v>
      </c>
      <c r="G441" t="s">
        <v>2430</v>
      </c>
      <c r="H441">
        <v>1</v>
      </c>
      <c r="I441" t="s">
        <v>2495</v>
      </c>
      <c r="J441" s="30" t="str">
        <f t="shared" si="18"/>
        <v>[464]=1261,</v>
      </c>
      <c r="K441" s="3">
        <f t="shared" si="19"/>
        <v>464</v>
      </c>
      <c r="L441" s="3">
        <f t="shared" si="20"/>
        <v>1261</v>
      </c>
      <c r="M441" s="8" t="str">
        <f>VLOOKUP(A441,'ESO wayshrine names'!$A$3:$B$9992,2,)</f>
        <v>Stonewastes Wayshrine</v>
      </c>
      <c r="N441" s="3" t="str">
        <f>VLOOKUP(F441,'ESO zone constants'!$A$3:$D$9999,4,FALSE)</f>
        <v>Blackwood</v>
      </c>
    </row>
    <row r="442" spans="1:14" x14ac:dyDescent="0.25">
      <c r="A442" s="80">
        <v>466</v>
      </c>
      <c r="B442">
        <v>29</v>
      </c>
      <c r="C442">
        <v>1006</v>
      </c>
      <c r="D442" t="s">
        <v>521</v>
      </c>
      <c r="E442">
        <v>448</v>
      </c>
      <c r="F442">
        <v>823</v>
      </c>
      <c r="G442" t="s">
        <v>521</v>
      </c>
      <c r="H442">
        <v>7</v>
      </c>
      <c r="I442" t="s">
        <v>2444</v>
      </c>
      <c r="J442" s="30" t="str">
        <f t="shared" si="18"/>
        <v>[466]=823,</v>
      </c>
      <c r="K442" s="3">
        <f t="shared" si="19"/>
        <v>466</v>
      </c>
      <c r="L442" s="3">
        <f t="shared" si="20"/>
        <v>823</v>
      </c>
      <c r="M442" s="8" t="str">
        <f>VLOOKUP(A442,'ESO wayshrine names'!$A$3:$B$9992,2,)</f>
        <v>Varlaisvea Ayleid Ruins</v>
      </c>
      <c r="N442" s="3" t="str">
        <f>VLOOKUP(F442,'ESO zone constants'!$A$3:$D$9999,4,FALSE)</f>
        <v>Gold Coast</v>
      </c>
    </row>
    <row r="443" spans="1:14" x14ac:dyDescent="0.25">
      <c r="A443" s="79">
        <v>467</v>
      </c>
      <c r="B443">
        <v>43</v>
      </c>
      <c r="C443">
        <v>1887</v>
      </c>
      <c r="D443" t="s">
        <v>2430</v>
      </c>
      <c r="E443">
        <v>834</v>
      </c>
      <c r="F443">
        <v>1261</v>
      </c>
      <c r="G443" t="s">
        <v>2430</v>
      </c>
      <c r="H443">
        <v>1</v>
      </c>
      <c r="I443" t="s">
        <v>2496</v>
      </c>
      <c r="J443" s="30" t="str">
        <f t="shared" si="18"/>
        <v>[467]=1261,</v>
      </c>
      <c r="K443" s="3">
        <f t="shared" si="19"/>
        <v>467</v>
      </c>
      <c r="L443" s="3">
        <f t="shared" si="20"/>
        <v>1261</v>
      </c>
      <c r="M443" s="8" t="str">
        <f>VLOOKUP(A443,'ESO wayshrine names'!$A$3:$B$9992,2,)</f>
        <v>Leyawiin Outskirts Wayshrine</v>
      </c>
      <c r="N443" s="3" t="str">
        <f>VLOOKUP(F443,'ESO zone constants'!$A$3:$D$9999,4,FALSE)</f>
        <v>Blackwood</v>
      </c>
    </row>
    <row r="444" spans="1:14" x14ac:dyDescent="0.25">
      <c r="A444" s="79">
        <v>468</v>
      </c>
      <c r="B444">
        <v>43</v>
      </c>
      <c r="C444">
        <v>1887</v>
      </c>
      <c r="D444" t="s">
        <v>2430</v>
      </c>
      <c r="E444">
        <v>834</v>
      </c>
      <c r="F444">
        <v>1261</v>
      </c>
      <c r="G444" t="s">
        <v>2430</v>
      </c>
      <c r="H444">
        <v>3</v>
      </c>
      <c r="I444" t="s">
        <v>2497</v>
      </c>
      <c r="J444" s="30" t="str">
        <f t="shared" si="18"/>
        <v>[468]=1261,</v>
      </c>
      <c r="K444" s="3">
        <f t="shared" si="19"/>
        <v>468</v>
      </c>
      <c r="L444" s="3">
        <f t="shared" si="20"/>
        <v>1261</v>
      </c>
      <c r="M444" s="8" t="str">
        <f>VLOOKUP(A444,'ESO wayshrine names'!$A$3:$B$9992,2,)</f>
        <v>Trial: Rockgrove</v>
      </c>
      <c r="N444" s="3" t="str">
        <f>VLOOKUP(F444,'ESO zone constants'!$A$3:$D$9999,4,FALSE)</f>
        <v>Blackwood</v>
      </c>
    </row>
    <row r="445" spans="1:14" s="57" customFormat="1" x14ac:dyDescent="0.25">
      <c r="A445" s="79">
        <v>469</v>
      </c>
      <c r="B445">
        <v>43</v>
      </c>
      <c r="C445">
        <v>1887</v>
      </c>
      <c r="D445" t="s">
        <v>2430</v>
      </c>
      <c r="E445">
        <v>834</v>
      </c>
      <c r="F445">
        <v>1261</v>
      </c>
      <c r="G445" t="s">
        <v>2430</v>
      </c>
      <c r="H445">
        <v>6</v>
      </c>
      <c r="I445" t="s">
        <v>2560</v>
      </c>
      <c r="J445" s="30" t="str">
        <f t="shared" si="18"/>
        <v>[469]=1261,</v>
      </c>
      <c r="K445" s="3">
        <f t="shared" si="19"/>
        <v>469</v>
      </c>
      <c r="L445" s="3">
        <f t="shared" si="20"/>
        <v>1261</v>
      </c>
      <c r="M445" s="8" t="str">
        <f>VLOOKUP(A445,'ESO wayshrine names'!$A$3:$B$9992,2,)</f>
        <v>Dungeon: The Dread Cellar</v>
      </c>
      <c r="N445" s="3" t="str">
        <f>VLOOKUP(F445,'ESO zone constants'!$A$3:$D$9999,4,FALSE)</f>
        <v>Blackwood</v>
      </c>
    </row>
    <row r="446" spans="1:14" s="57" customFormat="1" x14ac:dyDescent="0.25">
      <c r="A446" s="79">
        <v>470</v>
      </c>
      <c r="B446">
        <v>43</v>
      </c>
      <c r="C446">
        <v>1887</v>
      </c>
      <c r="D446" t="s">
        <v>2430</v>
      </c>
      <c r="E446"/>
      <c r="F446">
        <v>144</v>
      </c>
      <c r="G446" t="s">
        <v>109</v>
      </c>
      <c r="H446">
        <v>6</v>
      </c>
      <c r="I446" t="s">
        <v>2561</v>
      </c>
      <c r="J446" s="30" t="str">
        <f t="shared" si="18"/>
        <v>[470]=144,</v>
      </c>
      <c r="K446" s="3">
        <f t="shared" si="19"/>
        <v>470</v>
      </c>
      <c r="L446" s="3">
        <f t="shared" si="20"/>
        <v>144</v>
      </c>
      <c r="M446" s="8" t="str">
        <f>VLOOKUP(A446,'ESO wayshrine names'!$A$3:$B$9992,2,)</f>
        <v>Dungeon: Red Petal Bastion</v>
      </c>
      <c r="N446" s="3" t="str">
        <f>VLOOKUP(F446,'ESO zone constants'!$A$3:$D$9999,4,FALSE)</f>
        <v>Spindleclutch I</v>
      </c>
    </row>
    <row r="447" spans="1:14" x14ac:dyDescent="0.25">
      <c r="A447" s="79">
        <v>471</v>
      </c>
      <c r="B447">
        <v>43</v>
      </c>
      <c r="C447">
        <v>1887</v>
      </c>
      <c r="D447" t="s">
        <v>2430</v>
      </c>
      <c r="E447">
        <v>834</v>
      </c>
      <c r="F447">
        <v>1261</v>
      </c>
      <c r="G447" t="s">
        <v>2430</v>
      </c>
      <c r="H447">
        <v>7</v>
      </c>
      <c r="I447" t="s">
        <v>2493</v>
      </c>
      <c r="J447" s="30" t="str">
        <f t="shared" ref="J447:J464" si="21">IF(A447&lt;&gt;"",IF(F447&lt;&gt;"",IF(OR(ISNA(A447),ISNA(F447)),"","["&amp;A447&amp;"]="&amp;F447&amp;","),""),"")</f>
        <v>[471]=1261,</v>
      </c>
      <c r="K447" s="3">
        <f t="shared" ref="K447:K454" si="22">A447</f>
        <v>471</v>
      </c>
      <c r="L447" s="3">
        <f t="shared" ref="L447:L454" si="23">F447</f>
        <v>1261</v>
      </c>
      <c r="M447" s="8" t="str">
        <f>VLOOKUP(A447,'ESO wayshrine names'!$A$3:$B$9992,2,)</f>
        <v>Pilgrim's Rest</v>
      </c>
      <c r="N447" s="3" t="str">
        <f>VLOOKUP(F447,'ESO zone constants'!$A$3:$D$9999,4,FALSE)</f>
        <v>Blackwood</v>
      </c>
    </row>
    <row r="448" spans="1:14" x14ac:dyDescent="0.25">
      <c r="A448" s="80">
        <v>472</v>
      </c>
      <c r="B448">
        <v>43</v>
      </c>
      <c r="C448">
        <v>1887</v>
      </c>
      <c r="D448" t="s">
        <v>2430</v>
      </c>
      <c r="E448">
        <v>834</v>
      </c>
      <c r="F448">
        <v>1261</v>
      </c>
      <c r="G448" t="s">
        <v>2430</v>
      </c>
      <c r="H448">
        <v>7</v>
      </c>
      <c r="I448" t="s">
        <v>2494</v>
      </c>
      <c r="J448" s="30" t="str">
        <f t="shared" si="21"/>
        <v>[472]=1261,</v>
      </c>
      <c r="K448" s="3">
        <f t="shared" si="22"/>
        <v>472</v>
      </c>
      <c r="L448" s="3">
        <f t="shared" si="23"/>
        <v>1261</v>
      </c>
      <c r="M448" s="8" t="str">
        <f>VLOOKUP(A448,'ESO wayshrine names'!$A$3:$B$9992,2,)</f>
        <v>Water's Edge</v>
      </c>
      <c r="N448" s="3" t="str">
        <f>VLOOKUP(F448,'ESO zone constants'!$A$3:$D$9999,4,FALSE)</f>
        <v>Blackwood</v>
      </c>
    </row>
    <row r="449" spans="1:14" x14ac:dyDescent="0.25">
      <c r="A449" s="81">
        <v>473</v>
      </c>
      <c r="B449">
        <v>43</v>
      </c>
      <c r="C449">
        <v>1887</v>
      </c>
      <c r="D449" t="s">
        <v>2430</v>
      </c>
      <c r="E449">
        <v>834</v>
      </c>
      <c r="F449">
        <v>1261</v>
      </c>
      <c r="G449" t="s">
        <v>2430</v>
      </c>
      <c r="H449">
        <v>7</v>
      </c>
      <c r="I449" t="s">
        <v>2465</v>
      </c>
      <c r="J449" s="30" t="str">
        <f t="shared" si="21"/>
        <v>[473]=1261,</v>
      </c>
      <c r="K449" s="3">
        <f t="shared" si="22"/>
        <v>473</v>
      </c>
      <c r="L449" s="3">
        <f t="shared" si="23"/>
        <v>1261</v>
      </c>
      <c r="M449" s="8" t="str">
        <f>VLOOKUP(A449,'ESO wayshrine names'!$A$3:$B$9992,2,)</f>
        <v>Pantherfang Chapel</v>
      </c>
      <c r="N449" s="3" t="str">
        <f>VLOOKUP(F449,'ESO zone constants'!$A$3:$D$9999,4,FALSE)</f>
        <v>Blackwood</v>
      </c>
    </row>
    <row r="450" spans="1:14" x14ac:dyDescent="0.25">
      <c r="A450" s="80">
        <v>481</v>
      </c>
      <c r="B450">
        <v>43</v>
      </c>
      <c r="C450">
        <v>1887</v>
      </c>
      <c r="D450" t="s">
        <v>2430</v>
      </c>
      <c r="E450">
        <v>834</v>
      </c>
      <c r="F450">
        <v>1261</v>
      </c>
      <c r="G450" t="s">
        <v>2430</v>
      </c>
      <c r="H450">
        <v>1</v>
      </c>
      <c r="I450" t="s">
        <v>2562</v>
      </c>
      <c r="J450" s="30" t="str">
        <f t="shared" si="21"/>
        <v>[481]=1261,</v>
      </c>
      <c r="K450" s="3">
        <f t="shared" si="22"/>
        <v>481</v>
      </c>
      <c r="L450" s="3">
        <f t="shared" si="23"/>
        <v>1261</v>
      </c>
      <c r="M450" s="8" t="str">
        <f>VLOOKUP(A450,'ESO wayshrine names'!$A$3:$B$9992,2,)</f>
        <v>Doomvault Vulpinaz Wayshrine</v>
      </c>
      <c r="N450" s="3" t="str">
        <f>VLOOKUP(F450,'ESO zone constants'!$A$3:$D$9999,4,FALSE)</f>
        <v>Blackwood</v>
      </c>
    </row>
    <row r="451" spans="1:14" x14ac:dyDescent="0.25">
      <c r="A451" s="79">
        <v>482</v>
      </c>
      <c r="B451">
        <v>43</v>
      </c>
      <c r="C451">
        <v>1887</v>
      </c>
      <c r="D451" t="s">
        <v>2430</v>
      </c>
      <c r="E451">
        <v>834</v>
      </c>
      <c r="F451">
        <v>1261</v>
      </c>
      <c r="G451" t="s">
        <v>2430</v>
      </c>
      <c r="H451">
        <v>1</v>
      </c>
      <c r="I451" t="s">
        <v>2563</v>
      </c>
      <c r="J451" s="30" t="str">
        <f t="shared" si="21"/>
        <v>[482]=1261,</v>
      </c>
      <c r="K451" s="3">
        <f t="shared" si="22"/>
        <v>482</v>
      </c>
      <c r="L451" s="3">
        <f t="shared" si="23"/>
        <v>1261</v>
      </c>
      <c r="M451" s="8" t="str">
        <f>VLOOKUP(A451,'ESO wayshrine names'!$A$3:$B$9992,2,)</f>
        <v>Blackwood Crossroads Wayshrine</v>
      </c>
      <c r="N451" s="3" t="str">
        <f>VLOOKUP(F451,'ESO zone constants'!$A$3:$D$9999,4,FALSE)</f>
        <v>Blackwood</v>
      </c>
    </row>
    <row r="452" spans="1:14" x14ac:dyDescent="0.25">
      <c r="A452" s="79">
        <v>483</v>
      </c>
      <c r="B452">
        <v>43</v>
      </c>
      <c r="C452">
        <v>1887</v>
      </c>
      <c r="D452" t="s">
        <v>2430</v>
      </c>
      <c r="E452">
        <v>834</v>
      </c>
      <c r="F452">
        <v>1261</v>
      </c>
      <c r="G452" t="s">
        <v>2430</v>
      </c>
      <c r="H452">
        <v>1</v>
      </c>
      <c r="I452" t="s">
        <v>2564</v>
      </c>
      <c r="J452" s="30" t="str">
        <f t="shared" si="21"/>
        <v>[483]=1261,</v>
      </c>
      <c r="K452" s="3">
        <f t="shared" si="22"/>
        <v>483</v>
      </c>
      <c r="L452" s="3">
        <f t="shared" si="23"/>
        <v>1261</v>
      </c>
      <c r="M452" s="8" t="str">
        <f>VLOOKUP(A452,'ESO wayshrine names'!$A$3:$B$9992,2,)</f>
        <v>Hutan-Tzel Wayshrine</v>
      </c>
      <c r="N452" s="3" t="str">
        <f>VLOOKUP(F452,'ESO zone constants'!$A$3:$D$9999,4,FALSE)</f>
        <v>Blackwood</v>
      </c>
    </row>
    <row r="453" spans="1:14" x14ac:dyDescent="0.25">
      <c r="A453" s="80">
        <v>484</v>
      </c>
      <c r="B453">
        <v>43</v>
      </c>
      <c r="C453">
        <v>1887</v>
      </c>
      <c r="D453" t="s">
        <v>2430</v>
      </c>
      <c r="E453">
        <v>834</v>
      </c>
      <c r="F453">
        <v>1261</v>
      </c>
      <c r="G453" t="s">
        <v>2430</v>
      </c>
      <c r="H453">
        <v>1</v>
      </c>
      <c r="I453" t="s">
        <v>2565</v>
      </c>
      <c r="J453" s="30" t="str">
        <f t="shared" si="21"/>
        <v>[484]=1261,</v>
      </c>
      <c r="K453" s="3">
        <f t="shared" si="22"/>
        <v>484</v>
      </c>
      <c r="L453" s="3">
        <f t="shared" si="23"/>
        <v>1261</v>
      </c>
      <c r="M453" s="8" t="str">
        <f>VLOOKUP(A453,'ESO wayshrine names'!$A$3:$B$9992,2,)</f>
        <v>Vunalk Wayshrine</v>
      </c>
      <c r="N453" s="3" t="str">
        <f>VLOOKUP(F453,'ESO zone constants'!$A$3:$D$9999,4,FALSE)</f>
        <v>Blackwood</v>
      </c>
    </row>
    <row r="454" spans="1:14" x14ac:dyDescent="0.25">
      <c r="A454" s="79">
        <v>486</v>
      </c>
      <c r="B454">
        <v>43</v>
      </c>
      <c r="C454">
        <v>1887</v>
      </c>
      <c r="D454" t="s">
        <v>2430</v>
      </c>
      <c r="E454">
        <v>834</v>
      </c>
      <c r="F454">
        <v>1261</v>
      </c>
      <c r="G454" t="s">
        <v>2430</v>
      </c>
      <c r="H454">
        <v>7</v>
      </c>
      <c r="I454" t="s">
        <v>2559</v>
      </c>
      <c r="J454" s="30" t="str">
        <f t="shared" si="21"/>
        <v>[486]=1261,</v>
      </c>
      <c r="K454" s="3">
        <f t="shared" si="22"/>
        <v>486</v>
      </c>
      <c r="L454" s="3">
        <f t="shared" si="23"/>
        <v>1261</v>
      </c>
      <c r="M454" s="8" t="str">
        <f>VLOOKUP(A454,'ESO wayshrine names'!$A$3:$B$9992,2,)</f>
        <v>Sweetwater Cascades</v>
      </c>
      <c r="N454" s="3" t="str">
        <f>VLOOKUP(F454,'ESO zone constants'!$A$3:$D$9999,4,FALSE)</f>
        <v>Blackwood</v>
      </c>
    </row>
    <row r="455" spans="1:14" x14ac:dyDescent="0.25">
      <c r="A455" s="91">
        <v>487</v>
      </c>
      <c r="B455" s="57">
        <v>44</v>
      </c>
      <c r="C455" s="57">
        <v>2119</v>
      </c>
      <c r="D455" s="57" t="s">
        <v>2754</v>
      </c>
      <c r="E455" s="57">
        <v>854</v>
      </c>
      <c r="F455" s="57">
        <v>1283</v>
      </c>
      <c r="G455" s="57" t="s">
        <v>2755</v>
      </c>
      <c r="H455" s="57">
        <v>1</v>
      </c>
      <c r="I455" s="57" t="s">
        <v>2757</v>
      </c>
      <c r="J455" s="30" t="str">
        <f t="shared" si="21"/>
        <v>[487]=1283,</v>
      </c>
      <c r="K455" s="3">
        <f t="shared" ref="K455:K464" si="24">A455</f>
        <v>487</v>
      </c>
      <c r="L455" s="3">
        <f t="shared" ref="L455:L464" si="25">F455</f>
        <v>1283</v>
      </c>
      <c r="M455" s="8" t="str">
        <f>VLOOKUP(A455,'ESO wayshrine names'!$A$3:$B$9992,2,)</f>
        <v>Fargrave Outskirts Wayshrine</v>
      </c>
      <c r="N455" s="3" t="str">
        <f>VLOOKUP(F455,'ESO zone constants'!$A$3:$D$9999,4,FALSE)</f>
        <v>The Shambles</v>
      </c>
    </row>
    <row r="456" spans="1:14" x14ac:dyDescent="0.25">
      <c r="A456" s="91">
        <v>488</v>
      </c>
      <c r="B456" s="57">
        <v>45</v>
      </c>
      <c r="C456" s="92">
        <v>2021</v>
      </c>
      <c r="D456" s="57" t="s">
        <v>2768</v>
      </c>
      <c r="E456" s="57">
        <v>857</v>
      </c>
      <c r="F456" s="57">
        <v>1286</v>
      </c>
      <c r="G456" s="57" t="s">
        <v>2768</v>
      </c>
      <c r="H456" s="57"/>
      <c r="I456" s="57"/>
      <c r="J456" s="30" t="str">
        <f t="shared" si="21"/>
        <v>[488]=1286,</v>
      </c>
      <c r="K456" s="3">
        <f t="shared" si="24"/>
        <v>488</v>
      </c>
      <c r="L456" s="3">
        <f t="shared" si="25"/>
        <v>1286</v>
      </c>
      <c r="M456" s="8">
        <f>VLOOKUP(A456,'ESO wayshrine names'!$A$3:$B$9992,2,)</f>
        <v>0</v>
      </c>
      <c r="N456" s="3" t="str">
        <f>VLOOKUP(F456,'ESO zone constants'!$A$3:$D$9999,4,FALSE)</f>
        <v>The Deadlands</v>
      </c>
    </row>
    <row r="457" spans="1:14" x14ac:dyDescent="0.25">
      <c r="A457" s="91">
        <v>489</v>
      </c>
      <c r="B457" s="57">
        <v>45</v>
      </c>
      <c r="C457" s="92">
        <v>2021</v>
      </c>
      <c r="D457" s="57" t="s">
        <v>2768</v>
      </c>
      <c r="E457" s="57">
        <v>857</v>
      </c>
      <c r="F457" s="57">
        <v>1286</v>
      </c>
      <c r="G457" s="57" t="s">
        <v>2768</v>
      </c>
      <c r="H457" s="57"/>
      <c r="I457" s="57"/>
      <c r="J457" s="30" t="str">
        <f t="shared" si="21"/>
        <v>[489]=1286,</v>
      </c>
      <c r="K457" s="3">
        <f t="shared" si="24"/>
        <v>489</v>
      </c>
      <c r="L457" s="3">
        <f t="shared" si="25"/>
        <v>1286</v>
      </c>
      <c r="M457" s="8" t="str">
        <f>VLOOKUP(A457,'ESO wayshrine names'!$A$3:$B$9992,2,)</f>
        <v>The Shambles Wayshrine</v>
      </c>
      <c r="N457" s="3" t="str">
        <f>VLOOKUP(F457,'ESO zone constants'!$A$3:$D$9999,4,FALSE)</f>
        <v>The Deadlands</v>
      </c>
    </row>
    <row r="458" spans="1:14" x14ac:dyDescent="0.25">
      <c r="A458" s="91">
        <v>490</v>
      </c>
      <c r="B458" s="57">
        <v>45</v>
      </c>
      <c r="C458" s="92">
        <v>2021</v>
      </c>
      <c r="D458" s="57" t="s">
        <v>2768</v>
      </c>
      <c r="E458" s="57">
        <v>857</v>
      </c>
      <c r="F458" s="57">
        <v>1286</v>
      </c>
      <c r="G458" s="57" t="s">
        <v>2768</v>
      </c>
      <c r="H458" s="57"/>
      <c r="I458" s="57"/>
      <c r="J458" s="30" t="str">
        <f t="shared" si="21"/>
        <v>[490]=1286,</v>
      </c>
      <c r="K458" s="3">
        <f t="shared" si="24"/>
        <v>490</v>
      </c>
      <c r="L458" s="3">
        <f t="shared" si="25"/>
        <v>1286</v>
      </c>
      <c r="M458" s="8" t="str">
        <f>VLOOKUP(A458,'ESO wayshrine names'!$A$3:$B$9992,2,)</f>
        <v>Wounded Crossing Wayshrine</v>
      </c>
      <c r="N458" s="3" t="str">
        <f>VLOOKUP(F458,'ESO zone constants'!$A$3:$D$9999,4,FALSE)</f>
        <v>The Deadlands</v>
      </c>
    </row>
    <row r="459" spans="1:14" x14ac:dyDescent="0.25">
      <c r="A459" s="91">
        <v>491</v>
      </c>
      <c r="B459" s="57">
        <v>45</v>
      </c>
      <c r="C459" s="92">
        <v>2021</v>
      </c>
      <c r="D459" s="57" t="s">
        <v>2768</v>
      </c>
      <c r="E459" s="57">
        <v>857</v>
      </c>
      <c r="F459" s="57">
        <v>1286</v>
      </c>
      <c r="G459" s="57" t="s">
        <v>2768</v>
      </c>
      <c r="H459" s="57"/>
      <c r="I459" s="57"/>
      <c r="J459" s="30" t="str">
        <f t="shared" si="21"/>
        <v>[491]=1286,</v>
      </c>
      <c r="K459" s="3">
        <f t="shared" si="24"/>
        <v>491</v>
      </c>
      <c r="L459" s="3">
        <f t="shared" si="25"/>
        <v>1286</v>
      </c>
      <c r="M459" s="8" t="str">
        <f>VLOOKUP(A459,'ESO wayshrine names'!$A$3:$B$9992,2,)</f>
        <v>The Scourshales Wayshrine</v>
      </c>
      <c r="N459" s="3" t="str">
        <f>VLOOKUP(F459,'ESO zone constants'!$A$3:$D$9999,4,FALSE)</f>
        <v>The Deadlands</v>
      </c>
    </row>
    <row r="460" spans="1:14" x14ac:dyDescent="0.25">
      <c r="A460" s="91">
        <v>492</v>
      </c>
      <c r="B460" s="57">
        <v>45</v>
      </c>
      <c r="C460" s="92">
        <v>2021</v>
      </c>
      <c r="D460" s="57" t="s">
        <v>2768</v>
      </c>
      <c r="E460" s="57">
        <v>857</v>
      </c>
      <c r="F460" s="57">
        <v>1286</v>
      </c>
      <c r="G460" s="57" t="s">
        <v>2768</v>
      </c>
      <c r="H460" s="57"/>
      <c r="I460" s="57"/>
      <c r="J460" s="30" t="str">
        <f t="shared" si="21"/>
        <v>[492]=1286,</v>
      </c>
      <c r="K460" s="3">
        <f t="shared" si="24"/>
        <v>492</v>
      </c>
      <c r="L460" s="3">
        <f t="shared" si="25"/>
        <v>1286</v>
      </c>
      <c r="M460" s="8">
        <f>VLOOKUP(A460,'ESO wayshrine names'!$A$3:$B$9992,2,)</f>
        <v>0</v>
      </c>
      <c r="N460" s="3" t="str">
        <f>VLOOKUP(F460,'ESO zone constants'!$A$3:$D$9999,4,FALSE)</f>
        <v>The Deadlands</v>
      </c>
    </row>
    <row r="461" spans="1:14" x14ac:dyDescent="0.25">
      <c r="A461" s="91">
        <v>493</v>
      </c>
      <c r="B461" s="57">
        <v>44</v>
      </c>
      <c r="C461" s="57">
        <v>2119</v>
      </c>
      <c r="D461" s="57" t="s">
        <v>2754</v>
      </c>
      <c r="E461" s="57">
        <v>854</v>
      </c>
      <c r="F461" s="57">
        <v>1283</v>
      </c>
      <c r="G461" s="57" t="s">
        <v>2755</v>
      </c>
      <c r="H461" s="57">
        <v>1</v>
      </c>
      <c r="I461" s="57" t="s">
        <v>2756</v>
      </c>
      <c r="J461" s="30" t="str">
        <f t="shared" si="21"/>
        <v>[493]=1283,</v>
      </c>
      <c r="K461" s="3">
        <f t="shared" si="24"/>
        <v>493</v>
      </c>
      <c r="L461" s="3">
        <f t="shared" si="25"/>
        <v>1283</v>
      </c>
      <c r="M461" s="8" t="str">
        <f>VLOOKUP(A461,'ESO wayshrine names'!$A$3:$B$9992,2,)</f>
        <v>Fargrave Wayshrine</v>
      </c>
      <c r="N461" s="3" t="str">
        <f>VLOOKUP(F461,'ESO zone constants'!$A$3:$D$9999,4,FALSE)</f>
        <v>The Shambles</v>
      </c>
    </row>
    <row r="462" spans="1:14" x14ac:dyDescent="0.25">
      <c r="A462" s="91">
        <v>494</v>
      </c>
      <c r="B462" s="57">
        <v>45</v>
      </c>
      <c r="C462" s="92">
        <v>2021</v>
      </c>
      <c r="D462" s="57" t="s">
        <v>2768</v>
      </c>
      <c r="E462" s="57">
        <v>857</v>
      </c>
      <c r="F462" s="57">
        <v>1286</v>
      </c>
      <c r="G462" s="57" t="s">
        <v>2768</v>
      </c>
      <c r="H462" s="57"/>
      <c r="I462" s="57"/>
      <c r="J462" s="30" t="str">
        <f t="shared" si="21"/>
        <v>[494]=1286,</v>
      </c>
      <c r="K462" s="3">
        <f t="shared" si="24"/>
        <v>494</v>
      </c>
      <c r="L462" s="3">
        <f t="shared" si="25"/>
        <v>1286</v>
      </c>
      <c r="M462" s="8" t="str">
        <f>VLOOKUP(A462,'ESO wayshrine names'!$A$3:$B$9992,2,)</f>
        <v>Raging Coast Wayshrine</v>
      </c>
      <c r="N462" s="3" t="str">
        <f>VLOOKUP(F462,'ESO zone constants'!$A$3:$D$9999,4,FALSE)</f>
        <v>The Deadlands</v>
      </c>
    </row>
    <row r="463" spans="1:14" x14ac:dyDescent="0.25">
      <c r="A463" s="91">
        <v>495</v>
      </c>
      <c r="B463" s="57">
        <v>44</v>
      </c>
      <c r="C463" s="57">
        <v>2119</v>
      </c>
      <c r="D463" s="57" t="s">
        <v>2754</v>
      </c>
      <c r="E463" s="57">
        <v>854</v>
      </c>
      <c r="F463" s="57">
        <v>1283</v>
      </c>
      <c r="G463" s="57" t="s">
        <v>2755</v>
      </c>
      <c r="H463" s="57">
        <v>7</v>
      </c>
      <c r="I463" s="57" t="s">
        <v>2758</v>
      </c>
      <c r="J463" s="30" t="str">
        <f t="shared" si="21"/>
        <v>[495]=1283,</v>
      </c>
      <c r="K463" s="3">
        <f t="shared" si="24"/>
        <v>495</v>
      </c>
      <c r="L463" s="3">
        <f t="shared" si="25"/>
        <v>1283</v>
      </c>
      <c r="M463" s="8" t="str">
        <f>VLOOKUP(A463,'ESO wayshrine names'!$A$3:$B$9992,2,)</f>
        <v>Ossa Accentium</v>
      </c>
      <c r="N463" s="3" t="str">
        <f>VLOOKUP(F463,'ESO zone constants'!$A$3:$D$9999,4,FALSE)</f>
        <v>The Shambles</v>
      </c>
    </row>
    <row r="464" spans="1:14" x14ac:dyDescent="0.25">
      <c r="A464" s="91">
        <v>496</v>
      </c>
      <c r="B464" s="57">
        <v>45</v>
      </c>
      <c r="C464" s="92">
        <v>2021</v>
      </c>
      <c r="D464" s="57" t="s">
        <v>2768</v>
      </c>
      <c r="E464" s="57">
        <v>857</v>
      </c>
      <c r="F464" s="57">
        <v>1286</v>
      </c>
      <c r="G464" s="57" t="s">
        <v>2768</v>
      </c>
      <c r="H464" s="57"/>
      <c r="I464" s="57"/>
      <c r="J464" s="30" t="str">
        <f t="shared" si="21"/>
        <v>[496]=1286,</v>
      </c>
      <c r="K464" s="3">
        <f t="shared" si="24"/>
        <v>496</v>
      </c>
      <c r="L464" s="3">
        <f t="shared" si="25"/>
        <v>1286</v>
      </c>
      <c r="M464" s="8" t="str">
        <f>VLOOKUP(A464,'ESO wayshrine names'!$A$3:$B$9992,2,)</f>
        <v>Agony's Ascent</v>
      </c>
      <c r="N464" s="3" t="str">
        <f>VLOOKUP(F464,'ESO zone constants'!$A$3:$D$9999,4,FALSE)</f>
        <v>The Deadlands</v>
      </c>
    </row>
    <row r="465" spans="1:1" x14ac:dyDescent="0.25">
      <c r="A465" s="80"/>
    </row>
    <row r="466" spans="1:1" x14ac:dyDescent="0.25">
      <c r="A466" s="80"/>
    </row>
    <row r="467" spans="1:1" x14ac:dyDescent="0.25">
      <c r="A467" s="79"/>
    </row>
    <row r="468" spans="1:1" x14ac:dyDescent="0.25">
      <c r="A468" s="79"/>
    </row>
    <row r="469" spans="1:1" x14ac:dyDescent="0.25">
      <c r="A469" s="79"/>
    </row>
    <row r="470" spans="1:1" x14ac:dyDescent="0.25">
      <c r="A470" s="80"/>
    </row>
    <row r="471" spans="1:1" x14ac:dyDescent="0.25">
      <c r="A471" s="80"/>
    </row>
  </sheetData>
  <autoFilter ref="A2:M464" xr:uid="{1C7E1A41-A1F6-4D19-8043-FFC43186192A}">
    <sortState xmlns:xlrd2="http://schemas.microsoft.com/office/spreadsheetml/2017/richdata2" ref="A3:M454">
      <sortCondition ref="A2:A43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478" activePane="bottomRight" state="frozen"/>
      <selection pane="topRight" activeCell="B1" sqref="B1"/>
      <selection pane="bottomLeft" activeCell="A2" sqref="A2"/>
      <selection pane="bottomRight" activeCell="B494" sqref="B494"/>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2732</v>
      </c>
      <c r="C1" s="55"/>
      <c r="D1" s="55"/>
      <c r="E1" s="55"/>
      <c r="F1" s="55"/>
      <c r="G1" s="55"/>
      <c r="H1" s="55"/>
      <c r="I1" s="55"/>
      <c r="J1" s="55"/>
      <c r="K1" s="55"/>
      <c r="L1" s="55"/>
    </row>
    <row r="2" spans="1:12" s="1" customFormat="1" x14ac:dyDescent="0.25">
      <c r="A2" s="5" t="s">
        <v>1402</v>
      </c>
      <c r="B2" s="1" t="s">
        <v>82</v>
      </c>
    </row>
    <row r="3" spans="1:12" x14ac:dyDescent="0.25">
      <c r="A3" s="79">
        <v>1</v>
      </c>
      <c r="B3" t="s">
        <v>1846</v>
      </c>
    </row>
    <row r="4" spans="1:12" x14ac:dyDescent="0.25">
      <c r="A4" s="79">
        <v>2</v>
      </c>
      <c r="B4" t="s">
        <v>1847</v>
      </c>
    </row>
    <row r="5" spans="1:12" x14ac:dyDescent="0.25">
      <c r="A5" s="79">
        <v>3</v>
      </c>
      <c r="B5" t="s">
        <v>1848</v>
      </c>
    </row>
    <row r="6" spans="1:12" x14ac:dyDescent="0.25">
      <c r="A6" s="80">
        <v>4</v>
      </c>
      <c r="B6" t="s">
        <v>1849</v>
      </c>
    </row>
    <row r="7" spans="1:12" x14ac:dyDescent="0.25">
      <c r="A7" s="81">
        <v>5</v>
      </c>
      <c r="B7" t="s">
        <v>1850</v>
      </c>
    </row>
    <row r="8" spans="1:12" x14ac:dyDescent="0.25">
      <c r="A8" s="81">
        <v>6</v>
      </c>
      <c r="B8" t="s">
        <v>1851</v>
      </c>
    </row>
    <row r="9" spans="1:12" x14ac:dyDescent="0.25">
      <c r="A9" s="81">
        <v>7</v>
      </c>
      <c r="B9" t="s">
        <v>1852</v>
      </c>
    </row>
    <row r="10" spans="1:12" x14ac:dyDescent="0.25">
      <c r="A10" s="81">
        <v>8</v>
      </c>
      <c r="B10" t="s">
        <v>1853</v>
      </c>
    </row>
    <row r="11" spans="1:12" x14ac:dyDescent="0.25">
      <c r="A11" s="81">
        <v>9</v>
      </c>
      <c r="B11" t="s">
        <v>1854</v>
      </c>
    </row>
    <row r="12" spans="1:12" x14ac:dyDescent="0.25">
      <c r="A12" s="81">
        <v>10</v>
      </c>
      <c r="B12" t="s">
        <v>1855</v>
      </c>
    </row>
    <row r="13" spans="1:12" x14ac:dyDescent="0.25">
      <c r="A13" s="81">
        <v>11</v>
      </c>
      <c r="B13" t="s">
        <v>1856</v>
      </c>
    </row>
    <row r="14" spans="1:12" x14ac:dyDescent="0.25">
      <c r="A14" s="81">
        <v>12</v>
      </c>
      <c r="B14" t="s">
        <v>1857</v>
      </c>
    </row>
    <row r="15" spans="1:12" x14ac:dyDescent="0.25">
      <c r="A15" s="81">
        <v>13</v>
      </c>
      <c r="B15" t="s">
        <v>1858</v>
      </c>
    </row>
    <row r="16" spans="1:12" x14ac:dyDescent="0.25">
      <c r="A16" s="81">
        <v>14</v>
      </c>
      <c r="B16" t="s">
        <v>1859</v>
      </c>
    </row>
    <row r="17" spans="1:2" x14ac:dyDescent="0.25">
      <c r="A17" s="81">
        <v>15</v>
      </c>
      <c r="B17" t="s">
        <v>1860</v>
      </c>
    </row>
    <row r="18" spans="1:2" x14ac:dyDescent="0.25">
      <c r="A18" s="81">
        <v>16</v>
      </c>
      <c r="B18" t="s">
        <v>1861</v>
      </c>
    </row>
    <row r="19" spans="1:2" x14ac:dyDescent="0.25">
      <c r="A19" s="81">
        <v>17</v>
      </c>
      <c r="B19" t="s">
        <v>1862</v>
      </c>
    </row>
    <row r="20" spans="1:2" x14ac:dyDescent="0.25">
      <c r="A20" s="81">
        <v>18</v>
      </c>
      <c r="B20" t="s">
        <v>1863</v>
      </c>
    </row>
    <row r="21" spans="1:2" x14ac:dyDescent="0.25">
      <c r="A21" s="81">
        <v>19</v>
      </c>
      <c r="B21" t="s">
        <v>1864</v>
      </c>
    </row>
    <row r="22" spans="1:2" x14ac:dyDescent="0.25">
      <c r="A22" s="81">
        <v>20</v>
      </c>
      <c r="B22" t="s">
        <v>1865</v>
      </c>
    </row>
    <row r="23" spans="1:2" x14ac:dyDescent="0.25">
      <c r="A23" s="81">
        <v>21</v>
      </c>
      <c r="B23" t="s">
        <v>1866</v>
      </c>
    </row>
    <row r="24" spans="1:2" x14ac:dyDescent="0.25">
      <c r="A24" s="81">
        <v>22</v>
      </c>
      <c r="B24" t="s">
        <v>1867</v>
      </c>
    </row>
    <row r="25" spans="1:2" x14ac:dyDescent="0.25">
      <c r="A25" s="81">
        <v>23</v>
      </c>
      <c r="B25" t="s">
        <v>1868</v>
      </c>
    </row>
    <row r="26" spans="1:2" x14ac:dyDescent="0.25">
      <c r="A26" s="81">
        <v>24</v>
      </c>
      <c r="B26" t="s">
        <v>1869</v>
      </c>
    </row>
    <row r="27" spans="1:2" x14ac:dyDescent="0.25">
      <c r="A27" s="81">
        <v>25</v>
      </c>
      <c r="B27" t="s">
        <v>1870</v>
      </c>
    </row>
    <row r="28" spans="1:2" x14ac:dyDescent="0.25">
      <c r="A28" s="81">
        <v>26</v>
      </c>
      <c r="B28" t="s">
        <v>1871</v>
      </c>
    </row>
    <row r="29" spans="1:2" x14ac:dyDescent="0.25">
      <c r="A29" s="81">
        <v>27</v>
      </c>
      <c r="B29" t="s">
        <v>1872</v>
      </c>
    </row>
    <row r="30" spans="1:2" x14ac:dyDescent="0.25">
      <c r="A30" s="81">
        <v>28</v>
      </c>
      <c r="B30" t="s">
        <v>1873</v>
      </c>
    </row>
    <row r="31" spans="1:2" x14ac:dyDescent="0.25">
      <c r="A31" s="81">
        <v>29</v>
      </c>
      <c r="B31" t="s">
        <v>1874</v>
      </c>
    </row>
    <row r="32" spans="1:2" x14ac:dyDescent="0.25">
      <c r="A32" s="80">
        <v>30</v>
      </c>
      <c r="B32" t="s">
        <v>1875</v>
      </c>
    </row>
    <row r="33" spans="1:2" x14ac:dyDescent="0.25">
      <c r="A33" s="80">
        <v>31</v>
      </c>
      <c r="B33" t="s">
        <v>1876</v>
      </c>
    </row>
    <row r="34" spans="1:2" x14ac:dyDescent="0.25">
      <c r="A34" s="80">
        <v>32</v>
      </c>
      <c r="B34" t="s">
        <v>1877</v>
      </c>
    </row>
    <row r="35" spans="1:2" x14ac:dyDescent="0.25">
      <c r="A35" s="80">
        <v>33</v>
      </c>
      <c r="B35" t="s">
        <v>1878</v>
      </c>
    </row>
    <row r="36" spans="1:2" x14ac:dyDescent="0.25">
      <c r="A36" s="80">
        <v>34</v>
      </c>
      <c r="B36" t="s">
        <v>1879</v>
      </c>
    </row>
    <row r="37" spans="1:2" x14ac:dyDescent="0.25">
      <c r="A37" s="81">
        <v>35</v>
      </c>
      <c r="B37" t="s">
        <v>1880</v>
      </c>
    </row>
    <row r="38" spans="1:2" x14ac:dyDescent="0.25">
      <c r="A38" s="81">
        <v>36</v>
      </c>
      <c r="B38" t="s">
        <v>1881</v>
      </c>
    </row>
    <row r="39" spans="1:2" x14ac:dyDescent="0.25">
      <c r="A39" s="81">
        <v>37</v>
      </c>
      <c r="B39" t="s">
        <v>1882</v>
      </c>
    </row>
    <row r="40" spans="1:2" x14ac:dyDescent="0.25">
      <c r="A40" s="81">
        <v>38</v>
      </c>
      <c r="B40" t="s">
        <v>1883</v>
      </c>
    </row>
    <row r="41" spans="1:2" x14ac:dyDescent="0.25">
      <c r="A41" s="80">
        <v>39</v>
      </c>
      <c r="B41" t="s">
        <v>1884</v>
      </c>
    </row>
    <row r="42" spans="1:2" x14ac:dyDescent="0.25">
      <c r="A42" s="80">
        <v>40</v>
      </c>
      <c r="B42" t="s">
        <v>1885</v>
      </c>
    </row>
    <row r="43" spans="1:2" x14ac:dyDescent="0.25">
      <c r="A43" s="81">
        <v>41</v>
      </c>
      <c r="B43" t="s">
        <v>1886</v>
      </c>
    </row>
    <row r="44" spans="1:2" x14ac:dyDescent="0.25">
      <c r="A44" s="81">
        <v>42</v>
      </c>
      <c r="B44" t="s">
        <v>1887</v>
      </c>
    </row>
    <row r="45" spans="1:2" x14ac:dyDescent="0.25">
      <c r="A45" s="80">
        <v>43</v>
      </c>
      <c r="B45" t="s">
        <v>1888</v>
      </c>
    </row>
    <row r="46" spans="1:2" x14ac:dyDescent="0.25">
      <c r="A46" s="80">
        <v>44</v>
      </c>
      <c r="B46" t="s">
        <v>1889</v>
      </c>
    </row>
    <row r="47" spans="1:2" x14ac:dyDescent="0.25">
      <c r="A47" s="80">
        <v>45</v>
      </c>
      <c r="B47" t="s">
        <v>1890</v>
      </c>
    </row>
    <row r="48" spans="1:2" x14ac:dyDescent="0.25">
      <c r="A48" s="81">
        <v>46</v>
      </c>
      <c r="B48" t="s">
        <v>1891</v>
      </c>
    </row>
    <row r="49" spans="1:2" x14ac:dyDescent="0.25">
      <c r="A49" s="81">
        <v>47</v>
      </c>
      <c r="B49" t="s">
        <v>1892</v>
      </c>
    </row>
    <row r="50" spans="1:2" x14ac:dyDescent="0.25">
      <c r="A50" s="81">
        <v>48</v>
      </c>
      <c r="B50" t="s">
        <v>1893</v>
      </c>
    </row>
    <row r="51" spans="1:2" x14ac:dyDescent="0.25">
      <c r="A51" s="81">
        <v>49</v>
      </c>
      <c r="B51" t="s">
        <v>1894</v>
      </c>
    </row>
    <row r="52" spans="1:2" x14ac:dyDescent="0.25">
      <c r="A52" s="81">
        <v>50</v>
      </c>
      <c r="B52" t="s">
        <v>1895</v>
      </c>
    </row>
    <row r="53" spans="1:2" x14ac:dyDescent="0.25">
      <c r="A53" s="81">
        <v>51</v>
      </c>
      <c r="B53" t="s">
        <v>1896</v>
      </c>
    </row>
    <row r="54" spans="1:2" x14ac:dyDescent="0.25">
      <c r="A54" s="81">
        <v>52</v>
      </c>
      <c r="B54" t="s">
        <v>1897</v>
      </c>
    </row>
    <row r="55" spans="1:2" x14ac:dyDescent="0.25">
      <c r="A55" s="81">
        <v>53</v>
      </c>
      <c r="B55" t="s">
        <v>1898</v>
      </c>
    </row>
    <row r="56" spans="1:2" x14ac:dyDescent="0.25">
      <c r="A56" s="81">
        <v>54</v>
      </c>
    </row>
    <row r="57" spans="1:2" x14ac:dyDescent="0.25">
      <c r="A57" s="81">
        <v>55</v>
      </c>
      <c r="B57" t="s">
        <v>1899</v>
      </c>
    </row>
    <row r="58" spans="1:2" x14ac:dyDescent="0.25">
      <c r="A58" s="81">
        <v>56</v>
      </c>
      <c r="B58" t="s">
        <v>1900</v>
      </c>
    </row>
    <row r="59" spans="1:2" x14ac:dyDescent="0.25">
      <c r="A59" s="81">
        <v>57</v>
      </c>
      <c r="B59" t="s">
        <v>1901</v>
      </c>
    </row>
    <row r="60" spans="1:2" x14ac:dyDescent="0.25">
      <c r="A60" s="80">
        <v>58</v>
      </c>
      <c r="B60" t="s">
        <v>1902</v>
      </c>
    </row>
    <row r="61" spans="1:2" x14ac:dyDescent="0.25">
      <c r="A61" s="80">
        <v>59</v>
      </c>
      <c r="B61" t="s">
        <v>1903</v>
      </c>
    </row>
    <row r="62" spans="1:2" x14ac:dyDescent="0.25">
      <c r="A62" s="80">
        <v>60</v>
      </c>
      <c r="B62" t="s">
        <v>1904</v>
      </c>
    </row>
    <row r="63" spans="1:2" x14ac:dyDescent="0.25">
      <c r="A63" s="81">
        <v>61</v>
      </c>
      <c r="B63" t="s">
        <v>1905</v>
      </c>
    </row>
    <row r="64" spans="1:2" x14ac:dyDescent="0.25">
      <c r="A64" s="80">
        <v>62</v>
      </c>
      <c r="B64" t="s">
        <v>1906</v>
      </c>
    </row>
    <row r="65" spans="1:2" x14ac:dyDescent="0.25">
      <c r="A65" s="80">
        <v>63</v>
      </c>
      <c r="B65" t="s">
        <v>1907</v>
      </c>
    </row>
    <row r="66" spans="1:2" x14ac:dyDescent="0.25">
      <c r="A66" s="80">
        <v>64</v>
      </c>
      <c r="B66" t="s">
        <v>1908</v>
      </c>
    </row>
    <row r="67" spans="1:2" x14ac:dyDescent="0.25">
      <c r="A67" s="80">
        <v>65</v>
      </c>
      <c r="B67" t="s">
        <v>1909</v>
      </c>
    </row>
    <row r="68" spans="1:2" x14ac:dyDescent="0.25">
      <c r="A68" s="81">
        <v>66</v>
      </c>
      <c r="B68" t="s">
        <v>1910</v>
      </c>
    </row>
    <row r="69" spans="1:2" x14ac:dyDescent="0.25">
      <c r="A69" s="81">
        <v>67</v>
      </c>
      <c r="B69" t="s">
        <v>1911</v>
      </c>
    </row>
    <row r="70" spans="1:2" x14ac:dyDescent="0.25">
      <c r="A70" s="81">
        <v>68</v>
      </c>
      <c r="B70" t="s">
        <v>1912</v>
      </c>
    </row>
    <row r="71" spans="1:2" x14ac:dyDescent="0.25">
      <c r="A71" s="80">
        <v>69</v>
      </c>
      <c r="B71" t="s">
        <v>1913</v>
      </c>
    </row>
    <row r="72" spans="1:2" x14ac:dyDescent="0.25">
      <c r="A72" s="80">
        <v>70</v>
      </c>
    </row>
    <row r="73" spans="1:2" x14ac:dyDescent="0.25">
      <c r="A73" s="80">
        <v>71</v>
      </c>
      <c r="B73" t="s">
        <v>1914</v>
      </c>
    </row>
    <row r="74" spans="1:2" x14ac:dyDescent="0.25">
      <c r="A74" s="80">
        <v>72</v>
      </c>
      <c r="B74" t="s">
        <v>1915</v>
      </c>
    </row>
    <row r="75" spans="1:2" x14ac:dyDescent="0.25">
      <c r="A75" s="81">
        <v>73</v>
      </c>
      <c r="B75" t="s">
        <v>1916</v>
      </c>
    </row>
    <row r="76" spans="1:2" x14ac:dyDescent="0.25">
      <c r="A76" s="81">
        <v>74</v>
      </c>
      <c r="B76" t="s">
        <v>1917</v>
      </c>
    </row>
    <row r="77" spans="1:2" x14ac:dyDescent="0.25">
      <c r="A77" s="81">
        <v>75</v>
      </c>
      <c r="B77" t="s">
        <v>1918</v>
      </c>
    </row>
    <row r="78" spans="1:2" x14ac:dyDescent="0.25">
      <c r="A78" s="81">
        <v>76</v>
      </c>
      <c r="B78" t="s">
        <v>1919</v>
      </c>
    </row>
    <row r="79" spans="1:2" x14ac:dyDescent="0.25">
      <c r="A79" s="81">
        <v>77</v>
      </c>
      <c r="B79" t="s">
        <v>1920</v>
      </c>
    </row>
    <row r="80" spans="1:2" x14ac:dyDescent="0.25">
      <c r="A80" s="81">
        <v>78</v>
      </c>
      <c r="B80" t="s">
        <v>1921</v>
      </c>
    </row>
    <row r="81" spans="1:2" x14ac:dyDescent="0.25">
      <c r="A81" s="81">
        <v>79</v>
      </c>
      <c r="B81" t="s">
        <v>1922</v>
      </c>
    </row>
    <row r="82" spans="1:2" x14ac:dyDescent="0.25">
      <c r="A82" s="81">
        <v>80</v>
      </c>
      <c r="B82" t="s">
        <v>1923</v>
      </c>
    </row>
    <row r="83" spans="1:2" x14ac:dyDescent="0.25">
      <c r="A83" s="81">
        <v>81</v>
      </c>
      <c r="B83" t="s">
        <v>1924</v>
      </c>
    </row>
    <row r="84" spans="1:2" x14ac:dyDescent="0.25">
      <c r="A84" s="80">
        <v>82</v>
      </c>
      <c r="B84" t="s">
        <v>1925</v>
      </c>
    </row>
    <row r="85" spans="1:2" x14ac:dyDescent="0.25">
      <c r="A85" s="80">
        <v>83</v>
      </c>
      <c r="B85" t="s">
        <v>1926</v>
      </c>
    </row>
    <row r="86" spans="1:2" x14ac:dyDescent="0.25">
      <c r="A86" s="81">
        <v>84</v>
      </c>
      <c r="B86" t="s">
        <v>1927</v>
      </c>
    </row>
    <row r="87" spans="1:2" x14ac:dyDescent="0.25">
      <c r="A87" s="81">
        <v>85</v>
      </c>
      <c r="B87" t="s">
        <v>1928</v>
      </c>
    </row>
    <row r="88" spans="1:2" x14ac:dyDescent="0.25">
      <c r="A88" s="81">
        <v>86</v>
      </c>
      <c r="B88" t="s">
        <v>1929</v>
      </c>
    </row>
    <row r="89" spans="1:2" x14ac:dyDescent="0.25">
      <c r="A89" s="81">
        <v>87</v>
      </c>
      <c r="B89" t="s">
        <v>1930</v>
      </c>
    </row>
    <row r="90" spans="1:2" x14ac:dyDescent="0.25">
      <c r="A90" s="81">
        <v>88</v>
      </c>
      <c r="B90" t="s">
        <v>1931</v>
      </c>
    </row>
    <row r="91" spans="1:2" x14ac:dyDescent="0.25">
      <c r="A91" s="81">
        <v>89</v>
      </c>
      <c r="B91" t="s">
        <v>1932</v>
      </c>
    </row>
    <row r="92" spans="1:2" x14ac:dyDescent="0.25">
      <c r="A92" s="81">
        <v>90</v>
      </c>
      <c r="B92" t="s">
        <v>1933</v>
      </c>
    </row>
    <row r="93" spans="1:2" x14ac:dyDescent="0.25">
      <c r="A93" s="81">
        <v>91</v>
      </c>
      <c r="B93" t="s">
        <v>1934</v>
      </c>
    </row>
    <row r="94" spans="1:2" x14ac:dyDescent="0.25">
      <c r="A94" s="81">
        <v>92</v>
      </c>
      <c r="B94" t="s">
        <v>1935</v>
      </c>
    </row>
    <row r="95" spans="1:2" x14ac:dyDescent="0.25">
      <c r="A95" s="81">
        <v>93</v>
      </c>
      <c r="B95" t="s">
        <v>1936</v>
      </c>
    </row>
    <row r="96" spans="1:2" x14ac:dyDescent="0.25">
      <c r="A96" s="81">
        <v>94</v>
      </c>
      <c r="B96" t="s">
        <v>1937</v>
      </c>
    </row>
    <row r="97" spans="1:2" x14ac:dyDescent="0.25">
      <c r="A97" s="81">
        <v>95</v>
      </c>
      <c r="B97" t="s">
        <v>1938</v>
      </c>
    </row>
    <row r="98" spans="1:2" x14ac:dyDescent="0.25">
      <c r="A98" s="80">
        <v>96</v>
      </c>
      <c r="B98" t="s">
        <v>1939</v>
      </c>
    </row>
    <row r="99" spans="1:2" x14ac:dyDescent="0.25">
      <c r="A99" s="80">
        <v>97</v>
      </c>
      <c r="B99" t="s">
        <v>1940</v>
      </c>
    </row>
    <row r="100" spans="1:2" x14ac:dyDescent="0.25">
      <c r="A100" s="80">
        <v>98</v>
      </c>
      <c r="B100" t="s">
        <v>1941</v>
      </c>
    </row>
    <row r="101" spans="1:2" x14ac:dyDescent="0.25">
      <c r="A101" s="80">
        <v>99</v>
      </c>
      <c r="B101" t="s">
        <v>1942</v>
      </c>
    </row>
    <row r="102" spans="1:2" x14ac:dyDescent="0.25">
      <c r="A102" s="80">
        <v>100</v>
      </c>
      <c r="B102" t="s">
        <v>1943</v>
      </c>
    </row>
    <row r="103" spans="1:2" x14ac:dyDescent="0.25">
      <c r="A103" s="80">
        <v>101</v>
      </c>
      <c r="B103" t="s">
        <v>1944</v>
      </c>
    </row>
    <row r="104" spans="1:2" x14ac:dyDescent="0.25">
      <c r="A104" s="81">
        <v>102</v>
      </c>
      <c r="B104" t="s">
        <v>1945</v>
      </c>
    </row>
    <row r="105" spans="1:2" x14ac:dyDescent="0.25">
      <c r="A105" s="81">
        <v>103</v>
      </c>
      <c r="B105" t="s">
        <v>1946</v>
      </c>
    </row>
    <row r="106" spans="1:2" x14ac:dyDescent="0.25">
      <c r="A106" s="81">
        <v>104</v>
      </c>
      <c r="B106" t="s">
        <v>1947</v>
      </c>
    </row>
    <row r="107" spans="1:2" x14ac:dyDescent="0.25">
      <c r="A107" s="81">
        <v>105</v>
      </c>
      <c r="B107" t="s">
        <v>1948</v>
      </c>
    </row>
    <row r="108" spans="1:2" x14ac:dyDescent="0.25">
      <c r="A108" s="81">
        <v>106</v>
      </c>
      <c r="B108" t="s">
        <v>1949</v>
      </c>
    </row>
    <row r="109" spans="1:2" x14ac:dyDescent="0.25">
      <c r="A109" s="81">
        <v>107</v>
      </c>
      <c r="B109" t="s">
        <v>1950</v>
      </c>
    </row>
    <row r="110" spans="1:2" x14ac:dyDescent="0.25">
      <c r="A110" s="81">
        <v>108</v>
      </c>
      <c r="B110" t="s">
        <v>1951</v>
      </c>
    </row>
    <row r="111" spans="1:2" x14ac:dyDescent="0.25">
      <c r="A111" s="81">
        <v>109</v>
      </c>
      <c r="B111" t="s">
        <v>1952</v>
      </c>
    </row>
    <row r="112" spans="1:2" x14ac:dyDescent="0.25">
      <c r="A112" s="81">
        <v>110</v>
      </c>
      <c r="B112" t="s">
        <v>1953</v>
      </c>
    </row>
    <row r="113" spans="1:2" x14ac:dyDescent="0.25">
      <c r="A113" s="80">
        <v>111</v>
      </c>
      <c r="B113" t="s">
        <v>1954</v>
      </c>
    </row>
    <row r="114" spans="1:2" x14ac:dyDescent="0.25">
      <c r="A114" s="80">
        <v>112</v>
      </c>
      <c r="B114" t="s">
        <v>1955</v>
      </c>
    </row>
    <row r="115" spans="1:2" x14ac:dyDescent="0.25">
      <c r="A115" s="80">
        <v>113</v>
      </c>
      <c r="B115" t="s">
        <v>1956</v>
      </c>
    </row>
    <row r="116" spans="1:2" x14ac:dyDescent="0.25">
      <c r="A116" s="80">
        <v>114</v>
      </c>
      <c r="B116" t="s">
        <v>1957</v>
      </c>
    </row>
    <row r="117" spans="1:2" x14ac:dyDescent="0.25">
      <c r="A117" s="80">
        <v>115</v>
      </c>
      <c r="B117" t="s">
        <v>1958</v>
      </c>
    </row>
    <row r="118" spans="1:2" x14ac:dyDescent="0.25">
      <c r="A118" s="80">
        <v>116</v>
      </c>
      <c r="B118" t="s">
        <v>1959</v>
      </c>
    </row>
    <row r="119" spans="1:2" x14ac:dyDescent="0.25">
      <c r="A119" s="81">
        <v>117</v>
      </c>
      <c r="B119" t="s">
        <v>1960</v>
      </c>
    </row>
    <row r="120" spans="1:2" x14ac:dyDescent="0.25">
      <c r="A120" s="81">
        <v>118</v>
      </c>
      <c r="B120" t="s">
        <v>1961</v>
      </c>
    </row>
    <row r="121" spans="1:2" x14ac:dyDescent="0.25">
      <c r="A121" s="81">
        <v>119</v>
      </c>
      <c r="B121" t="s">
        <v>1962</v>
      </c>
    </row>
    <row r="122" spans="1:2" x14ac:dyDescent="0.25">
      <c r="A122" s="81">
        <v>120</v>
      </c>
      <c r="B122" t="s">
        <v>1963</v>
      </c>
    </row>
    <row r="123" spans="1:2" x14ac:dyDescent="0.25">
      <c r="A123" s="81">
        <v>121</v>
      </c>
      <c r="B123" t="s">
        <v>1964</v>
      </c>
    </row>
    <row r="124" spans="1:2" x14ac:dyDescent="0.25">
      <c r="A124" s="81">
        <v>122</v>
      </c>
      <c r="B124" t="s">
        <v>1965</v>
      </c>
    </row>
    <row r="125" spans="1:2" x14ac:dyDescent="0.25">
      <c r="A125" s="81">
        <v>123</v>
      </c>
      <c r="B125" t="s">
        <v>1966</v>
      </c>
    </row>
    <row r="126" spans="1:2" x14ac:dyDescent="0.25">
      <c r="A126" s="81">
        <v>124</v>
      </c>
      <c r="B126" t="s">
        <v>1967</v>
      </c>
    </row>
    <row r="127" spans="1:2" x14ac:dyDescent="0.25">
      <c r="A127" s="81">
        <v>125</v>
      </c>
      <c r="B127" t="s">
        <v>1968</v>
      </c>
    </row>
    <row r="128" spans="1:2" x14ac:dyDescent="0.25">
      <c r="A128" s="81">
        <v>126</v>
      </c>
      <c r="B128" t="s">
        <v>1969</v>
      </c>
    </row>
    <row r="129" spans="1:2" x14ac:dyDescent="0.25">
      <c r="A129" s="81">
        <v>127</v>
      </c>
      <c r="B129" t="s">
        <v>1970</v>
      </c>
    </row>
    <row r="130" spans="1:2" x14ac:dyDescent="0.25">
      <c r="A130" s="81">
        <v>128</v>
      </c>
      <c r="B130" t="s">
        <v>1971</v>
      </c>
    </row>
    <row r="131" spans="1:2" x14ac:dyDescent="0.25">
      <c r="A131" s="81">
        <v>129</v>
      </c>
      <c r="B131" t="s">
        <v>1972</v>
      </c>
    </row>
    <row r="132" spans="1:2" x14ac:dyDescent="0.25">
      <c r="A132" s="81">
        <v>130</v>
      </c>
      <c r="B132" t="s">
        <v>1973</v>
      </c>
    </row>
    <row r="133" spans="1:2" x14ac:dyDescent="0.25">
      <c r="A133" s="81">
        <v>131</v>
      </c>
      <c r="B133" t="s">
        <v>1974</v>
      </c>
    </row>
    <row r="134" spans="1:2" x14ac:dyDescent="0.25">
      <c r="A134" s="81">
        <v>132</v>
      </c>
      <c r="B134" t="s">
        <v>1975</v>
      </c>
    </row>
    <row r="135" spans="1:2" x14ac:dyDescent="0.25">
      <c r="A135" s="81">
        <v>133</v>
      </c>
      <c r="B135" t="s">
        <v>1976</v>
      </c>
    </row>
    <row r="136" spans="1:2" x14ac:dyDescent="0.25">
      <c r="A136" s="81">
        <v>134</v>
      </c>
      <c r="B136" t="s">
        <v>1977</v>
      </c>
    </row>
    <row r="137" spans="1:2" x14ac:dyDescent="0.25">
      <c r="A137" s="81">
        <v>135</v>
      </c>
      <c r="B137" t="s">
        <v>1978</v>
      </c>
    </row>
    <row r="138" spans="1:2" x14ac:dyDescent="0.25">
      <c r="A138" s="81">
        <v>136</v>
      </c>
      <c r="B138" t="s">
        <v>1979</v>
      </c>
    </row>
    <row r="139" spans="1:2" x14ac:dyDescent="0.25">
      <c r="A139" s="81">
        <v>137</v>
      </c>
      <c r="B139" t="s">
        <v>1980</v>
      </c>
    </row>
    <row r="140" spans="1:2" x14ac:dyDescent="0.25">
      <c r="A140" s="80">
        <v>138</v>
      </c>
      <c r="B140" t="s">
        <v>1981</v>
      </c>
    </row>
    <row r="141" spans="1:2" x14ac:dyDescent="0.25">
      <c r="A141" s="80">
        <v>139</v>
      </c>
      <c r="B141" t="s">
        <v>1982</v>
      </c>
    </row>
    <row r="142" spans="1:2" x14ac:dyDescent="0.25">
      <c r="A142" s="80">
        <v>140</v>
      </c>
      <c r="B142" t="s">
        <v>1983</v>
      </c>
    </row>
    <row r="143" spans="1:2" x14ac:dyDescent="0.25">
      <c r="A143" s="80">
        <v>141</v>
      </c>
      <c r="B143" t="s">
        <v>1984</v>
      </c>
    </row>
    <row r="144" spans="1:2" x14ac:dyDescent="0.25">
      <c r="A144" s="81">
        <v>142</v>
      </c>
      <c r="B144" t="s">
        <v>1985</v>
      </c>
    </row>
    <row r="145" spans="1:2" x14ac:dyDescent="0.25">
      <c r="A145" s="81">
        <v>143</v>
      </c>
      <c r="B145" t="s">
        <v>1986</v>
      </c>
    </row>
    <row r="146" spans="1:2" x14ac:dyDescent="0.25">
      <c r="A146" s="81">
        <v>144</v>
      </c>
      <c r="B146" t="s">
        <v>1987</v>
      </c>
    </row>
    <row r="147" spans="1:2" x14ac:dyDescent="0.25">
      <c r="A147" s="81">
        <v>145</v>
      </c>
      <c r="B147" t="s">
        <v>1988</v>
      </c>
    </row>
    <row r="148" spans="1:2" x14ac:dyDescent="0.25">
      <c r="A148" s="81">
        <v>146</v>
      </c>
      <c r="B148" t="s">
        <v>1989</v>
      </c>
    </row>
    <row r="149" spans="1:2" x14ac:dyDescent="0.25">
      <c r="A149" s="81">
        <v>147</v>
      </c>
      <c r="B149" t="s">
        <v>1990</v>
      </c>
    </row>
    <row r="150" spans="1:2" x14ac:dyDescent="0.25">
      <c r="A150" s="81">
        <v>148</v>
      </c>
      <c r="B150" t="s">
        <v>1991</v>
      </c>
    </row>
    <row r="151" spans="1:2" x14ac:dyDescent="0.25">
      <c r="A151" s="81">
        <v>149</v>
      </c>
      <c r="B151" t="s">
        <v>1992</v>
      </c>
    </row>
    <row r="152" spans="1:2" x14ac:dyDescent="0.25">
      <c r="A152" s="81">
        <v>150</v>
      </c>
      <c r="B152" t="s">
        <v>1993</v>
      </c>
    </row>
    <row r="153" spans="1:2" x14ac:dyDescent="0.25">
      <c r="A153" s="81">
        <v>151</v>
      </c>
      <c r="B153" t="s">
        <v>1994</v>
      </c>
    </row>
    <row r="154" spans="1:2" x14ac:dyDescent="0.25">
      <c r="A154" s="81">
        <v>152</v>
      </c>
      <c r="B154" t="s">
        <v>1995</v>
      </c>
    </row>
    <row r="155" spans="1:2" x14ac:dyDescent="0.25">
      <c r="A155" s="81">
        <v>153</v>
      </c>
      <c r="B155" t="s">
        <v>1996</v>
      </c>
    </row>
    <row r="156" spans="1:2" x14ac:dyDescent="0.25">
      <c r="A156" s="81">
        <v>154</v>
      </c>
      <c r="B156" t="s">
        <v>1997</v>
      </c>
    </row>
    <row r="157" spans="1:2" x14ac:dyDescent="0.25">
      <c r="A157" s="80">
        <v>155</v>
      </c>
      <c r="B157" t="s">
        <v>1998</v>
      </c>
    </row>
    <row r="158" spans="1:2" x14ac:dyDescent="0.25">
      <c r="A158" s="81">
        <v>156</v>
      </c>
      <c r="B158" t="s">
        <v>1999</v>
      </c>
    </row>
    <row r="159" spans="1:2" x14ac:dyDescent="0.25">
      <c r="A159" s="81">
        <v>157</v>
      </c>
      <c r="B159" t="s">
        <v>2000</v>
      </c>
    </row>
    <row r="160" spans="1:2" x14ac:dyDescent="0.25">
      <c r="A160" s="81">
        <v>158</v>
      </c>
      <c r="B160" t="s">
        <v>2001</v>
      </c>
    </row>
    <row r="161" spans="1:2" x14ac:dyDescent="0.25">
      <c r="A161" s="81">
        <v>159</v>
      </c>
      <c r="B161" t="s">
        <v>2002</v>
      </c>
    </row>
    <row r="162" spans="1:2" x14ac:dyDescent="0.25">
      <c r="A162" s="81">
        <v>160</v>
      </c>
      <c r="B162" t="s">
        <v>2003</v>
      </c>
    </row>
    <row r="163" spans="1:2" x14ac:dyDescent="0.25">
      <c r="A163" s="81">
        <v>161</v>
      </c>
      <c r="B163" t="s">
        <v>2004</v>
      </c>
    </row>
    <row r="164" spans="1:2" x14ac:dyDescent="0.25">
      <c r="A164" s="81">
        <v>162</v>
      </c>
      <c r="B164" t="s">
        <v>2005</v>
      </c>
    </row>
    <row r="165" spans="1:2" x14ac:dyDescent="0.25">
      <c r="A165" s="80">
        <v>163</v>
      </c>
      <c r="B165" t="s">
        <v>2006</v>
      </c>
    </row>
    <row r="166" spans="1:2" x14ac:dyDescent="0.25">
      <c r="A166" s="81">
        <v>164</v>
      </c>
      <c r="B166" t="s">
        <v>2007</v>
      </c>
    </row>
    <row r="167" spans="1:2" x14ac:dyDescent="0.25">
      <c r="A167" s="81">
        <v>165</v>
      </c>
      <c r="B167" t="s">
        <v>2008</v>
      </c>
    </row>
    <row r="168" spans="1:2" x14ac:dyDescent="0.25">
      <c r="A168" s="81">
        <v>166</v>
      </c>
      <c r="B168" t="s">
        <v>2009</v>
      </c>
    </row>
    <row r="169" spans="1:2" x14ac:dyDescent="0.25">
      <c r="A169" s="81">
        <v>167</v>
      </c>
      <c r="B169" t="s">
        <v>2010</v>
      </c>
    </row>
    <row r="170" spans="1:2" x14ac:dyDescent="0.25">
      <c r="A170" s="81">
        <v>168</v>
      </c>
      <c r="B170" t="s">
        <v>2011</v>
      </c>
    </row>
    <row r="171" spans="1:2" x14ac:dyDescent="0.25">
      <c r="A171" s="81">
        <v>169</v>
      </c>
      <c r="B171" t="s">
        <v>2012</v>
      </c>
    </row>
    <row r="172" spans="1:2" x14ac:dyDescent="0.25">
      <c r="A172" s="81">
        <v>170</v>
      </c>
      <c r="B172" t="s">
        <v>2013</v>
      </c>
    </row>
    <row r="173" spans="1:2" x14ac:dyDescent="0.25">
      <c r="A173" s="81">
        <v>171</v>
      </c>
      <c r="B173" t="s">
        <v>2014</v>
      </c>
    </row>
    <row r="174" spans="1:2" x14ac:dyDescent="0.25">
      <c r="A174" s="81">
        <v>172</v>
      </c>
      <c r="B174" t="s">
        <v>2015</v>
      </c>
    </row>
    <row r="175" spans="1:2" x14ac:dyDescent="0.25">
      <c r="A175" s="81">
        <v>173</v>
      </c>
      <c r="B175" t="s">
        <v>2016</v>
      </c>
    </row>
    <row r="176" spans="1:2" x14ac:dyDescent="0.25">
      <c r="A176" s="81">
        <v>174</v>
      </c>
      <c r="B176" t="s">
        <v>2017</v>
      </c>
    </row>
    <row r="177" spans="1:2" x14ac:dyDescent="0.25">
      <c r="A177" s="81">
        <v>175</v>
      </c>
      <c r="B177" t="s">
        <v>2018</v>
      </c>
    </row>
    <row r="178" spans="1:2" x14ac:dyDescent="0.25">
      <c r="A178" s="81">
        <v>176</v>
      </c>
      <c r="B178" t="s">
        <v>2019</v>
      </c>
    </row>
    <row r="179" spans="1:2" x14ac:dyDescent="0.25">
      <c r="A179" s="81">
        <v>177</v>
      </c>
      <c r="B179" t="s">
        <v>2020</v>
      </c>
    </row>
    <row r="180" spans="1:2" x14ac:dyDescent="0.25">
      <c r="A180" s="81">
        <v>178</v>
      </c>
      <c r="B180" t="s">
        <v>2021</v>
      </c>
    </row>
    <row r="181" spans="1:2" x14ac:dyDescent="0.25">
      <c r="A181" s="81">
        <v>179</v>
      </c>
      <c r="B181" t="s">
        <v>2022</v>
      </c>
    </row>
    <row r="182" spans="1:2" x14ac:dyDescent="0.25">
      <c r="A182" s="81">
        <v>180</v>
      </c>
      <c r="B182" t="s">
        <v>2023</v>
      </c>
    </row>
    <row r="183" spans="1:2" x14ac:dyDescent="0.25">
      <c r="A183" s="81">
        <v>181</v>
      </c>
      <c r="B183" t="s">
        <v>2024</v>
      </c>
    </row>
    <row r="184" spans="1:2" x14ac:dyDescent="0.25">
      <c r="A184" s="81">
        <v>182</v>
      </c>
      <c r="B184" t="s">
        <v>2025</v>
      </c>
    </row>
    <row r="185" spans="1:2" x14ac:dyDescent="0.25">
      <c r="A185" s="81">
        <v>183</v>
      </c>
      <c r="B185" t="s">
        <v>2026</v>
      </c>
    </row>
    <row r="186" spans="1:2" x14ac:dyDescent="0.25">
      <c r="A186" s="81">
        <v>184</v>
      </c>
      <c r="B186" t="s">
        <v>2027</v>
      </c>
    </row>
    <row r="187" spans="1:2" x14ac:dyDescent="0.25">
      <c r="A187" s="81">
        <v>185</v>
      </c>
      <c r="B187" t="s">
        <v>2028</v>
      </c>
    </row>
    <row r="188" spans="1:2" x14ac:dyDescent="0.25">
      <c r="A188" s="80">
        <v>186</v>
      </c>
      <c r="B188" t="s">
        <v>2029</v>
      </c>
    </row>
    <row r="189" spans="1:2" x14ac:dyDescent="0.25">
      <c r="A189" s="80">
        <v>187</v>
      </c>
      <c r="B189" t="s">
        <v>2030</v>
      </c>
    </row>
    <row r="190" spans="1:2" x14ac:dyDescent="0.25">
      <c r="A190" s="80">
        <v>188</v>
      </c>
      <c r="B190" t="s">
        <v>2031</v>
      </c>
    </row>
    <row r="191" spans="1:2" x14ac:dyDescent="0.25">
      <c r="A191" s="80">
        <v>189</v>
      </c>
      <c r="B191" t="s">
        <v>2032</v>
      </c>
    </row>
    <row r="192" spans="1:2" x14ac:dyDescent="0.25">
      <c r="A192" s="80">
        <v>190</v>
      </c>
      <c r="B192" t="s">
        <v>2033</v>
      </c>
    </row>
    <row r="193" spans="1:2" x14ac:dyDescent="0.25">
      <c r="A193" s="80">
        <v>191</v>
      </c>
      <c r="B193" t="s">
        <v>2034</v>
      </c>
    </row>
    <row r="194" spans="1:2" x14ac:dyDescent="0.25">
      <c r="A194" s="80">
        <v>192</v>
      </c>
      <c r="B194" t="s">
        <v>2035</v>
      </c>
    </row>
    <row r="195" spans="1:2" x14ac:dyDescent="0.25">
      <c r="A195" s="80">
        <v>193</v>
      </c>
      <c r="B195" t="s">
        <v>2036</v>
      </c>
    </row>
    <row r="196" spans="1:2" x14ac:dyDescent="0.25">
      <c r="A196" s="80">
        <v>194</v>
      </c>
      <c r="B196" t="s">
        <v>2037</v>
      </c>
    </row>
    <row r="197" spans="1:2" x14ac:dyDescent="0.25">
      <c r="A197" s="80">
        <v>195</v>
      </c>
      <c r="B197" t="s">
        <v>2038</v>
      </c>
    </row>
    <row r="198" spans="1:2" x14ac:dyDescent="0.25">
      <c r="A198" s="80">
        <v>196</v>
      </c>
      <c r="B198" t="s">
        <v>2039</v>
      </c>
    </row>
    <row r="199" spans="1:2" x14ac:dyDescent="0.25">
      <c r="A199" s="80">
        <v>197</v>
      </c>
      <c r="B199" t="s">
        <v>2040</v>
      </c>
    </row>
    <row r="200" spans="1:2" x14ac:dyDescent="0.25">
      <c r="A200" s="80">
        <v>198</v>
      </c>
      <c r="B200" t="s">
        <v>2041</v>
      </c>
    </row>
    <row r="201" spans="1:2" x14ac:dyDescent="0.25">
      <c r="A201" s="80">
        <v>199</v>
      </c>
      <c r="B201" t="s">
        <v>2042</v>
      </c>
    </row>
    <row r="202" spans="1:2" x14ac:dyDescent="0.25">
      <c r="A202" s="80">
        <v>200</v>
      </c>
      <c r="B202" t="s">
        <v>2043</v>
      </c>
    </row>
    <row r="203" spans="1:2" x14ac:dyDescent="0.25">
      <c r="A203" s="80">
        <v>201</v>
      </c>
      <c r="B203" t="s">
        <v>2044</v>
      </c>
    </row>
    <row r="204" spans="1:2" x14ac:dyDescent="0.25">
      <c r="A204" s="80">
        <v>202</v>
      </c>
      <c r="B204" t="s">
        <v>2045</v>
      </c>
    </row>
    <row r="205" spans="1:2" x14ac:dyDescent="0.25">
      <c r="A205" s="80">
        <v>203</v>
      </c>
      <c r="B205" t="s">
        <v>2046</v>
      </c>
    </row>
    <row r="206" spans="1:2" x14ac:dyDescent="0.25">
      <c r="A206" s="80">
        <v>204</v>
      </c>
      <c r="B206" t="s">
        <v>2047</v>
      </c>
    </row>
    <row r="207" spans="1:2" x14ac:dyDescent="0.25">
      <c r="A207" s="80">
        <v>205</v>
      </c>
      <c r="B207" t="s">
        <v>2048</v>
      </c>
    </row>
    <row r="208" spans="1:2" x14ac:dyDescent="0.25">
      <c r="A208" s="80">
        <v>206</v>
      </c>
      <c r="B208" t="s">
        <v>2049</v>
      </c>
    </row>
    <row r="209" spans="1:2" x14ac:dyDescent="0.25">
      <c r="A209" s="80">
        <v>207</v>
      </c>
      <c r="B209" t="s">
        <v>2050</v>
      </c>
    </row>
    <row r="210" spans="1:2" x14ac:dyDescent="0.25">
      <c r="A210" s="80">
        <v>208</v>
      </c>
      <c r="B210" t="s">
        <v>2051</v>
      </c>
    </row>
    <row r="211" spans="1:2" x14ac:dyDescent="0.25">
      <c r="A211" s="80">
        <v>209</v>
      </c>
    </row>
    <row r="212" spans="1:2" x14ac:dyDescent="0.25">
      <c r="A212" s="80">
        <v>210</v>
      </c>
      <c r="B212" t="s">
        <v>139</v>
      </c>
    </row>
    <row r="213" spans="1:2" x14ac:dyDescent="0.25">
      <c r="A213" s="80">
        <v>211</v>
      </c>
      <c r="B213" t="s">
        <v>139</v>
      </c>
    </row>
    <row r="214" spans="1:2" x14ac:dyDescent="0.25">
      <c r="A214" s="80">
        <v>212</v>
      </c>
      <c r="B214" t="s">
        <v>139</v>
      </c>
    </row>
    <row r="215" spans="1:2" x14ac:dyDescent="0.25">
      <c r="A215" s="80">
        <v>213</v>
      </c>
      <c r="B215" t="s">
        <v>2052</v>
      </c>
    </row>
    <row r="216" spans="1:2" x14ac:dyDescent="0.25">
      <c r="A216" s="80">
        <v>214</v>
      </c>
      <c r="B216" t="s">
        <v>2053</v>
      </c>
    </row>
    <row r="217" spans="1:2" x14ac:dyDescent="0.25">
      <c r="A217" s="80">
        <v>215</v>
      </c>
      <c r="B217" t="s">
        <v>193</v>
      </c>
    </row>
    <row r="218" spans="1:2" x14ac:dyDescent="0.25">
      <c r="A218" s="80">
        <v>216</v>
      </c>
      <c r="B218" t="s">
        <v>2054</v>
      </c>
    </row>
    <row r="219" spans="1:2" x14ac:dyDescent="0.25">
      <c r="A219" s="80">
        <v>217</v>
      </c>
      <c r="B219" t="s">
        <v>2055</v>
      </c>
    </row>
    <row r="220" spans="1:2" x14ac:dyDescent="0.25">
      <c r="A220" s="81">
        <v>218</v>
      </c>
      <c r="B220" t="s">
        <v>2056</v>
      </c>
    </row>
    <row r="221" spans="1:2" x14ac:dyDescent="0.25">
      <c r="A221" s="80">
        <v>219</v>
      </c>
      <c r="B221" t="s">
        <v>2057</v>
      </c>
    </row>
    <row r="222" spans="1:2" x14ac:dyDescent="0.25">
      <c r="A222" s="80">
        <v>220</v>
      </c>
      <c r="B222" t="s">
        <v>2058</v>
      </c>
    </row>
    <row r="223" spans="1:2" x14ac:dyDescent="0.25">
      <c r="A223" s="80">
        <v>221</v>
      </c>
      <c r="B223" t="s">
        <v>144</v>
      </c>
    </row>
    <row r="224" spans="1:2" x14ac:dyDescent="0.25">
      <c r="A224" s="80">
        <v>222</v>
      </c>
    </row>
    <row r="225" spans="1:2" x14ac:dyDescent="0.25">
      <c r="A225" s="80">
        <v>223</v>
      </c>
    </row>
    <row r="226" spans="1:2" x14ac:dyDescent="0.25">
      <c r="A226" s="80">
        <v>224</v>
      </c>
    </row>
    <row r="227" spans="1:2" x14ac:dyDescent="0.25">
      <c r="A227" s="80">
        <v>225</v>
      </c>
      <c r="B227" t="s">
        <v>2059</v>
      </c>
    </row>
    <row r="228" spans="1:2" x14ac:dyDescent="0.25">
      <c r="A228" s="80">
        <v>226</v>
      </c>
      <c r="B228" t="s">
        <v>2060</v>
      </c>
    </row>
    <row r="229" spans="1:2" x14ac:dyDescent="0.25">
      <c r="A229" s="80">
        <v>227</v>
      </c>
      <c r="B229" t="s">
        <v>2061</v>
      </c>
    </row>
    <row r="230" spans="1:2" x14ac:dyDescent="0.25">
      <c r="A230" s="81">
        <v>228</v>
      </c>
    </row>
    <row r="231" spans="1:2" x14ac:dyDescent="0.25">
      <c r="A231" s="81">
        <v>229</v>
      </c>
      <c r="B231" t="s">
        <v>2062</v>
      </c>
    </row>
    <row r="232" spans="1:2" x14ac:dyDescent="0.25">
      <c r="A232" s="81">
        <v>230</v>
      </c>
      <c r="B232" t="s">
        <v>2063</v>
      </c>
    </row>
    <row r="233" spans="1:2" x14ac:dyDescent="0.25">
      <c r="A233" s="81">
        <v>231</v>
      </c>
      <c r="B233" t="s">
        <v>2064</v>
      </c>
    </row>
    <row r="234" spans="1:2" x14ac:dyDescent="0.25">
      <c r="A234" s="81">
        <v>232</v>
      </c>
      <c r="B234" t="s">
        <v>2065</v>
      </c>
    </row>
    <row r="235" spans="1:2" x14ac:dyDescent="0.25">
      <c r="A235" s="81">
        <v>233</v>
      </c>
      <c r="B235" t="s">
        <v>2066</v>
      </c>
    </row>
    <row r="236" spans="1:2" x14ac:dyDescent="0.25">
      <c r="A236" s="81">
        <v>234</v>
      </c>
      <c r="B236" t="s">
        <v>2067</v>
      </c>
    </row>
    <row r="237" spans="1:2" x14ac:dyDescent="0.25">
      <c r="A237" s="81">
        <v>235</v>
      </c>
      <c r="B237" t="s">
        <v>2068</v>
      </c>
    </row>
    <row r="238" spans="1:2" x14ac:dyDescent="0.25">
      <c r="A238" s="81">
        <v>236</v>
      </c>
      <c r="B238" t="s">
        <v>2069</v>
      </c>
    </row>
    <row r="239" spans="1:2" x14ac:dyDescent="0.25">
      <c r="A239" s="81">
        <v>237</v>
      </c>
      <c r="B239" t="s">
        <v>2070</v>
      </c>
    </row>
    <row r="240" spans="1:2" x14ac:dyDescent="0.25">
      <c r="A240" s="81">
        <v>238</v>
      </c>
      <c r="B240" t="s">
        <v>2071</v>
      </c>
    </row>
    <row r="241" spans="1:2" x14ac:dyDescent="0.25">
      <c r="A241" s="81">
        <v>239</v>
      </c>
      <c r="B241" t="s">
        <v>2072</v>
      </c>
    </row>
    <row r="242" spans="1:2" x14ac:dyDescent="0.25">
      <c r="A242" s="81">
        <v>240</v>
      </c>
      <c r="B242" t="s">
        <v>2073</v>
      </c>
    </row>
    <row r="243" spans="1:2" x14ac:dyDescent="0.25">
      <c r="A243" s="81">
        <v>241</v>
      </c>
      <c r="B243" t="s">
        <v>2074</v>
      </c>
    </row>
    <row r="244" spans="1:2" x14ac:dyDescent="0.25">
      <c r="A244" s="81">
        <v>242</v>
      </c>
      <c r="B244" t="s">
        <v>2075</v>
      </c>
    </row>
    <row r="245" spans="1:2" x14ac:dyDescent="0.25">
      <c r="A245" s="81">
        <v>243</v>
      </c>
      <c r="B245" t="s">
        <v>2076</v>
      </c>
    </row>
    <row r="246" spans="1:2" x14ac:dyDescent="0.25">
      <c r="A246" s="81">
        <v>244</v>
      </c>
      <c r="B246" t="s">
        <v>2077</v>
      </c>
    </row>
    <row r="247" spans="1:2" x14ac:dyDescent="0.25">
      <c r="A247" s="81">
        <v>245</v>
      </c>
      <c r="B247" t="s">
        <v>2078</v>
      </c>
    </row>
    <row r="248" spans="1:2" x14ac:dyDescent="0.25">
      <c r="A248" s="80">
        <v>246</v>
      </c>
      <c r="B248" t="s">
        <v>2079</v>
      </c>
    </row>
    <row r="249" spans="1:2" x14ac:dyDescent="0.25">
      <c r="A249" s="81">
        <v>247</v>
      </c>
      <c r="B249" t="s">
        <v>2080</v>
      </c>
    </row>
    <row r="250" spans="1:2" x14ac:dyDescent="0.25">
      <c r="A250" s="81">
        <v>248</v>
      </c>
    </row>
    <row r="251" spans="1:2" x14ac:dyDescent="0.25">
      <c r="A251" s="81">
        <v>249</v>
      </c>
      <c r="B251" t="s">
        <v>457</v>
      </c>
    </row>
    <row r="252" spans="1:2" x14ac:dyDescent="0.25">
      <c r="A252" s="81">
        <v>250</v>
      </c>
      <c r="B252" t="s">
        <v>457</v>
      </c>
    </row>
    <row r="253" spans="1:2" x14ac:dyDescent="0.25">
      <c r="A253" s="81">
        <v>251</v>
      </c>
      <c r="B253" t="s">
        <v>2081</v>
      </c>
    </row>
    <row r="254" spans="1:2" x14ac:dyDescent="0.25">
      <c r="A254" s="81">
        <v>252</v>
      </c>
      <c r="B254" t="s">
        <v>2082</v>
      </c>
    </row>
    <row r="255" spans="1:2" x14ac:dyDescent="0.25">
      <c r="A255" s="81">
        <v>253</v>
      </c>
      <c r="B255" t="s">
        <v>2083</v>
      </c>
    </row>
    <row r="256" spans="1:2" x14ac:dyDescent="0.25">
      <c r="A256" s="81">
        <v>254</v>
      </c>
      <c r="B256" t="s">
        <v>2084</v>
      </c>
    </row>
    <row r="257" spans="1:2" x14ac:dyDescent="0.25">
      <c r="A257" s="81">
        <v>255</v>
      </c>
      <c r="B257" t="s">
        <v>2085</v>
      </c>
    </row>
    <row r="258" spans="1:2" x14ac:dyDescent="0.25">
      <c r="A258" s="80">
        <v>256</v>
      </c>
      <c r="B258" t="s">
        <v>2086</v>
      </c>
    </row>
    <row r="259" spans="1:2" x14ac:dyDescent="0.25">
      <c r="A259" s="81">
        <v>257</v>
      </c>
      <c r="B259" t="s">
        <v>2087</v>
      </c>
    </row>
    <row r="260" spans="1:2" x14ac:dyDescent="0.25">
      <c r="A260" s="81">
        <v>258</v>
      </c>
      <c r="B260" t="s">
        <v>2088</v>
      </c>
    </row>
    <row r="261" spans="1:2" x14ac:dyDescent="0.25">
      <c r="A261" s="81">
        <v>259</v>
      </c>
    </row>
    <row r="262" spans="1:2" x14ac:dyDescent="0.25">
      <c r="A262" s="81">
        <v>260</v>
      </c>
      <c r="B262" t="s">
        <v>2089</v>
      </c>
    </row>
    <row r="263" spans="1:2" x14ac:dyDescent="0.25">
      <c r="A263" s="81">
        <v>261</v>
      </c>
      <c r="B263" t="s">
        <v>2090</v>
      </c>
    </row>
    <row r="264" spans="1:2" x14ac:dyDescent="0.25">
      <c r="A264" s="81">
        <v>262</v>
      </c>
      <c r="B264" t="s">
        <v>2091</v>
      </c>
    </row>
    <row r="265" spans="1:2" x14ac:dyDescent="0.25">
      <c r="A265" s="81">
        <v>263</v>
      </c>
      <c r="B265" t="s">
        <v>2092</v>
      </c>
    </row>
    <row r="266" spans="1:2" x14ac:dyDescent="0.25">
      <c r="A266" s="81">
        <v>264</v>
      </c>
      <c r="B266" t="s">
        <v>2093</v>
      </c>
    </row>
    <row r="267" spans="1:2" x14ac:dyDescent="0.25">
      <c r="A267" s="81">
        <v>265</v>
      </c>
      <c r="B267" t="s">
        <v>2094</v>
      </c>
    </row>
    <row r="268" spans="1:2" x14ac:dyDescent="0.25">
      <c r="A268" s="81">
        <v>266</v>
      </c>
      <c r="B268" t="s">
        <v>2095</v>
      </c>
    </row>
    <row r="269" spans="1:2" x14ac:dyDescent="0.25">
      <c r="A269" s="81">
        <v>267</v>
      </c>
      <c r="B269" t="s">
        <v>2096</v>
      </c>
    </row>
    <row r="270" spans="1:2" x14ac:dyDescent="0.25">
      <c r="A270" s="81">
        <v>268</v>
      </c>
      <c r="B270" t="s">
        <v>2097</v>
      </c>
    </row>
    <row r="271" spans="1:2" x14ac:dyDescent="0.25">
      <c r="A271" s="81">
        <v>269</v>
      </c>
      <c r="B271" t="s">
        <v>2098</v>
      </c>
    </row>
    <row r="272" spans="1:2" x14ac:dyDescent="0.25">
      <c r="A272" s="81">
        <v>270</v>
      </c>
      <c r="B272" t="s">
        <v>447</v>
      </c>
    </row>
    <row r="273" spans="1:2" x14ac:dyDescent="0.25">
      <c r="A273" s="81">
        <v>271</v>
      </c>
    </row>
    <row r="274" spans="1:2" x14ac:dyDescent="0.25">
      <c r="A274" s="81">
        <v>272</v>
      </c>
      <c r="B274" t="s">
        <v>2099</v>
      </c>
    </row>
    <row r="275" spans="1:2" x14ac:dyDescent="0.25">
      <c r="A275" s="81">
        <v>273</v>
      </c>
      <c r="B275" t="s">
        <v>2100</v>
      </c>
    </row>
    <row r="276" spans="1:2" x14ac:dyDescent="0.25">
      <c r="A276" s="81">
        <v>274</v>
      </c>
      <c r="B276" t="s">
        <v>2101</v>
      </c>
    </row>
    <row r="277" spans="1:2" x14ac:dyDescent="0.25">
      <c r="A277" s="80">
        <v>275</v>
      </c>
      <c r="B277" t="s">
        <v>2102</v>
      </c>
    </row>
    <row r="278" spans="1:2" x14ac:dyDescent="0.25">
      <c r="A278" s="80">
        <v>276</v>
      </c>
      <c r="B278" t="s">
        <v>2103</v>
      </c>
    </row>
    <row r="279" spans="1:2" x14ac:dyDescent="0.25">
      <c r="A279" s="80">
        <v>277</v>
      </c>
      <c r="B279" t="s">
        <v>2104</v>
      </c>
    </row>
    <row r="280" spans="1:2" x14ac:dyDescent="0.25">
      <c r="A280" s="80">
        <v>278</v>
      </c>
      <c r="B280" t="s">
        <v>2105</v>
      </c>
    </row>
    <row r="281" spans="1:2" x14ac:dyDescent="0.25">
      <c r="A281" s="80">
        <v>279</v>
      </c>
      <c r="B281" t="s">
        <v>2106</v>
      </c>
    </row>
    <row r="282" spans="1:2" x14ac:dyDescent="0.25">
      <c r="A282" s="80">
        <v>280</v>
      </c>
      <c r="B282" t="s">
        <v>2107</v>
      </c>
    </row>
    <row r="283" spans="1:2" x14ac:dyDescent="0.25">
      <c r="A283" s="80">
        <v>281</v>
      </c>
      <c r="B283" t="s">
        <v>2108</v>
      </c>
    </row>
    <row r="284" spans="1:2" x14ac:dyDescent="0.25">
      <c r="A284" s="80">
        <v>282</v>
      </c>
      <c r="B284" t="s">
        <v>2109</v>
      </c>
    </row>
    <row r="285" spans="1:2" x14ac:dyDescent="0.25">
      <c r="A285" s="80">
        <v>283</v>
      </c>
    </row>
    <row r="286" spans="1:2" x14ac:dyDescent="0.25">
      <c r="A286" s="80">
        <v>284</v>
      </c>
      <c r="B286" t="s">
        <v>2110</v>
      </c>
    </row>
    <row r="287" spans="1:2" x14ac:dyDescent="0.25">
      <c r="A287" s="80">
        <v>285</v>
      </c>
      <c r="B287" t="s">
        <v>612</v>
      </c>
    </row>
    <row r="288" spans="1:2" x14ac:dyDescent="0.25">
      <c r="A288" s="80">
        <v>286</v>
      </c>
      <c r="B288" t="s">
        <v>611</v>
      </c>
    </row>
    <row r="289" spans="1:2" x14ac:dyDescent="0.25">
      <c r="A289" s="80">
        <v>287</v>
      </c>
      <c r="B289" t="s">
        <v>610</v>
      </c>
    </row>
    <row r="290" spans="1:2" x14ac:dyDescent="0.25">
      <c r="A290" s="80">
        <v>288</v>
      </c>
      <c r="B290" t="s">
        <v>613</v>
      </c>
    </row>
    <row r="291" spans="1:2" x14ac:dyDescent="0.25">
      <c r="A291" s="81">
        <v>289</v>
      </c>
      <c r="B291" t="s">
        <v>615</v>
      </c>
    </row>
    <row r="292" spans="1:2" x14ac:dyDescent="0.25">
      <c r="A292" s="81">
        <v>290</v>
      </c>
      <c r="B292" t="s">
        <v>614</v>
      </c>
    </row>
    <row r="293" spans="1:2" x14ac:dyDescent="0.25">
      <c r="A293" s="81">
        <v>291</v>
      </c>
      <c r="B293" t="s">
        <v>617</v>
      </c>
    </row>
    <row r="294" spans="1:2" x14ac:dyDescent="0.25">
      <c r="A294" s="81">
        <v>292</v>
      </c>
      <c r="B294" t="s">
        <v>616</v>
      </c>
    </row>
    <row r="295" spans="1:2" x14ac:dyDescent="0.25">
      <c r="A295" s="81">
        <v>293</v>
      </c>
      <c r="B295" t="s">
        <v>618</v>
      </c>
    </row>
    <row r="296" spans="1:2" x14ac:dyDescent="0.25">
      <c r="A296" s="81">
        <v>294</v>
      </c>
      <c r="B296" t="s">
        <v>546</v>
      </c>
    </row>
    <row r="297" spans="1:2" x14ac:dyDescent="0.25">
      <c r="A297" s="81">
        <v>295</v>
      </c>
      <c r="B297" t="s">
        <v>555</v>
      </c>
    </row>
    <row r="298" spans="1:2" x14ac:dyDescent="0.25">
      <c r="A298" s="81">
        <v>296</v>
      </c>
      <c r="B298" t="s">
        <v>547</v>
      </c>
    </row>
    <row r="299" spans="1:2" x14ac:dyDescent="0.25">
      <c r="A299" s="81">
        <v>297</v>
      </c>
      <c r="B299" t="s">
        <v>539</v>
      </c>
    </row>
    <row r="300" spans="1:2" x14ac:dyDescent="0.25">
      <c r="A300" s="80">
        <v>298</v>
      </c>
      <c r="B300" t="s">
        <v>554</v>
      </c>
    </row>
    <row r="301" spans="1:2" x14ac:dyDescent="0.25">
      <c r="A301" s="80">
        <v>299</v>
      </c>
      <c r="B301" t="s">
        <v>558</v>
      </c>
    </row>
    <row r="302" spans="1:2" x14ac:dyDescent="0.25">
      <c r="A302" s="80">
        <v>300</v>
      </c>
      <c r="B302" t="s">
        <v>550</v>
      </c>
    </row>
    <row r="303" spans="1:2" x14ac:dyDescent="0.25">
      <c r="A303" s="80">
        <v>301</v>
      </c>
      <c r="B303" t="s">
        <v>551</v>
      </c>
    </row>
    <row r="304" spans="1:2" x14ac:dyDescent="0.25">
      <c r="A304" s="81">
        <v>302</v>
      </c>
      <c r="B304" t="s">
        <v>542</v>
      </c>
    </row>
    <row r="305" spans="1:2" x14ac:dyDescent="0.25">
      <c r="A305" s="81">
        <v>303</v>
      </c>
      <c r="B305" t="s">
        <v>543</v>
      </c>
    </row>
    <row r="306" spans="1:2" x14ac:dyDescent="0.25">
      <c r="A306" s="81">
        <v>304</v>
      </c>
      <c r="B306" t="s">
        <v>545</v>
      </c>
    </row>
    <row r="307" spans="1:2" x14ac:dyDescent="0.25">
      <c r="A307" s="81">
        <v>305</v>
      </c>
      <c r="B307" t="s">
        <v>556</v>
      </c>
    </row>
    <row r="308" spans="1:2" x14ac:dyDescent="0.25">
      <c r="A308" s="81">
        <v>306</v>
      </c>
      <c r="B308" t="s">
        <v>548</v>
      </c>
    </row>
    <row r="309" spans="1:2" x14ac:dyDescent="0.25">
      <c r="A309" s="81">
        <v>307</v>
      </c>
      <c r="B309" t="s">
        <v>540</v>
      </c>
    </row>
    <row r="310" spans="1:2" x14ac:dyDescent="0.25">
      <c r="A310" s="81">
        <v>308</v>
      </c>
    </row>
    <row r="311" spans="1:2" x14ac:dyDescent="0.25">
      <c r="A311" s="81">
        <v>309</v>
      </c>
      <c r="B311" t="s">
        <v>553</v>
      </c>
    </row>
    <row r="312" spans="1:2" x14ac:dyDescent="0.25">
      <c r="A312" s="81">
        <v>310</v>
      </c>
      <c r="B312" t="s">
        <v>557</v>
      </c>
    </row>
    <row r="313" spans="1:2" x14ac:dyDescent="0.25">
      <c r="A313" s="81">
        <v>311</v>
      </c>
      <c r="B313" t="s">
        <v>549</v>
      </c>
    </row>
    <row r="314" spans="1:2" x14ac:dyDescent="0.25">
      <c r="A314" s="81">
        <v>312</v>
      </c>
      <c r="B314" t="s">
        <v>552</v>
      </c>
    </row>
    <row r="315" spans="1:2" x14ac:dyDescent="0.25">
      <c r="A315" s="80">
        <v>313</v>
      </c>
      <c r="B315" t="s">
        <v>541</v>
      </c>
    </row>
    <row r="316" spans="1:2" x14ac:dyDescent="0.25">
      <c r="A316" s="80">
        <v>314</v>
      </c>
      <c r="B316" t="s">
        <v>544</v>
      </c>
    </row>
    <row r="317" spans="1:2" x14ac:dyDescent="0.25">
      <c r="A317" s="80">
        <v>315</v>
      </c>
      <c r="B317" t="s">
        <v>565</v>
      </c>
    </row>
    <row r="318" spans="1:2" x14ac:dyDescent="0.25">
      <c r="A318" s="80">
        <v>316</v>
      </c>
      <c r="B318" t="s">
        <v>560</v>
      </c>
    </row>
    <row r="319" spans="1:2" x14ac:dyDescent="0.25">
      <c r="A319" s="80">
        <v>317</v>
      </c>
      <c r="B319" t="s">
        <v>564</v>
      </c>
    </row>
    <row r="320" spans="1:2" x14ac:dyDescent="0.25">
      <c r="A320" s="80">
        <v>318</v>
      </c>
      <c r="B320" t="s">
        <v>568</v>
      </c>
    </row>
    <row r="321" spans="1:2" x14ac:dyDescent="0.25">
      <c r="A321" s="80">
        <v>319</v>
      </c>
      <c r="B321" t="s">
        <v>561</v>
      </c>
    </row>
    <row r="322" spans="1:2" x14ac:dyDescent="0.25">
      <c r="A322" s="80">
        <v>320</v>
      </c>
      <c r="B322" t="s">
        <v>559</v>
      </c>
    </row>
    <row r="323" spans="1:2" x14ac:dyDescent="0.25">
      <c r="A323" s="80">
        <v>321</v>
      </c>
      <c r="B323" t="s">
        <v>563</v>
      </c>
    </row>
    <row r="324" spans="1:2" x14ac:dyDescent="0.25">
      <c r="A324" s="80">
        <v>322</v>
      </c>
      <c r="B324" t="s">
        <v>562</v>
      </c>
    </row>
    <row r="325" spans="1:2" x14ac:dyDescent="0.25">
      <c r="A325" s="80">
        <v>323</v>
      </c>
      <c r="B325" t="s">
        <v>567</v>
      </c>
    </row>
    <row r="326" spans="1:2" x14ac:dyDescent="0.25">
      <c r="A326" s="80">
        <v>324</v>
      </c>
      <c r="B326" t="s">
        <v>566</v>
      </c>
    </row>
    <row r="327" spans="1:2" x14ac:dyDescent="0.25">
      <c r="A327" s="81">
        <v>325</v>
      </c>
      <c r="B327" t="s">
        <v>569</v>
      </c>
    </row>
    <row r="328" spans="1:2" x14ac:dyDescent="0.25">
      <c r="A328" s="81">
        <v>326</v>
      </c>
      <c r="B328" t="s">
        <v>2111</v>
      </c>
    </row>
    <row r="329" spans="1:2" x14ac:dyDescent="0.25">
      <c r="A329" s="81">
        <v>327</v>
      </c>
      <c r="B329" t="s">
        <v>570</v>
      </c>
    </row>
    <row r="330" spans="1:2" x14ac:dyDescent="0.25">
      <c r="A330" s="81">
        <v>328</v>
      </c>
      <c r="B330" t="s">
        <v>2112</v>
      </c>
    </row>
    <row r="331" spans="1:2" x14ac:dyDescent="0.25">
      <c r="A331" s="81">
        <v>329</v>
      </c>
      <c r="B331" t="s">
        <v>2113</v>
      </c>
    </row>
    <row r="332" spans="1:2" x14ac:dyDescent="0.25">
      <c r="A332" s="81">
        <v>330</v>
      </c>
      <c r="B332" t="s">
        <v>2114</v>
      </c>
    </row>
    <row r="333" spans="1:2" x14ac:dyDescent="0.25">
      <c r="A333" s="81">
        <v>331</v>
      </c>
      <c r="B333" t="s">
        <v>2115</v>
      </c>
    </row>
    <row r="334" spans="1:2" x14ac:dyDescent="0.25">
      <c r="A334" s="81">
        <v>332</v>
      </c>
      <c r="B334" t="s">
        <v>2116</v>
      </c>
    </row>
    <row r="335" spans="1:2" x14ac:dyDescent="0.25">
      <c r="A335" s="81">
        <v>333</v>
      </c>
      <c r="B335" t="s">
        <v>660</v>
      </c>
    </row>
    <row r="336" spans="1:2" x14ac:dyDescent="0.25">
      <c r="A336" s="81">
        <v>334</v>
      </c>
      <c r="B336" t="s">
        <v>661</v>
      </c>
    </row>
    <row r="337" spans="1:2" x14ac:dyDescent="0.25">
      <c r="A337" s="81">
        <v>335</v>
      </c>
      <c r="B337" t="s">
        <v>663</v>
      </c>
    </row>
    <row r="338" spans="1:2" x14ac:dyDescent="0.25">
      <c r="A338" s="81">
        <v>336</v>
      </c>
      <c r="B338" t="s">
        <v>662</v>
      </c>
    </row>
    <row r="339" spans="1:2" x14ac:dyDescent="0.25">
      <c r="A339" s="81">
        <v>337</v>
      </c>
      <c r="B339" t="s">
        <v>2117</v>
      </c>
    </row>
    <row r="340" spans="1:2" x14ac:dyDescent="0.25">
      <c r="A340" s="81">
        <v>338</v>
      </c>
      <c r="B340" t="s">
        <v>2118</v>
      </c>
    </row>
    <row r="341" spans="1:2" x14ac:dyDescent="0.25">
      <c r="A341" s="81">
        <v>339</v>
      </c>
      <c r="B341" t="s">
        <v>2119</v>
      </c>
    </row>
    <row r="342" spans="1:2" x14ac:dyDescent="0.25">
      <c r="A342" s="81">
        <v>340</v>
      </c>
      <c r="B342" t="s">
        <v>2120</v>
      </c>
    </row>
    <row r="343" spans="1:2" x14ac:dyDescent="0.25">
      <c r="A343" s="81">
        <v>341</v>
      </c>
      <c r="B343" t="s">
        <v>2121</v>
      </c>
    </row>
    <row r="344" spans="1:2" x14ac:dyDescent="0.25">
      <c r="A344" s="81">
        <v>342</v>
      </c>
      <c r="B344" t="s">
        <v>669</v>
      </c>
    </row>
    <row r="345" spans="1:2" x14ac:dyDescent="0.25">
      <c r="A345" s="81">
        <v>343</v>
      </c>
      <c r="B345" t="s">
        <v>668</v>
      </c>
    </row>
    <row r="346" spans="1:2" x14ac:dyDescent="0.25">
      <c r="A346" s="81">
        <v>344</v>
      </c>
      <c r="B346" t="s">
        <v>671</v>
      </c>
    </row>
    <row r="347" spans="1:2" x14ac:dyDescent="0.25">
      <c r="A347" s="81">
        <v>345</v>
      </c>
      <c r="B347" t="s">
        <v>670</v>
      </c>
    </row>
    <row r="348" spans="1:2" x14ac:dyDescent="0.25">
      <c r="A348" s="80">
        <v>346</v>
      </c>
      <c r="B348" t="s">
        <v>2122</v>
      </c>
    </row>
    <row r="349" spans="1:2" x14ac:dyDescent="0.25">
      <c r="A349" s="80">
        <v>347</v>
      </c>
      <c r="B349" t="s">
        <v>700</v>
      </c>
    </row>
    <row r="350" spans="1:2" x14ac:dyDescent="0.25">
      <c r="A350" s="80">
        <v>348</v>
      </c>
      <c r="B350" t="s">
        <v>699</v>
      </c>
    </row>
    <row r="351" spans="1:2" x14ac:dyDescent="0.25">
      <c r="A351" s="81">
        <v>349</v>
      </c>
      <c r="B351" t="s">
        <v>2123</v>
      </c>
    </row>
    <row r="352" spans="1:2" x14ac:dyDescent="0.25">
      <c r="A352" s="80">
        <v>350</v>
      </c>
      <c r="B352" t="s">
        <v>2124</v>
      </c>
    </row>
    <row r="353" spans="1:2" x14ac:dyDescent="0.25">
      <c r="A353" s="80">
        <v>351</v>
      </c>
      <c r="B353" t="s">
        <v>2125</v>
      </c>
    </row>
    <row r="354" spans="1:2" x14ac:dyDescent="0.25">
      <c r="A354" s="80">
        <v>352</v>
      </c>
      <c r="B354" t="s">
        <v>2126</v>
      </c>
    </row>
    <row r="355" spans="1:2" x14ac:dyDescent="0.25">
      <c r="A355" s="80">
        <v>353</v>
      </c>
      <c r="B355" t="s">
        <v>2127</v>
      </c>
    </row>
    <row r="356" spans="1:2" x14ac:dyDescent="0.25">
      <c r="A356" s="80">
        <v>354</v>
      </c>
      <c r="B356" t="s">
        <v>2128</v>
      </c>
    </row>
    <row r="357" spans="1:2" x14ac:dyDescent="0.25">
      <c r="A357" s="80">
        <v>355</v>
      </c>
      <c r="B357" t="s">
        <v>2129</v>
      </c>
    </row>
    <row r="358" spans="1:2" x14ac:dyDescent="0.25">
      <c r="A358" s="80">
        <v>356</v>
      </c>
      <c r="B358" t="s">
        <v>2130</v>
      </c>
    </row>
    <row r="359" spans="1:2" x14ac:dyDescent="0.25">
      <c r="A359" s="80">
        <v>357</v>
      </c>
      <c r="B359" t="s">
        <v>2131</v>
      </c>
    </row>
    <row r="360" spans="1:2" x14ac:dyDescent="0.25">
      <c r="A360" s="80">
        <v>358</v>
      </c>
      <c r="B360" t="s">
        <v>2132</v>
      </c>
    </row>
    <row r="361" spans="1:2" x14ac:dyDescent="0.25">
      <c r="A361" s="80">
        <v>359</v>
      </c>
      <c r="B361" t="s">
        <v>2133</v>
      </c>
    </row>
    <row r="362" spans="1:2" x14ac:dyDescent="0.25">
      <c r="A362" s="80">
        <v>360</v>
      </c>
      <c r="B362" t="s">
        <v>2134</v>
      </c>
    </row>
    <row r="363" spans="1:2" x14ac:dyDescent="0.25">
      <c r="A363" s="80">
        <v>361</v>
      </c>
      <c r="B363" t="s">
        <v>702</v>
      </c>
    </row>
    <row r="364" spans="1:2" x14ac:dyDescent="0.25">
      <c r="A364" s="80">
        <v>362</v>
      </c>
      <c r="B364" t="s">
        <v>701</v>
      </c>
    </row>
    <row r="365" spans="1:2" x14ac:dyDescent="0.25">
      <c r="A365" s="80">
        <v>363</v>
      </c>
      <c r="B365" t="s">
        <v>2135</v>
      </c>
    </row>
    <row r="366" spans="1:2" x14ac:dyDescent="0.25">
      <c r="A366" s="80">
        <v>364</v>
      </c>
      <c r="B366" t="s">
        <v>2136</v>
      </c>
    </row>
    <row r="367" spans="1:2" x14ac:dyDescent="0.25">
      <c r="A367" s="80">
        <v>365</v>
      </c>
      <c r="B367" t="s">
        <v>2137</v>
      </c>
    </row>
    <row r="368" spans="1:2" x14ac:dyDescent="0.25">
      <c r="A368" s="80">
        <v>366</v>
      </c>
      <c r="B368" t="s">
        <v>708</v>
      </c>
    </row>
    <row r="369" spans="1:2" x14ac:dyDescent="0.25">
      <c r="A369" s="80">
        <v>367</v>
      </c>
      <c r="B369" t="s">
        <v>709</v>
      </c>
    </row>
    <row r="370" spans="1:2" x14ac:dyDescent="0.25">
      <c r="A370" s="80">
        <v>368</v>
      </c>
      <c r="B370" t="s">
        <v>710</v>
      </c>
    </row>
    <row r="371" spans="1:2" x14ac:dyDescent="0.25">
      <c r="A371" s="80">
        <v>369</v>
      </c>
      <c r="B371" t="s">
        <v>2138</v>
      </c>
    </row>
    <row r="372" spans="1:2" x14ac:dyDescent="0.25">
      <c r="A372" s="80">
        <v>370</v>
      </c>
      <c r="B372" t="s">
        <v>2139</v>
      </c>
    </row>
    <row r="373" spans="1:2" x14ac:dyDescent="0.25">
      <c r="A373" s="80">
        <v>371</v>
      </c>
      <c r="B373" t="s">
        <v>2140</v>
      </c>
    </row>
    <row r="374" spans="1:2" x14ac:dyDescent="0.25">
      <c r="A374" s="80">
        <v>372</v>
      </c>
      <c r="B374" t="s">
        <v>713</v>
      </c>
    </row>
    <row r="375" spans="1:2" x14ac:dyDescent="0.25">
      <c r="A375" s="81">
        <v>373</v>
      </c>
      <c r="B375" t="s">
        <v>712</v>
      </c>
    </row>
    <row r="376" spans="1:2" x14ac:dyDescent="0.25">
      <c r="A376" s="81">
        <v>374</v>
      </c>
      <c r="B376" t="s">
        <v>2141</v>
      </c>
    </row>
    <row r="377" spans="1:2" x14ac:dyDescent="0.25">
      <c r="A377" s="81">
        <v>375</v>
      </c>
      <c r="B377" t="s">
        <v>2142</v>
      </c>
    </row>
    <row r="378" spans="1:2" x14ac:dyDescent="0.25">
      <c r="A378" s="81">
        <v>376</v>
      </c>
      <c r="B378" t="s">
        <v>2143</v>
      </c>
    </row>
    <row r="379" spans="1:2" x14ac:dyDescent="0.25">
      <c r="A379" s="81">
        <v>377</v>
      </c>
      <c r="B379" t="s">
        <v>2144</v>
      </c>
    </row>
    <row r="380" spans="1:2" x14ac:dyDescent="0.25">
      <c r="A380" s="81">
        <v>378</v>
      </c>
      <c r="B380" t="s">
        <v>727</v>
      </c>
    </row>
    <row r="381" spans="1:2" x14ac:dyDescent="0.25">
      <c r="A381" s="81">
        <v>379</v>
      </c>
      <c r="B381" t="s">
        <v>2145</v>
      </c>
    </row>
    <row r="382" spans="1:2" x14ac:dyDescent="0.25">
      <c r="A382" s="81">
        <v>380</v>
      </c>
      <c r="B382" t="s">
        <v>729</v>
      </c>
    </row>
    <row r="383" spans="1:2" x14ac:dyDescent="0.25">
      <c r="A383" s="81">
        <v>381</v>
      </c>
      <c r="B383" t="s">
        <v>2146</v>
      </c>
    </row>
    <row r="384" spans="1:2" x14ac:dyDescent="0.25">
      <c r="A384" s="81">
        <v>382</v>
      </c>
      <c r="B384" t="s">
        <v>2147</v>
      </c>
    </row>
    <row r="385" spans="1:2" x14ac:dyDescent="0.25">
      <c r="A385" s="81">
        <v>383</v>
      </c>
      <c r="B385" t="s">
        <v>2148</v>
      </c>
    </row>
    <row r="386" spans="1:2" x14ac:dyDescent="0.25">
      <c r="A386" s="81">
        <v>384</v>
      </c>
      <c r="B386" t="s">
        <v>2149</v>
      </c>
    </row>
    <row r="387" spans="1:2" x14ac:dyDescent="0.25">
      <c r="A387" s="81">
        <v>385</v>
      </c>
    </row>
    <row r="388" spans="1:2" x14ac:dyDescent="0.25">
      <c r="A388" s="81">
        <v>386</v>
      </c>
      <c r="B388" t="s">
        <v>2150</v>
      </c>
    </row>
    <row r="389" spans="1:2" x14ac:dyDescent="0.25">
      <c r="A389" s="80">
        <v>387</v>
      </c>
      <c r="B389" t="s">
        <v>2151</v>
      </c>
    </row>
    <row r="390" spans="1:2" x14ac:dyDescent="0.25">
      <c r="A390" s="80">
        <v>388</v>
      </c>
      <c r="B390" t="s">
        <v>731</v>
      </c>
    </row>
    <row r="391" spans="1:2" x14ac:dyDescent="0.25">
      <c r="A391" s="80">
        <v>389</v>
      </c>
      <c r="B391" t="s">
        <v>2152</v>
      </c>
    </row>
    <row r="392" spans="1:2" x14ac:dyDescent="0.25">
      <c r="A392" s="80">
        <v>390</v>
      </c>
      <c r="B392" t="s">
        <v>2153</v>
      </c>
    </row>
    <row r="393" spans="1:2" x14ac:dyDescent="0.25">
      <c r="A393" s="80">
        <v>391</v>
      </c>
      <c r="B393" t="s">
        <v>2154</v>
      </c>
    </row>
    <row r="394" spans="1:2" x14ac:dyDescent="0.25">
      <c r="A394" s="80">
        <v>392</v>
      </c>
      <c r="B394" t="s">
        <v>707</v>
      </c>
    </row>
    <row r="395" spans="1:2" x14ac:dyDescent="0.25">
      <c r="A395" s="80">
        <v>393</v>
      </c>
    </row>
    <row r="396" spans="1:2" x14ac:dyDescent="0.25">
      <c r="A396" s="80">
        <v>394</v>
      </c>
    </row>
    <row r="397" spans="1:2" x14ac:dyDescent="0.25">
      <c r="A397" s="80">
        <v>395</v>
      </c>
      <c r="B397" t="s">
        <v>711</v>
      </c>
    </row>
    <row r="398" spans="1:2" x14ac:dyDescent="0.25">
      <c r="A398" s="80">
        <v>396</v>
      </c>
      <c r="B398" t="s">
        <v>1399</v>
      </c>
    </row>
    <row r="399" spans="1:2" x14ac:dyDescent="0.25">
      <c r="A399" s="80">
        <v>397</v>
      </c>
      <c r="B399" t="s">
        <v>2155</v>
      </c>
    </row>
    <row r="400" spans="1:2" x14ac:dyDescent="0.25">
      <c r="A400" s="80">
        <v>398</v>
      </c>
      <c r="B400" t="s">
        <v>2156</v>
      </c>
    </row>
    <row r="401" spans="1:2" x14ac:dyDescent="0.25">
      <c r="A401" s="80">
        <v>399</v>
      </c>
      <c r="B401" t="s">
        <v>2157</v>
      </c>
    </row>
    <row r="402" spans="1:2" x14ac:dyDescent="0.25">
      <c r="A402" s="80">
        <v>400</v>
      </c>
      <c r="B402" t="s">
        <v>1400</v>
      </c>
    </row>
    <row r="403" spans="1:2" x14ac:dyDescent="0.25">
      <c r="A403" s="80">
        <v>401</v>
      </c>
      <c r="B403" t="s">
        <v>1401</v>
      </c>
    </row>
    <row r="404" spans="1:2" x14ac:dyDescent="0.25">
      <c r="A404" s="81">
        <v>402</v>
      </c>
      <c r="B404" t="s">
        <v>2158</v>
      </c>
    </row>
    <row r="405" spans="1:2" x14ac:dyDescent="0.25">
      <c r="A405" s="81">
        <v>403</v>
      </c>
      <c r="B405" t="s">
        <v>2159</v>
      </c>
    </row>
    <row r="406" spans="1:2" x14ac:dyDescent="0.25">
      <c r="A406" s="81">
        <v>404</v>
      </c>
      <c r="B406" t="s">
        <v>2160</v>
      </c>
    </row>
    <row r="407" spans="1:2" x14ac:dyDescent="0.25">
      <c r="A407" s="81">
        <v>405</v>
      </c>
      <c r="B407" t="s">
        <v>2161</v>
      </c>
    </row>
    <row r="408" spans="1:2" x14ac:dyDescent="0.25">
      <c r="A408" s="81">
        <v>406</v>
      </c>
      <c r="B408" t="s">
        <v>2162</v>
      </c>
    </row>
    <row r="409" spans="1:2" x14ac:dyDescent="0.25">
      <c r="A409" s="81">
        <v>407</v>
      </c>
      <c r="B409" t="s">
        <v>2163</v>
      </c>
    </row>
    <row r="410" spans="1:2" x14ac:dyDescent="0.25">
      <c r="A410" s="81">
        <v>408</v>
      </c>
    </row>
    <row r="411" spans="1:2" x14ac:dyDescent="0.25">
      <c r="A411" s="81">
        <v>409</v>
      </c>
      <c r="B411" t="s">
        <v>1518</v>
      </c>
    </row>
    <row r="412" spans="1:2" x14ac:dyDescent="0.25">
      <c r="A412" s="81">
        <v>410</v>
      </c>
      <c r="B412" t="s">
        <v>1517</v>
      </c>
    </row>
    <row r="413" spans="1:2" x14ac:dyDescent="0.25">
      <c r="A413" s="81">
        <v>411</v>
      </c>
      <c r="B413" t="s">
        <v>2164</v>
      </c>
    </row>
    <row r="414" spans="1:2" x14ac:dyDescent="0.25">
      <c r="A414" s="81">
        <v>412</v>
      </c>
      <c r="B414" t="s">
        <v>2165</v>
      </c>
    </row>
    <row r="415" spans="1:2" x14ac:dyDescent="0.25">
      <c r="A415" s="81">
        <v>413</v>
      </c>
      <c r="B415" t="s">
        <v>2166</v>
      </c>
    </row>
    <row r="416" spans="1:2" x14ac:dyDescent="0.25">
      <c r="A416" s="81">
        <v>414</v>
      </c>
      <c r="B416" t="s">
        <v>2167</v>
      </c>
    </row>
    <row r="417" spans="1:2" x14ac:dyDescent="0.25">
      <c r="A417" s="81">
        <v>415</v>
      </c>
      <c r="B417" t="s">
        <v>2168</v>
      </c>
    </row>
    <row r="418" spans="1:2" x14ac:dyDescent="0.25">
      <c r="A418" s="81">
        <v>416</v>
      </c>
      <c r="B418" t="s">
        <v>2169</v>
      </c>
    </row>
    <row r="419" spans="1:2" x14ac:dyDescent="0.25">
      <c r="A419" s="81">
        <v>417</v>
      </c>
      <c r="B419" t="s">
        <v>2170</v>
      </c>
    </row>
    <row r="420" spans="1:2" x14ac:dyDescent="0.25">
      <c r="A420" s="81">
        <v>418</v>
      </c>
      <c r="B420" t="s">
        <v>2171</v>
      </c>
    </row>
    <row r="421" spans="1:2" x14ac:dyDescent="0.25">
      <c r="A421" s="81">
        <v>419</v>
      </c>
      <c r="B421" t="s">
        <v>2172</v>
      </c>
    </row>
    <row r="422" spans="1:2" x14ac:dyDescent="0.25">
      <c r="A422" s="81">
        <v>420</v>
      </c>
      <c r="B422" t="s">
        <v>2173</v>
      </c>
    </row>
    <row r="423" spans="1:2" x14ac:dyDescent="0.25">
      <c r="A423" s="81">
        <v>421</v>
      </c>
      <c r="B423" t="s">
        <v>2174</v>
      </c>
    </row>
    <row r="424" spans="1:2" x14ac:dyDescent="0.25">
      <c r="A424" s="81">
        <v>422</v>
      </c>
      <c r="B424" t="s">
        <v>1621</v>
      </c>
    </row>
    <row r="425" spans="1:2" x14ac:dyDescent="0.25">
      <c r="A425" s="81">
        <v>423</v>
      </c>
      <c r="B425" t="s">
        <v>1622</v>
      </c>
    </row>
    <row r="426" spans="1:2" x14ac:dyDescent="0.25">
      <c r="A426" s="80">
        <v>424</v>
      </c>
      <c r="B426" t="s">
        <v>2175</v>
      </c>
    </row>
    <row r="427" spans="1:2" x14ac:dyDescent="0.25">
      <c r="A427" s="80">
        <v>425</v>
      </c>
      <c r="B427" t="s">
        <v>2176</v>
      </c>
    </row>
    <row r="428" spans="1:2" x14ac:dyDescent="0.25">
      <c r="A428" s="80">
        <v>426</v>
      </c>
      <c r="B428" t="s">
        <v>2177</v>
      </c>
    </row>
    <row r="429" spans="1:2" x14ac:dyDescent="0.25">
      <c r="A429" s="80">
        <v>427</v>
      </c>
      <c r="B429" t="s">
        <v>1687</v>
      </c>
    </row>
    <row r="430" spans="1:2" x14ac:dyDescent="0.25">
      <c r="A430" s="81">
        <v>428</v>
      </c>
      <c r="B430" t="s">
        <v>1688</v>
      </c>
    </row>
    <row r="431" spans="1:2" x14ac:dyDescent="0.25">
      <c r="A431" s="81">
        <v>429</v>
      </c>
      <c r="B431" t="s">
        <v>2178</v>
      </c>
    </row>
    <row r="432" spans="1:2" x14ac:dyDescent="0.25">
      <c r="A432" s="81">
        <v>430</v>
      </c>
      <c r="B432" t="s">
        <v>2179</v>
      </c>
    </row>
    <row r="433" spans="1:2" x14ac:dyDescent="0.25">
      <c r="A433" s="81">
        <v>431</v>
      </c>
      <c r="B433" t="s">
        <v>2180</v>
      </c>
    </row>
    <row r="434" spans="1:2" x14ac:dyDescent="0.25">
      <c r="A434" s="81">
        <v>432</v>
      </c>
      <c r="B434" t="s">
        <v>2181</v>
      </c>
    </row>
    <row r="435" spans="1:2" x14ac:dyDescent="0.25">
      <c r="A435" s="81">
        <v>433</v>
      </c>
      <c r="B435" t="s">
        <v>2182</v>
      </c>
    </row>
    <row r="436" spans="1:2" x14ac:dyDescent="0.25">
      <c r="A436" s="81">
        <v>434</v>
      </c>
      <c r="B436" t="s">
        <v>2183</v>
      </c>
    </row>
    <row r="437" spans="1:2" x14ac:dyDescent="0.25">
      <c r="A437" s="80">
        <v>435</v>
      </c>
      <c r="B437" t="s">
        <v>2184</v>
      </c>
    </row>
    <row r="438" spans="1:2" x14ac:dyDescent="0.25">
      <c r="A438" s="80">
        <v>436</v>
      </c>
      <c r="B438" t="s">
        <v>2185</v>
      </c>
    </row>
    <row r="439" spans="1:2" x14ac:dyDescent="0.25">
      <c r="A439" s="80">
        <v>437</v>
      </c>
      <c r="B439" t="s">
        <v>2451</v>
      </c>
    </row>
    <row r="440" spans="1:2" x14ac:dyDescent="0.25">
      <c r="A440" s="80">
        <v>438</v>
      </c>
      <c r="B440" t="s">
        <v>1739</v>
      </c>
    </row>
    <row r="441" spans="1:2" x14ac:dyDescent="0.25">
      <c r="A441" s="80">
        <v>439</v>
      </c>
      <c r="B441" t="s">
        <v>1740</v>
      </c>
    </row>
    <row r="442" spans="1:2" x14ac:dyDescent="0.25">
      <c r="A442" s="80">
        <v>440</v>
      </c>
      <c r="B442" t="s">
        <v>1741</v>
      </c>
    </row>
    <row r="443" spans="1:2" x14ac:dyDescent="0.25">
      <c r="A443" s="80">
        <v>441</v>
      </c>
      <c r="B443" t="s">
        <v>2239</v>
      </c>
    </row>
    <row r="444" spans="1:2" x14ac:dyDescent="0.25">
      <c r="A444" s="80">
        <v>442</v>
      </c>
      <c r="B444" t="s">
        <v>2240</v>
      </c>
    </row>
    <row r="445" spans="1:2" x14ac:dyDescent="0.25">
      <c r="A445" s="80">
        <v>443</v>
      </c>
      <c r="B445" t="s">
        <v>2241</v>
      </c>
    </row>
    <row r="446" spans="1:2" x14ac:dyDescent="0.25">
      <c r="A446" s="80">
        <v>444</v>
      </c>
      <c r="B446" t="s">
        <v>2242</v>
      </c>
    </row>
    <row r="447" spans="1:2" x14ac:dyDescent="0.25">
      <c r="A447" s="80">
        <v>445</v>
      </c>
      <c r="B447" t="s">
        <v>2243</v>
      </c>
    </row>
    <row r="448" spans="1:2" x14ac:dyDescent="0.25">
      <c r="A448" s="80">
        <v>446</v>
      </c>
      <c r="B448" t="s">
        <v>2244</v>
      </c>
    </row>
    <row r="449" spans="1:2" x14ac:dyDescent="0.25">
      <c r="A449" s="80">
        <v>447</v>
      </c>
      <c r="B449" t="s">
        <v>2245</v>
      </c>
    </row>
    <row r="450" spans="1:2" x14ac:dyDescent="0.25">
      <c r="A450" s="81">
        <v>448</v>
      </c>
      <c r="B450" t="s">
        <v>2246</v>
      </c>
    </row>
    <row r="451" spans="1:2" x14ac:dyDescent="0.25">
      <c r="A451" s="81">
        <v>449</v>
      </c>
      <c r="B451" t="s">
        <v>2247</v>
      </c>
    </row>
    <row r="452" spans="1:2" x14ac:dyDescent="0.25">
      <c r="A452" s="81">
        <v>450</v>
      </c>
      <c r="B452" t="s">
        <v>2186</v>
      </c>
    </row>
    <row r="453" spans="1:2" x14ac:dyDescent="0.25">
      <c r="A453" s="80">
        <v>451</v>
      </c>
      <c r="B453" t="s">
        <v>2187</v>
      </c>
    </row>
    <row r="454" spans="1:2" x14ac:dyDescent="0.25">
      <c r="A454" s="80">
        <v>452</v>
      </c>
      <c r="B454" t="s">
        <v>2188</v>
      </c>
    </row>
    <row r="455" spans="1:2" x14ac:dyDescent="0.25">
      <c r="A455" s="81">
        <v>453</v>
      </c>
      <c r="B455" t="s">
        <v>2189</v>
      </c>
    </row>
    <row r="456" spans="1:2" x14ac:dyDescent="0.25">
      <c r="A456" s="81">
        <v>454</v>
      </c>
      <c r="B456" t="s">
        <v>2450</v>
      </c>
    </row>
    <row r="457" spans="1:2" x14ac:dyDescent="0.25">
      <c r="A457" s="81">
        <v>455</v>
      </c>
      <c r="B457" t="s">
        <v>2248</v>
      </c>
    </row>
    <row r="458" spans="1:2" x14ac:dyDescent="0.25">
      <c r="A458" s="80">
        <v>456</v>
      </c>
      <c r="B458" t="s">
        <v>2249</v>
      </c>
    </row>
    <row r="459" spans="1:2" x14ac:dyDescent="0.25">
      <c r="A459" s="80">
        <v>457</v>
      </c>
      <c r="B459" t="s">
        <v>2250</v>
      </c>
    </row>
    <row r="460" spans="1:2" x14ac:dyDescent="0.25">
      <c r="A460" s="80">
        <v>458</v>
      </c>
      <c r="B460" t="s">
        <v>2498</v>
      </c>
    </row>
    <row r="461" spans="1:2" x14ac:dyDescent="0.25">
      <c r="A461" s="80">
        <v>459</v>
      </c>
      <c r="B461" t="s">
        <v>2499</v>
      </c>
    </row>
    <row r="462" spans="1:2" x14ac:dyDescent="0.25">
      <c r="A462" s="80">
        <v>460</v>
      </c>
      <c r="B462" t="s">
        <v>2500</v>
      </c>
    </row>
    <row r="463" spans="1:2" x14ac:dyDescent="0.25">
      <c r="A463" s="80">
        <v>461</v>
      </c>
      <c r="B463" t="s">
        <v>2501</v>
      </c>
    </row>
    <row r="464" spans="1:2" x14ac:dyDescent="0.25">
      <c r="A464" s="80">
        <v>462</v>
      </c>
      <c r="B464" t="s">
        <v>2502</v>
      </c>
    </row>
    <row r="465" spans="1:3" x14ac:dyDescent="0.25">
      <c r="A465" s="80">
        <v>463</v>
      </c>
      <c r="B465" t="s">
        <v>2503</v>
      </c>
    </row>
    <row r="466" spans="1:3" x14ac:dyDescent="0.25">
      <c r="A466" s="80">
        <v>464</v>
      </c>
      <c r="B466" t="s">
        <v>2495</v>
      </c>
    </row>
    <row r="467" spans="1:3" x14ac:dyDescent="0.25">
      <c r="A467" s="80">
        <v>465</v>
      </c>
      <c r="B467" t="s">
        <v>2445</v>
      </c>
    </row>
    <row r="468" spans="1:3" x14ac:dyDescent="0.25">
      <c r="A468" s="80">
        <v>466</v>
      </c>
      <c r="B468" t="s">
        <v>2444</v>
      </c>
    </row>
    <row r="469" spans="1:3" x14ac:dyDescent="0.25">
      <c r="A469" s="80">
        <v>467</v>
      </c>
      <c r="B469" t="s">
        <v>2496</v>
      </c>
    </row>
    <row r="470" spans="1:3" x14ac:dyDescent="0.25">
      <c r="A470" s="80">
        <v>468</v>
      </c>
      <c r="B470" t="s">
        <v>2497</v>
      </c>
    </row>
    <row r="471" spans="1:3" x14ac:dyDescent="0.25">
      <c r="A471" s="80">
        <v>469</v>
      </c>
      <c r="B471" t="s">
        <v>2560</v>
      </c>
    </row>
    <row r="472" spans="1:3" x14ac:dyDescent="0.25">
      <c r="A472" s="80">
        <v>470</v>
      </c>
      <c r="B472" t="s">
        <v>2561</v>
      </c>
    </row>
    <row r="473" spans="1:3" x14ac:dyDescent="0.25">
      <c r="A473" s="80">
        <v>471</v>
      </c>
      <c r="B473" t="s">
        <v>2493</v>
      </c>
    </row>
    <row r="474" spans="1:3" x14ac:dyDescent="0.25">
      <c r="A474" s="81">
        <v>472</v>
      </c>
      <c r="B474" t="s">
        <v>2494</v>
      </c>
      <c r="C474" s="79"/>
    </row>
    <row r="475" spans="1:3" x14ac:dyDescent="0.25">
      <c r="A475" s="80">
        <v>473</v>
      </c>
      <c r="B475" t="s">
        <v>2465</v>
      </c>
      <c r="C475" s="79"/>
    </row>
    <row r="476" spans="1:3" x14ac:dyDescent="0.25">
      <c r="A476" s="80">
        <v>474</v>
      </c>
      <c r="C476" s="79"/>
    </row>
    <row r="477" spans="1:3" x14ac:dyDescent="0.25">
      <c r="A477" s="80">
        <v>475</v>
      </c>
      <c r="C477" s="79"/>
    </row>
    <row r="478" spans="1:3" x14ac:dyDescent="0.25">
      <c r="A478" s="80">
        <v>476</v>
      </c>
      <c r="B478" t="s">
        <v>2719</v>
      </c>
      <c r="C478" s="80"/>
    </row>
    <row r="479" spans="1:3" x14ac:dyDescent="0.25">
      <c r="A479" s="80">
        <v>477</v>
      </c>
      <c r="B479" t="s">
        <v>2720</v>
      </c>
      <c r="C479" s="81"/>
    </row>
    <row r="480" spans="1:3" x14ac:dyDescent="0.25">
      <c r="A480" s="80">
        <v>478</v>
      </c>
      <c r="B480" t="s">
        <v>2721</v>
      </c>
      <c r="C480" s="81"/>
    </row>
    <row r="481" spans="1:3" x14ac:dyDescent="0.25">
      <c r="A481" s="80">
        <v>479</v>
      </c>
      <c r="B481" t="s">
        <v>2722</v>
      </c>
      <c r="C481" s="81"/>
    </row>
    <row r="482" spans="1:3" x14ac:dyDescent="0.25">
      <c r="A482" s="81">
        <v>480</v>
      </c>
      <c r="B482" t="s">
        <v>2723</v>
      </c>
      <c r="C482" s="81"/>
    </row>
    <row r="483" spans="1:3" x14ac:dyDescent="0.25">
      <c r="A483" s="80">
        <v>481</v>
      </c>
      <c r="B483" t="s">
        <v>2562</v>
      </c>
      <c r="C483" s="81"/>
    </row>
    <row r="484" spans="1:3" x14ac:dyDescent="0.25">
      <c r="A484" s="80">
        <v>482</v>
      </c>
      <c r="B484" t="s">
        <v>2563</v>
      </c>
      <c r="C484" s="81"/>
    </row>
    <row r="485" spans="1:3" x14ac:dyDescent="0.25">
      <c r="A485" s="80">
        <v>483</v>
      </c>
      <c r="B485" t="s">
        <v>2564</v>
      </c>
      <c r="C485" s="81"/>
    </row>
    <row r="486" spans="1:3" x14ac:dyDescent="0.25">
      <c r="A486" s="80">
        <v>484</v>
      </c>
      <c r="B486" t="s">
        <v>2565</v>
      </c>
    </row>
    <row r="487" spans="1:3" x14ac:dyDescent="0.25">
      <c r="A487" s="80">
        <v>485</v>
      </c>
      <c r="B487" t="s">
        <v>2554</v>
      </c>
    </row>
    <row r="488" spans="1:3" x14ac:dyDescent="0.25">
      <c r="A488" s="80">
        <v>486</v>
      </c>
      <c r="B488" t="s">
        <v>2559</v>
      </c>
    </row>
    <row r="489" spans="1:3" x14ac:dyDescent="0.25">
      <c r="A489" s="91">
        <v>487</v>
      </c>
      <c r="B489" s="57" t="s">
        <v>2724</v>
      </c>
    </row>
    <row r="490" spans="1:3" x14ac:dyDescent="0.25">
      <c r="A490" s="91">
        <v>488</v>
      </c>
      <c r="B490" s="57"/>
    </row>
    <row r="491" spans="1:3" x14ac:dyDescent="0.25">
      <c r="A491" s="91">
        <v>489</v>
      </c>
      <c r="B491" s="57" t="s">
        <v>2725</v>
      </c>
    </row>
    <row r="492" spans="1:3" x14ac:dyDescent="0.25">
      <c r="A492" s="91">
        <v>490</v>
      </c>
      <c r="B492" s="57" t="s">
        <v>2726</v>
      </c>
    </row>
    <row r="493" spans="1:3" x14ac:dyDescent="0.25">
      <c r="A493" s="91">
        <v>491</v>
      </c>
      <c r="B493" s="57" t="s">
        <v>2727</v>
      </c>
    </row>
    <row r="494" spans="1:3" x14ac:dyDescent="0.25">
      <c r="A494" s="91">
        <v>492</v>
      </c>
      <c r="B494" s="57"/>
    </row>
    <row r="495" spans="1:3" x14ac:dyDescent="0.25">
      <c r="A495" s="91">
        <v>493</v>
      </c>
      <c r="B495" s="57" t="s">
        <v>2728</v>
      </c>
    </row>
    <row r="496" spans="1:3" x14ac:dyDescent="0.25">
      <c r="A496" s="91">
        <v>494</v>
      </c>
      <c r="B496" s="57" t="s">
        <v>2729</v>
      </c>
    </row>
    <row r="497" spans="1:2" x14ac:dyDescent="0.25">
      <c r="A497" s="91">
        <v>495</v>
      </c>
      <c r="B497" s="57" t="s">
        <v>2730</v>
      </c>
    </row>
    <row r="498" spans="1:2" x14ac:dyDescent="0.25">
      <c r="A498" s="91">
        <v>496</v>
      </c>
      <c r="B498" s="57" t="s">
        <v>2731</v>
      </c>
    </row>
    <row r="501" spans="1:2" x14ac:dyDescent="0.25">
      <c r="A501" s="91"/>
    </row>
    <row r="502" spans="1:2" x14ac:dyDescent="0.25">
      <c r="A502" s="91"/>
    </row>
    <row r="503" spans="1:2" x14ac:dyDescent="0.25">
      <c r="A503" s="91"/>
    </row>
    <row r="504" spans="1:2" x14ac:dyDescent="0.25">
      <c r="A504" s="91"/>
    </row>
    <row r="505" spans="1:2" x14ac:dyDescent="0.25">
      <c r="A505" s="91"/>
    </row>
    <row r="506" spans="1:2" x14ac:dyDescent="0.25">
      <c r="A506" s="91"/>
    </row>
    <row r="507" spans="1:2" x14ac:dyDescent="0.25">
      <c r="A507" s="91"/>
    </row>
    <row r="508" spans="1:2" x14ac:dyDescent="0.25">
      <c r="A508" s="91"/>
    </row>
    <row r="509" spans="1:2" x14ac:dyDescent="0.25">
      <c r="A509" s="91"/>
    </row>
    <row r="510" spans="1:2" x14ac:dyDescent="0.25">
      <c r="A510" s="91"/>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I876"/>
  <sheetViews>
    <sheetView workbookViewId="0">
      <selection sqref="A1:I3"/>
    </sheetView>
  </sheetViews>
  <sheetFormatPr baseColWidth="10" defaultRowHeight="15" x14ac:dyDescent="0.25"/>
  <sheetData>
    <row r="1" spans="1:9" x14ac:dyDescent="0.25">
      <c r="A1" s="79">
        <v>493</v>
      </c>
      <c r="B1">
        <v>44</v>
      </c>
      <c r="C1">
        <v>2119</v>
      </c>
      <c r="D1" t="s">
        <v>2754</v>
      </c>
      <c r="E1">
        <v>854</v>
      </c>
      <c r="F1">
        <v>1283</v>
      </c>
      <c r="G1" t="s">
        <v>2755</v>
      </c>
      <c r="H1">
        <v>1</v>
      </c>
      <c r="I1" t="s">
        <v>2756</v>
      </c>
    </row>
    <row r="2" spans="1:9" x14ac:dyDescent="0.25">
      <c r="A2" s="79">
        <v>487</v>
      </c>
      <c r="B2">
        <v>44</v>
      </c>
      <c r="C2">
        <v>2119</v>
      </c>
      <c r="D2" t="s">
        <v>2754</v>
      </c>
      <c r="E2">
        <v>854</v>
      </c>
      <c r="F2">
        <v>1283</v>
      </c>
      <c r="G2" t="s">
        <v>2755</v>
      </c>
      <c r="H2">
        <v>1</v>
      </c>
      <c r="I2" t="s">
        <v>2757</v>
      </c>
    </row>
    <row r="3" spans="1:9" x14ac:dyDescent="0.25">
      <c r="A3" s="79">
        <v>495</v>
      </c>
      <c r="B3">
        <v>44</v>
      </c>
      <c r="C3">
        <v>2119</v>
      </c>
      <c r="D3" t="s">
        <v>2754</v>
      </c>
      <c r="E3">
        <v>854</v>
      </c>
      <c r="F3">
        <v>1283</v>
      </c>
      <c r="G3" t="s">
        <v>2755</v>
      </c>
      <c r="H3">
        <v>7</v>
      </c>
      <c r="I3" t="s">
        <v>2758</v>
      </c>
    </row>
    <row r="4" spans="1:9" x14ac:dyDescent="0.25">
      <c r="A4" s="79"/>
    </row>
    <row r="5" spans="1:9" x14ac:dyDescent="0.25">
      <c r="A5" s="79"/>
    </row>
    <row r="6" spans="1:9" x14ac:dyDescent="0.25">
      <c r="A6" s="79"/>
    </row>
    <row r="7" spans="1:9" x14ac:dyDescent="0.25">
      <c r="A7" s="79"/>
    </row>
    <row r="8" spans="1:9" x14ac:dyDescent="0.25">
      <c r="A8" s="80"/>
    </row>
    <row r="9" spans="1:9" x14ac:dyDescent="0.25">
      <c r="A9" s="80"/>
    </row>
    <row r="10" spans="1:9" x14ac:dyDescent="0.25">
      <c r="A10" s="80"/>
    </row>
    <row r="11" spans="1:9" x14ac:dyDescent="0.25">
      <c r="A11" s="80"/>
    </row>
    <row r="12" spans="1:9" x14ac:dyDescent="0.25">
      <c r="A12" s="80"/>
    </row>
    <row r="13" spans="1:9" x14ac:dyDescent="0.25">
      <c r="A13" s="80"/>
    </row>
    <row r="14" spans="1:9" x14ac:dyDescent="0.25">
      <c r="A14" s="80"/>
    </row>
    <row r="15" spans="1:9" x14ac:dyDescent="0.25">
      <c r="A15" s="80"/>
    </row>
    <row r="16" spans="1:9" x14ac:dyDescent="0.25">
      <c r="A16" s="80"/>
    </row>
    <row r="17" spans="1:1" x14ac:dyDescent="0.25">
      <c r="A17" s="80"/>
    </row>
    <row r="18" spans="1:1" x14ac:dyDescent="0.25">
      <c r="A18" s="81"/>
    </row>
    <row r="19" spans="1:1" x14ac:dyDescent="0.25">
      <c r="A19" s="81"/>
    </row>
    <row r="20" spans="1:1" x14ac:dyDescent="0.25">
      <c r="A20" s="81"/>
    </row>
    <row r="21" spans="1:1" x14ac:dyDescent="0.25">
      <c r="A21" s="81"/>
    </row>
    <row r="22" spans="1:1" x14ac:dyDescent="0.25">
      <c r="A22" s="81"/>
    </row>
    <row r="23" spans="1:1" x14ac:dyDescent="0.25">
      <c r="A23" s="81"/>
    </row>
    <row r="24" spans="1:1" x14ac:dyDescent="0.25">
      <c r="A24" s="81"/>
    </row>
    <row r="25" spans="1:1" x14ac:dyDescent="0.25">
      <c r="A25" s="80"/>
    </row>
    <row r="26" spans="1:1" x14ac:dyDescent="0.25">
      <c r="A26" s="81"/>
    </row>
    <row r="27" spans="1:1" x14ac:dyDescent="0.25">
      <c r="A27" s="81"/>
    </row>
    <row r="28" spans="1:1" x14ac:dyDescent="0.25">
      <c r="A28" s="81"/>
    </row>
    <row r="29" spans="1:1" x14ac:dyDescent="0.25">
      <c r="A29" s="81"/>
    </row>
    <row r="30" spans="1:1" x14ac:dyDescent="0.25">
      <c r="A30" s="81"/>
    </row>
    <row r="31" spans="1:1" x14ac:dyDescent="0.25">
      <c r="A31" s="81"/>
    </row>
    <row r="32" spans="1:1" x14ac:dyDescent="0.25">
      <c r="A32" s="80"/>
    </row>
    <row r="33" spans="1:1" x14ac:dyDescent="0.25">
      <c r="A33" s="80"/>
    </row>
    <row r="34" spans="1:1" x14ac:dyDescent="0.25">
      <c r="A34" s="80"/>
    </row>
    <row r="35" spans="1:1" x14ac:dyDescent="0.25">
      <c r="A35" s="80"/>
    </row>
    <row r="36" spans="1:1" x14ac:dyDescent="0.25">
      <c r="A36" s="81"/>
    </row>
    <row r="37" spans="1:1" x14ac:dyDescent="0.25">
      <c r="A37" s="81"/>
    </row>
    <row r="38" spans="1:1" x14ac:dyDescent="0.25">
      <c r="A38" s="81"/>
    </row>
    <row r="39" spans="1:1" x14ac:dyDescent="0.25">
      <c r="A39" s="81"/>
    </row>
    <row r="40" spans="1:1" x14ac:dyDescent="0.25">
      <c r="A40" s="81"/>
    </row>
    <row r="41" spans="1:1" x14ac:dyDescent="0.25">
      <c r="A41" s="81"/>
    </row>
    <row r="42" spans="1:1" x14ac:dyDescent="0.25">
      <c r="A42" s="81"/>
    </row>
    <row r="43" spans="1:1" x14ac:dyDescent="0.25">
      <c r="A43" s="81"/>
    </row>
    <row r="44" spans="1:1" x14ac:dyDescent="0.25">
      <c r="A44" s="81"/>
    </row>
    <row r="45" spans="1:1" x14ac:dyDescent="0.25">
      <c r="A45" s="81"/>
    </row>
    <row r="46" spans="1:1" x14ac:dyDescent="0.25">
      <c r="A46" s="81"/>
    </row>
    <row r="47" spans="1:1" x14ac:dyDescent="0.25">
      <c r="A47" s="81"/>
    </row>
    <row r="48" spans="1:1" x14ac:dyDescent="0.25">
      <c r="A48" s="81"/>
    </row>
    <row r="49" spans="1:1" x14ac:dyDescent="0.25">
      <c r="A49" s="80"/>
    </row>
    <row r="50" spans="1:1" x14ac:dyDescent="0.25">
      <c r="A50" s="80"/>
    </row>
    <row r="51" spans="1:1" x14ac:dyDescent="0.25">
      <c r="A51" s="80"/>
    </row>
    <row r="52" spans="1:1" x14ac:dyDescent="0.25">
      <c r="A52" s="80"/>
    </row>
    <row r="53" spans="1:1" x14ac:dyDescent="0.25">
      <c r="A53" s="80"/>
    </row>
    <row r="54" spans="1:1" x14ac:dyDescent="0.25">
      <c r="A54" s="80"/>
    </row>
    <row r="55" spans="1:1" x14ac:dyDescent="0.25">
      <c r="A55" s="80"/>
    </row>
    <row r="56" spans="1:1" x14ac:dyDescent="0.25">
      <c r="A56" s="80"/>
    </row>
    <row r="57" spans="1:1" x14ac:dyDescent="0.25">
      <c r="A57" s="81"/>
    </row>
    <row r="58" spans="1:1" x14ac:dyDescent="0.25">
      <c r="A58" s="81"/>
    </row>
    <row r="59" spans="1:1" x14ac:dyDescent="0.25">
      <c r="A59" s="81"/>
    </row>
    <row r="60" spans="1:1" x14ac:dyDescent="0.25">
      <c r="A60" s="81"/>
    </row>
    <row r="61" spans="1:1" x14ac:dyDescent="0.25">
      <c r="A61" s="81"/>
    </row>
    <row r="62" spans="1:1" x14ac:dyDescent="0.25">
      <c r="A62" s="81"/>
    </row>
    <row r="63" spans="1:1" x14ac:dyDescent="0.25">
      <c r="A63" s="81"/>
    </row>
    <row r="64" spans="1:1" x14ac:dyDescent="0.25">
      <c r="A64" s="81"/>
    </row>
    <row r="65" spans="1:1" x14ac:dyDescent="0.25">
      <c r="A65" s="81"/>
    </row>
    <row r="66" spans="1:1" x14ac:dyDescent="0.25">
      <c r="A66" s="81"/>
    </row>
    <row r="67" spans="1:1" x14ac:dyDescent="0.25">
      <c r="A67" s="81"/>
    </row>
    <row r="68" spans="1:1" x14ac:dyDescent="0.25">
      <c r="A68" s="81"/>
    </row>
    <row r="69" spans="1:1" x14ac:dyDescent="0.25">
      <c r="A69" s="81"/>
    </row>
    <row r="70" spans="1:1" x14ac:dyDescent="0.25">
      <c r="A70" s="81"/>
    </row>
    <row r="71" spans="1:1" x14ac:dyDescent="0.25">
      <c r="A71" s="81"/>
    </row>
    <row r="72" spans="1:1" x14ac:dyDescent="0.25">
      <c r="A72" s="81"/>
    </row>
    <row r="73" spans="1:1" x14ac:dyDescent="0.25">
      <c r="A73" s="81"/>
    </row>
    <row r="74" spans="1:1" x14ac:dyDescent="0.25">
      <c r="A74" s="81"/>
    </row>
    <row r="75" spans="1:1" x14ac:dyDescent="0.25">
      <c r="A75" s="81"/>
    </row>
    <row r="76" spans="1:1" x14ac:dyDescent="0.25">
      <c r="A76" s="81"/>
    </row>
    <row r="77" spans="1:1" x14ac:dyDescent="0.25">
      <c r="A77" s="81"/>
    </row>
    <row r="78" spans="1:1" x14ac:dyDescent="0.25">
      <c r="A78" s="81"/>
    </row>
    <row r="79" spans="1:1" x14ac:dyDescent="0.25">
      <c r="A79" s="81"/>
    </row>
    <row r="80" spans="1:1" x14ac:dyDescent="0.25">
      <c r="A80" s="81"/>
    </row>
    <row r="81" spans="1:1" x14ac:dyDescent="0.25">
      <c r="A81" s="81"/>
    </row>
    <row r="82" spans="1:1" x14ac:dyDescent="0.25">
      <c r="A82" s="81"/>
    </row>
    <row r="83" spans="1:1" x14ac:dyDescent="0.25">
      <c r="A83" s="80"/>
    </row>
    <row r="84" spans="1:1" x14ac:dyDescent="0.25">
      <c r="A84" s="80"/>
    </row>
    <row r="85" spans="1:1" x14ac:dyDescent="0.25">
      <c r="A85" s="80"/>
    </row>
    <row r="86" spans="1:1" x14ac:dyDescent="0.25">
      <c r="A86" s="80"/>
    </row>
    <row r="87" spans="1:1" x14ac:dyDescent="0.25">
      <c r="A87" s="80"/>
    </row>
    <row r="88" spans="1:1" x14ac:dyDescent="0.25">
      <c r="A88" s="80"/>
    </row>
    <row r="89" spans="1:1" x14ac:dyDescent="0.25">
      <c r="A89" s="80"/>
    </row>
    <row r="90" spans="1:1" x14ac:dyDescent="0.25">
      <c r="A90" s="80"/>
    </row>
    <row r="91" spans="1:1" x14ac:dyDescent="0.25">
      <c r="A91" s="80"/>
    </row>
    <row r="92" spans="1:1" x14ac:dyDescent="0.25">
      <c r="A92" s="80"/>
    </row>
    <row r="93" spans="1:1" x14ac:dyDescent="0.25">
      <c r="A93" s="80"/>
    </row>
    <row r="94" spans="1:1" x14ac:dyDescent="0.25">
      <c r="A94" s="80"/>
    </row>
    <row r="95" spans="1:1" x14ac:dyDescent="0.25">
      <c r="A95" s="80"/>
    </row>
    <row r="96" spans="1:1" x14ac:dyDescent="0.25">
      <c r="A96" s="80"/>
    </row>
    <row r="97" spans="1:1" x14ac:dyDescent="0.25">
      <c r="A97" s="80"/>
    </row>
    <row r="98" spans="1:1" x14ac:dyDescent="0.25">
      <c r="A98" s="80"/>
    </row>
    <row r="99" spans="1:1" x14ac:dyDescent="0.25">
      <c r="A99" s="80"/>
    </row>
    <row r="100" spans="1:1" x14ac:dyDescent="0.25">
      <c r="A100" s="80"/>
    </row>
    <row r="101" spans="1:1" x14ac:dyDescent="0.25">
      <c r="A101" s="80"/>
    </row>
    <row r="102" spans="1:1" x14ac:dyDescent="0.25">
      <c r="A102" s="80"/>
    </row>
    <row r="103" spans="1:1" x14ac:dyDescent="0.25">
      <c r="A103" s="80"/>
    </row>
    <row r="104" spans="1:1" x14ac:dyDescent="0.25">
      <c r="A104" s="80"/>
    </row>
    <row r="105" spans="1:1" x14ac:dyDescent="0.25">
      <c r="A105" s="80"/>
    </row>
    <row r="106" spans="1:1" x14ac:dyDescent="0.25">
      <c r="A106" s="80"/>
    </row>
    <row r="107" spans="1:1" x14ac:dyDescent="0.25">
      <c r="A107" s="80"/>
    </row>
    <row r="108" spans="1:1" x14ac:dyDescent="0.25">
      <c r="A108" s="80"/>
    </row>
    <row r="109" spans="1:1" x14ac:dyDescent="0.25">
      <c r="A109" s="80"/>
    </row>
    <row r="110" spans="1:1" x14ac:dyDescent="0.25">
      <c r="A110" s="80"/>
    </row>
    <row r="111" spans="1:1" x14ac:dyDescent="0.25">
      <c r="A111" s="80"/>
    </row>
    <row r="112" spans="1:1" x14ac:dyDescent="0.25">
      <c r="A112" s="80"/>
    </row>
    <row r="113" spans="1:1" x14ac:dyDescent="0.25">
      <c r="A113" s="81"/>
    </row>
    <row r="114" spans="1:1" x14ac:dyDescent="0.25">
      <c r="A114" s="81"/>
    </row>
    <row r="115" spans="1:1" x14ac:dyDescent="0.25">
      <c r="A115" s="80"/>
    </row>
    <row r="116" spans="1:1" x14ac:dyDescent="0.25">
      <c r="A116" s="80"/>
    </row>
    <row r="117" spans="1:1" x14ac:dyDescent="0.25">
      <c r="A117" s="80"/>
    </row>
    <row r="118" spans="1:1" x14ac:dyDescent="0.25">
      <c r="A118" s="81"/>
    </row>
    <row r="119" spans="1:1" x14ac:dyDescent="0.25">
      <c r="A119" s="81"/>
    </row>
    <row r="120" spans="1:1" x14ac:dyDescent="0.25">
      <c r="A120" s="81"/>
    </row>
    <row r="121" spans="1:1" x14ac:dyDescent="0.25">
      <c r="A121" s="81"/>
    </row>
    <row r="122" spans="1:1" x14ac:dyDescent="0.25">
      <c r="A122" s="81"/>
    </row>
    <row r="123" spans="1:1" x14ac:dyDescent="0.25">
      <c r="A123" s="81"/>
    </row>
    <row r="124" spans="1:1" x14ac:dyDescent="0.25">
      <c r="A124" s="81"/>
    </row>
    <row r="125" spans="1:1" x14ac:dyDescent="0.25">
      <c r="A125" s="81"/>
    </row>
    <row r="126" spans="1:1" x14ac:dyDescent="0.25">
      <c r="A126" s="81"/>
    </row>
    <row r="127" spans="1:1" x14ac:dyDescent="0.25">
      <c r="A127" s="81"/>
    </row>
    <row r="128" spans="1:1" x14ac:dyDescent="0.25">
      <c r="A128" s="81"/>
    </row>
    <row r="129" spans="1:1" x14ac:dyDescent="0.25">
      <c r="A129" s="81"/>
    </row>
    <row r="130" spans="1:1" x14ac:dyDescent="0.25">
      <c r="A130" s="81"/>
    </row>
    <row r="131" spans="1:1" x14ac:dyDescent="0.25">
      <c r="A131" s="80"/>
    </row>
    <row r="132" spans="1:1" x14ac:dyDescent="0.25">
      <c r="A132" s="80"/>
    </row>
    <row r="133" spans="1:1" x14ac:dyDescent="0.25">
      <c r="A133" s="80"/>
    </row>
    <row r="134" spans="1:1" x14ac:dyDescent="0.25">
      <c r="A134" s="80"/>
    </row>
    <row r="135" spans="1:1" x14ac:dyDescent="0.25">
      <c r="A135" s="80"/>
    </row>
    <row r="136" spans="1:1" x14ac:dyDescent="0.25">
      <c r="A136" s="80"/>
    </row>
    <row r="137" spans="1:1" x14ac:dyDescent="0.25">
      <c r="A137" s="81"/>
    </row>
    <row r="138" spans="1:1" x14ac:dyDescent="0.25">
      <c r="A138" s="81"/>
    </row>
    <row r="139" spans="1:1" x14ac:dyDescent="0.25">
      <c r="A139" s="80"/>
    </row>
    <row r="140" spans="1:1" x14ac:dyDescent="0.25">
      <c r="A140" s="80"/>
    </row>
    <row r="141" spans="1:1" x14ac:dyDescent="0.25">
      <c r="A141" s="81"/>
    </row>
    <row r="142" spans="1:1" x14ac:dyDescent="0.25">
      <c r="A142" s="81"/>
    </row>
    <row r="143" spans="1:1" x14ac:dyDescent="0.25">
      <c r="A143" s="81"/>
    </row>
    <row r="144" spans="1:1" x14ac:dyDescent="0.25">
      <c r="A144" s="81"/>
    </row>
    <row r="145" spans="1:1" x14ac:dyDescent="0.25">
      <c r="A145" s="81"/>
    </row>
    <row r="146" spans="1:1" x14ac:dyDescent="0.25">
      <c r="A146" s="80"/>
    </row>
    <row r="147" spans="1:1" x14ac:dyDescent="0.25">
      <c r="A147" s="81"/>
    </row>
    <row r="148" spans="1:1" x14ac:dyDescent="0.25">
      <c r="A148" s="81"/>
    </row>
    <row r="149" spans="1:1" x14ac:dyDescent="0.25">
      <c r="A149" s="81"/>
    </row>
    <row r="150" spans="1:1" x14ac:dyDescent="0.25">
      <c r="A150" s="81"/>
    </row>
    <row r="151" spans="1:1" x14ac:dyDescent="0.25">
      <c r="A151" s="81"/>
    </row>
    <row r="152" spans="1:1" x14ac:dyDescent="0.25">
      <c r="A152" s="81"/>
    </row>
    <row r="153" spans="1:1" x14ac:dyDescent="0.25">
      <c r="A153" s="80"/>
    </row>
    <row r="154" spans="1:1" x14ac:dyDescent="0.25">
      <c r="A154" s="80"/>
    </row>
    <row r="155" spans="1:1" x14ac:dyDescent="0.25">
      <c r="A155" s="80"/>
    </row>
    <row r="156" spans="1:1" x14ac:dyDescent="0.25">
      <c r="A156" s="80"/>
    </row>
    <row r="157" spans="1:1" x14ac:dyDescent="0.25">
      <c r="A157" s="80"/>
    </row>
    <row r="158" spans="1:1" x14ac:dyDescent="0.25">
      <c r="A158" s="80"/>
    </row>
    <row r="159" spans="1:1" x14ac:dyDescent="0.25">
      <c r="A159" s="81"/>
    </row>
    <row r="160" spans="1:1" x14ac:dyDescent="0.25">
      <c r="A160" s="80"/>
    </row>
    <row r="161" spans="1:1" x14ac:dyDescent="0.25">
      <c r="A161" s="80"/>
    </row>
    <row r="162" spans="1:1" x14ac:dyDescent="0.25">
      <c r="A162" s="80"/>
    </row>
    <row r="163" spans="1:1" x14ac:dyDescent="0.25">
      <c r="A163" s="81"/>
    </row>
    <row r="164" spans="1:1" x14ac:dyDescent="0.25">
      <c r="A164" s="81"/>
    </row>
    <row r="165" spans="1:1" x14ac:dyDescent="0.25">
      <c r="A165" s="81"/>
    </row>
    <row r="166" spans="1:1" x14ac:dyDescent="0.25">
      <c r="A166" s="81"/>
    </row>
    <row r="167" spans="1:1" x14ac:dyDescent="0.25">
      <c r="A167" s="81"/>
    </row>
    <row r="168" spans="1:1" x14ac:dyDescent="0.25">
      <c r="A168" s="81"/>
    </row>
    <row r="169" spans="1:1" x14ac:dyDescent="0.25">
      <c r="A169" s="81"/>
    </row>
    <row r="170" spans="1:1" x14ac:dyDescent="0.25">
      <c r="A170" s="81"/>
    </row>
    <row r="171" spans="1:1" x14ac:dyDescent="0.25">
      <c r="A171" s="81"/>
    </row>
    <row r="172" spans="1:1" x14ac:dyDescent="0.25">
      <c r="A172" s="81"/>
    </row>
    <row r="173" spans="1:1" x14ac:dyDescent="0.25">
      <c r="A173" s="81"/>
    </row>
    <row r="174" spans="1:1" x14ac:dyDescent="0.25">
      <c r="A174" s="80"/>
    </row>
    <row r="175" spans="1:1" x14ac:dyDescent="0.25">
      <c r="A175" s="81"/>
    </row>
    <row r="176" spans="1:1" x14ac:dyDescent="0.25">
      <c r="A176" s="81"/>
    </row>
    <row r="177" spans="1:1" x14ac:dyDescent="0.25">
      <c r="A177" s="80"/>
    </row>
    <row r="178" spans="1:1" x14ac:dyDescent="0.25">
      <c r="A178" s="80"/>
    </row>
    <row r="179" spans="1:1" x14ac:dyDescent="0.25">
      <c r="A179" s="80"/>
    </row>
    <row r="180" spans="1:1" x14ac:dyDescent="0.25">
      <c r="A180" s="81"/>
    </row>
    <row r="181" spans="1:1" x14ac:dyDescent="0.25">
      <c r="A181" s="81"/>
    </row>
    <row r="182" spans="1:1" x14ac:dyDescent="0.25">
      <c r="A182" s="81"/>
    </row>
    <row r="183" spans="1:1" x14ac:dyDescent="0.25">
      <c r="A183" s="81"/>
    </row>
    <row r="184" spans="1:1" x14ac:dyDescent="0.25">
      <c r="A184" s="81"/>
    </row>
    <row r="185" spans="1:1" x14ac:dyDescent="0.25">
      <c r="A185" s="81"/>
    </row>
    <row r="186" spans="1:1" x14ac:dyDescent="0.25">
      <c r="A186" s="81"/>
    </row>
    <row r="187" spans="1:1" x14ac:dyDescent="0.25">
      <c r="A187" s="81"/>
    </row>
    <row r="188" spans="1:1" x14ac:dyDescent="0.25">
      <c r="A188" s="81"/>
    </row>
    <row r="189" spans="1:1" x14ac:dyDescent="0.25">
      <c r="A189" s="81"/>
    </row>
    <row r="190" spans="1:1" x14ac:dyDescent="0.25">
      <c r="A190" s="81"/>
    </row>
    <row r="191" spans="1:1" x14ac:dyDescent="0.25">
      <c r="A191" s="81"/>
    </row>
    <row r="192" spans="1:1" x14ac:dyDescent="0.25">
      <c r="A192" s="81"/>
    </row>
    <row r="193" spans="1:1" x14ac:dyDescent="0.25">
      <c r="A193" s="80"/>
    </row>
    <row r="194" spans="1:1" x14ac:dyDescent="0.25">
      <c r="A194" s="81"/>
    </row>
    <row r="195" spans="1:1" x14ac:dyDescent="0.25">
      <c r="A195" s="81"/>
    </row>
    <row r="196" spans="1:1" x14ac:dyDescent="0.25">
      <c r="A196" s="80"/>
    </row>
    <row r="197" spans="1:1" x14ac:dyDescent="0.25">
      <c r="A197" s="80"/>
    </row>
    <row r="198" spans="1:1" x14ac:dyDescent="0.25">
      <c r="A198" s="81"/>
    </row>
    <row r="199" spans="1:1" x14ac:dyDescent="0.25">
      <c r="A199" s="81"/>
    </row>
    <row r="200" spans="1:1" x14ac:dyDescent="0.25">
      <c r="A200" s="81"/>
    </row>
    <row r="201" spans="1:1" x14ac:dyDescent="0.25">
      <c r="A201" s="80"/>
    </row>
    <row r="202" spans="1:1" x14ac:dyDescent="0.25">
      <c r="A202" s="80"/>
    </row>
    <row r="203" spans="1:1" x14ac:dyDescent="0.25">
      <c r="A203" s="80"/>
    </row>
    <row r="204" spans="1:1" x14ac:dyDescent="0.25">
      <c r="A204" s="81"/>
    </row>
    <row r="205" spans="1:1" x14ac:dyDescent="0.25">
      <c r="A205" s="81"/>
    </row>
    <row r="206" spans="1:1" x14ac:dyDescent="0.25">
      <c r="A206" s="81"/>
    </row>
    <row r="207" spans="1:1" x14ac:dyDescent="0.25">
      <c r="A207" s="81"/>
    </row>
    <row r="208" spans="1:1" x14ac:dyDescent="0.25">
      <c r="A208" s="81"/>
    </row>
    <row r="209" spans="1:1" x14ac:dyDescent="0.25">
      <c r="A209" s="81"/>
    </row>
    <row r="210" spans="1:1" x14ac:dyDescent="0.25">
      <c r="A210" s="81"/>
    </row>
    <row r="211" spans="1:1" x14ac:dyDescent="0.25">
      <c r="A211" s="81"/>
    </row>
    <row r="212" spans="1:1" x14ac:dyDescent="0.25">
      <c r="A212" s="81"/>
    </row>
    <row r="213" spans="1:1" x14ac:dyDescent="0.25">
      <c r="A213" s="81"/>
    </row>
    <row r="214" spans="1:1" x14ac:dyDescent="0.25">
      <c r="A214" s="81"/>
    </row>
    <row r="215" spans="1:1" x14ac:dyDescent="0.25">
      <c r="A215" s="81"/>
    </row>
    <row r="216" spans="1:1" x14ac:dyDescent="0.25">
      <c r="A216" s="81"/>
    </row>
    <row r="217" spans="1:1" x14ac:dyDescent="0.25">
      <c r="A217" s="80"/>
    </row>
    <row r="218" spans="1:1" x14ac:dyDescent="0.25">
      <c r="A218" s="80"/>
    </row>
    <row r="219" spans="1:1" x14ac:dyDescent="0.25">
      <c r="A219" s="80"/>
    </row>
    <row r="220" spans="1:1" x14ac:dyDescent="0.25">
      <c r="A220" s="80"/>
    </row>
    <row r="221" spans="1:1" x14ac:dyDescent="0.25">
      <c r="A221" s="81"/>
    </row>
    <row r="222" spans="1:1" x14ac:dyDescent="0.25">
      <c r="A222" s="81"/>
    </row>
    <row r="223" spans="1:1" x14ac:dyDescent="0.25">
      <c r="A223" s="80"/>
    </row>
    <row r="224" spans="1:1" x14ac:dyDescent="0.25">
      <c r="A224" s="80"/>
    </row>
    <row r="225" spans="1:1" x14ac:dyDescent="0.25">
      <c r="A225" s="81"/>
    </row>
    <row r="226" spans="1:1" x14ac:dyDescent="0.25">
      <c r="A226" s="81"/>
    </row>
    <row r="227" spans="1:1" x14ac:dyDescent="0.25">
      <c r="A227" s="81"/>
    </row>
    <row r="228" spans="1:1" x14ac:dyDescent="0.25">
      <c r="A228" s="81"/>
    </row>
    <row r="229" spans="1:1" x14ac:dyDescent="0.25">
      <c r="A229" s="81"/>
    </row>
    <row r="230" spans="1:1" x14ac:dyDescent="0.25">
      <c r="A230" s="81"/>
    </row>
    <row r="231" spans="1:1" x14ac:dyDescent="0.25">
      <c r="A231" s="81"/>
    </row>
    <row r="232" spans="1:1" x14ac:dyDescent="0.25">
      <c r="A232" s="81"/>
    </row>
    <row r="233" spans="1:1" x14ac:dyDescent="0.25">
      <c r="A233" s="81"/>
    </row>
    <row r="234" spans="1:1" x14ac:dyDescent="0.25">
      <c r="A234" s="81"/>
    </row>
    <row r="235" spans="1:1" x14ac:dyDescent="0.25">
      <c r="A235" s="81"/>
    </row>
    <row r="236" spans="1:1" x14ac:dyDescent="0.25">
      <c r="A236" s="81"/>
    </row>
    <row r="237" spans="1:1" x14ac:dyDescent="0.25">
      <c r="A237" s="81"/>
    </row>
    <row r="238" spans="1:1" x14ac:dyDescent="0.25">
      <c r="A238" s="81"/>
    </row>
    <row r="239" spans="1:1" x14ac:dyDescent="0.25">
      <c r="A239" s="81"/>
    </row>
    <row r="240" spans="1:1" x14ac:dyDescent="0.25">
      <c r="A240" s="80"/>
    </row>
    <row r="241" spans="1:1" x14ac:dyDescent="0.25">
      <c r="A241" s="81"/>
    </row>
    <row r="242" spans="1:1" x14ac:dyDescent="0.25">
      <c r="A242" s="81"/>
    </row>
    <row r="243" spans="1:1" x14ac:dyDescent="0.25">
      <c r="A243" s="81"/>
    </row>
    <row r="244" spans="1:1" x14ac:dyDescent="0.25">
      <c r="A244" s="81"/>
    </row>
    <row r="245" spans="1:1" x14ac:dyDescent="0.25">
      <c r="A245" s="81"/>
    </row>
    <row r="246" spans="1:1" x14ac:dyDescent="0.25">
      <c r="A246" s="81"/>
    </row>
    <row r="247" spans="1:1" x14ac:dyDescent="0.25">
      <c r="A247" s="81"/>
    </row>
    <row r="248" spans="1:1" x14ac:dyDescent="0.25">
      <c r="A248" s="80"/>
    </row>
    <row r="249" spans="1:1" x14ac:dyDescent="0.25">
      <c r="A249" s="81"/>
    </row>
    <row r="250" spans="1:1" x14ac:dyDescent="0.25">
      <c r="A250" s="80"/>
    </row>
    <row r="251" spans="1:1" x14ac:dyDescent="0.25">
      <c r="A251" s="81"/>
    </row>
    <row r="252" spans="1:1" x14ac:dyDescent="0.25">
      <c r="A252" s="81"/>
    </row>
    <row r="253" spans="1:1" x14ac:dyDescent="0.25">
      <c r="A253" s="80"/>
    </row>
    <row r="254" spans="1:1" x14ac:dyDescent="0.25">
      <c r="A254" s="81"/>
    </row>
    <row r="255" spans="1:1" x14ac:dyDescent="0.25">
      <c r="A255" s="81"/>
    </row>
    <row r="256" spans="1:1" x14ac:dyDescent="0.25">
      <c r="A256" s="81"/>
    </row>
    <row r="257" spans="1:1" x14ac:dyDescent="0.25">
      <c r="A257" s="81"/>
    </row>
    <row r="258" spans="1:1" x14ac:dyDescent="0.25">
      <c r="A258" s="81"/>
    </row>
    <row r="259" spans="1:1" x14ac:dyDescent="0.25">
      <c r="A259" s="81"/>
    </row>
    <row r="260" spans="1:1" x14ac:dyDescent="0.25">
      <c r="A260" s="81"/>
    </row>
    <row r="261" spans="1:1" x14ac:dyDescent="0.25">
      <c r="A261" s="81"/>
    </row>
    <row r="262" spans="1:1" x14ac:dyDescent="0.25">
      <c r="A262" s="81"/>
    </row>
    <row r="263" spans="1:1" x14ac:dyDescent="0.25">
      <c r="A263" s="81"/>
    </row>
    <row r="264" spans="1:1" x14ac:dyDescent="0.25">
      <c r="A264" s="81"/>
    </row>
    <row r="265" spans="1:1" x14ac:dyDescent="0.25">
      <c r="A265" s="81"/>
    </row>
    <row r="266" spans="1:1" x14ac:dyDescent="0.25">
      <c r="A266" s="80"/>
    </row>
    <row r="267" spans="1:1" x14ac:dyDescent="0.25">
      <c r="A267" s="80"/>
    </row>
    <row r="268" spans="1:1" x14ac:dyDescent="0.25">
      <c r="A268" s="80"/>
    </row>
    <row r="269" spans="1:1" x14ac:dyDescent="0.25">
      <c r="A269" s="80"/>
    </row>
    <row r="270" spans="1:1" x14ac:dyDescent="0.25">
      <c r="A270" s="80"/>
    </row>
    <row r="271" spans="1:1" x14ac:dyDescent="0.25">
      <c r="A271" s="80"/>
    </row>
    <row r="272" spans="1:1" x14ac:dyDescent="0.25">
      <c r="A272" s="80"/>
    </row>
    <row r="273" spans="1:1" x14ac:dyDescent="0.25">
      <c r="A273" s="80"/>
    </row>
    <row r="274" spans="1:1" x14ac:dyDescent="0.25">
      <c r="A274" s="80"/>
    </row>
    <row r="275" spans="1:1" x14ac:dyDescent="0.25">
      <c r="A275" s="80"/>
    </row>
    <row r="276" spans="1:1" x14ac:dyDescent="0.25">
      <c r="A276" s="80"/>
    </row>
    <row r="277" spans="1:1" x14ac:dyDescent="0.25">
      <c r="A277" s="80"/>
    </row>
    <row r="278" spans="1:1" x14ac:dyDescent="0.25">
      <c r="A278" s="80"/>
    </row>
    <row r="279" spans="1:1" x14ac:dyDescent="0.25">
      <c r="A279" s="80"/>
    </row>
    <row r="280" spans="1:1" x14ac:dyDescent="0.25">
      <c r="A280" s="80"/>
    </row>
    <row r="281" spans="1:1" x14ac:dyDescent="0.25">
      <c r="A281" s="80"/>
    </row>
    <row r="282" spans="1:1" x14ac:dyDescent="0.25">
      <c r="A282" s="80"/>
    </row>
    <row r="283" spans="1:1" x14ac:dyDescent="0.25">
      <c r="A283" s="80"/>
    </row>
    <row r="284" spans="1:1" x14ac:dyDescent="0.25">
      <c r="A284" s="80"/>
    </row>
    <row r="285" spans="1:1" x14ac:dyDescent="0.25">
      <c r="A285" s="80"/>
    </row>
    <row r="286" spans="1:1" x14ac:dyDescent="0.25">
      <c r="A286" s="80"/>
    </row>
    <row r="287" spans="1:1" x14ac:dyDescent="0.25">
      <c r="A287" s="80"/>
    </row>
    <row r="288" spans="1:1" x14ac:dyDescent="0.25">
      <c r="A288" s="80"/>
    </row>
    <row r="289" spans="1:1" x14ac:dyDescent="0.25">
      <c r="A289" s="80"/>
    </row>
    <row r="290" spans="1:1" x14ac:dyDescent="0.25">
      <c r="A290" s="80"/>
    </row>
    <row r="291" spans="1:1" x14ac:dyDescent="0.25">
      <c r="A291" s="80"/>
    </row>
    <row r="292" spans="1:1" x14ac:dyDescent="0.25">
      <c r="A292" s="80"/>
    </row>
    <row r="293" spans="1:1" x14ac:dyDescent="0.25">
      <c r="A293" s="80"/>
    </row>
    <row r="294" spans="1:1" x14ac:dyDescent="0.25">
      <c r="A294" s="80"/>
    </row>
    <row r="295" spans="1:1" x14ac:dyDescent="0.25">
      <c r="A295" s="80"/>
    </row>
    <row r="296" spans="1:1" x14ac:dyDescent="0.25">
      <c r="A296" s="80"/>
    </row>
    <row r="297" spans="1:1" x14ac:dyDescent="0.25">
      <c r="A297" s="80"/>
    </row>
    <row r="298" spans="1:1" x14ac:dyDescent="0.25">
      <c r="A298" s="80"/>
    </row>
    <row r="299" spans="1:1" x14ac:dyDescent="0.25">
      <c r="A299" s="80"/>
    </row>
    <row r="300" spans="1:1" x14ac:dyDescent="0.25">
      <c r="A300" s="80"/>
    </row>
    <row r="301" spans="1:1" x14ac:dyDescent="0.25">
      <c r="A301" s="80"/>
    </row>
    <row r="302" spans="1:1" x14ac:dyDescent="0.25">
      <c r="A302" s="80"/>
    </row>
    <row r="303" spans="1:1" x14ac:dyDescent="0.25">
      <c r="A303" s="80"/>
    </row>
    <row r="304" spans="1:1" x14ac:dyDescent="0.25">
      <c r="A304" s="80"/>
    </row>
    <row r="305" spans="1:1" x14ac:dyDescent="0.25">
      <c r="A305" s="81"/>
    </row>
    <row r="306" spans="1:1" x14ac:dyDescent="0.25">
      <c r="A306" s="81"/>
    </row>
    <row r="307" spans="1:1" x14ac:dyDescent="0.25">
      <c r="A307" s="80"/>
    </row>
    <row r="308" spans="1:1" x14ac:dyDescent="0.25">
      <c r="A308" s="81"/>
    </row>
    <row r="309" spans="1:1" x14ac:dyDescent="0.25">
      <c r="A309" s="81"/>
    </row>
    <row r="310" spans="1:1" x14ac:dyDescent="0.25">
      <c r="A310" s="81"/>
    </row>
    <row r="311" spans="1:1" x14ac:dyDescent="0.25">
      <c r="A311" s="81"/>
    </row>
    <row r="312" spans="1:1" x14ac:dyDescent="0.25">
      <c r="A312" s="81"/>
    </row>
    <row r="313" spans="1:1" x14ac:dyDescent="0.25">
      <c r="A313" s="81"/>
    </row>
    <row r="314" spans="1:1" x14ac:dyDescent="0.25">
      <c r="A314" s="81"/>
    </row>
    <row r="315" spans="1:1" x14ac:dyDescent="0.25">
      <c r="A315" s="81"/>
    </row>
    <row r="316" spans="1:1" x14ac:dyDescent="0.25">
      <c r="A316" s="81"/>
    </row>
    <row r="317" spans="1:1" x14ac:dyDescent="0.25">
      <c r="A317" s="81"/>
    </row>
    <row r="318" spans="1:1" x14ac:dyDescent="0.25">
      <c r="A318" s="81"/>
    </row>
    <row r="319" spans="1:1" x14ac:dyDescent="0.25">
      <c r="A319" s="81"/>
    </row>
    <row r="320" spans="1:1" x14ac:dyDescent="0.25">
      <c r="A320" s="81"/>
    </row>
    <row r="321" spans="1:1" x14ac:dyDescent="0.25">
      <c r="A321" s="80"/>
    </row>
    <row r="322" spans="1:1" x14ac:dyDescent="0.25">
      <c r="A322" s="80"/>
    </row>
    <row r="323" spans="1:1" x14ac:dyDescent="0.25">
      <c r="A323" s="80"/>
    </row>
    <row r="324" spans="1:1" x14ac:dyDescent="0.25">
      <c r="A324" s="80"/>
    </row>
    <row r="325" spans="1:1" x14ac:dyDescent="0.25">
      <c r="A325" s="80"/>
    </row>
    <row r="326" spans="1:1" x14ac:dyDescent="0.25">
      <c r="A326" s="80"/>
    </row>
    <row r="327" spans="1:1" x14ac:dyDescent="0.25">
      <c r="A327" s="80"/>
    </row>
    <row r="328" spans="1:1" x14ac:dyDescent="0.25">
      <c r="A328" s="80"/>
    </row>
    <row r="329" spans="1:1" x14ac:dyDescent="0.25">
      <c r="A329" s="80"/>
    </row>
    <row r="330" spans="1:1" x14ac:dyDescent="0.25">
      <c r="A330" s="80"/>
    </row>
    <row r="331" spans="1:1" x14ac:dyDescent="0.25">
      <c r="A331" s="80"/>
    </row>
    <row r="332" spans="1:1" x14ac:dyDescent="0.25">
      <c r="A332" s="80"/>
    </row>
    <row r="333" spans="1:1" x14ac:dyDescent="0.25">
      <c r="A333" s="81"/>
    </row>
    <row r="334" spans="1:1" x14ac:dyDescent="0.25">
      <c r="A334" s="81"/>
    </row>
    <row r="335" spans="1:1" x14ac:dyDescent="0.25">
      <c r="A335" s="80"/>
    </row>
    <row r="336" spans="1:1" x14ac:dyDescent="0.25">
      <c r="A336" s="80"/>
    </row>
    <row r="337" spans="1:1" x14ac:dyDescent="0.25">
      <c r="A337" s="81"/>
    </row>
    <row r="338" spans="1:1" x14ac:dyDescent="0.25">
      <c r="A338" s="81"/>
    </row>
    <row r="339" spans="1:1" x14ac:dyDescent="0.25">
      <c r="A339" s="81"/>
    </row>
    <row r="340" spans="1:1" x14ac:dyDescent="0.25">
      <c r="A340" s="80"/>
    </row>
    <row r="341" spans="1:1" x14ac:dyDescent="0.25">
      <c r="A341" s="80"/>
    </row>
    <row r="342" spans="1:1" x14ac:dyDescent="0.25">
      <c r="A342" s="80"/>
    </row>
    <row r="343" spans="1:1" x14ac:dyDescent="0.25">
      <c r="A343" s="81"/>
    </row>
    <row r="344" spans="1:1" x14ac:dyDescent="0.25">
      <c r="A344" s="81"/>
    </row>
    <row r="345" spans="1:1" x14ac:dyDescent="0.25">
      <c r="A345" s="80"/>
    </row>
    <row r="346" spans="1:1" x14ac:dyDescent="0.25">
      <c r="A346" s="80"/>
    </row>
    <row r="347" spans="1:1" x14ac:dyDescent="0.25">
      <c r="A347" s="80"/>
    </row>
    <row r="348" spans="1:1" x14ac:dyDescent="0.25">
      <c r="A348" s="80"/>
    </row>
    <row r="349" spans="1:1" x14ac:dyDescent="0.25">
      <c r="A349" s="80"/>
    </row>
    <row r="350" spans="1:1" x14ac:dyDescent="0.25">
      <c r="A350" s="80"/>
    </row>
    <row r="351" spans="1:1" x14ac:dyDescent="0.25">
      <c r="A351" s="80"/>
    </row>
    <row r="352" spans="1:1" x14ac:dyDescent="0.25">
      <c r="A352" s="80"/>
    </row>
    <row r="353" spans="1:1" x14ac:dyDescent="0.25">
      <c r="A353" s="80"/>
    </row>
    <row r="354" spans="1:1" x14ac:dyDescent="0.25">
      <c r="A354" s="80"/>
    </row>
    <row r="355" spans="1:1" x14ac:dyDescent="0.25">
      <c r="A355" s="80"/>
    </row>
    <row r="356" spans="1:1" x14ac:dyDescent="0.25">
      <c r="A356" s="80"/>
    </row>
    <row r="357" spans="1:1" x14ac:dyDescent="0.25">
      <c r="A357" s="80"/>
    </row>
    <row r="358" spans="1:1" x14ac:dyDescent="0.25">
      <c r="A358" s="80"/>
    </row>
    <row r="359" spans="1:1" x14ac:dyDescent="0.25">
      <c r="A359" s="81"/>
    </row>
    <row r="360" spans="1:1" x14ac:dyDescent="0.25">
      <c r="A360" s="81"/>
    </row>
    <row r="361" spans="1:1" x14ac:dyDescent="0.25">
      <c r="A361" s="81"/>
    </row>
    <row r="362" spans="1:1" x14ac:dyDescent="0.25">
      <c r="A362" s="81"/>
    </row>
    <row r="363" spans="1:1" x14ac:dyDescent="0.25">
      <c r="A363" s="81"/>
    </row>
    <row r="364" spans="1:1" x14ac:dyDescent="0.25">
      <c r="A364" s="81"/>
    </row>
    <row r="365" spans="1:1" x14ac:dyDescent="0.25">
      <c r="A365" s="81"/>
    </row>
    <row r="366" spans="1:1" x14ac:dyDescent="0.25">
      <c r="A366" s="81"/>
    </row>
    <row r="367" spans="1:1" x14ac:dyDescent="0.25">
      <c r="A367" s="81"/>
    </row>
    <row r="368" spans="1:1" x14ac:dyDescent="0.25">
      <c r="A368" s="81"/>
    </row>
    <row r="369" spans="1:1" x14ac:dyDescent="0.25">
      <c r="A369" s="81"/>
    </row>
    <row r="370" spans="1:1" x14ac:dyDescent="0.25">
      <c r="A370" s="81"/>
    </row>
    <row r="371" spans="1:1" x14ac:dyDescent="0.25">
      <c r="A371" s="80"/>
    </row>
    <row r="372" spans="1:1" x14ac:dyDescent="0.25">
      <c r="A372" s="80"/>
    </row>
    <row r="373" spans="1:1" x14ac:dyDescent="0.25">
      <c r="A373" s="80"/>
    </row>
    <row r="374" spans="1:1" x14ac:dyDescent="0.25">
      <c r="A374" s="80"/>
    </row>
    <row r="375" spans="1:1" x14ac:dyDescent="0.25">
      <c r="A375" s="80"/>
    </row>
    <row r="376" spans="1:1" x14ac:dyDescent="0.25">
      <c r="A376" s="81"/>
    </row>
    <row r="377" spans="1:1" x14ac:dyDescent="0.25">
      <c r="A377" s="81"/>
    </row>
    <row r="378" spans="1:1" x14ac:dyDescent="0.25">
      <c r="A378" s="81"/>
    </row>
    <row r="379" spans="1:1" x14ac:dyDescent="0.25">
      <c r="A379" s="81"/>
    </row>
    <row r="380" spans="1:1" x14ac:dyDescent="0.25">
      <c r="A380" s="81"/>
    </row>
    <row r="381" spans="1:1" x14ac:dyDescent="0.25">
      <c r="A381" s="81"/>
    </row>
    <row r="382" spans="1:1" x14ac:dyDescent="0.25">
      <c r="A382" s="80"/>
    </row>
    <row r="383" spans="1:1" x14ac:dyDescent="0.25">
      <c r="A383" s="81"/>
    </row>
    <row r="384" spans="1:1" x14ac:dyDescent="0.25">
      <c r="A384" s="80"/>
    </row>
    <row r="385" spans="1:1" x14ac:dyDescent="0.25">
      <c r="A385" s="80"/>
    </row>
    <row r="386" spans="1:1" x14ac:dyDescent="0.25">
      <c r="A386" s="80"/>
    </row>
    <row r="387" spans="1:1" x14ac:dyDescent="0.25">
      <c r="A387" s="81"/>
    </row>
    <row r="388" spans="1:1" x14ac:dyDescent="0.25">
      <c r="A388" s="81"/>
    </row>
    <row r="389" spans="1:1" x14ac:dyDescent="0.25">
      <c r="A389" s="81"/>
    </row>
    <row r="390" spans="1:1" x14ac:dyDescent="0.25">
      <c r="A390" s="80"/>
    </row>
    <row r="391" spans="1:1" x14ac:dyDescent="0.25">
      <c r="A391" s="81"/>
    </row>
    <row r="392" spans="1:1" x14ac:dyDescent="0.25">
      <c r="A392" s="81"/>
    </row>
    <row r="393" spans="1:1" x14ac:dyDescent="0.25">
      <c r="A393" s="81"/>
    </row>
    <row r="394" spans="1:1" x14ac:dyDescent="0.25">
      <c r="A394" s="80"/>
    </row>
    <row r="395" spans="1:1" x14ac:dyDescent="0.25">
      <c r="A395" s="80"/>
    </row>
    <row r="396" spans="1:1" x14ac:dyDescent="0.25">
      <c r="A396" s="80"/>
    </row>
    <row r="397" spans="1:1" x14ac:dyDescent="0.25">
      <c r="A397" s="80"/>
    </row>
    <row r="398" spans="1:1" x14ac:dyDescent="0.25">
      <c r="A398" s="81"/>
    </row>
    <row r="399" spans="1:1" x14ac:dyDescent="0.25">
      <c r="A399" s="81"/>
    </row>
    <row r="400" spans="1:1" x14ac:dyDescent="0.25">
      <c r="A400" s="81"/>
    </row>
    <row r="401" spans="1:1" x14ac:dyDescent="0.25">
      <c r="A401" s="81"/>
    </row>
    <row r="402" spans="1:1" x14ac:dyDescent="0.25">
      <c r="A402" s="81"/>
    </row>
    <row r="403" spans="1:1" x14ac:dyDescent="0.25">
      <c r="A403" s="81"/>
    </row>
    <row r="404" spans="1:1" x14ac:dyDescent="0.25">
      <c r="A404" s="81"/>
    </row>
    <row r="405" spans="1:1" x14ac:dyDescent="0.25">
      <c r="A405" s="80"/>
    </row>
    <row r="406" spans="1:1" x14ac:dyDescent="0.25">
      <c r="A406" s="80"/>
    </row>
    <row r="407" spans="1:1" x14ac:dyDescent="0.25">
      <c r="A407" s="80"/>
    </row>
    <row r="408" spans="1:1" x14ac:dyDescent="0.25">
      <c r="A408" s="80"/>
    </row>
    <row r="409" spans="1:1" x14ac:dyDescent="0.25">
      <c r="A409" s="80"/>
    </row>
    <row r="410" spans="1:1" x14ac:dyDescent="0.25">
      <c r="A410" s="80"/>
    </row>
    <row r="411" spans="1:1" x14ac:dyDescent="0.25">
      <c r="A411" s="80"/>
    </row>
    <row r="412" spans="1:1" x14ac:dyDescent="0.25">
      <c r="A412" s="80"/>
    </row>
    <row r="413" spans="1:1" x14ac:dyDescent="0.25">
      <c r="A413" s="80"/>
    </row>
    <row r="414" spans="1:1" x14ac:dyDescent="0.25">
      <c r="A414" s="81"/>
    </row>
    <row r="415" spans="1:1" x14ac:dyDescent="0.25">
      <c r="A415" s="81"/>
    </row>
    <row r="416" spans="1:1" x14ac:dyDescent="0.25">
      <c r="A416" s="81"/>
    </row>
    <row r="417" spans="1:1" x14ac:dyDescent="0.25">
      <c r="A417" s="81"/>
    </row>
    <row r="418" spans="1:1" x14ac:dyDescent="0.25">
      <c r="A418" s="81"/>
    </row>
    <row r="419" spans="1:1" x14ac:dyDescent="0.25">
      <c r="A419" s="81"/>
    </row>
    <row r="420" spans="1:1" x14ac:dyDescent="0.25">
      <c r="A420" s="81"/>
    </row>
    <row r="421" spans="1:1" x14ac:dyDescent="0.25">
      <c r="A421" s="80"/>
    </row>
    <row r="422" spans="1:1" x14ac:dyDescent="0.25">
      <c r="A422" s="80"/>
    </row>
    <row r="423" spans="1:1" x14ac:dyDescent="0.25">
      <c r="A423" s="80"/>
    </row>
    <row r="424" spans="1:1" x14ac:dyDescent="0.25">
      <c r="A424" s="80"/>
    </row>
    <row r="425" spans="1:1" x14ac:dyDescent="0.25">
      <c r="A425" s="80"/>
    </row>
    <row r="426" spans="1:1" x14ac:dyDescent="0.25">
      <c r="A426" s="80"/>
    </row>
    <row r="427" spans="1:1" x14ac:dyDescent="0.25">
      <c r="A427" s="80"/>
    </row>
    <row r="428" spans="1:1" x14ac:dyDescent="0.25">
      <c r="A428" s="81"/>
    </row>
    <row r="429" spans="1:1" x14ac:dyDescent="0.25">
      <c r="A429" s="80"/>
    </row>
    <row r="430" spans="1:1" x14ac:dyDescent="0.25">
      <c r="A430" s="80"/>
    </row>
    <row r="431" spans="1:1" x14ac:dyDescent="0.25">
      <c r="A431" s="80"/>
    </row>
    <row r="432" spans="1:1" x14ac:dyDescent="0.25">
      <c r="A432" s="80"/>
    </row>
    <row r="433" spans="1:1" x14ac:dyDescent="0.25">
      <c r="A433" s="80"/>
    </row>
    <row r="434" spans="1:1" x14ac:dyDescent="0.25">
      <c r="A434" s="80"/>
    </row>
    <row r="435" spans="1:1" x14ac:dyDescent="0.25">
      <c r="A435" s="81"/>
    </row>
    <row r="436" spans="1:1" x14ac:dyDescent="0.25">
      <c r="A436" s="81"/>
    </row>
    <row r="437" spans="1:1" x14ac:dyDescent="0.25">
      <c r="A437" s="81"/>
    </row>
    <row r="438" spans="1:1" x14ac:dyDescent="0.25">
      <c r="A438" s="81"/>
    </row>
    <row r="439" spans="1:1" x14ac:dyDescent="0.25">
      <c r="A439" s="80"/>
    </row>
    <row r="440" spans="1:1" x14ac:dyDescent="0.25">
      <c r="A440" s="81"/>
    </row>
    <row r="441" spans="1:1" x14ac:dyDescent="0.25">
      <c r="A441" s="81"/>
    </row>
    <row r="442" spans="1:1" x14ac:dyDescent="0.25">
      <c r="A442" s="81"/>
    </row>
    <row r="443" spans="1:1" x14ac:dyDescent="0.25">
      <c r="A443" s="80"/>
    </row>
    <row r="444" spans="1:1" x14ac:dyDescent="0.25">
      <c r="A444" s="81"/>
    </row>
    <row r="445" spans="1:1" x14ac:dyDescent="0.25">
      <c r="A445" s="81"/>
    </row>
    <row r="446" spans="1:1" x14ac:dyDescent="0.25">
      <c r="A446" s="81"/>
    </row>
    <row r="447" spans="1:1" x14ac:dyDescent="0.25">
      <c r="A447" s="81"/>
    </row>
    <row r="448" spans="1:1" x14ac:dyDescent="0.25">
      <c r="A448" s="81"/>
    </row>
    <row r="449" spans="1:1" x14ac:dyDescent="0.25">
      <c r="A449" s="81"/>
    </row>
    <row r="450" spans="1:1" x14ac:dyDescent="0.25">
      <c r="A450" s="81"/>
    </row>
    <row r="451" spans="1:1" x14ac:dyDescent="0.25">
      <c r="A451" s="81"/>
    </row>
    <row r="452" spans="1:1" x14ac:dyDescent="0.25">
      <c r="A452" s="81"/>
    </row>
    <row r="453" spans="1:1" x14ac:dyDescent="0.25">
      <c r="A453" s="81"/>
    </row>
    <row r="454" spans="1:1" x14ac:dyDescent="0.25">
      <c r="A454" s="81"/>
    </row>
    <row r="455" spans="1:1" x14ac:dyDescent="0.25">
      <c r="A455" s="81"/>
    </row>
    <row r="456" spans="1:1" x14ac:dyDescent="0.25">
      <c r="A456" s="81"/>
    </row>
    <row r="457" spans="1:1" x14ac:dyDescent="0.25">
      <c r="A457" s="81"/>
    </row>
    <row r="458" spans="1:1" x14ac:dyDescent="0.25">
      <c r="A458" s="81"/>
    </row>
    <row r="459" spans="1:1" x14ac:dyDescent="0.25">
      <c r="A459" s="81"/>
    </row>
    <row r="460" spans="1:1" x14ac:dyDescent="0.25">
      <c r="A460" s="81"/>
    </row>
    <row r="461" spans="1:1" x14ac:dyDescent="0.25">
      <c r="A461" s="81"/>
    </row>
    <row r="462" spans="1:1" x14ac:dyDescent="0.25">
      <c r="A462" s="81"/>
    </row>
    <row r="463" spans="1:1" x14ac:dyDescent="0.25">
      <c r="A463" s="81"/>
    </row>
    <row r="464" spans="1:1" x14ac:dyDescent="0.25">
      <c r="A464" s="81"/>
    </row>
    <row r="465" spans="1:1" x14ac:dyDescent="0.25">
      <c r="A465" s="81"/>
    </row>
    <row r="466" spans="1:1" x14ac:dyDescent="0.25">
      <c r="A466" s="81"/>
    </row>
    <row r="467" spans="1:1" x14ac:dyDescent="0.25">
      <c r="A467" s="81"/>
    </row>
    <row r="468" spans="1:1" x14ac:dyDescent="0.25">
      <c r="A468" s="81"/>
    </row>
    <row r="469" spans="1:1" x14ac:dyDescent="0.25">
      <c r="A469" s="80"/>
    </row>
    <row r="470" spans="1:1" x14ac:dyDescent="0.25">
      <c r="A470" s="80"/>
    </row>
    <row r="471" spans="1:1" x14ac:dyDescent="0.25">
      <c r="A471" s="80"/>
    </row>
    <row r="472" spans="1:1" x14ac:dyDescent="0.25">
      <c r="A472" s="80"/>
    </row>
    <row r="473" spans="1:1" x14ac:dyDescent="0.25">
      <c r="A473" s="80"/>
    </row>
    <row r="474" spans="1:1" x14ac:dyDescent="0.25">
      <c r="A474" s="80"/>
    </row>
    <row r="475" spans="1:1" x14ac:dyDescent="0.25">
      <c r="A475" s="80"/>
    </row>
    <row r="476" spans="1:1" x14ac:dyDescent="0.25">
      <c r="A476" s="80"/>
    </row>
    <row r="477" spans="1:1" x14ac:dyDescent="0.25">
      <c r="A477" s="80"/>
    </row>
    <row r="478" spans="1:1" x14ac:dyDescent="0.25">
      <c r="A478" s="80"/>
    </row>
    <row r="479" spans="1:1" x14ac:dyDescent="0.25">
      <c r="A479" s="80"/>
    </row>
    <row r="480" spans="1:1" x14ac:dyDescent="0.25">
      <c r="A480" s="80"/>
    </row>
    <row r="481" spans="1:1" x14ac:dyDescent="0.25">
      <c r="A481" s="81"/>
    </row>
    <row r="482" spans="1:1" x14ac:dyDescent="0.25">
      <c r="A482" s="80"/>
    </row>
    <row r="483" spans="1:1" x14ac:dyDescent="0.25">
      <c r="A483" s="80"/>
    </row>
    <row r="484" spans="1:1" x14ac:dyDescent="0.25">
      <c r="A484" s="80"/>
    </row>
    <row r="485" spans="1:1" x14ac:dyDescent="0.25">
      <c r="A485" s="80"/>
    </row>
    <row r="486" spans="1:1" x14ac:dyDescent="0.25">
      <c r="A486" s="80"/>
    </row>
    <row r="487" spans="1:1" x14ac:dyDescent="0.25">
      <c r="A487" s="80"/>
    </row>
    <row r="488" spans="1:1" x14ac:dyDescent="0.25">
      <c r="A488" s="80"/>
    </row>
    <row r="489" spans="1:1" x14ac:dyDescent="0.25">
      <c r="A489" s="80"/>
    </row>
    <row r="490" spans="1:1" x14ac:dyDescent="0.25">
      <c r="A490" s="80"/>
    </row>
    <row r="491" spans="1:1" x14ac:dyDescent="0.25">
      <c r="A491" s="80"/>
    </row>
    <row r="492" spans="1:1" x14ac:dyDescent="0.25">
      <c r="A492" s="80"/>
    </row>
    <row r="493" spans="1:1" x14ac:dyDescent="0.25">
      <c r="A493" s="80"/>
    </row>
    <row r="494" spans="1:1" x14ac:dyDescent="0.25">
      <c r="A494" s="80"/>
    </row>
    <row r="495" spans="1:1" x14ac:dyDescent="0.25">
      <c r="A495" s="80"/>
    </row>
    <row r="496" spans="1:1" x14ac:dyDescent="0.25">
      <c r="A496" s="81"/>
    </row>
    <row r="497" spans="1:1" x14ac:dyDescent="0.25">
      <c r="A497" s="81"/>
    </row>
    <row r="498" spans="1:1" x14ac:dyDescent="0.25">
      <c r="A498" s="81"/>
    </row>
    <row r="499" spans="1:1" x14ac:dyDescent="0.25">
      <c r="A499" s="81"/>
    </row>
    <row r="500" spans="1:1" x14ac:dyDescent="0.25">
      <c r="A500" s="81"/>
    </row>
    <row r="501" spans="1:1" x14ac:dyDescent="0.25">
      <c r="A501" s="81"/>
    </row>
    <row r="502" spans="1:1" x14ac:dyDescent="0.25">
      <c r="A502" s="81"/>
    </row>
    <row r="503" spans="1:1" x14ac:dyDescent="0.25">
      <c r="A503" s="81"/>
    </row>
    <row r="504" spans="1:1" x14ac:dyDescent="0.25">
      <c r="A504" s="80"/>
    </row>
    <row r="505" spans="1:1" x14ac:dyDescent="0.25">
      <c r="A505" s="81"/>
    </row>
    <row r="506" spans="1:1" x14ac:dyDescent="0.25">
      <c r="A506" s="81"/>
    </row>
    <row r="507" spans="1:1" x14ac:dyDescent="0.25">
      <c r="A507" s="80"/>
    </row>
    <row r="508" spans="1:1" x14ac:dyDescent="0.25">
      <c r="A508" s="80"/>
    </row>
    <row r="509" spans="1:1" x14ac:dyDescent="0.25">
      <c r="A509" s="81"/>
    </row>
    <row r="510" spans="1:1" x14ac:dyDescent="0.25">
      <c r="A510" s="81"/>
    </row>
    <row r="511" spans="1:1" x14ac:dyDescent="0.25">
      <c r="A511" s="81"/>
    </row>
    <row r="512" spans="1:1" x14ac:dyDescent="0.25">
      <c r="A512" s="81"/>
    </row>
    <row r="513" spans="1:1" x14ac:dyDescent="0.25">
      <c r="A513" s="81"/>
    </row>
    <row r="514" spans="1:1" x14ac:dyDescent="0.25">
      <c r="A514" s="81"/>
    </row>
    <row r="515" spans="1:1" x14ac:dyDescent="0.25">
      <c r="A515" s="81"/>
    </row>
    <row r="516" spans="1:1" x14ac:dyDescent="0.25">
      <c r="A516" s="80"/>
    </row>
    <row r="517" spans="1:1" x14ac:dyDescent="0.25">
      <c r="A517" s="81"/>
    </row>
    <row r="518" spans="1:1" x14ac:dyDescent="0.25">
      <c r="A518" s="81"/>
    </row>
    <row r="519" spans="1:1" x14ac:dyDescent="0.25">
      <c r="A519" s="80"/>
    </row>
    <row r="520" spans="1:1" x14ac:dyDescent="0.25">
      <c r="A520" s="81"/>
    </row>
    <row r="521" spans="1:1" x14ac:dyDescent="0.25">
      <c r="A521" s="80"/>
    </row>
    <row r="522" spans="1:1" x14ac:dyDescent="0.25">
      <c r="A522" s="81"/>
    </row>
    <row r="523" spans="1:1" x14ac:dyDescent="0.25">
      <c r="A523" s="81"/>
    </row>
    <row r="524" spans="1:1" x14ac:dyDescent="0.25">
      <c r="A524" s="80"/>
    </row>
    <row r="525" spans="1:1" x14ac:dyDescent="0.25">
      <c r="A525" s="81"/>
    </row>
    <row r="526" spans="1:1" x14ac:dyDescent="0.25">
      <c r="A526" s="81"/>
    </row>
    <row r="527" spans="1:1" x14ac:dyDescent="0.25">
      <c r="A527" s="81"/>
    </row>
    <row r="528" spans="1:1" x14ac:dyDescent="0.25">
      <c r="A528" s="81"/>
    </row>
    <row r="529" spans="1:1" x14ac:dyDescent="0.25">
      <c r="A529" s="81"/>
    </row>
    <row r="530" spans="1:1" x14ac:dyDescent="0.25">
      <c r="A530" s="81"/>
    </row>
    <row r="531" spans="1:1" x14ac:dyDescent="0.25">
      <c r="A531" s="81"/>
    </row>
    <row r="532" spans="1:1" x14ac:dyDescent="0.25">
      <c r="A532" s="81"/>
    </row>
    <row r="533" spans="1:1" x14ac:dyDescent="0.25">
      <c r="A533" s="81"/>
    </row>
    <row r="534" spans="1:1" x14ac:dyDescent="0.25">
      <c r="A534" s="81"/>
    </row>
    <row r="535" spans="1:1" x14ac:dyDescent="0.25">
      <c r="A535" s="81"/>
    </row>
    <row r="536" spans="1:1" x14ac:dyDescent="0.25">
      <c r="A536" s="81"/>
    </row>
    <row r="537" spans="1:1" x14ac:dyDescent="0.25">
      <c r="A537" s="81"/>
    </row>
    <row r="538" spans="1:1" x14ac:dyDescent="0.25">
      <c r="A538" s="81"/>
    </row>
    <row r="539" spans="1:1" x14ac:dyDescent="0.25">
      <c r="A539" s="81"/>
    </row>
    <row r="540" spans="1:1" x14ac:dyDescent="0.25">
      <c r="A540" s="81"/>
    </row>
    <row r="541" spans="1:1" x14ac:dyDescent="0.25">
      <c r="A541" s="81"/>
    </row>
    <row r="542" spans="1:1" x14ac:dyDescent="0.25">
      <c r="A542" s="81"/>
    </row>
    <row r="543" spans="1:1" x14ac:dyDescent="0.25">
      <c r="A543" s="81"/>
    </row>
    <row r="544" spans="1:1" x14ac:dyDescent="0.25">
      <c r="A544" s="81"/>
    </row>
    <row r="545" spans="1:1" x14ac:dyDescent="0.25">
      <c r="A545" s="81"/>
    </row>
    <row r="546" spans="1:1" x14ac:dyDescent="0.25">
      <c r="A546" s="81"/>
    </row>
    <row r="547" spans="1:1" x14ac:dyDescent="0.25">
      <c r="A547" s="81"/>
    </row>
    <row r="548" spans="1:1" x14ac:dyDescent="0.25">
      <c r="A548" s="81"/>
    </row>
    <row r="549" spans="1:1" x14ac:dyDescent="0.25">
      <c r="A549" s="81"/>
    </row>
    <row r="550" spans="1:1" x14ac:dyDescent="0.25">
      <c r="A550" s="81"/>
    </row>
    <row r="551" spans="1:1" x14ac:dyDescent="0.25">
      <c r="A551" s="81"/>
    </row>
    <row r="552" spans="1:1" x14ac:dyDescent="0.25">
      <c r="A552" s="80"/>
    </row>
    <row r="553" spans="1:1" x14ac:dyDescent="0.25">
      <c r="A553" s="80"/>
    </row>
    <row r="554" spans="1:1" x14ac:dyDescent="0.25">
      <c r="A554" s="80"/>
    </row>
    <row r="555" spans="1:1" x14ac:dyDescent="0.25">
      <c r="A555" s="80"/>
    </row>
    <row r="556" spans="1:1" x14ac:dyDescent="0.25">
      <c r="A556" s="80"/>
    </row>
    <row r="557" spans="1:1" x14ac:dyDescent="0.25">
      <c r="A557" s="80"/>
    </row>
    <row r="558" spans="1:1" x14ac:dyDescent="0.25">
      <c r="A558" s="80"/>
    </row>
    <row r="559" spans="1:1" x14ac:dyDescent="0.25">
      <c r="A559" s="80"/>
    </row>
    <row r="560" spans="1:1" x14ac:dyDescent="0.25">
      <c r="A560" s="80"/>
    </row>
    <row r="561" spans="1:1" x14ac:dyDescent="0.25">
      <c r="A561" s="80"/>
    </row>
    <row r="562" spans="1:1" x14ac:dyDescent="0.25">
      <c r="A562" s="80"/>
    </row>
    <row r="563" spans="1:1" x14ac:dyDescent="0.25">
      <c r="A563" s="80"/>
    </row>
    <row r="564" spans="1:1" x14ac:dyDescent="0.25">
      <c r="A564" s="80"/>
    </row>
    <row r="565" spans="1:1" x14ac:dyDescent="0.25">
      <c r="A565" s="80"/>
    </row>
    <row r="566" spans="1:1" x14ac:dyDescent="0.25">
      <c r="A566" s="80"/>
    </row>
    <row r="567" spans="1:1" x14ac:dyDescent="0.25">
      <c r="A567" s="80"/>
    </row>
    <row r="568" spans="1:1" x14ac:dyDescent="0.25">
      <c r="A568" s="80"/>
    </row>
    <row r="569" spans="1:1" x14ac:dyDescent="0.25">
      <c r="A569" s="80"/>
    </row>
    <row r="570" spans="1:1" x14ac:dyDescent="0.25">
      <c r="A570" s="80"/>
    </row>
    <row r="571" spans="1:1" x14ac:dyDescent="0.25">
      <c r="A571" s="80"/>
    </row>
    <row r="572" spans="1:1" x14ac:dyDescent="0.25">
      <c r="A572" s="80"/>
    </row>
    <row r="573" spans="1:1" x14ac:dyDescent="0.25">
      <c r="A573" s="80"/>
    </row>
    <row r="574" spans="1:1" x14ac:dyDescent="0.25">
      <c r="A574" s="80"/>
    </row>
    <row r="575" spans="1:1" x14ac:dyDescent="0.25">
      <c r="A575" s="81"/>
    </row>
    <row r="576" spans="1:1" x14ac:dyDescent="0.25">
      <c r="A576" s="81"/>
    </row>
    <row r="577" spans="1:1" x14ac:dyDescent="0.25">
      <c r="A577" s="81"/>
    </row>
    <row r="578" spans="1:1" x14ac:dyDescent="0.25">
      <c r="A578" s="81"/>
    </row>
    <row r="579" spans="1:1" x14ac:dyDescent="0.25">
      <c r="A579" s="81"/>
    </row>
    <row r="580" spans="1:1" x14ac:dyDescent="0.25">
      <c r="A580" s="81"/>
    </row>
    <row r="581" spans="1:1" x14ac:dyDescent="0.25">
      <c r="A581" s="81"/>
    </row>
    <row r="582" spans="1:1" x14ac:dyDescent="0.25">
      <c r="A582" s="81"/>
    </row>
    <row r="583" spans="1:1" x14ac:dyDescent="0.25">
      <c r="A583" s="81"/>
    </row>
    <row r="584" spans="1:1" x14ac:dyDescent="0.25">
      <c r="A584" s="81"/>
    </row>
    <row r="585" spans="1:1" x14ac:dyDescent="0.25">
      <c r="A585" s="81"/>
    </row>
    <row r="586" spans="1:1" x14ac:dyDescent="0.25">
      <c r="A586" s="81"/>
    </row>
    <row r="587" spans="1:1" x14ac:dyDescent="0.25">
      <c r="A587" s="81"/>
    </row>
    <row r="588" spans="1:1" x14ac:dyDescent="0.25">
      <c r="A588" s="81"/>
    </row>
    <row r="589" spans="1:1" x14ac:dyDescent="0.25">
      <c r="A589" s="81"/>
    </row>
    <row r="590" spans="1:1" x14ac:dyDescent="0.25">
      <c r="A590" s="81"/>
    </row>
    <row r="591" spans="1:1" x14ac:dyDescent="0.25">
      <c r="A591" s="81"/>
    </row>
    <row r="592" spans="1:1" x14ac:dyDescent="0.25">
      <c r="A592" s="81"/>
    </row>
    <row r="593" spans="1:1" x14ac:dyDescent="0.25">
      <c r="A593" s="81"/>
    </row>
    <row r="594" spans="1:1" x14ac:dyDescent="0.25">
      <c r="A594" s="81"/>
    </row>
    <row r="595" spans="1:1" x14ac:dyDescent="0.25">
      <c r="A595" s="81"/>
    </row>
    <row r="596" spans="1:1" x14ac:dyDescent="0.25">
      <c r="A596" s="81"/>
    </row>
    <row r="597" spans="1:1" x14ac:dyDescent="0.25">
      <c r="A597" s="81"/>
    </row>
    <row r="598" spans="1:1" x14ac:dyDescent="0.25">
      <c r="A598" s="81"/>
    </row>
    <row r="599" spans="1:1" x14ac:dyDescent="0.25">
      <c r="A599" s="81"/>
    </row>
    <row r="600" spans="1:1" x14ac:dyDescent="0.25">
      <c r="A600" s="81"/>
    </row>
    <row r="601" spans="1:1" x14ac:dyDescent="0.25">
      <c r="A601" s="81"/>
    </row>
    <row r="602" spans="1:1" x14ac:dyDescent="0.25">
      <c r="A602" s="81"/>
    </row>
    <row r="603" spans="1:1" x14ac:dyDescent="0.25">
      <c r="A603" s="81"/>
    </row>
    <row r="604" spans="1:1" x14ac:dyDescent="0.25">
      <c r="A604" s="81"/>
    </row>
    <row r="605" spans="1:1" x14ac:dyDescent="0.25">
      <c r="A605" s="81"/>
    </row>
    <row r="606" spans="1:1" x14ac:dyDescent="0.25">
      <c r="A606" s="81"/>
    </row>
    <row r="607" spans="1:1" x14ac:dyDescent="0.25">
      <c r="A607" s="81"/>
    </row>
    <row r="608" spans="1:1" x14ac:dyDescent="0.25">
      <c r="A608" s="81"/>
    </row>
    <row r="609" spans="1:1" x14ac:dyDescent="0.25">
      <c r="A609" s="81"/>
    </row>
    <row r="610" spans="1:1" x14ac:dyDescent="0.25">
      <c r="A610" s="81"/>
    </row>
    <row r="611" spans="1:1" x14ac:dyDescent="0.25">
      <c r="A611" s="81"/>
    </row>
    <row r="612" spans="1:1" x14ac:dyDescent="0.25">
      <c r="A612" s="81"/>
    </row>
    <row r="613" spans="1:1" x14ac:dyDescent="0.25">
      <c r="A613" s="80"/>
    </row>
    <row r="614" spans="1:1" x14ac:dyDescent="0.25">
      <c r="A614" s="80"/>
    </row>
    <row r="615" spans="1:1" x14ac:dyDescent="0.25">
      <c r="A615" s="80"/>
    </row>
    <row r="616" spans="1:1" x14ac:dyDescent="0.25">
      <c r="A616" s="80"/>
    </row>
    <row r="617" spans="1:1" x14ac:dyDescent="0.25">
      <c r="A617" s="80"/>
    </row>
    <row r="618" spans="1:1" x14ac:dyDescent="0.25">
      <c r="A618" s="80"/>
    </row>
    <row r="619" spans="1:1" x14ac:dyDescent="0.25">
      <c r="A619" s="80"/>
    </row>
    <row r="620" spans="1:1" x14ac:dyDescent="0.25">
      <c r="A620" s="80"/>
    </row>
    <row r="621" spans="1:1" x14ac:dyDescent="0.25">
      <c r="A621" s="80"/>
    </row>
    <row r="622" spans="1:1" x14ac:dyDescent="0.25">
      <c r="A622" s="81"/>
    </row>
    <row r="623" spans="1:1" x14ac:dyDescent="0.25">
      <c r="A623" s="80"/>
    </row>
    <row r="624" spans="1:1" x14ac:dyDescent="0.25">
      <c r="A624" s="81"/>
    </row>
    <row r="625" spans="1:1" x14ac:dyDescent="0.25">
      <c r="A625" s="81"/>
    </row>
    <row r="626" spans="1:1" x14ac:dyDescent="0.25">
      <c r="A626" s="81"/>
    </row>
    <row r="627" spans="1:1" x14ac:dyDescent="0.25">
      <c r="A627" s="81"/>
    </row>
    <row r="628" spans="1:1" x14ac:dyDescent="0.25">
      <c r="A628" s="81"/>
    </row>
    <row r="629" spans="1:1" x14ac:dyDescent="0.25">
      <c r="A629" s="81"/>
    </row>
    <row r="630" spans="1:1" x14ac:dyDescent="0.25">
      <c r="A630" s="81"/>
    </row>
    <row r="631" spans="1:1" x14ac:dyDescent="0.25">
      <c r="A631" s="81"/>
    </row>
    <row r="632" spans="1:1" x14ac:dyDescent="0.25">
      <c r="A632" s="81"/>
    </row>
    <row r="633" spans="1:1" x14ac:dyDescent="0.25">
      <c r="A633" s="81"/>
    </row>
    <row r="634" spans="1:1" x14ac:dyDescent="0.25">
      <c r="A634" s="81"/>
    </row>
    <row r="635" spans="1:1" x14ac:dyDescent="0.25">
      <c r="A635" s="81"/>
    </row>
    <row r="636" spans="1:1" x14ac:dyDescent="0.25">
      <c r="A636" s="81"/>
    </row>
    <row r="637" spans="1:1" x14ac:dyDescent="0.25">
      <c r="A637" s="81"/>
    </row>
    <row r="638" spans="1:1" x14ac:dyDescent="0.25">
      <c r="A638" s="81"/>
    </row>
    <row r="639" spans="1:1" x14ac:dyDescent="0.25">
      <c r="A639" s="81"/>
    </row>
    <row r="640" spans="1:1" x14ac:dyDescent="0.25">
      <c r="A640" s="81"/>
    </row>
    <row r="641" spans="1:1" x14ac:dyDescent="0.25">
      <c r="A641" s="81"/>
    </row>
    <row r="642" spans="1:1" x14ac:dyDescent="0.25">
      <c r="A642" s="81"/>
    </row>
    <row r="643" spans="1:1" x14ac:dyDescent="0.25">
      <c r="A643" s="81"/>
    </row>
    <row r="644" spans="1:1" x14ac:dyDescent="0.25">
      <c r="A644" s="81"/>
    </row>
    <row r="645" spans="1:1" x14ac:dyDescent="0.25">
      <c r="A645" s="81"/>
    </row>
    <row r="646" spans="1:1" x14ac:dyDescent="0.25">
      <c r="A646" s="81"/>
    </row>
    <row r="647" spans="1:1" x14ac:dyDescent="0.25">
      <c r="A647" s="81"/>
    </row>
    <row r="648" spans="1:1" x14ac:dyDescent="0.25">
      <c r="A648" s="81"/>
    </row>
    <row r="649" spans="1:1" x14ac:dyDescent="0.25">
      <c r="A649" s="80"/>
    </row>
    <row r="650" spans="1:1" x14ac:dyDescent="0.25">
      <c r="A650" s="80"/>
    </row>
    <row r="651" spans="1:1" x14ac:dyDescent="0.25">
      <c r="A651" s="80"/>
    </row>
    <row r="652" spans="1:1" x14ac:dyDescent="0.25">
      <c r="A652" s="80"/>
    </row>
    <row r="653" spans="1:1" x14ac:dyDescent="0.25">
      <c r="A653" s="80"/>
    </row>
    <row r="654" spans="1:1" x14ac:dyDescent="0.25">
      <c r="A654" s="80"/>
    </row>
    <row r="655" spans="1:1" x14ac:dyDescent="0.25">
      <c r="A655" s="80"/>
    </row>
    <row r="656" spans="1:1" x14ac:dyDescent="0.25">
      <c r="A656" s="80"/>
    </row>
    <row r="657" spans="1:1" x14ac:dyDescent="0.25">
      <c r="A657" s="80"/>
    </row>
    <row r="658" spans="1:1" x14ac:dyDescent="0.25">
      <c r="A658" s="80"/>
    </row>
    <row r="659" spans="1:1" x14ac:dyDescent="0.25">
      <c r="A659" s="80"/>
    </row>
    <row r="660" spans="1:1" x14ac:dyDescent="0.25">
      <c r="A660" s="80"/>
    </row>
    <row r="661" spans="1:1" x14ac:dyDescent="0.25">
      <c r="A661" s="80"/>
    </row>
    <row r="662" spans="1:1" x14ac:dyDescent="0.25">
      <c r="A662" s="80"/>
    </row>
    <row r="663" spans="1:1" x14ac:dyDescent="0.25">
      <c r="A663" s="80"/>
    </row>
    <row r="664" spans="1:1" x14ac:dyDescent="0.25">
      <c r="A664" s="80"/>
    </row>
    <row r="665" spans="1:1" x14ac:dyDescent="0.25">
      <c r="A665" s="81"/>
    </row>
    <row r="666" spans="1:1" x14ac:dyDescent="0.25">
      <c r="A666" s="81"/>
    </row>
    <row r="667" spans="1:1" x14ac:dyDescent="0.25">
      <c r="A667" s="81"/>
    </row>
    <row r="668" spans="1:1" x14ac:dyDescent="0.25">
      <c r="A668" s="81"/>
    </row>
    <row r="669" spans="1:1" x14ac:dyDescent="0.25">
      <c r="A669" s="81"/>
    </row>
    <row r="670" spans="1:1" x14ac:dyDescent="0.25">
      <c r="A670" s="81"/>
    </row>
    <row r="671" spans="1:1" x14ac:dyDescent="0.25">
      <c r="A671" s="81"/>
    </row>
    <row r="672" spans="1:1" x14ac:dyDescent="0.25">
      <c r="A672" s="81"/>
    </row>
    <row r="673" spans="1:1" x14ac:dyDescent="0.25">
      <c r="A673" s="81"/>
    </row>
    <row r="674" spans="1:1" x14ac:dyDescent="0.25">
      <c r="A674" s="81"/>
    </row>
    <row r="675" spans="1:1" x14ac:dyDescent="0.25">
      <c r="A675" s="81"/>
    </row>
    <row r="676" spans="1:1" x14ac:dyDescent="0.25">
      <c r="A676" s="81"/>
    </row>
    <row r="677" spans="1:1" x14ac:dyDescent="0.25">
      <c r="A677" s="81"/>
    </row>
    <row r="678" spans="1:1" x14ac:dyDescent="0.25">
      <c r="A678" s="81"/>
    </row>
    <row r="679" spans="1:1" x14ac:dyDescent="0.25">
      <c r="A679" s="81"/>
    </row>
    <row r="680" spans="1:1" x14ac:dyDescent="0.25">
      <c r="A680" s="81"/>
    </row>
    <row r="681" spans="1:1" x14ac:dyDescent="0.25">
      <c r="A681" s="81"/>
    </row>
    <row r="682" spans="1:1" x14ac:dyDescent="0.25">
      <c r="A682" s="81"/>
    </row>
    <row r="683" spans="1:1" x14ac:dyDescent="0.25">
      <c r="A683" s="81"/>
    </row>
    <row r="684" spans="1:1" x14ac:dyDescent="0.25">
      <c r="A684" s="81"/>
    </row>
    <row r="685" spans="1:1" x14ac:dyDescent="0.25">
      <c r="A685" s="81"/>
    </row>
    <row r="686" spans="1:1" x14ac:dyDescent="0.25">
      <c r="A686" s="81"/>
    </row>
    <row r="687" spans="1:1" x14ac:dyDescent="0.25">
      <c r="A687" s="80"/>
    </row>
    <row r="688" spans="1:1" x14ac:dyDescent="0.25">
      <c r="A688" s="80"/>
    </row>
    <row r="689" spans="1:1" x14ac:dyDescent="0.25">
      <c r="A689" s="80"/>
    </row>
    <row r="690" spans="1:1" x14ac:dyDescent="0.25">
      <c r="A690" s="80"/>
    </row>
    <row r="691" spans="1:1" x14ac:dyDescent="0.25">
      <c r="A691" s="80"/>
    </row>
    <row r="692" spans="1:1" x14ac:dyDescent="0.25">
      <c r="A692" s="80"/>
    </row>
    <row r="693" spans="1:1" x14ac:dyDescent="0.25">
      <c r="A693" s="80"/>
    </row>
    <row r="694" spans="1:1" x14ac:dyDescent="0.25">
      <c r="A694" s="80"/>
    </row>
    <row r="695" spans="1:1" x14ac:dyDescent="0.25">
      <c r="A695" s="80"/>
    </row>
    <row r="696" spans="1:1" x14ac:dyDescent="0.25">
      <c r="A696" s="80"/>
    </row>
    <row r="697" spans="1:1" x14ac:dyDescent="0.25">
      <c r="A697" s="80"/>
    </row>
    <row r="698" spans="1:1" x14ac:dyDescent="0.25">
      <c r="A698" s="80"/>
    </row>
    <row r="699" spans="1:1" x14ac:dyDescent="0.25">
      <c r="A699" s="80"/>
    </row>
    <row r="700" spans="1:1" x14ac:dyDescent="0.25">
      <c r="A700" s="80"/>
    </row>
    <row r="701" spans="1:1" x14ac:dyDescent="0.25">
      <c r="A701" s="80"/>
    </row>
    <row r="702" spans="1:1" x14ac:dyDescent="0.25">
      <c r="A702" s="80"/>
    </row>
    <row r="703" spans="1:1" x14ac:dyDescent="0.25">
      <c r="A703" s="81"/>
    </row>
    <row r="704" spans="1:1" x14ac:dyDescent="0.25">
      <c r="A704" s="81"/>
    </row>
    <row r="705" spans="1:1" x14ac:dyDescent="0.25">
      <c r="A705" s="81"/>
    </row>
    <row r="706" spans="1:1" x14ac:dyDescent="0.25">
      <c r="A706" s="81"/>
    </row>
    <row r="707" spans="1:1" x14ac:dyDescent="0.25">
      <c r="A707" s="81"/>
    </row>
    <row r="708" spans="1:1" x14ac:dyDescent="0.25">
      <c r="A708" s="81"/>
    </row>
    <row r="709" spans="1:1" x14ac:dyDescent="0.25">
      <c r="A709" s="81"/>
    </row>
    <row r="710" spans="1:1" x14ac:dyDescent="0.25">
      <c r="A710" s="81"/>
    </row>
    <row r="711" spans="1:1" x14ac:dyDescent="0.25">
      <c r="A711" s="81"/>
    </row>
    <row r="712" spans="1:1" x14ac:dyDescent="0.25">
      <c r="A712" s="81"/>
    </row>
    <row r="713" spans="1:1" x14ac:dyDescent="0.25">
      <c r="A713" s="81"/>
    </row>
    <row r="714" spans="1:1" x14ac:dyDescent="0.25">
      <c r="A714" s="81"/>
    </row>
    <row r="715" spans="1:1" x14ac:dyDescent="0.25">
      <c r="A715" s="81"/>
    </row>
    <row r="716" spans="1:1" x14ac:dyDescent="0.25">
      <c r="A716" s="81"/>
    </row>
    <row r="717" spans="1:1" x14ac:dyDescent="0.25">
      <c r="A717" s="81"/>
    </row>
    <row r="718" spans="1:1" x14ac:dyDescent="0.25">
      <c r="A718" s="81"/>
    </row>
    <row r="719" spans="1:1" x14ac:dyDescent="0.25">
      <c r="A719" s="81"/>
    </row>
    <row r="720" spans="1:1" x14ac:dyDescent="0.25">
      <c r="A720" s="81"/>
    </row>
    <row r="721" spans="1:1" x14ac:dyDescent="0.25">
      <c r="A721" s="81"/>
    </row>
    <row r="722" spans="1:1" x14ac:dyDescent="0.25">
      <c r="A722" s="81"/>
    </row>
    <row r="723" spans="1:1" x14ac:dyDescent="0.25">
      <c r="A723" s="81"/>
    </row>
    <row r="724" spans="1:1" x14ac:dyDescent="0.25">
      <c r="A724" s="81"/>
    </row>
    <row r="725" spans="1:1" x14ac:dyDescent="0.25">
      <c r="A725" s="81"/>
    </row>
    <row r="726" spans="1:1" x14ac:dyDescent="0.25">
      <c r="A726" s="81"/>
    </row>
    <row r="727" spans="1:1" x14ac:dyDescent="0.25">
      <c r="A727" s="81"/>
    </row>
    <row r="728" spans="1:1" x14ac:dyDescent="0.25">
      <c r="A728" s="80"/>
    </row>
    <row r="729" spans="1:1" x14ac:dyDescent="0.25">
      <c r="A729" s="80"/>
    </row>
    <row r="730" spans="1:1" x14ac:dyDescent="0.25">
      <c r="A730" s="81"/>
    </row>
    <row r="731" spans="1:1" x14ac:dyDescent="0.25">
      <c r="A731" s="81"/>
    </row>
    <row r="732" spans="1:1" x14ac:dyDescent="0.25">
      <c r="A732" s="81"/>
    </row>
    <row r="733" spans="1:1" x14ac:dyDescent="0.25">
      <c r="A733" s="81"/>
    </row>
    <row r="734" spans="1:1" x14ac:dyDescent="0.25">
      <c r="A734" s="80"/>
    </row>
    <row r="735" spans="1:1" x14ac:dyDescent="0.25">
      <c r="A735" s="80"/>
    </row>
    <row r="736" spans="1:1" x14ac:dyDescent="0.25">
      <c r="A736" s="80"/>
    </row>
    <row r="737" spans="1:1" x14ac:dyDescent="0.25">
      <c r="A737" s="80"/>
    </row>
    <row r="738" spans="1:1" x14ac:dyDescent="0.25">
      <c r="A738" s="80"/>
    </row>
    <row r="739" spans="1:1" x14ac:dyDescent="0.25">
      <c r="A739" s="80"/>
    </row>
    <row r="740" spans="1:1" x14ac:dyDescent="0.25">
      <c r="A740" s="80"/>
    </row>
    <row r="741" spans="1:1" x14ac:dyDescent="0.25">
      <c r="A741" s="80"/>
    </row>
    <row r="742" spans="1:1" x14ac:dyDescent="0.25">
      <c r="A742" s="81"/>
    </row>
    <row r="743" spans="1:1" x14ac:dyDescent="0.25">
      <c r="A743" s="80"/>
    </row>
    <row r="744" spans="1:1" x14ac:dyDescent="0.25">
      <c r="A744" s="80"/>
    </row>
    <row r="745" spans="1:1" x14ac:dyDescent="0.25">
      <c r="A745" s="80"/>
    </row>
    <row r="746" spans="1:1" x14ac:dyDescent="0.25">
      <c r="A746" s="80"/>
    </row>
    <row r="747" spans="1:1" x14ac:dyDescent="0.25">
      <c r="A747" s="80"/>
    </row>
    <row r="748" spans="1:1" x14ac:dyDescent="0.25">
      <c r="A748" s="80"/>
    </row>
    <row r="749" spans="1:1" x14ac:dyDescent="0.25">
      <c r="A749" s="80"/>
    </row>
    <row r="750" spans="1:1" x14ac:dyDescent="0.25">
      <c r="A750" s="80"/>
    </row>
    <row r="751" spans="1:1" x14ac:dyDescent="0.25">
      <c r="A751" s="80"/>
    </row>
    <row r="752" spans="1:1" x14ac:dyDescent="0.25">
      <c r="A752" s="80"/>
    </row>
    <row r="753" spans="1:1" x14ac:dyDescent="0.25">
      <c r="A753" s="80"/>
    </row>
    <row r="754" spans="1:1" x14ac:dyDescent="0.25">
      <c r="A754" s="80"/>
    </row>
    <row r="755" spans="1:1" x14ac:dyDescent="0.25">
      <c r="A755" s="81"/>
    </row>
    <row r="756" spans="1:1" x14ac:dyDescent="0.25">
      <c r="A756" s="81"/>
    </row>
    <row r="757" spans="1:1" x14ac:dyDescent="0.25">
      <c r="A757" s="81"/>
    </row>
    <row r="758" spans="1:1" x14ac:dyDescent="0.25">
      <c r="A758" s="81"/>
    </row>
    <row r="759" spans="1:1" x14ac:dyDescent="0.25">
      <c r="A759" s="81"/>
    </row>
    <row r="760" spans="1:1" x14ac:dyDescent="0.25">
      <c r="A760" s="81"/>
    </row>
    <row r="761" spans="1:1" x14ac:dyDescent="0.25">
      <c r="A761" s="81"/>
    </row>
    <row r="762" spans="1:1" x14ac:dyDescent="0.25">
      <c r="A762" s="81"/>
    </row>
    <row r="763" spans="1:1" x14ac:dyDescent="0.25">
      <c r="A763" s="81"/>
    </row>
    <row r="764" spans="1:1" x14ac:dyDescent="0.25">
      <c r="A764" s="81"/>
    </row>
    <row r="765" spans="1:1" x14ac:dyDescent="0.25">
      <c r="A765" s="81"/>
    </row>
    <row r="766" spans="1:1" x14ac:dyDescent="0.25">
      <c r="A766" s="81"/>
    </row>
    <row r="767" spans="1:1" x14ac:dyDescent="0.25">
      <c r="A767" s="81"/>
    </row>
    <row r="768" spans="1:1" x14ac:dyDescent="0.25">
      <c r="A768" s="81"/>
    </row>
    <row r="769" spans="1:1" x14ac:dyDescent="0.25">
      <c r="A769" s="81"/>
    </row>
    <row r="770" spans="1:1" x14ac:dyDescent="0.25">
      <c r="A770" s="81"/>
    </row>
    <row r="771" spans="1:1" x14ac:dyDescent="0.25">
      <c r="A771" s="81"/>
    </row>
    <row r="772" spans="1:1" x14ac:dyDescent="0.25">
      <c r="A772" s="81"/>
    </row>
    <row r="773" spans="1:1" x14ac:dyDescent="0.25">
      <c r="A773" s="81"/>
    </row>
    <row r="774" spans="1:1" x14ac:dyDescent="0.25">
      <c r="A774" s="81"/>
    </row>
    <row r="775" spans="1:1" x14ac:dyDescent="0.25">
      <c r="A775" s="81"/>
    </row>
    <row r="776" spans="1:1" x14ac:dyDescent="0.25">
      <c r="A776" s="81"/>
    </row>
    <row r="777" spans="1:1" x14ac:dyDescent="0.25">
      <c r="A777" s="81"/>
    </row>
    <row r="778" spans="1:1" x14ac:dyDescent="0.25">
      <c r="A778" s="81"/>
    </row>
    <row r="779" spans="1:1" x14ac:dyDescent="0.25">
      <c r="A779" s="81"/>
    </row>
    <row r="780" spans="1:1" x14ac:dyDescent="0.25">
      <c r="A780" s="81"/>
    </row>
    <row r="781" spans="1:1" x14ac:dyDescent="0.25">
      <c r="A781" s="80"/>
    </row>
    <row r="782" spans="1:1" x14ac:dyDescent="0.25">
      <c r="A782" s="80"/>
    </row>
    <row r="783" spans="1:1" x14ac:dyDescent="0.25">
      <c r="A783" s="80"/>
    </row>
    <row r="784" spans="1:1" x14ac:dyDescent="0.25">
      <c r="A784" s="80"/>
    </row>
    <row r="785" spans="1:1" x14ac:dyDescent="0.25">
      <c r="A785" s="80"/>
    </row>
    <row r="786" spans="1:1" x14ac:dyDescent="0.25">
      <c r="A786" s="80"/>
    </row>
    <row r="787" spans="1:1" x14ac:dyDescent="0.25">
      <c r="A787" s="80"/>
    </row>
    <row r="788" spans="1:1" x14ac:dyDescent="0.25">
      <c r="A788" s="80"/>
    </row>
    <row r="789" spans="1:1" x14ac:dyDescent="0.25">
      <c r="A789" s="80"/>
    </row>
    <row r="790" spans="1:1" x14ac:dyDescent="0.25">
      <c r="A790" s="80"/>
    </row>
    <row r="791" spans="1:1" x14ac:dyDescent="0.25">
      <c r="A791" s="81"/>
    </row>
    <row r="792" spans="1:1" x14ac:dyDescent="0.25">
      <c r="A792" s="81"/>
    </row>
    <row r="793" spans="1:1" x14ac:dyDescent="0.25">
      <c r="A793" s="81"/>
    </row>
    <row r="794" spans="1:1" x14ac:dyDescent="0.25">
      <c r="A794" s="80"/>
    </row>
    <row r="795" spans="1:1" x14ac:dyDescent="0.25">
      <c r="A795" s="80"/>
    </row>
    <row r="796" spans="1:1" x14ac:dyDescent="0.25">
      <c r="A796" s="80"/>
    </row>
    <row r="797" spans="1:1" x14ac:dyDescent="0.25">
      <c r="A797" s="80"/>
    </row>
    <row r="798" spans="1:1" x14ac:dyDescent="0.25">
      <c r="A798" s="81"/>
    </row>
    <row r="799" spans="1:1" x14ac:dyDescent="0.25">
      <c r="A799" s="81"/>
    </row>
    <row r="800" spans="1:1" x14ac:dyDescent="0.25">
      <c r="A800" s="81"/>
    </row>
    <row r="801" spans="1:1" x14ac:dyDescent="0.25">
      <c r="A801" s="81"/>
    </row>
    <row r="802" spans="1:1" x14ac:dyDescent="0.25">
      <c r="A802" s="81"/>
    </row>
    <row r="803" spans="1:1" x14ac:dyDescent="0.25">
      <c r="A803" s="81"/>
    </row>
    <row r="804" spans="1:1" x14ac:dyDescent="0.25">
      <c r="A804" s="81"/>
    </row>
    <row r="805" spans="1:1" x14ac:dyDescent="0.25">
      <c r="A805" s="81"/>
    </row>
    <row r="806" spans="1:1" x14ac:dyDescent="0.25">
      <c r="A806" s="81"/>
    </row>
    <row r="807" spans="1:1" x14ac:dyDescent="0.25">
      <c r="A807" s="81"/>
    </row>
    <row r="808" spans="1:1" x14ac:dyDescent="0.25">
      <c r="A808" s="81"/>
    </row>
    <row r="809" spans="1:1" x14ac:dyDescent="0.25">
      <c r="A809" s="81"/>
    </row>
    <row r="810" spans="1:1" x14ac:dyDescent="0.25">
      <c r="A810" s="81"/>
    </row>
    <row r="811" spans="1:1" x14ac:dyDescent="0.25">
      <c r="A811" s="81"/>
    </row>
    <row r="812" spans="1:1" x14ac:dyDescent="0.25">
      <c r="A812" s="81"/>
    </row>
    <row r="813" spans="1:1" x14ac:dyDescent="0.25">
      <c r="A813" s="81"/>
    </row>
    <row r="814" spans="1:1" x14ac:dyDescent="0.25">
      <c r="A814" s="81"/>
    </row>
    <row r="815" spans="1:1" x14ac:dyDescent="0.25">
      <c r="A815" s="81"/>
    </row>
    <row r="816" spans="1:1" x14ac:dyDescent="0.25">
      <c r="A816" s="81"/>
    </row>
    <row r="817" spans="1:1" x14ac:dyDescent="0.25">
      <c r="A817" s="81"/>
    </row>
    <row r="818" spans="1:1" x14ac:dyDescent="0.25">
      <c r="A818" s="81"/>
    </row>
    <row r="819" spans="1:1" x14ac:dyDescent="0.25">
      <c r="A819" s="81"/>
    </row>
    <row r="820" spans="1:1" x14ac:dyDescent="0.25">
      <c r="A820" s="81"/>
    </row>
    <row r="821" spans="1:1" x14ac:dyDescent="0.25">
      <c r="A821" s="81"/>
    </row>
    <row r="822" spans="1:1" x14ac:dyDescent="0.25">
      <c r="A822" s="81"/>
    </row>
    <row r="823" spans="1:1" x14ac:dyDescent="0.25">
      <c r="A823" s="81"/>
    </row>
    <row r="824" spans="1:1" x14ac:dyDescent="0.25">
      <c r="A824" s="81"/>
    </row>
    <row r="825" spans="1:1" x14ac:dyDescent="0.25">
      <c r="A825" s="81"/>
    </row>
    <row r="826" spans="1:1" x14ac:dyDescent="0.25">
      <c r="A826" s="81"/>
    </row>
    <row r="827" spans="1:1" x14ac:dyDescent="0.25">
      <c r="A827" s="81"/>
    </row>
    <row r="828" spans="1:1" x14ac:dyDescent="0.25">
      <c r="A828" s="81"/>
    </row>
    <row r="829" spans="1:1" x14ac:dyDescent="0.25">
      <c r="A829" s="80"/>
    </row>
    <row r="830" spans="1:1" x14ac:dyDescent="0.25">
      <c r="A830" s="80"/>
    </row>
    <row r="831" spans="1:1" x14ac:dyDescent="0.25">
      <c r="A831" s="81"/>
    </row>
    <row r="832" spans="1:1" x14ac:dyDescent="0.25">
      <c r="A832" s="81"/>
    </row>
    <row r="833" spans="1:1" x14ac:dyDescent="0.25">
      <c r="A833" s="81"/>
    </row>
    <row r="834" spans="1:1" x14ac:dyDescent="0.25">
      <c r="A834" s="81"/>
    </row>
    <row r="835" spans="1:1" x14ac:dyDescent="0.25">
      <c r="A835" s="81"/>
    </row>
    <row r="836" spans="1:1" x14ac:dyDescent="0.25">
      <c r="A836" s="81"/>
    </row>
    <row r="837" spans="1:1" x14ac:dyDescent="0.25">
      <c r="A837" s="81"/>
    </row>
    <row r="838" spans="1:1" x14ac:dyDescent="0.25">
      <c r="A838" s="81"/>
    </row>
    <row r="839" spans="1:1" x14ac:dyDescent="0.25">
      <c r="A839" s="81"/>
    </row>
    <row r="840" spans="1:1" x14ac:dyDescent="0.25">
      <c r="A840" s="80"/>
    </row>
    <row r="841" spans="1:1" x14ac:dyDescent="0.25">
      <c r="A841" s="80"/>
    </row>
    <row r="842" spans="1:1" x14ac:dyDescent="0.25">
      <c r="A842" s="80"/>
    </row>
    <row r="843" spans="1:1" x14ac:dyDescent="0.25">
      <c r="A843" s="80"/>
    </row>
    <row r="844" spans="1:1" x14ac:dyDescent="0.25">
      <c r="A844" s="80"/>
    </row>
    <row r="845" spans="1:1" x14ac:dyDescent="0.25">
      <c r="A845" s="80"/>
    </row>
    <row r="846" spans="1:1" x14ac:dyDescent="0.25">
      <c r="A846" s="80"/>
    </row>
    <row r="847" spans="1:1" x14ac:dyDescent="0.25">
      <c r="A847" s="80"/>
    </row>
    <row r="848" spans="1:1" x14ac:dyDescent="0.25">
      <c r="A848" s="80"/>
    </row>
    <row r="849" spans="1:1" x14ac:dyDescent="0.25">
      <c r="A849" s="81"/>
    </row>
    <row r="850" spans="1:1" x14ac:dyDescent="0.25">
      <c r="A850" s="81"/>
    </row>
    <row r="851" spans="1:1" x14ac:dyDescent="0.25">
      <c r="A851" s="81"/>
    </row>
    <row r="852" spans="1:1" x14ac:dyDescent="0.25">
      <c r="A852" s="81"/>
    </row>
    <row r="853" spans="1:1" x14ac:dyDescent="0.25">
      <c r="A853" s="81"/>
    </row>
    <row r="854" spans="1:1" x14ac:dyDescent="0.25">
      <c r="A854" s="81"/>
    </row>
    <row r="855" spans="1:1" x14ac:dyDescent="0.25">
      <c r="A855" s="81"/>
    </row>
    <row r="856" spans="1:1" x14ac:dyDescent="0.25">
      <c r="A856" s="81"/>
    </row>
    <row r="857" spans="1:1" x14ac:dyDescent="0.25">
      <c r="A857" s="80"/>
    </row>
    <row r="858" spans="1:1" x14ac:dyDescent="0.25">
      <c r="A858" s="80"/>
    </row>
    <row r="859" spans="1:1" x14ac:dyDescent="0.25">
      <c r="A859" s="80"/>
    </row>
    <row r="860" spans="1:1" x14ac:dyDescent="0.25">
      <c r="A860" s="80"/>
    </row>
    <row r="861" spans="1:1" x14ac:dyDescent="0.25">
      <c r="A861" s="80"/>
    </row>
    <row r="862" spans="1:1" x14ac:dyDescent="0.25">
      <c r="A862" s="80"/>
    </row>
    <row r="863" spans="1:1" x14ac:dyDescent="0.25">
      <c r="A863" s="81"/>
    </row>
    <row r="864" spans="1:1" x14ac:dyDescent="0.25">
      <c r="A864" s="81"/>
    </row>
    <row r="865" spans="1:1" x14ac:dyDescent="0.25">
      <c r="A865" s="81"/>
    </row>
    <row r="866" spans="1:1" x14ac:dyDescent="0.25">
      <c r="A866" s="81"/>
    </row>
    <row r="867" spans="1:1" x14ac:dyDescent="0.25">
      <c r="A867" s="81"/>
    </row>
    <row r="868" spans="1:1" x14ac:dyDescent="0.25">
      <c r="A868" s="81"/>
    </row>
    <row r="869" spans="1:1" x14ac:dyDescent="0.25">
      <c r="A869" s="81"/>
    </row>
    <row r="870" spans="1:1" x14ac:dyDescent="0.25">
      <c r="A870" s="81"/>
    </row>
    <row r="871" spans="1:1" x14ac:dyDescent="0.25">
      <c r="A871" s="81"/>
    </row>
    <row r="872" spans="1:1" x14ac:dyDescent="0.25">
      <c r="A872" s="81"/>
    </row>
    <row r="873" spans="1:1" x14ac:dyDescent="0.25">
      <c r="A873" s="80"/>
    </row>
    <row r="874" spans="1:1" x14ac:dyDescent="0.25">
      <c r="A874" s="81"/>
    </row>
    <row r="875" spans="1:1" x14ac:dyDescent="0.25">
      <c r="A875" s="81"/>
    </row>
    <row r="876" spans="1:1" x14ac:dyDescent="0.25">
      <c r="A876" s="80"/>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5"/>
  <sheetViews>
    <sheetView workbookViewId="0">
      <pane ySplit="2" topLeftCell="A3" activePane="bottomLeft" state="frozen"/>
      <selection pane="bottomLeft" activeCell="F16" sqref="F16"/>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2" t="s">
        <v>2337</v>
      </c>
      <c r="B1" s="102"/>
      <c r="C1" s="102"/>
      <c r="D1" s="102"/>
      <c r="E1" s="102"/>
      <c r="F1" s="102"/>
      <c r="G1" s="102"/>
      <c r="H1" s="102"/>
      <c r="I1" s="102"/>
    </row>
    <row r="2" spans="1:10" ht="75" x14ac:dyDescent="0.25">
      <c r="A2" s="1" t="s">
        <v>2328</v>
      </c>
      <c r="B2" s="1" t="s">
        <v>2329</v>
      </c>
      <c r="C2" s="1" t="s">
        <v>2330</v>
      </c>
      <c r="D2" s="11" t="s">
        <v>2428</v>
      </c>
      <c r="E2" s="1" t="s">
        <v>2335</v>
      </c>
      <c r="F2" s="1" t="s">
        <v>2336</v>
      </c>
      <c r="G2" s="1" t="s">
        <v>2365</v>
      </c>
      <c r="H2" s="1" t="s">
        <v>2415</v>
      </c>
      <c r="I2" s="1" t="s">
        <v>2416</v>
      </c>
      <c r="J2" s="76" t="s">
        <v>2418</v>
      </c>
    </row>
    <row r="3" spans="1:10" x14ac:dyDescent="0.25">
      <c r="A3">
        <v>1</v>
      </c>
      <c r="B3">
        <v>1</v>
      </c>
      <c r="C3" t="str">
        <f t="shared" ref="C3:C21" si="0">IF(A3=B3,"X","")</f>
        <v>X</v>
      </c>
      <c r="D3" s="75"/>
      <c r="E3" t="s">
        <v>2332</v>
      </c>
      <c r="F3" t="s">
        <v>2332</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2331</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2333</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2334</v>
      </c>
      <c r="G8" t="str">
        <f t="shared" si="1"/>
        <v/>
      </c>
      <c r="H8" t="str">
        <f t="shared" si="2"/>
        <v/>
      </c>
      <c r="I8" t="str">
        <f t="shared" si="3"/>
        <v/>
      </c>
      <c r="J8" s="30" t="str">
        <f t="shared" si="4"/>
        <v>{ parentCategory=1, category=15, zoneIds={382}},--Reaper's March</v>
      </c>
    </row>
    <row r="9" spans="1:10" x14ac:dyDescent="0.25">
      <c r="A9">
        <v>2</v>
      </c>
      <c r="B9">
        <v>2</v>
      </c>
      <c r="C9" t="str">
        <f t="shared" si="0"/>
        <v>X</v>
      </c>
      <c r="D9" s="75" t="e">
        <f>VLOOKUP(E9,'ESO zone constants'!$D$3:$H$10001,5,FALSE)</f>
        <v>#N/A</v>
      </c>
      <c r="E9" t="s">
        <v>2419</v>
      </c>
      <c r="F9" t="s">
        <v>2338</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2347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2348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2349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5" t="e">
        <f>VLOOKUP(E15,'ESO zone constants'!$D$3:$H$10001,5,FALSE)</f>
        <v>#N/A</v>
      </c>
      <c r="E15" t="s">
        <v>2420</v>
      </c>
      <c r="F15" t="s">
        <v>2339</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2350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2351</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2352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2353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5" t="e">
        <f>VLOOKUP(E21,'ESO zone constants'!$D$3:$H$10001,5,FALSE)</f>
        <v>#N/A</v>
      </c>
      <c r="E21" t="s">
        <v>2421</v>
      </c>
      <c r="F21" t="s">
        <v>2340</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515</v>
      </c>
      <c r="F23" t="s">
        <v>2356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2355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2359</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2358</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2361</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1403</v>
      </c>
      <c r="F29" t="s">
        <v>2357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1608</v>
      </c>
      <c r="F30" t="s">
        <v>2360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1719</v>
      </c>
      <c r="F31" t="s">
        <v>2362</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2251</v>
      </c>
      <c r="F32" t="s">
        <v>2354</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2492</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5" t="e">
        <f>VLOOKUP(E34,'ESO zone constants'!$D$3:$H$10001,5,FALSE)</f>
        <v>#N/A</v>
      </c>
      <c r="E34" t="s">
        <v>2422</v>
      </c>
      <c r="F34" t="s">
        <v>2341</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102</v>
      </c>
      <c r="F36" t="s">
        <v>2377</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2373</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2367</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2376</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2370</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2364</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2363</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2366</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2372</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2374</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2375</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2371</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2368</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2369</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5" t="e">
        <f>VLOOKUP(E51,'ESO zone constants'!$D$3:$H$10001,5,FALSE)</f>
        <v>#N/A</v>
      </c>
      <c r="E51" t="s">
        <v>2423</v>
      </c>
      <c r="F51" t="s">
        <v>2342</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2382</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2394</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2395</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2390</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2378</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2380</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2386</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2383</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2387</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2389</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2392</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2381</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1506</v>
      </c>
      <c r="F64" t="s">
        <v>2384</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1505</v>
      </c>
      <c r="F65" t="s">
        <v>2388</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1674</v>
      </c>
      <c r="F66" t="s">
        <v>2379</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1673</v>
      </c>
      <c r="F67" t="s">
        <v>2393</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1836</v>
      </c>
      <c r="F68" t="s">
        <v>2385</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1844</v>
      </c>
      <c r="F69" t="s">
        <v>2391</v>
      </c>
      <c r="G69" t="str">
        <f t="shared" ref="G69:G95" si="12">IF(OR(A69=5,A69=6,),"X","")</f>
        <v>X</v>
      </c>
      <c r="H69" t="str">
        <f t="shared" ref="H69:H95" si="13">IF(OR(A69=7,),"X","")</f>
        <v/>
      </c>
      <c r="I69" t="str">
        <f t="shared" ref="I69:I95" si="14">IF(OR(A69=8,),"X","")</f>
        <v/>
      </c>
      <c r="J69" s="30" t="str">
        <f t="shared" ref="J69:J95"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2440</v>
      </c>
      <c r="F70" t="s">
        <v>2459</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2441</v>
      </c>
      <c r="F71" t="s">
        <v>2460</v>
      </c>
      <c r="G71" t="str">
        <f t="shared" si="12"/>
        <v>X</v>
      </c>
      <c r="H71" t="str">
        <f t="shared" si="13"/>
        <v/>
      </c>
      <c r="I71" t="str">
        <f t="shared" si="14"/>
        <v/>
      </c>
      <c r="J71" s="30" t="str">
        <f t="shared" si="15"/>
        <v>{ parentCategory=6, category=92, zoneIds={1229}, isDungeon=true},--The Cauldron</v>
      </c>
    </row>
    <row r="72" spans="1:10" x14ac:dyDescent="0.25">
      <c r="A72">
        <v>7</v>
      </c>
      <c r="B72">
        <v>7</v>
      </c>
      <c r="C72" t="str">
        <f>IF(A72=B72,"X","")</f>
        <v>X</v>
      </c>
      <c r="D72" s="75" t="e">
        <f>VLOOKUP(E72,'ESO zone constants'!$D$3:$H$10001,5,FALSE)</f>
        <v>#N/A</v>
      </c>
      <c r="E72" t="s">
        <v>2424</v>
      </c>
      <c r="F72" t="s">
        <v>2343</v>
      </c>
      <c r="G72" t="str">
        <f t="shared" si="12"/>
        <v/>
      </c>
      <c r="H72" t="str">
        <f t="shared" si="13"/>
        <v>X</v>
      </c>
      <c r="I72" t="str">
        <f t="shared" si="14"/>
        <v/>
      </c>
      <c r="J72" s="30" t="str">
        <f t="shared" si="15"/>
        <v>--Trials</v>
      </c>
    </row>
    <row r="73" spans="1:10" x14ac:dyDescent="0.25">
      <c r="A73">
        <v>7</v>
      </c>
      <c r="B73">
        <v>71</v>
      </c>
      <c r="D73">
        <f>VLOOKUP(E73,'ESO zone constants'!$D$3:$H$10001,5,FALSE)</f>
        <v>638</v>
      </c>
      <c r="E73" t="s">
        <v>450</v>
      </c>
      <c r="F73" t="s">
        <v>2397</v>
      </c>
      <c r="G73" t="str">
        <f t="shared" si="12"/>
        <v/>
      </c>
      <c r="H73" t="str">
        <f t="shared" si="13"/>
        <v>X</v>
      </c>
      <c r="I73" t="str">
        <f t="shared" si="14"/>
        <v/>
      </c>
      <c r="J73" s="30" t="str">
        <f t="shared" si="15"/>
        <v>{ parentCategory=7, category=71, zoneIds={638}, isTrial=true},--Aetherian Archive</v>
      </c>
    </row>
    <row r="74" spans="1:10" x14ac:dyDescent="0.25">
      <c r="A74">
        <v>7</v>
      </c>
      <c r="B74">
        <v>72</v>
      </c>
      <c r="D74">
        <f>VLOOKUP(E74,'ESO zone constants'!$D$3:$H$10001,5,FALSE)</f>
        <v>636</v>
      </c>
      <c r="E74" t="s">
        <v>448</v>
      </c>
      <c r="F74" t="s">
        <v>2403</v>
      </c>
      <c r="G74" t="str">
        <f t="shared" si="12"/>
        <v/>
      </c>
      <c r="H74" t="str">
        <f t="shared" si="13"/>
        <v>X</v>
      </c>
      <c r="I74" t="str">
        <f t="shared" si="14"/>
        <v/>
      </c>
      <c r="J74" s="30" t="str">
        <f t="shared" si="15"/>
        <v>{ parentCategory=7, category=72, zoneIds={636}, isTrial=true},--Hel Ra Citadel</v>
      </c>
    </row>
    <row r="75" spans="1:10" x14ac:dyDescent="0.25">
      <c r="A75">
        <v>7</v>
      </c>
      <c r="B75">
        <v>73</v>
      </c>
      <c r="D75">
        <f>VLOOKUP(E75,'ESO zone constants'!$D$3:$H$10001,5,FALSE)</f>
        <v>639</v>
      </c>
      <c r="E75" t="s">
        <v>451</v>
      </c>
      <c r="F75" t="s">
        <v>451</v>
      </c>
      <c r="G75" t="str">
        <f t="shared" si="12"/>
        <v/>
      </c>
      <c r="H75" t="str">
        <f t="shared" si="13"/>
        <v>X</v>
      </c>
      <c r="I75" t="str">
        <f t="shared" si="14"/>
        <v/>
      </c>
      <c r="J75" s="30" t="str">
        <f t="shared" si="15"/>
        <v>{ parentCategory=7, category=73, zoneIds={639}, isTrial=true},--Sanctum Ophidia</v>
      </c>
    </row>
    <row r="76" spans="1:10" x14ac:dyDescent="0.25">
      <c r="A76">
        <v>7</v>
      </c>
      <c r="B76">
        <v>74</v>
      </c>
      <c r="D76">
        <f>VLOOKUP(E76,'ESO zone constants'!$D$3:$H$10001,5,FALSE)</f>
        <v>725</v>
      </c>
      <c r="E76" t="s">
        <v>483</v>
      </c>
      <c r="F76" t="s">
        <v>2400</v>
      </c>
      <c r="G76" t="str">
        <f t="shared" si="12"/>
        <v/>
      </c>
      <c r="H76" t="str">
        <f t="shared" si="13"/>
        <v>X</v>
      </c>
      <c r="I76" t="str">
        <f t="shared" si="14"/>
        <v/>
      </c>
      <c r="J76" s="30" t="str">
        <f t="shared" si="15"/>
        <v>{ parentCategory=7, category=74, zoneIds={725}, isTrial=true},--Maw of Lorkhaj</v>
      </c>
    </row>
    <row r="77" spans="1:10" x14ac:dyDescent="0.25">
      <c r="A77">
        <v>7</v>
      </c>
      <c r="B77">
        <v>75</v>
      </c>
      <c r="D77">
        <f>VLOOKUP(E77,'ESO zone constants'!$D$3:$H$10001,5,FALSE)</f>
        <v>975</v>
      </c>
      <c r="E77" t="s">
        <v>646</v>
      </c>
      <c r="F77" t="s">
        <v>2398</v>
      </c>
      <c r="G77" t="str">
        <f t="shared" si="12"/>
        <v/>
      </c>
      <c r="H77" t="str">
        <f t="shared" si="13"/>
        <v>X</v>
      </c>
      <c r="I77" t="str">
        <f t="shared" si="14"/>
        <v/>
      </c>
      <c r="J77" s="30" t="str">
        <f t="shared" si="15"/>
        <v>{ parentCategory=7, category=75, zoneIds={975}, isTrial=true},--Halls of Fabrication</v>
      </c>
    </row>
    <row r="78" spans="1:10" x14ac:dyDescent="0.25">
      <c r="A78">
        <v>7</v>
      </c>
      <c r="B78">
        <v>76</v>
      </c>
      <c r="D78">
        <f>VLOOKUP(E78,'ESO zone constants'!$D$3:$H$10001,5,FALSE)</f>
        <v>1000</v>
      </c>
      <c r="E78" t="s">
        <v>666</v>
      </c>
      <c r="F78" t="s">
        <v>2396</v>
      </c>
      <c r="G78" t="str">
        <f t="shared" si="12"/>
        <v/>
      </c>
      <c r="H78" t="str">
        <f t="shared" si="13"/>
        <v>X</v>
      </c>
      <c r="I78" t="str">
        <f t="shared" si="14"/>
        <v/>
      </c>
      <c r="J78" s="30" t="str">
        <f t="shared" si="15"/>
        <v>{ parentCategory=7, category=76, zoneIds={1000}, isTrial=true},--Asylum Sanctorium</v>
      </c>
    </row>
    <row r="79" spans="1:10" x14ac:dyDescent="0.25">
      <c r="A79">
        <v>7</v>
      </c>
      <c r="B79">
        <v>77</v>
      </c>
      <c r="D79">
        <f>VLOOKUP(E79,'ESO zone constants'!$D$3:$H$10001,5,FALSE)</f>
        <v>1051</v>
      </c>
      <c r="E79" t="s">
        <v>706</v>
      </c>
      <c r="F79" t="s">
        <v>2402</v>
      </c>
      <c r="G79" t="str">
        <f t="shared" si="12"/>
        <v/>
      </c>
      <c r="H79" t="str">
        <f t="shared" si="13"/>
        <v>X</v>
      </c>
      <c r="I79" t="str">
        <f t="shared" si="14"/>
        <v/>
      </c>
      <c r="J79" s="30" t="str">
        <f t="shared" si="15"/>
        <v>{ parentCategory=7, category=77, zoneIds={1051}, isTrial=true},--Cloudrest</v>
      </c>
    </row>
    <row r="80" spans="1:10" x14ac:dyDescent="0.25">
      <c r="A80">
        <v>7</v>
      </c>
      <c r="B80">
        <v>78</v>
      </c>
      <c r="D80">
        <f>VLOOKUP(E80,'ESO zone constants'!$D$3:$H$10001,5,FALSE)</f>
        <v>1121</v>
      </c>
      <c r="E80" t="s">
        <v>1358</v>
      </c>
      <c r="F80" t="s">
        <v>2401</v>
      </c>
      <c r="G80" t="str">
        <f t="shared" si="12"/>
        <v/>
      </c>
      <c r="H80" t="str">
        <f t="shared" si="13"/>
        <v>X</v>
      </c>
      <c r="I80" t="str">
        <f t="shared" si="14"/>
        <v/>
      </c>
      <c r="J80" s="30" t="str">
        <f t="shared" si="15"/>
        <v>{ parentCategory=7, category=78, zoneIds={1121}, isTrial=true},--Sunspire</v>
      </c>
    </row>
    <row r="81" spans="1:10" x14ac:dyDescent="0.25">
      <c r="A81">
        <v>7</v>
      </c>
      <c r="B81">
        <v>79</v>
      </c>
      <c r="D81">
        <f>VLOOKUP(E81,'ESO zone constants'!$D$3:$H$10001,5,FALSE)</f>
        <v>1196</v>
      </c>
      <c r="E81" t="s">
        <v>1738</v>
      </c>
      <c r="F81" t="s">
        <v>2399</v>
      </c>
      <c r="G81" t="str">
        <f t="shared" si="12"/>
        <v/>
      </c>
      <c r="H81" t="str">
        <f t="shared" si="13"/>
        <v>X</v>
      </c>
      <c r="I81" t="str">
        <f t="shared" si="14"/>
        <v/>
      </c>
      <c r="J81" s="30" t="str">
        <f t="shared" si="15"/>
        <v>{ parentCategory=7, category=79, zoneIds={1196}, isTrial=true},--Kyne's Aegis</v>
      </c>
    </row>
    <row r="82" spans="1:10" x14ac:dyDescent="0.25">
      <c r="A82">
        <v>8</v>
      </c>
      <c r="B82">
        <v>8</v>
      </c>
      <c r="C82" t="str">
        <f>IF(A82=B82,"X","")</f>
        <v>X</v>
      </c>
      <c r="D82" s="75" t="e">
        <f>VLOOKUP(E82,'ESO zone constants'!$D$3:$H$10001,5,FALSE)</f>
        <v>#N/A</v>
      </c>
      <c r="E82" t="s">
        <v>2425</v>
      </c>
      <c r="F82" t="s">
        <v>2344</v>
      </c>
      <c r="G82" t="str">
        <f t="shared" si="12"/>
        <v/>
      </c>
      <c r="H82" t="str">
        <f t="shared" si="13"/>
        <v/>
      </c>
      <c r="I82" t="str">
        <f t="shared" si="14"/>
        <v>X</v>
      </c>
      <c r="J82" s="30" t="str">
        <f t="shared" si="15"/>
        <v>--Arenas</v>
      </c>
    </row>
    <row r="83" spans="1:10" x14ac:dyDescent="0.25">
      <c r="A83">
        <v>8</v>
      </c>
      <c r="B83">
        <v>80</v>
      </c>
      <c r="D83">
        <f>VLOOKUP(E83,'ESO zone constants'!$D$3:$H$10001,5,FALSE)</f>
        <v>635</v>
      </c>
      <c r="E83" t="s">
        <v>447</v>
      </c>
      <c r="F83" t="s">
        <v>2404</v>
      </c>
      <c r="G83" t="str">
        <f t="shared" si="12"/>
        <v/>
      </c>
      <c r="H83" t="str">
        <f t="shared" si="13"/>
        <v/>
      </c>
      <c r="I83" t="str">
        <f t="shared" si="14"/>
        <v>X</v>
      </c>
      <c r="J83" s="30" t="str">
        <f t="shared" si="15"/>
        <v>{ parentCategory=8, category=80, zoneIds={635}, isArena=true},--Dragonstar Arena</v>
      </c>
    </row>
    <row r="84" spans="1:10" x14ac:dyDescent="0.25">
      <c r="A84">
        <v>8</v>
      </c>
      <c r="B84">
        <v>81</v>
      </c>
      <c r="D84">
        <f>VLOOKUP(E84,'ESO zone constants'!$D$3:$H$10001,5,FALSE)</f>
        <v>677</v>
      </c>
      <c r="E84" t="s">
        <v>457</v>
      </c>
      <c r="F84" t="s">
        <v>2406</v>
      </c>
      <c r="G84" t="str">
        <f t="shared" si="12"/>
        <v/>
      </c>
      <c r="H84" t="str">
        <f t="shared" si="13"/>
        <v/>
      </c>
      <c r="I84" t="str">
        <f t="shared" si="14"/>
        <v>X</v>
      </c>
      <c r="J84" s="30" t="str">
        <f t="shared" si="15"/>
        <v>{ parentCategory=8, category=81, zoneIds={677}, isArena=true},--Maelstrom Arena</v>
      </c>
    </row>
    <row r="85" spans="1:10" x14ac:dyDescent="0.25">
      <c r="A85">
        <v>8</v>
      </c>
      <c r="B85">
        <v>82</v>
      </c>
      <c r="D85">
        <f>VLOOKUP(E85,'ESO zone constants'!$D$3:$H$10001,5,FALSE)</f>
        <v>1082</v>
      </c>
      <c r="E85" t="s">
        <v>727</v>
      </c>
      <c r="F85" t="s">
        <v>2407</v>
      </c>
      <c r="G85" t="str">
        <f t="shared" si="12"/>
        <v/>
      </c>
      <c r="H85" t="str">
        <f t="shared" si="13"/>
        <v/>
      </c>
      <c r="I85" t="str">
        <f t="shared" si="14"/>
        <v>X</v>
      </c>
      <c r="J85" s="30" t="str">
        <f t="shared" si="15"/>
        <v>{ parentCategory=8, category=82, zoneIds={1082}, isArena=true},--Blackrose Prison</v>
      </c>
    </row>
    <row r="86" spans="1:10" x14ac:dyDescent="0.25">
      <c r="A86">
        <v>8</v>
      </c>
      <c r="B86">
        <v>90</v>
      </c>
      <c r="D86">
        <f>VLOOKUP(E86,'ESO zone constants'!$D$3:$H$10001,5,FALSE)</f>
        <v>1227</v>
      </c>
      <c r="E86" t="s">
        <v>2250</v>
      </c>
      <c r="F86" t="s">
        <v>2405</v>
      </c>
      <c r="G86" t="str">
        <f t="shared" si="12"/>
        <v/>
      </c>
      <c r="H86" t="str">
        <f t="shared" si="13"/>
        <v/>
      </c>
      <c r="I86" t="str">
        <f t="shared" si="14"/>
        <v>X</v>
      </c>
      <c r="J86" s="30" t="str">
        <f t="shared" si="15"/>
        <v>{ parentCategory=8, category=90, zoneIds={1227}, isArena=true},--Vateshran Hollows</v>
      </c>
    </row>
    <row r="87" spans="1:10" x14ac:dyDescent="0.25">
      <c r="A87">
        <v>9</v>
      </c>
      <c r="B87">
        <v>9</v>
      </c>
      <c r="C87" t="str">
        <f>IF(A87=B87,"X","")</f>
        <v>X</v>
      </c>
      <c r="D87" s="75" t="e">
        <f>VLOOKUP(E87,'ESO zone constants'!$D$3:$H$10001,5,FALSE)</f>
        <v>#N/A</v>
      </c>
      <c r="E87" t="s">
        <v>2345</v>
      </c>
      <c r="F87" t="s">
        <v>2345</v>
      </c>
      <c r="G87" t="str">
        <f t="shared" si="12"/>
        <v/>
      </c>
      <c r="H87" t="str">
        <f t="shared" si="13"/>
        <v/>
      </c>
      <c r="I87" t="str">
        <f t="shared" si="14"/>
        <v/>
      </c>
      <c r="J87" s="30" t="str">
        <f t="shared" si="15"/>
        <v>--PVP</v>
      </c>
    </row>
    <row r="88" spans="1:10" x14ac:dyDescent="0.25">
      <c r="A88">
        <v>9</v>
      </c>
      <c r="B88">
        <v>83</v>
      </c>
      <c r="D88">
        <f>VLOOKUP(E88,'ESO zone constants'!$D$3:$H$10001,5,FALSE)</f>
        <v>181</v>
      </c>
      <c r="E88" t="s">
        <v>131</v>
      </c>
      <c r="F88" t="s">
        <v>131</v>
      </c>
      <c r="G88" t="str">
        <f t="shared" si="12"/>
        <v/>
      </c>
      <c r="H88" t="str">
        <f t="shared" si="13"/>
        <v/>
      </c>
      <c r="I88" t="str">
        <f t="shared" si="14"/>
        <v/>
      </c>
      <c r="J88" s="30" t="str">
        <f t="shared" si="15"/>
        <v>{ parentCategory=9, category=83, zoneIds={181}},--Cyrodiil</v>
      </c>
    </row>
    <row r="89" spans="1:10" x14ac:dyDescent="0.25">
      <c r="A89">
        <v>9</v>
      </c>
      <c r="B89">
        <v>84</v>
      </c>
      <c r="D89">
        <f>VLOOKUP(E89,'ESO zone constants'!$D$3:$H$10001,5,FALSE)</f>
        <v>584</v>
      </c>
      <c r="E89" t="s">
        <v>39</v>
      </c>
      <c r="F89" t="s">
        <v>2408</v>
      </c>
      <c r="G89" t="str">
        <f t="shared" si="12"/>
        <v/>
      </c>
      <c r="H89" t="str">
        <f t="shared" si="13"/>
        <v/>
      </c>
      <c r="I89" t="str">
        <f t="shared" si="14"/>
        <v/>
      </c>
      <c r="J89" s="30" t="str">
        <f t="shared" si="15"/>
        <v>{ parentCategory=9, category=84, zoneIds={584}},--Imperial City</v>
      </c>
    </row>
    <row r="90" spans="1:10" x14ac:dyDescent="0.25">
      <c r="A90">
        <v>9</v>
      </c>
      <c r="B90">
        <v>85</v>
      </c>
      <c r="E90" t="s">
        <v>2417</v>
      </c>
      <c r="F90" t="s">
        <v>2409</v>
      </c>
      <c r="G90" t="str">
        <f t="shared" si="12"/>
        <v/>
      </c>
      <c r="H90" t="str">
        <f t="shared" si="13"/>
        <v/>
      </c>
      <c r="I90" t="str">
        <f t="shared" si="14"/>
        <v/>
      </c>
      <c r="J90" s="30" t="str">
        <f t="shared" si="15"/>
        <v>{ parentCategory=9, category=85},--Battlegrounds</v>
      </c>
    </row>
    <row r="91" spans="1:10" x14ac:dyDescent="0.25">
      <c r="A91">
        <v>10</v>
      </c>
      <c r="B91">
        <v>10</v>
      </c>
      <c r="C91" t="str">
        <f>IF(A91=B91,"X","")</f>
        <v>X</v>
      </c>
      <c r="D91" s="75" t="e">
        <f>VLOOKUP(E91,'ESO zone constants'!$D$3:$H$10001,5,FALSE)</f>
        <v>#N/A</v>
      </c>
      <c r="E91" t="s">
        <v>2426</v>
      </c>
      <c r="F91" t="s">
        <v>2346</v>
      </c>
      <c r="G91" t="str">
        <f t="shared" si="12"/>
        <v/>
      </c>
      <c r="H91" t="str">
        <f t="shared" si="13"/>
        <v/>
      </c>
      <c r="I91" t="str">
        <f t="shared" si="14"/>
        <v/>
      </c>
      <c r="J91" s="30" t="str">
        <f t="shared" si="15"/>
        <v>--Miscellaneous</v>
      </c>
    </row>
    <row r="92" spans="1:10" x14ac:dyDescent="0.25">
      <c r="A92">
        <v>10</v>
      </c>
      <c r="B92">
        <v>26</v>
      </c>
      <c r="E92" t="s">
        <v>2427</v>
      </c>
      <c r="F92" t="s">
        <v>2413</v>
      </c>
      <c r="G92" t="str">
        <f t="shared" si="12"/>
        <v/>
      </c>
      <c r="H92" t="str">
        <f t="shared" si="13"/>
        <v/>
      </c>
      <c r="I92" t="str">
        <f t="shared" si="14"/>
        <v/>
      </c>
      <c r="J92" s="30" t="str">
        <f t="shared" si="15"/>
        <v>{ parentCategory=10, category=26},--Beginner zones</v>
      </c>
    </row>
    <row r="93" spans="1:10" x14ac:dyDescent="0.25">
      <c r="A93">
        <v>10</v>
      </c>
      <c r="B93">
        <v>27</v>
      </c>
      <c r="D93">
        <f>VLOOKUP(E93,'ESO zone constants'!$D$3:$H$10001,5,FALSE)</f>
        <v>347</v>
      </c>
      <c r="E93" t="s">
        <v>247</v>
      </c>
      <c r="F93" t="s">
        <v>2411</v>
      </c>
      <c r="G93" t="str">
        <f t="shared" si="12"/>
        <v/>
      </c>
      <c r="H93" t="str">
        <f t="shared" si="13"/>
        <v/>
      </c>
      <c r="I93" t="str">
        <f t="shared" si="14"/>
        <v/>
      </c>
      <c r="J93" s="30" t="str">
        <f t="shared" si="15"/>
        <v>{ parentCategory=10, category=27, zoneIds={347}},--Coldharbour</v>
      </c>
    </row>
    <row r="94" spans="1:10" x14ac:dyDescent="0.25">
      <c r="A94">
        <v>10</v>
      </c>
      <c r="B94">
        <v>28</v>
      </c>
      <c r="D94">
        <f>VLOOKUP(E94,'ESO zone constants'!$D$3:$H$10001,5,FALSE)</f>
        <v>888</v>
      </c>
      <c r="E94" t="s">
        <v>571</v>
      </c>
      <c r="F94" t="s">
        <v>2412</v>
      </c>
      <c r="G94" t="str">
        <f t="shared" si="12"/>
        <v/>
      </c>
      <c r="H94" t="str">
        <f t="shared" si="13"/>
        <v/>
      </c>
      <c r="I94" t="str">
        <f t="shared" si="14"/>
        <v/>
      </c>
      <c r="J94" s="30" t="str">
        <f t="shared" si="15"/>
        <v>{ parentCategory=10, category=28, zoneIds={888}},--Craglorn</v>
      </c>
    </row>
    <row r="95" spans="1:10" x14ac:dyDescent="0.25">
      <c r="A95">
        <v>10</v>
      </c>
      <c r="B95">
        <v>86</v>
      </c>
      <c r="E95" t="s">
        <v>1829</v>
      </c>
      <c r="F95" t="s">
        <v>2410</v>
      </c>
      <c r="G95" t="str">
        <f t="shared" si="12"/>
        <v/>
      </c>
      <c r="H95" t="str">
        <f t="shared" si="13"/>
        <v/>
      </c>
      <c r="I95" t="str">
        <f t="shared" si="14"/>
        <v/>
      </c>
      <c r="J95" s="30" t="str">
        <f t="shared" si="15"/>
        <v>{ parentCategory=10, category=86},--Antiquities</v>
      </c>
    </row>
  </sheetData>
  <autoFilter ref="A2:F2" xr:uid="{F87FCCB0-B4BF-449A-9B99-12262D434E94}"/>
  <sortState xmlns:xlrd2="http://schemas.microsoft.com/office/spreadsheetml/2017/richdata2" ref="A3:H95">
    <sortCondition ref="A3:A95"/>
    <sortCondition ref="B3:B95"/>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1" customWidth="1"/>
  </cols>
  <sheetData>
    <row r="1" spans="1:7" ht="161.25" customHeight="1" x14ac:dyDescent="0.25">
      <c r="A1" s="96" t="s">
        <v>2463</v>
      </c>
      <c r="B1" s="96"/>
      <c r="C1" s="96"/>
      <c r="D1" s="23" t="s">
        <v>2414</v>
      </c>
      <c r="G1" s="73" t="s">
        <v>2238</v>
      </c>
    </row>
    <row r="2" spans="1:7" x14ac:dyDescent="0.25">
      <c r="A2" s="6" t="s">
        <v>89</v>
      </c>
      <c r="B2" s="7" t="s">
        <v>1704</v>
      </c>
      <c r="C2" s="7" t="s">
        <v>1705</v>
      </c>
      <c r="D2" s="1" t="s">
        <v>2214</v>
      </c>
      <c r="E2" s="1" t="s">
        <v>2206</v>
      </c>
      <c r="F2" s="1" t="s">
        <v>2207</v>
      </c>
      <c r="G2" s="72" t="s">
        <v>2212</v>
      </c>
    </row>
    <row r="3" spans="1:7" x14ac:dyDescent="0.25">
      <c r="A3" s="12">
        <v>19</v>
      </c>
      <c r="B3" s="8" t="str">
        <f>VLOOKUP(A3,'Sets data'!$A$3:$C$9972,3,FALSE)</f>
        <v>Vestments of the Warlock</v>
      </c>
      <c r="C3" s="8" t="str">
        <f>VLOOKUP(A3,'Sets data'!$A$3:$C$9972,2,FALSE)</f>
        <v>Gewänder des Hexers</v>
      </c>
      <c r="G3" s="71" t="str">
        <f>IF(AND(A3&lt;&gt;"",NOT(ISERROR(A3)),ISNUMBER(A3),D3&lt;&gt;""),CONCATENATE("[",A3,"] = {",D3,"},","     --",B3," -&gt; ",E3," / ",F3),"")</f>
        <v/>
      </c>
    </row>
    <row r="4" spans="1:7" x14ac:dyDescent="0.25">
      <c r="A4" s="12">
        <v>20</v>
      </c>
      <c r="B4" s="8" t="str">
        <f>VLOOKUP(A4,'Sets data'!$A$3:$C$9972,3,FALSE)</f>
        <v>Witchman Armor</v>
      </c>
      <c r="C4" s="8" t="str">
        <f>VLOOKUP(A4,'Sets data'!$A$3:$C$9972,2,FALSE)</f>
        <v>Hexenwerk</v>
      </c>
      <c r="G4" s="71" t="str">
        <f t="shared" ref="G4:G66" si="0">IF(AND(A4&lt;&gt;"",NOT(ISERROR(A4)),ISNUMBER(A4),D4&lt;&gt;""),CONCATENATE("[",A4,"] = {",D4,"},","     --",B4," -&gt; ",E4," / ",F4),"")</f>
        <v/>
      </c>
    </row>
    <row r="5" spans="1:7" x14ac:dyDescent="0.25">
      <c r="A5" s="12">
        <v>21</v>
      </c>
      <c r="B5" s="8" t="str">
        <f>VLOOKUP(A5,'Sets data'!$A$3:$C$9972,3,FALSE)</f>
        <v>Akaviri Dragonguard</v>
      </c>
      <c r="C5" s="8" t="str">
        <f>VLOOKUP(A5,'Sets data'!$A$3:$C$9972,2,FALSE)</f>
        <v>Akavirische Drachengarde</v>
      </c>
      <c r="G5" s="71" t="str">
        <f t="shared" si="0"/>
        <v/>
      </c>
    </row>
    <row r="6" spans="1:7" x14ac:dyDescent="0.25">
      <c r="A6" s="12">
        <v>22</v>
      </c>
      <c r="B6" s="8" t="str">
        <f>VLOOKUP(A6,'Sets data'!$A$3:$C$9972,3,FALSE)</f>
        <v>Dreamer\'s Mantle</v>
      </c>
      <c r="C6" s="8" t="str">
        <f>VLOOKUP(A6,'Sets data'!$A$3:$C$9972,2,FALSE)</f>
        <v>Mantel des Träumers</v>
      </c>
      <c r="G6" s="71" t="str">
        <f t="shared" si="0"/>
        <v/>
      </c>
    </row>
    <row r="7" spans="1:7" x14ac:dyDescent="0.25">
      <c r="A7" s="12">
        <v>23</v>
      </c>
      <c r="B7" s="8" t="str">
        <f>VLOOKUP(A7,'Sets data'!$A$3:$C$9972,3,FALSE)</f>
        <v>Archer\'s Mind</v>
      </c>
      <c r="C7" s="8" t="str">
        <f>VLOOKUP(A7,'Sets data'!$A$3:$C$9972,2,FALSE)</f>
        <v>Schützensinn</v>
      </c>
      <c r="G7" s="71" t="str">
        <f t="shared" si="0"/>
        <v/>
      </c>
    </row>
    <row r="8" spans="1:7" x14ac:dyDescent="0.25">
      <c r="A8" s="12">
        <v>24</v>
      </c>
      <c r="B8" s="8" t="str">
        <f>VLOOKUP(A8,'Sets data'!$A$3:$C$9972,3,FALSE)</f>
        <v>Footman\'s Fortune</v>
      </c>
      <c r="C8" s="8" t="str">
        <f>VLOOKUP(A8,'Sets data'!$A$3:$C$9972,2,FALSE)</f>
        <v>Geschick des Fußsoldaten</v>
      </c>
      <c r="G8" s="71" t="str">
        <f t="shared" si="0"/>
        <v/>
      </c>
    </row>
    <row r="9" spans="1:7" x14ac:dyDescent="0.25">
      <c r="A9" s="12">
        <v>25</v>
      </c>
      <c r="B9" s="8" t="str">
        <f>VLOOKUP(A9,'Sets data'!$A$3:$C$9972,3,FALSE)</f>
        <v>Desert Rose</v>
      </c>
      <c r="C9" s="8" t="str">
        <f>VLOOKUP(A9,'Sets data'!$A$3:$C$9972,2,FALSE)</f>
        <v>Wüstenrose</v>
      </c>
      <c r="G9" s="71" t="str">
        <f t="shared" si="0"/>
        <v/>
      </c>
    </row>
    <row r="10" spans="1:7" x14ac:dyDescent="0.25">
      <c r="A10" s="12">
        <v>26</v>
      </c>
      <c r="B10" s="8" t="str">
        <f>VLOOKUP(A10,'Sets data'!$A$3:$C$9972,3,FALSE)</f>
        <v>Prisoner\'s Rags</v>
      </c>
      <c r="C10" s="8" t="str">
        <f>VLOOKUP(A10,'Sets data'!$A$3:$C$9972,2,FALSE)</f>
        <v>Lumpen des Gefangenen</v>
      </c>
      <c r="G10" s="71" t="str">
        <f t="shared" si="0"/>
        <v/>
      </c>
    </row>
    <row r="11" spans="1:7" x14ac:dyDescent="0.25">
      <c r="A11" s="12">
        <v>27</v>
      </c>
      <c r="B11" s="8" t="str">
        <f>VLOOKUP(A11,'Sets data'!$A$3:$C$9972,3,FALSE)</f>
        <v>Fiord\'s Legacy</v>
      </c>
      <c r="C11" s="8" t="str">
        <f>VLOOKUP(A11,'Sets data'!$A$3:$C$9972,2,FALSE)</f>
        <v>Fiords Erbe</v>
      </c>
      <c r="G11" s="71" t="str">
        <f t="shared" si="0"/>
        <v/>
      </c>
    </row>
    <row r="12" spans="1:7" x14ac:dyDescent="0.25">
      <c r="A12" s="12">
        <v>28</v>
      </c>
      <c r="B12" s="8" t="str">
        <f>VLOOKUP(A12,'Sets data'!$A$3:$C$9972,3,FALSE)</f>
        <v>Barkskin</v>
      </c>
      <c r="C12" s="8" t="str">
        <f>VLOOKUP(A12,'Sets data'!$A$3:$C$9972,2,FALSE)</f>
        <v>Borkenhaut</v>
      </c>
      <c r="G12" s="71" t="str">
        <f t="shared" si="0"/>
        <v/>
      </c>
    </row>
    <row r="13" spans="1:7" x14ac:dyDescent="0.25">
      <c r="A13" s="12">
        <v>29</v>
      </c>
      <c r="B13" s="8" t="str">
        <f>VLOOKUP(A13,'Sets data'!$A$3:$C$9972,3,FALSE)</f>
        <v>Sergeant\'s Mail</v>
      </c>
      <c r="C13" s="8" t="str">
        <f>VLOOKUP(A13,'Sets data'!$A$3:$C$9972,2,FALSE)</f>
        <v>Rüstung des Feldwebels</v>
      </c>
      <c r="G13" s="71" t="str">
        <f t="shared" si="0"/>
        <v/>
      </c>
    </row>
    <row r="14" spans="1:7" x14ac:dyDescent="0.25">
      <c r="A14" s="12">
        <v>30</v>
      </c>
      <c r="B14" s="8" t="str">
        <f>VLOOKUP(A14,'Sets data'!$A$3:$C$9972,3,FALSE)</f>
        <v>Thunderbug\'s Carapace</v>
      </c>
      <c r="C14" s="8" t="str">
        <f>VLOOKUP(A14,'Sets data'!$A$3:$C$9972,2,FALSE)</f>
        <v>Donnerkäferpanzer</v>
      </c>
      <c r="G14" s="71" t="str">
        <f t="shared" si="0"/>
        <v/>
      </c>
    </row>
    <row r="15" spans="1:7" x14ac:dyDescent="0.25">
      <c r="A15" s="12">
        <v>31</v>
      </c>
      <c r="B15" s="8" t="str">
        <f>VLOOKUP(A15,'Sets data'!$A$3:$C$9972,3,FALSE)</f>
        <v>Silks of the Sun</v>
      </c>
      <c r="C15" s="8" t="str">
        <f>VLOOKUP(A15,'Sets data'!$A$3:$C$9972,2,FALSE)</f>
        <v>Sonnenseide</v>
      </c>
      <c r="G15" s="71" t="str">
        <f t="shared" si="0"/>
        <v/>
      </c>
    </row>
    <row r="16" spans="1:7" x14ac:dyDescent="0.25">
      <c r="A16" s="12">
        <v>32</v>
      </c>
      <c r="B16" s="8" t="str">
        <f>VLOOKUP(A16,'Sets data'!$A$3:$C$9972,3,FALSE)</f>
        <v>Healer\'s Habit</v>
      </c>
      <c r="C16" s="8" t="str">
        <f>VLOOKUP(A16,'Sets data'!$A$3:$C$9972,2,FALSE)</f>
        <v>Bräuche des Heilers</v>
      </c>
      <c r="G16" s="71" t="str">
        <f t="shared" si="0"/>
        <v/>
      </c>
    </row>
    <row r="17" spans="1:7" x14ac:dyDescent="0.25">
      <c r="A17" s="12">
        <v>33</v>
      </c>
      <c r="B17" s="8" t="str">
        <f>VLOOKUP(A17,'Sets data'!$A$3:$C$9972,3,FALSE)</f>
        <v>Viper\'s Sting</v>
      </c>
      <c r="C17" s="8" t="str">
        <f>VLOOKUP(A17,'Sets data'!$A$3:$C$9972,2,FALSE)</f>
        <v>Vipernbiss</v>
      </c>
      <c r="G17" s="71" t="str">
        <f t="shared" si="0"/>
        <v/>
      </c>
    </row>
    <row r="18" spans="1:7" x14ac:dyDescent="0.25">
      <c r="A18" s="12">
        <v>34</v>
      </c>
      <c r="B18" s="8" t="str">
        <f>VLOOKUP(A18,'Sets data'!$A$3:$C$9972,3,FALSE)</f>
        <v>Night Mother\'s Embrace</v>
      </c>
      <c r="C18" s="8" t="str">
        <f>VLOOKUP(A18,'Sets data'!$A$3:$C$9972,2,FALSE)</f>
        <v>Umarmung der Mutter der Nacht</v>
      </c>
      <c r="G18" s="71" t="str">
        <f t="shared" si="0"/>
        <v/>
      </c>
    </row>
    <row r="19" spans="1:7" x14ac:dyDescent="0.25">
      <c r="A19" s="12">
        <v>35</v>
      </c>
      <c r="B19" s="8" t="str">
        <f>VLOOKUP(A19,'Sets data'!$A$3:$C$9972,3,FALSE)</f>
        <v>Knightmare</v>
      </c>
      <c r="C19" s="8" t="str">
        <f>VLOOKUP(A19,'Sets data'!$A$3:$C$9972,2,FALSE)</f>
        <v>Albtraumritter</v>
      </c>
      <c r="G19" s="71" t="str">
        <f t="shared" si="0"/>
        <v/>
      </c>
    </row>
    <row r="20" spans="1:7" x14ac:dyDescent="0.25">
      <c r="A20" s="12">
        <v>36</v>
      </c>
      <c r="B20" s="8" t="str">
        <f>VLOOKUP(A20,'Sets data'!$A$3:$C$9972,3,FALSE)</f>
        <v>Armor of the Veiled Heritance</v>
      </c>
      <c r="C20" s="8" t="str">
        <f>VLOOKUP(A20,'Sets data'!$A$3:$C$9972,2,FALSE)</f>
        <v>Rüstung des Schleiererbes</v>
      </c>
      <c r="G20" s="71" t="str">
        <f t="shared" si="0"/>
        <v/>
      </c>
    </row>
    <row r="21" spans="1:7" x14ac:dyDescent="0.25">
      <c r="A21" s="5">
        <v>37</v>
      </c>
      <c r="B21" s="8" t="str">
        <f>VLOOKUP(A21,'Sets data'!$A$3:$C$9972,3,FALSE)</f>
        <v>Death\'s Wind</v>
      </c>
      <c r="C21" s="8" t="str">
        <f>VLOOKUP(A21,'Sets data'!$A$3:$C$9972,2,FALSE)</f>
        <v xml:space="preserve">Todeswind </v>
      </c>
      <c r="G21" s="71" t="str">
        <f t="shared" si="0"/>
        <v/>
      </c>
    </row>
    <row r="22" spans="1:7" x14ac:dyDescent="0.25">
      <c r="A22" s="5">
        <v>38</v>
      </c>
      <c r="B22" s="8" t="str">
        <f>VLOOKUP(A22,'Sets data'!$A$3:$C$9972,3,FALSE)</f>
        <v>Twilight\'s Embrace</v>
      </c>
      <c r="C22" s="8" t="str">
        <f>VLOOKUP(A22,'Sets data'!$A$3:$C$9972,2,FALSE)</f>
        <v xml:space="preserve">Zwielichtkuss </v>
      </c>
      <c r="G22" s="71" t="str">
        <f t="shared" si="0"/>
        <v/>
      </c>
    </row>
    <row r="23" spans="1:7" x14ac:dyDescent="0.25">
      <c r="A23" s="12">
        <v>39</v>
      </c>
      <c r="B23" s="8" t="str">
        <f>VLOOKUP(A23,'Sets data'!$A$3:$C$9972,3,FALSE)</f>
        <v>Alessian Order</v>
      </c>
      <c r="C23" s="8" t="str">
        <f>VLOOKUP(A23,'Sets data'!$A$3:$C$9972,2,FALSE)</f>
        <v>Alessianischer Orden</v>
      </c>
      <c r="G23" s="71" t="str">
        <f t="shared" si="0"/>
        <v/>
      </c>
    </row>
    <row r="24" spans="1:7" x14ac:dyDescent="0.25">
      <c r="A24" s="5">
        <v>40</v>
      </c>
      <c r="B24" s="8" t="str">
        <f>VLOOKUP(A24,'Sets data'!$A$3:$C$9972,3,FALSE)</f>
        <v>Night\'s Silence</v>
      </c>
      <c r="C24" s="8" t="str">
        <f>VLOOKUP(A24,'Sets data'!$A$3:$C$9972,2,FALSE)</f>
        <v xml:space="preserve">Stille der Nacht </v>
      </c>
      <c r="G24" s="71" t="str">
        <f t="shared" si="0"/>
        <v/>
      </c>
    </row>
    <row r="25" spans="1:7" x14ac:dyDescent="0.25">
      <c r="A25" s="5">
        <v>41</v>
      </c>
      <c r="B25" s="8" t="str">
        <f>VLOOKUP(A25,'Sets data'!$A$3:$C$9972,3,FALSE)</f>
        <v>Whitestrake\'s Retribution</v>
      </c>
      <c r="C25" s="8" t="str">
        <f>VLOOKUP(A25,'Sets data'!$A$3:$C$9972,2,FALSE)</f>
        <v xml:space="preserve">Weißplankes Vergeltung </v>
      </c>
      <c r="G25" s="71" t="str">
        <f t="shared" si="0"/>
        <v/>
      </c>
    </row>
    <row r="26" spans="1:7" x14ac:dyDescent="0.25">
      <c r="A26" s="5">
        <v>43</v>
      </c>
      <c r="B26" s="8" t="str">
        <f>VLOOKUP(A26,'Sets data'!$A$3:$C$9972,3,FALSE)</f>
        <v>Armor of the Seducer</v>
      </c>
      <c r="C26" s="8" t="str">
        <f>VLOOKUP(A26,'Sets data'!$A$3:$C$9972,2,FALSE)</f>
        <v xml:space="preserve">Rüstung der Verführung </v>
      </c>
      <c r="G26" s="71" t="str">
        <f t="shared" si="0"/>
        <v/>
      </c>
    </row>
    <row r="27" spans="1:7" x14ac:dyDescent="0.25">
      <c r="A27" s="5">
        <v>44</v>
      </c>
      <c r="B27" s="8" t="str">
        <f>VLOOKUP(A27,'Sets data'!$A$3:$C$9972,3,FALSE)</f>
        <v>Vampire\'s Kiss</v>
      </c>
      <c r="C27" s="8" t="str">
        <f>VLOOKUP(A27,'Sets data'!$A$3:$C$9972,2,FALSE)</f>
        <v xml:space="preserve">Kuss des Vampirs </v>
      </c>
      <c r="G27" s="71" t="str">
        <f t="shared" si="0"/>
        <v/>
      </c>
    </row>
    <row r="28" spans="1:7" x14ac:dyDescent="0.25">
      <c r="A28" s="12">
        <v>46</v>
      </c>
      <c r="B28" s="8" t="str">
        <f>VLOOKUP(A28,'Sets data'!$A$3:$C$9972,3,FALSE)</f>
        <v>Noble Duelist\'s Silks</v>
      </c>
      <c r="C28" s="8" t="str">
        <f>VLOOKUP(A28,'Sets data'!$A$3:$C$9972,2,FALSE)</f>
        <v>Seide des edlen Duellanten</v>
      </c>
      <c r="G28" s="71" t="str">
        <f t="shared" si="0"/>
        <v/>
      </c>
    </row>
    <row r="29" spans="1:7" x14ac:dyDescent="0.25">
      <c r="A29" s="12">
        <v>47</v>
      </c>
      <c r="B29" s="8" t="str">
        <f>VLOOKUP(A29,'Sets data'!$A$3:$C$9972,3,FALSE)</f>
        <v>Robes of the Withered Hand</v>
      </c>
      <c r="C29" s="8" t="str">
        <f>VLOOKUP(A29,'Sets data'!$A$3:$C$9972,2,FALSE)</f>
        <v>Roben der Verdorrten Hand</v>
      </c>
      <c r="G29" s="71" t="str">
        <f t="shared" si="0"/>
        <v/>
      </c>
    </row>
    <row r="30" spans="1:7" x14ac:dyDescent="0.25">
      <c r="A30" s="5">
        <v>48</v>
      </c>
      <c r="B30" s="8" t="str">
        <f>VLOOKUP(A30,'Sets data'!$A$3:$C$9972,3,FALSE)</f>
        <v>Magnus\' Gift</v>
      </c>
      <c r="C30" s="8" t="str">
        <f>VLOOKUP(A30,'Sets data'!$A$3:$C$9972,2,FALSE)</f>
        <v>Magnus' Gabe</v>
      </c>
      <c r="G30" s="71" t="str">
        <f t="shared" si="0"/>
        <v/>
      </c>
    </row>
    <row r="31" spans="1:7" x14ac:dyDescent="0.25">
      <c r="A31" s="12">
        <v>49</v>
      </c>
      <c r="B31" s="8" t="str">
        <f>VLOOKUP(A31,'Sets data'!$A$3:$C$9972,3,FALSE)</f>
        <v>Shadow of the Red Mountain</v>
      </c>
      <c r="C31" s="8" t="str">
        <f>VLOOKUP(A31,'Sets data'!$A$3:$C$9972,2,FALSE)</f>
        <v>Schatten des Roten Berges</v>
      </c>
      <c r="G31" s="71" t="str">
        <f t="shared" si="0"/>
        <v/>
      </c>
    </row>
    <row r="32" spans="1:7" x14ac:dyDescent="0.25">
      <c r="A32" s="12">
        <v>50</v>
      </c>
      <c r="B32" s="8" t="str">
        <f>VLOOKUP(A32,'Sets data'!$A$3:$C$9972,3,FALSE)</f>
        <v>The Morag Tong</v>
      </c>
      <c r="C32" s="8" t="str">
        <f>VLOOKUP(A32,'Sets data'!$A$3:$C$9972,2,FALSE)</f>
        <v>Morag Tong</v>
      </c>
      <c r="G32" s="71" t="str">
        <f t="shared" si="0"/>
        <v/>
      </c>
    </row>
    <row r="33" spans="1:7" x14ac:dyDescent="0.25">
      <c r="A33" s="5">
        <v>51</v>
      </c>
      <c r="B33" s="8" t="str">
        <f>VLOOKUP(A33,'Sets data'!$A$3:$C$9972,3,FALSE)</f>
        <v>Night Mother\'s Gaze</v>
      </c>
      <c r="C33" s="8" t="str">
        <f>VLOOKUP(A33,'Sets data'!$A$3:$C$9972,2,FALSE)</f>
        <v>Blick der Mutter der Nacht</v>
      </c>
      <c r="G33" s="71" t="str">
        <f t="shared" si="0"/>
        <v/>
      </c>
    </row>
    <row r="34" spans="1:7" x14ac:dyDescent="0.25">
      <c r="A34" s="12">
        <v>52</v>
      </c>
      <c r="B34" s="8" t="str">
        <f>VLOOKUP(A34,'Sets data'!$A$3:$C$9972,3,FALSE)</f>
        <v>Beckoning Steel</v>
      </c>
      <c r="C34" s="8" t="str">
        <f>VLOOKUP(A34,'Sets data'!$A$3:$C$9972,2,FALSE)</f>
        <v>Klingender Stahl</v>
      </c>
      <c r="G34" s="71" t="str">
        <f t="shared" si="0"/>
        <v/>
      </c>
    </row>
    <row r="35" spans="1:7" x14ac:dyDescent="0.25">
      <c r="A35" s="12">
        <v>53</v>
      </c>
      <c r="B35" s="8" t="str">
        <f>VLOOKUP(A35,'Sets data'!$A$3:$C$9972,3,FALSE)</f>
        <v>The Ice Furnace</v>
      </c>
      <c r="C35" s="8" t="str">
        <f>VLOOKUP(A35,'Sets data'!$A$3:$C$9972,2,FALSE)</f>
        <v>Eisschmiede</v>
      </c>
      <c r="G35" s="71" t="str">
        <f t="shared" si="0"/>
        <v/>
      </c>
    </row>
    <row r="36" spans="1:7" x14ac:dyDescent="0.25">
      <c r="A36" s="5">
        <v>54</v>
      </c>
      <c r="B36" s="8" t="str">
        <f>VLOOKUP(A36,'Sets data'!$A$3:$C$9972,3,FALSE)</f>
        <v>Ashen Grip</v>
      </c>
      <c r="C36" s="8" t="str">
        <f>VLOOKUP(A36,'Sets data'!$A$3:$C$9972,2,FALSE)</f>
        <v>Aschengriff</v>
      </c>
      <c r="G36" s="71" t="str">
        <f t="shared" si="0"/>
        <v/>
      </c>
    </row>
    <row r="37" spans="1:7" x14ac:dyDescent="0.25">
      <c r="A37" s="12">
        <v>55</v>
      </c>
      <c r="B37" s="8" t="str">
        <f>VLOOKUP(A37,'Sets data'!$A$3:$C$9972,3,FALSE)</f>
        <v>Prayer Shawl</v>
      </c>
      <c r="C37" s="8" t="str">
        <f>VLOOKUP(A37,'Sets data'!$A$3:$C$9972,2,FALSE)</f>
        <v>Gebetstuch</v>
      </c>
      <c r="G37" s="71" t="str">
        <f t="shared" si="0"/>
        <v/>
      </c>
    </row>
    <row r="38" spans="1:7" x14ac:dyDescent="0.25">
      <c r="A38" s="12">
        <v>56</v>
      </c>
      <c r="B38" s="8" t="str">
        <f>VLOOKUP(A38,'Sets data'!$A$3:$C$9972,3,FALSE)</f>
        <v>Stendarr\'s Embrace</v>
      </c>
      <c r="C38" s="8" t="str">
        <f>VLOOKUP(A38,'Sets data'!$A$3:$C$9972,2,FALSE)</f>
        <v>Stendarrs Umarmung</v>
      </c>
      <c r="G38" s="71" t="str">
        <f t="shared" si="0"/>
        <v/>
      </c>
    </row>
    <row r="39" spans="1:7" x14ac:dyDescent="0.25">
      <c r="A39" s="12">
        <v>57</v>
      </c>
      <c r="B39" s="8" t="str">
        <f>VLOOKUP(A39,'Sets data'!$A$3:$C$9972,3,FALSE)</f>
        <v>Syrabane\'s Grip</v>
      </c>
      <c r="C39" s="8" t="str">
        <f>VLOOKUP(A39,'Sets data'!$A$3:$C$9972,2,FALSE)</f>
        <v>Syrabanns Griff</v>
      </c>
      <c r="G39" s="71" t="str">
        <f t="shared" si="0"/>
        <v/>
      </c>
    </row>
    <row r="40" spans="1:7" x14ac:dyDescent="0.25">
      <c r="A40" s="12">
        <v>58</v>
      </c>
      <c r="B40" s="8" t="str">
        <f>VLOOKUP(A40,'Sets data'!$A$3:$C$9972,3,FALSE)</f>
        <v>Hide of the Werewolf</v>
      </c>
      <c r="C40" s="8" t="str">
        <f>VLOOKUP(A40,'Sets data'!$A$3:$C$9972,2,FALSE)</f>
        <v>Fell des Werwolfs</v>
      </c>
      <c r="G40" s="71" t="str">
        <f t="shared" si="0"/>
        <v/>
      </c>
    </row>
    <row r="41" spans="1:7" x14ac:dyDescent="0.25">
      <c r="A41" s="12">
        <v>59</v>
      </c>
      <c r="B41" s="8" t="str">
        <f>VLOOKUP(A41,'Sets data'!$A$3:$C$9972,3,FALSE)</f>
        <v>Kyne\'s Kiss</v>
      </c>
      <c r="C41" s="8" t="str">
        <f>VLOOKUP(A41,'Sets data'!$A$3:$C$9972,2,FALSE)</f>
        <v>Kynes Kuss</v>
      </c>
      <c r="G41" s="71" t="str">
        <f t="shared" si="0"/>
        <v/>
      </c>
    </row>
    <row r="42" spans="1:7" x14ac:dyDescent="0.25">
      <c r="A42" s="12">
        <v>60</v>
      </c>
      <c r="B42" s="8" t="str">
        <f>VLOOKUP(A42,'Sets data'!$A$3:$C$9972,3,FALSE)</f>
        <v>Darkstride</v>
      </c>
      <c r="C42" s="8" t="str">
        <f>VLOOKUP(A42,'Sets data'!$A$3:$C$9972,2,FALSE)</f>
        <v>Dunkelschritt</v>
      </c>
      <c r="G42" s="71" t="str">
        <f t="shared" si="0"/>
        <v/>
      </c>
    </row>
    <row r="43" spans="1:7" x14ac:dyDescent="0.25">
      <c r="A43" s="12">
        <v>61</v>
      </c>
      <c r="B43" s="8" t="str">
        <f>VLOOKUP(A43,'Sets data'!$A$3:$C$9972,3,FALSE)</f>
        <v>Dreugh King Slayer</v>
      </c>
      <c r="C43" s="8" t="str">
        <f>VLOOKUP(A43,'Sets data'!$A$3:$C$9972,2,FALSE)</f>
        <v>Dreughkönigsschlächter</v>
      </c>
      <c r="G43" s="71" t="str">
        <f t="shared" si="0"/>
        <v/>
      </c>
    </row>
    <row r="44" spans="1:7" x14ac:dyDescent="0.25">
      <c r="A44" s="12">
        <v>62</v>
      </c>
      <c r="B44" s="8" t="str">
        <f>VLOOKUP(A44,'Sets data'!$A$3:$C$9972,3,FALSE)</f>
        <v>Hatchling\'s Shell</v>
      </c>
      <c r="C44" s="8" t="str">
        <f>VLOOKUP(A44,'Sets data'!$A$3:$C$9972,2,FALSE)</f>
        <v>Schlüpflingspanzer</v>
      </c>
      <c r="G44" s="71" t="str">
        <f t="shared" si="0"/>
        <v/>
      </c>
    </row>
    <row r="45" spans="1:7" x14ac:dyDescent="0.25">
      <c r="A45" s="12">
        <v>63</v>
      </c>
      <c r="B45" s="8" t="str">
        <f>VLOOKUP(A45,'Sets data'!$A$3:$C$9972,3,FALSE)</f>
        <v>The Juggernaut</v>
      </c>
      <c r="C45" s="8" t="str">
        <f>VLOOKUP(A45,'Sets data'!$A$3:$C$9972,2,FALSE)</f>
        <v>Koloss</v>
      </c>
      <c r="G45" s="71" t="str">
        <f t="shared" si="0"/>
        <v/>
      </c>
    </row>
    <row r="46" spans="1:7" x14ac:dyDescent="0.25">
      <c r="A46" s="12">
        <v>64</v>
      </c>
      <c r="B46" s="8" t="str">
        <f>VLOOKUP(A46,'Sets data'!$A$3:$C$9972,3,FALSE)</f>
        <v>Shadow Dancer\'s Raiment</v>
      </c>
      <c r="C46" s="8" t="str">
        <f>VLOOKUP(A46,'Sets data'!$A$3:$C$9972,2,FALSE)</f>
        <v>Kleidung des Schattentänzers</v>
      </c>
      <c r="G46" s="71" t="str">
        <f t="shared" si="0"/>
        <v/>
      </c>
    </row>
    <row r="47" spans="1:7" x14ac:dyDescent="0.25">
      <c r="A47" s="12">
        <v>65</v>
      </c>
      <c r="B47" s="8" t="str">
        <f>VLOOKUP(A47,'Sets data'!$A$3:$C$9972,3,FALSE)</f>
        <v>Bloodthorn\'s Touch</v>
      </c>
      <c r="C47" s="8" t="str">
        <f>VLOOKUP(A47,'Sets data'!$A$3:$C$9972,2,FALSE)</f>
        <v>Spur eines Blutdorns</v>
      </c>
      <c r="G47" s="71" t="str">
        <f t="shared" si="0"/>
        <v/>
      </c>
    </row>
    <row r="48" spans="1:7" x14ac:dyDescent="0.25">
      <c r="A48" s="12">
        <v>66</v>
      </c>
      <c r="B48" s="8" t="str">
        <f>VLOOKUP(A48,'Sets data'!$A$3:$C$9972,3,FALSE)</f>
        <v>Robes of the Hist</v>
      </c>
      <c r="C48" s="8" t="str">
        <f>VLOOKUP(A48,'Sets data'!$A$3:$C$9972,2,FALSE)</f>
        <v>Roben des Hist</v>
      </c>
      <c r="G48" s="71" t="str">
        <f t="shared" si="0"/>
        <v/>
      </c>
    </row>
    <row r="49" spans="1:7" x14ac:dyDescent="0.25">
      <c r="A49" s="12">
        <v>67</v>
      </c>
      <c r="B49" s="8" t="str">
        <f>VLOOKUP(A49,'Sets data'!$A$3:$C$9972,3,FALSE)</f>
        <v>Shadow Walker</v>
      </c>
      <c r="C49" s="8" t="str">
        <f>VLOOKUP(A49,'Sets data'!$A$3:$C$9972,2,FALSE)</f>
        <v>Schattengänger</v>
      </c>
      <c r="G49" s="71" t="str">
        <f t="shared" si="0"/>
        <v/>
      </c>
    </row>
    <row r="50" spans="1:7" x14ac:dyDescent="0.25">
      <c r="A50" s="12">
        <v>68</v>
      </c>
      <c r="B50" s="8" t="str">
        <f>VLOOKUP(A50,'Sets data'!$A$3:$C$9972,3,FALSE)</f>
        <v>Stygian</v>
      </c>
      <c r="C50" s="8" t="str">
        <f>VLOOKUP(A50,'Sets data'!$A$3:$C$9972,2,FALSE)</f>
        <v>Stygier</v>
      </c>
      <c r="G50" s="71" t="str">
        <f t="shared" si="0"/>
        <v/>
      </c>
    </row>
    <row r="51" spans="1:7" x14ac:dyDescent="0.25">
      <c r="A51" s="12">
        <v>69</v>
      </c>
      <c r="B51" s="8" t="str">
        <f>VLOOKUP(A51,'Sets data'!$A$3:$C$9972,3,FALSE)</f>
        <v>Ranger\'s Gait</v>
      </c>
      <c r="C51" s="8" t="str">
        <f>VLOOKUP(A51,'Sets data'!$A$3:$C$9972,2,FALSE)</f>
        <v>Laufstil des Waldläufers</v>
      </c>
      <c r="G51" s="71" t="str">
        <f t="shared" si="0"/>
        <v/>
      </c>
    </row>
    <row r="52" spans="1:7" x14ac:dyDescent="0.25">
      <c r="A52" s="12">
        <v>70</v>
      </c>
      <c r="B52" s="8" t="str">
        <f>VLOOKUP(A52,'Sets data'!$A$3:$C$9972,3,FALSE)</f>
        <v>Seventh Legion Brute</v>
      </c>
      <c r="C52" s="8" t="str">
        <f>VLOOKUP(A52,'Sets data'!$A$3:$C$9972,2,FALSE)</f>
        <v>Rohling der siebten Legion</v>
      </c>
      <c r="G52" s="71" t="str">
        <f t="shared" si="0"/>
        <v/>
      </c>
    </row>
    <row r="53" spans="1:7" x14ac:dyDescent="0.25">
      <c r="A53" s="12">
        <v>71</v>
      </c>
      <c r="B53" s="8" t="str">
        <f>VLOOKUP(A53,'Sets data'!$A$3:$C$9972,3,FALSE)</f>
        <v>Durok\'s Bane</v>
      </c>
      <c r="C53" s="8" t="str">
        <f>VLOOKUP(A53,'Sets data'!$A$3:$C$9972,2,FALSE)</f>
        <v>Duroks Fluch</v>
      </c>
      <c r="G53" s="71" t="str">
        <f t="shared" si="0"/>
        <v/>
      </c>
    </row>
    <row r="54" spans="1:7" x14ac:dyDescent="0.25">
      <c r="A54" s="12">
        <v>72</v>
      </c>
      <c r="B54" s="8" t="str">
        <f>VLOOKUP(A54,'Sets data'!$A$3:$C$9972,3,FALSE)</f>
        <v>Nikulas\' Heavy Armor</v>
      </c>
      <c r="C54" s="8" t="str">
        <f>VLOOKUP(A54,'Sets data'!$A$3:$C$9972,2,FALSE)</f>
        <v>Nikulas' schwere Rüstung</v>
      </c>
      <c r="G54" s="71" t="str">
        <f t="shared" si="0"/>
        <v/>
      </c>
    </row>
    <row r="55" spans="1:7" x14ac:dyDescent="0.25">
      <c r="A55" s="5">
        <v>73</v>
      </c>
      <c r="B55" s="8" t="str">
        <f>VLOOKUP(A55,'Sets data'!$A$3:$C$9972,3,FALSE)</f>
        <v>Oblivion\'s Foe</v>
      </c>
      <c r="C55" s="8" t="str">
        <f>VLOOKUP(A55,'Sets data'!$A$3:$C$9972,2,FALSE)</f>
        <v>Erinnerung</v>
      </c>
      <c r="G55" s="71" t="str">
        <f t="shared" si="0"/>
        <v/>
      </c>
    </row>
    <row r="56" spans="1:7" x14ac:dyDescent="0.25">
      <c r="A56" s="5">
        <v>74</v>
      </c>
      <c r="B56" s="8" t="str">
        <f>VLOOKUP(A56,'Sets data'!$A$3:$C$9972,3,FALSE)</f>
        <v>Spectre\'s Eye</v>
      </c>
      <c r="C56" s="8" t="str">
        <f>VLOOKUP(A56,'Sets data'!$A$3:$C$9972,2,FALSE)</f>
        <v>Schemenauge</v>
      </c>
      <c r="G56" s="71" t="str">
        <f t="shared" si="0"/>
        <v/>
      </c>
    </row>
    <row r="57" spans="1:7" x14ac:dyDescent="0.25">
      <c r="A57" s="5">
        <v>75</v>
      </c>
      <c r="B57" s="8" t="str">
        <f>VLOOKUP(A57,'Sets data'!$A$3:$C$9972,3,FALSE)</f>
        <v>Torug\'s Pact</v>
      </c>
      <c r="C57" s="8" t="str">
        <f>VLOOKUP(A57,'Sets data'!$A$3:$C$9972,2,FALSE)</f>
        <v>Torugs Pakt</v>
      </c>
      <c r="G57" s="71" t="str">
        <f t="shared" si="0"/>
        <v/>
      </c>
    </row>
    <row r="58" spans="1:7" x14ac:dyDescent="0.25">
      <c r="A58" s="12">
        <v>76</v>
      </c>
      <c r="B58" s="8" t="str">
        <f>VLOOKUP(A58,'Sets data'!$A$3:$C$9972,3,FALSE)</f>
        <v>Robes of Alteration Mastery</v>
      </c>
      <c r="C58" s="8" t="str">
        <f>VLOOKUP(A58,'Sets data'!$A$3:$C$9972,2,FALSE)</f>
        <v>Roben der Veränderungsbeherrschung</v>
      </c>
      <c r="G58" s="71" t="str">
        <f t="shared" si="0"/>
        <v/>
      </c>
    </row>
    <row r="59" spans="1:7" x14ac:dyDescent="0.25">
      <c r="A59" s="12">
        <v>77</v>
      </c>
      <c r="B59" s="8" t="str">
        <f>VLOOKUP(A59,'Sets data'!$A$3:$C$9972,3,FALSE)</f>
        <v>Crusader</v>
      </c>
      <c r="C59" s="8" t="str">
        <f>VLOOKUP(A59,'Sets data'!$A$3:$C$9972,2,FALSE)</f>
        <v>Glaubenskrieger</v>
      </c>
      <c r="G59" s="71" t="str">
        <f t="shared" si="0"/>
        <v/>
      </c>
    </row>
    <row r="60" spans="1:7" x14ac:dyDescent="0.25">
      <c r="A60" s="5">
        <v>78</v>
      </c>
      <c r="B60" s="8" t="str">
        <f>VLOOKUP(A60,'Sets data'!$A$3:$C$9972,3,FALSE)</f>
        <v>Hist Bark</v>
      </c>
      <c r="C60" s="8" t="str">
        <f>VLOOKUP(A60,'Sets data'!$A$3:$C$9972,2,FALSE)</f>
        <v>Histrinde</v>
      </c>
      <c r="G60" s="71" t="str">
        <f t="shared" si="0"/>
        <v/>
      </c>
    </row>
    <row r="61" spans="1:7" x14ac:dyDescent="0.25">
      <c r="A61" s="5">
        <v>79</v>
      </c>
      <c r="B61" s="8" t="str">
        <f>VLOOKUP(A61,'Sets data'!$A$3:$C$9972,3,FALSE)</f>
        <v>Willow\'s Path</v>
      </c>
      <c r="C61" s="8" t="str">
        <f>VLOOKUP(A61,'Sets data'!$A$3:$C$9972,2,FALSE)</f>
        <v>Weidenpfad</v>
      </c>
      <c r="G61" s="71" t="str">
        <f t="shared" si="0"/>
        <v/>
      </c>
    </row>
    <row r="62" spans="1:7" x14ac:dyDescent="0.25">
      <c r="A62" s="5">
        <v>80</v>
      </c>
      <c r="B62" s="8" t="str">
        <f>VLOOKUP(A62,'Sets data'!$A$3:$C$9972,3,FALSE)</f>
        <v>Hunding\'s Rage</v>
      </c>
      <c r="C62" s="8" t="str">
        <f>VLOOKUP(A62,'Sets data'!$A$3:$C$9972,2,FALSE)</f>
        <v>Hundings Zorn</v>
      </c>
      <c r="G62" s="71" t="str">
        <f t="shared" si="0"/>
        <v/>
      </c>
    </row>
    <row r="63" spans="1:7" x14ac:dyDescent="0.25">
      <c r="A63" s="5">
        <v>81</v>
      </c>
      <c r="B63" s="8" t="str">
        <f>VLOOKUP(A63,'Sets data'!$A$3:$C$9972,3,FALSE)</f>
        <v>Song of Lamae</v>
      </c>
      <c r="C63" s="8" t="str">
        <f>VLOOKUP(A63,'Sets data'!$A$3:$C$9972,2,FALSE)</f>
        <v>Lied der Lamien</v>
      </c>
      <c r="G63" s="71" t="str">
        <f t="shared" si="0"/>
        <v/>
      </c>
    </row>
    <row r="64" spans="1:7" x14ac:dyDescent="0.25">
      <c r="A64" s="5">
        <v>82</v>
      </c>
      <c r="B64" s="8" t="str">
        <f>VLOOKUP(A64,'Sets data'!$A$3:$C$9972,3,FALSE)</f>
        <v>Alessia\'s Bulwark</v>
      </c>
      <c r="C64" s="8" t="str">
        <f>VLOOKUP(A64,'Sets data'!$A$3:$C$9972,2,FALSE)</f>
        <v>Alessias Bollwerk</v>
      </c>
      <c r="G64" s="71" t="str">
        <f t="shared" si="0"/>
        <v/>
      </c>
    </row>
    <row r="65" spans="1:7" x14ac:dyDescent="0.25">
      <c r="A65" s="12">
        <v>83</v>
      </c>
      <c r="B65" s="8" t="str">
        <f>VLOOKUP(A65,'Sets data'!$A$3:$C$9972,3,FALSE)</f>
        <v>Elf Bane</v>
      </c>
      <c r="C65" s="8" t="str">
        <f>VLOOKUP(A65,'Sets data'!$A$3:$C$9972,2,FALSE)</f>
        <v>Elfenfluch</v>
      </c>
      <c r="G65" s="71" t="str">
        <f t="shared" si="0"/>
        <v/>
      </c>
    </row>
    <row r="66" spans="1:7" x14ac:dyDescent="0.25">
      <c r="A66" s="5">
        <v>84</v>
      </c>
      <c r="B66" s="8" t="str">
        <f>VLOOKUP(A66,'Sets data'!$A$3:$C$9972,3,FALSE)</f>
        <v>Orgnum\'s Scales</v>
      </c>
      <c r="C66" s="8" t="str">
        <f>VLOOKUP(A66,'Sets data'!$A$3:$C$9972,2,FALSE)</f>
        <v>Orgnums Schuppen</v>
      </c>
      <c r="G66" s="71" t="str">
        <f t="shared" si="0"/>
        <v/>
      </c>
    </row>
    <row r="67" spans="1:7" x14ac:dyDescent="0.25">
      <c r="A67" s="12">
        <v>85</v>
      </c>
      <c r="B67" s="8" t="str">
        <f>VLOOKUP(A67,'Sets data'!$A$3:$C$9972,3,FALSE)</f>
        <v>Almalexia\'s Mercy</v>
      </c>
      <c r="C67" s="8" t="str">
        <f>VLOOKUP(A67,'Sets data'!$A$3:$C$9972,2,FALSE)</f>
        <v>Almalexias Gnade</v>
      </c>
      <c r="G67" s="71" t="str">
        <f t="shared" ref="G67:G127" si="1">IF(AND(A67&lt;&gt;"",NOT(ISERROR(A67)),ISNUMBER(A67),D67&lt;&gt;""),CONCATENATE("[",A67,"] = {",D67,"},","     --",B67," -&gt; ",E67," / ",F67),"")</f>
        <v/>
      </c>
    </row>
    <row r="68" spans="1:7" x14ac:dyDescent="0.25">
      <c r="A68" s="12">
        <v>86</v>
      </c>
      <c r="B68" s="8" t="str">
        <f>VLOOKUP(A68,'Sets data'!$A$3:$C$9972,3,FALSE)</f>
        <v>Queen\'s Elegance</v>
      </c>
      <c r="C68" s="8" t="str">
        <f>VLOOKUP(A68,'Sets data'!$A$3:$C$9972,2,FALSE)</f>
        <v>Eleganz der Königin</v>
      </c>
      <c r="G68" s="71" t="str">
        <f t="shared" si="1"/>
        <v/>
      </c>
    </row>
    <row r="69" spans="1:7" x14ac:dyDescent="0.25">
      <c r="A69" s="5">
        <v>87</v>
      </c>
      <c r="B69" s="8" t="str">
        <f>VLOOKUP(A69,'Sets data'!$A$3:$C$9972,3,FALSE)</f>
        <v>Eyes of Mara</v>
      </c>
      <c r="C69" s="8" t="str">
        <f>VLOOKUP(A69,'Sets data'!$A$3:$C$9972,2,FALSE)</f>
        <v>Augen von Mara</v>
      </c>
      <c r="G69" s="71" t="str">
        <f t="shared" si="1"/>
        <v/>
      </c>
    </row>
    <row r="70" spans="1:7" x14ac:dyDescent="0.25">
      <c r="A70" s="12">
        <v>88</v>
      </c>
      <c r="B70" s="8" t="str">
        <f>VLOOKUP(A70,'Sets data'!$A$3:$C$9972,3,FALSE)</f>
        <v>Robes of Destruction Mastery</v>
      </c>
      <c r="C70" s="8" t="str">
        <f>VLOOKUP(A70,'Sets data'!$A$3:$C$9972,2,FALSE)</f>
        <v>Roben der Zerstörungsbeherrschung</v>
      </c>
      <c r="G70" s="71" t="str">
        <f t="shared" si="1"/>
        <v/>
      </c>
    </row>
    <row r="71" spans="1:7" x14ac:dyDescent="0.25">
      <c r="A71" s="12">
        <v>89</v>
      </c>
      <c r="B71" s="8" t="str">
        <f>VLOOKUP(A71,'Sets data'!$A$3:$C$9972,3,FALSE)</f>
        <v>Sentry</v>
      </c>
      <c r="C71" s="8" t="str">
        <f>VLOOKUP(A71,'Sets data'!$A$3:$C$9972,2,FALSE)</f>
        <v>Wachposten</v>
      </c>
      <c r="G71" s="71" t="str">
        <f t="shared" si="1"/>
        <v/>
      </c>
    </row>
    <row r="72" spans="1:7" x14ac:dyDescent="0.25">
      <c r="A72" s="12">
        <v>90</v>
      </c>
      <c r="B72" s="8" t="str">
        <f>VLOOKUP(A72,'Sets data'!$A$3:$C$9972,3,FALSE)</f>
        <v>Senche\'s Bite</v>
      </c>
      <c r="C72" s="8" t="str">
        <f>VLOOKUP(A72,'Sets data'!$A$3:$C$9972,2,FALSE)</f>
        <v>Biss des Senche</v>
      </c>
      <c r="G72" s="71" t="str">
        <f t="shared" si="1"/>
        <v/>
      </c>
    </row>
    <row r="73" spans="1:7" x14ac:dyDescent="0.25">
      <c r="A73" s="12">
        <v>91</v>
      </c>
      <c r="B73" s="8" t="str">
        <f>VLOOKUP(A73,'Sets data'!$A$3:$C$9972,3,FALSE)</f>
        <v>Oblivion\'s Edge</v>
      </c>
      <c r="C73" s="8" t="str">
        <f>VLOOKUP(A73,'Sets data'!$A$3:$C$9972,2,FALSE)</f>
        <v>Vorteil des Vergessens</v>
      </c>
      <c r="G73" s="71" t="str">
        <f t="shared" si="1"/>
        <v/>
      </c>
    </row>
    <row r="74" spans="1:7" x14ac:dyDescent="0.25">
      <c r="A74" s="5">
        <v>92</v>
      </c>
      <c r="B74" s="8" t="str">
        <f>VLOOKUP(A74,'Sets data'!$A$3:$C$9972,3,FALSE)</f>
        <v>Kagrenac\'s Hope</v>
      </c>
      <c r="C74" s="8" t="str">
        <f>VLOOKUP(A74,'Sets data'!$A$3:$C$9972,2,FALSE)</f>
        <v>Kagrenacs Hoffnung</v>
      </c>
      <c r="G74" s="71" t="str">
        <f t="shared" si="1"/>
        <v/>
      </c>
    </row>
    <row r="75" spans="1:7" x14ac:dyDescent="0.25">
      <c r="A75" s="12">
        <v>93</v>
      </c>
      <c r="B75" s="8" t="str">
        <f>VLOOKUP(A75,'Sets data'!$A$3:$C$9972,3,FALSE)</f>
        <v>Storm Knight\'s Plate</v>
      </c>
      <c r="C75" s="8" t="str">
        <f>VLOOKUP(A75,'Sets data'!$A$3:$C$9972,2,FALSE)</f>
        <v>Wut des Sturmritters</v>
      </c>
      <c r="G75" s="71" t="str">
        <f t="shared" si="1"/>
        <v/>
      </c>
    </row>
    <row r="76" spans="1:7" x14ac:dyDescent="0.25">
      <c r="A76" s="12">
        <v>94</v>
      </c>
      <c r="B76" s="8" t="str">
        <f>VLOOKUP(A76,'Sets data'!$A$3:$C$9972,3,FALSE)</f>
        <v>Meridia\'s Blessed Armor</v>
      </c>
      <c r="C76" s="8" t="str">
        <f>VLOOKUP(A76,'Sets data'!$A$3:$C$9972,2,FALSE)</f>
        <v>Meridias gesegnete Rüstung</v>
      </c>
      <c r="G76" s="71" t="str">
        <f t="shared" si="1"/>
        <v/>
      </c>
    </row>
    <row r="77" spans="1:7" x14ac:dyDescent="0.25">
      <c r="A77" s="5">
        <v>95</v>
      </c>
      <c r="B77" s="8" t="str">
        <f>VLOOKUP(A77,'Sets data'!$A$3:$C$9972,3,FALSE)</f>
        <v>Shalidor\'s Curse</v>
      </c>
      <c r="C77" s="8" t="str">
        <f>VLOOKUP(A77,'Sets data'!$A$3:$C$9972,2,FALSE)</f>
        <v>Shalidors Fluch</v>
      </c>
      <c r="G77" s="71" t="str">
        <f t="shared" si="1"/>
        <v/>
      </c>
    </row>
    <row r="78" spans="1:7" x14ac:dyDescent="0.25">
      <c r="A78" s="12">
        <v>96</v>
      </c>
      <c r="B78" s="8" t="str">
        <f>VLOOKUP(A78,'Sets data'!$A$3:$C$9972,3,FALSE)</f>
        <v>Armor of Truth</v>
      </c>
      <c r="C78" s="8" t="str">
        <f>VLOOKUP(A78,'Sets data'!$A$3:$C$9972,2,FALSE)</f>
        <v>Rüstung der Wahrheit</v>
      </c>
      <c r="G78" s="71" t="str">
        <f t="shared" si="1"/>
        <v/>
      </c>
    </row>
    <row r="79" spans="1:7" x14ac:dyDescent="0.25">
      <c r="A79" s="12">
        <v>97</v>
      </c>
      <c r="B79" s="8" t="str">
        <f>VLOOKUP(A79,'Sets data'!$A$3:$C$9972,3,FALSE)</f>
        <v>The Arch-Mage</v>
      </c>
      <c r="C79" s="8" t="str">
        <f>VLOOKUP(A79,'Sets data'!$A$3:$C$9972,2,FALSE)</f>
        <v>Erzmagier</v>
      </c>
      <c r="G79" s="71" t="str">
        <f t="shared" si="1"/>
        <v/>
      </c>
    </row>
    <row r="80" spans="1:7" x14ac:dyDescent="0.25">
      <c r="A80" s="12">
        <v>98</v>
      </c>
      <c r="B80" s="8" t="str">
        <f>VLOOKUP(A80,'Sets data'!$A$3:$C$9972,3,FALSE)</f>
        <v>Necropotence</v>
      </c>
      <c r="C80" s="8" t="str">
        <f>VLOOKUP(A80,'Sets data'!$A$3:$C$9972,2,FALSE)</f>
        <v>Nekropotenz</v>
      </c>
      <c r="G80" s="71" t="str">
        <f t="shared" si="1"/>
        <v/>
      </c>
    </row>
    <row r="81" spans="1:7" x14ac:dyDescent="0.25">
      <c r="A81" s="12">
        <v>99</v>
      </c>
      <c r="B81" s="8" t="str">
        <f>VLOOKUP(A81,'Sets data'!$A$3:$C$9972,3,FALSE)</f>
        <v>Salvation</v>
      </c>
      <c r="C81" s="8" t="str">
        <f>VLOOKUP(A81,'Sets data'!$A$3:$C$9972,2,FALSE)</f>
        <v>Erlösung</v>
      </c>
      <c r="G81" s="71" t="str">
        <f t="shared" si="1"/>
        <v/>
      </c>
    </row>
    <row r="82" spans="1:7" x14ac:dyDescent="0.25">
      <c r="A82" s="12">
        <v>100</v>
      </c>
      <c r="B82" s="8" t="str">
        <f>VLOOKUP(A82,'Sets data'!$A$3:$C$9972,3,FALSE)</f>
        <v>Hawk\'s Eye</v>
      </c>
      <c r="C82" s="8" t="str">
        <f>VLOOKUP(A82,'Sets data'!$A$3:$C$9972,2,FALSE)</f>
        <v>Falkenauge</v>
      </c>
      <c r="G82" s="71" t="str">
        <f t="shared" si="1"/>
        <v/>
      </c>
    </row>
    <row r="83" spans="1:7" x14ac:dyDescent="0.25">
      <c r="A83" s="12">
        <v>101</v>
      </c>
      <c r="B83" s="8" t="str">
        <f>VLOOKUP(A83,'Sets data'!$A$3:$C$9972,3,FALSE)</f>
        <v>Affliction</v>
      </c>
      <c r="C83" s="8" t="str">
        <f>VLOOKUP(A83,'Sets data'!$A$3:$C$9972,2,FALSE)</f>
        <v>Elend</v>
      </c>
      <c r="G83" s="71" t="str">
        <f t="shared" si="1"/>
        <v/>
      </c>
    </row>
    <row r="84" spans="1:7" x14ac:dyDescent="0.25">
      <c r="A84" s="12">
        <v>102</v>
      </c>
      <c r="B84" s="8" t="str">
        <f>VLOOKUP(A84,'Sets data'!$A$3:$C$9972,3,FALSE)</f>
        <v>Duneripper\'s Scales</v>
      </c>
      <c r="C84" s="8" t="str">
        <f>VLOOKUP(A84,'Sets data'!$A$3:$C$9972,2,FALSE)</f>
        <v>Schuppen des Dünenbrechers</v>
      </c>
      <c r="G84" s="71" t="str">
        <f t="shared" si="1"/>
        <v/>
      </c>
    </row>
    <row r="85" spans="1:7" x14ac:dyDescent="0.25">
      <c r="A85" s="12">
        <v>103</v>
      </c>
      <c r="B85" s="8" t="str">
        <f>VLOOKUP(A85,'Sets data'!$A$3:$C$9972,3,FALSE)</f>
        <v>Magicka Furnace</v>
      </c>
      <c r="C85" s="8" t="str">
        <f>VLOOKUP(A85,'Sets data'!$A$3:$C$9972,2,FALSE)</f>
        <v>Magickaschmiede</v>
      </c>
      <c r="G85" s="71" t="str">
        <f t="shared" si="1"/>
        <v/>
      </c>
    </row>
    <row r="86" spans="1:7" x14ac:dyDescent="0.25">
      <c r="A86" s="12">
        <v>104</v>
      </c>
      <c r="B86" s="8" t="str">
        <f>VLOOKUP(A86,'Sets data'!$A$3:$C$9972,3,FALSE)</f>
        <v>Curse Eater</v>
      </c>
      <c r="C86" s="8" t="str">
        <f>VLOOKUP(A86,'Sets data'!$A$3:$C$9972,2,FALSE)</f>
        <v>Fluchfresser</v>
      </c>
      <c r="G86" s="71" t="str">
        <f t="shared" si="1"/>
        <v/>
      </c>
    </row>
    <row r="87" spans="1:7" x14ac:dyDescent="0.25">
      <c r="A87" s="12">
        <v>105</v>
      </c>
      <c r="B87" s="8" t="str">
        <f>VLOOKUP(A87,'Sets data'!$A$3:$C$9972,3,FALSE)</f>
        <v>Twin Sisters</v>
      </c>
      <c r="C87" s="8" t="str">
        <f>VLOOKUP(A87,'Sets data'!$A$3:$C$9972,2,FALSE)</f>
        <v>Zwillingsschwestern</v>
      </c>
      <c r="G87" s="71" t="str">
        <f t="shared" si="1"/>
        <v/>
      </c>
    </row>
    <row r="88" spans="1:7" x14ac:dyDescent="0.25">
      <c r="A88" s="12">
        <v>106</v>
      </c>
      <c r="B88" s="8" t="str">
        <f>VLOOKUP(A88,'Sets data'!$A$3:$C$9972,3,FALSE)</f>
        <v>Wilderqueen\'s Arch</v>
      </c>
      <c r="C88" s="8" t="str">
        <f>VLOOKUP(A88,'Sets data'!$A$3:$C$9972,2,FALSE)</f>
        <v>Bogen der Wildkönigin</v>
      </c>
      <c r="G88" s="71" t="str">
        <f t="shared" si="1"/>
        <v/>
      </c>
    </row>
    <row r="89" spans="1:7" x14ac:dyDescent="0.25">
      <c r="A89" s="12">
        <v>107</v>
      </c>
      <c r="B89" s="8" t="str">
        <f>VLOOKUP(A89,'Sets data'!$A$3:$C$9972,3,FALSE)</f>
        <v>Wyrd Tree\'s Blessing</v>
      </c>
      <c r="C89" s="8" t="str">
        <f>VLOOKUP(A89,'Sets data'!$A$3:$C$9972,2,FALSE)</f>
        <v>Segen des Wyrdbaums</v>
      </c>
      <c r="G89" s="71" t="str">
        <f t="shared" si="1"/>
        <v/>
      </c>
    </row>
    <row r="90" spans="1:7" x14ac:dyDescent="0.25">
      <c r="A90" s="12">
        <v>108</v>
      </c>
      <c r="B90" s="8" t="str">
        <f>VLOOKUP(A90,'Sets data'!$A$3:$C$9972,3,FALSE)</f>
        <v>Ravager</v>
      </c>
      <c r="C90" s="8" t="str">
        <f>VLOOKUP(A90,'Sets data'!$A$3:$C$9972,2,FALSE)</f>
        <v>Verwüster</v>
      </c>
      <c r="G90" s="71" t="str">
        <f t="shared" si="1"/>
        <v/>
      </c>
    </row>
    <row r="91" spans="1:7" x14ac:dyDescent="0.25">
      <c r="A91" s="12">
        <v>109</v>
      </c>
      <c r="B91" s="8" t="str">
        <f>VLOOKUP(A91,'Sets data'!$A$3:$C$9972,3,FALSE)</f>
        <v>Light of Cyrodiil</v>
      </c>
      <c r="C91" s="8" t="str">
        <f>VLOOKUP(A91,'Sets data'!$A$3:$C$9972,2,FALSE)</f>
        <v>Licht von Cyrodiil</v>
      </c>
      <c r="G91" s="71" t="str">
        <f t="shared" si="1"/>
        <v/>
      </c>
    </row>
    <row r="92" spans="1:7" x14ac:dyDescent="0.25">
      <c r="A92" s="12">
        <v>110</v>
      </c>
      <c r="B92" s="8" t="str">
        <f>VLOOKUP(A92,'Sets data'!$A$3:$C$9972,3,FALSE)</f>
        <v>Sanctuary</v>
      </c>
      <c r="C92" s="8" t="str">
        <f>VLOOKUP(A92,'Sets data'!$A$3:$C$9972,2,FALSE)</f>
        <v>Heiligtum</v>
      </c>
      <c r="G92" s="71" t="str">
        <f t="shared" si="1"/>
        <v/>
      </c>
    </row>
    <row r="93" spans="1:7" x14ac:dyDescent="0.25">
      <c r="A93" s="12">
        <v>111</v>
      </c>
      <c r="B93" s="8" t="str">
        <f>VLOOKUP(A93,'Sets data'!$A$3:$C$9972,3,FALSE)</f>
        <v>Ward of Cyrodiil</v>
      </c>
      <c r="C93" s="8" t="str">
        <f>VLOOKUP(A93,'Sets data'!$A$3:$C$9972,2,FALSE)</f>
        <v>Schutz von Cyrodiil</v>
      </c>
      <c r="G93" s="71" t="str">
        <f t="shared" si="1"/>
        <v/>
      </c>
    </row>
    <row r="94" spans="1:7" x14ac:dyDescent="0.25">
      <c r="A94" s="12">
        <v>112</v>
      </c>
      <c r="B94" s="8" t="str">
        <f>VLOOKUP(A94,'Sets data'!$A$3:$C$9972,3,FALSE)</f>
        <v>Night Terror</v>
      </c>
      <c r="C94" s="8" t="str">
        <f>VLOOKUP(A94,'Sets data'!$A$3:$C$9972,2,FALSE)</f>
        <v>Nachtschrecken</v>
      </c>
      <c r="G94" s="71" t="str">
        <f t="shared" si="1"/>
        <v/>
      </c>
    </row>
    <row r="95" spans="1:7" x14ac:dyDescent="0.25">
      <c r="A95" s="12">
        <v>113</v>
      </c>
      <c r="B95" s="8" t="str">
        <f>VLOOKUP(A95,'Sets data'!$A$3:$C$9972,3,FALSE)</f>
        <v>Crest of Cyrodiil</v>
      </c>
      <c r="C95" s="8" t="str">
        <f>VLOOKUP(A95,'Sets data'!$A$3:$C$9972,2,FALSE)</f>
        <v>Wappen von Cyrodiil</v>
      </c>
      <c r="G95" s="71" t="str">
        <f t="shared" si="1"/>
        <v/>
      </c>
    </row>
    <row r="96" spans="1:7" x14ac:dyDescent="0.25">
      <c r="A96" s="12">
        <v>114</v>
      </c>
      <c r="B96" s="8" t="str">
        <f>VLOOKUP(A96,'Sets data'!$A$3:$C$9972,3,FALSE)</f>
        <v>Soulshine</v>
      </c>
      <c r="C96" s="8" t="str">
        <f>VLOOKUP(A96,'Sets data'!$A$3:$C$9972,2,FALSE)</f>
        <v>Seelenschein</v>
      </c>
      <c r="G96" s="71" t="str">
        <f t="shared" si="1"/>
        <v/>
      </c>
    </row>
    <row r="97" spans="1:7" x14ac:dyDescent="0.25">
      <c r="A97" s="12">
        <v>116</v>
      </c>
      <c r="B97" s="8" t="str">
        <f>VLOOKUP(A97,'Sets data'!$A$3:$C$9972,3,FALSE)</f>
        <v>The Destruction Suite</v>
      </c>
      <c r="C97" s="8" t="str">
        <f>VLOOKUP(A97,'Sets data'!$A$3:$C$9972,2,FALSE)</f>
        <v>Garnitur der Zerstörung</v>
      </c>
      <c r="G97" s="71" t="str">
        <f t="shared" si="1"/>
        <v/>
      </c>
    </row>
    <row r="98" spans="1:7" x14ac:dyDescent="0.25">
      <c r="A98" s="12">
        <v>117</v>
      </c>
      <c r="B98" s="8" t="str">
        <f>VLOOKUP(A98,'Sets data'!$A$3:$C$9972,3,FALSE)</f>
        <v>Relics of the Physician, Ansur</v>
      </c>
      <c r="C98" s="8" t="str">
        <f>VLOOKUP(A98,'Sets data'!$A$3:$C$9972,2,FALSE)</f>
        <v>Relikte des Mediziners Ansur</v>
      </c>
      <c r="G98" s="71" t="str">
        <f t="shared" si="1"/>
        <v/>
      </c>
    </row>
    <row r="99" spans="1:7" x14ac:dyDescent="0.25">
      <c r="A99" s="12">
        <v>118</v>
      </c>
      <c r="B99" s="8" t="str">
        <f>VLOOKUP(A99,'Sets data'!$A$3:$C$9972,3,FALSE)</f>
        <v>Treasures of the Earthforge</v>
      </c>
      <c r="C99" s="8" t="str">
        <f>VLOOKUP(A99,'Sets data'!$A$3:$C$9972,2,FALSE)</f>
        <v>Schätze der Erdenschmiede</v>
      </c>
      <c r="G99" s="71" t="str">
        <f t="shared" si="1"/>
        <v/>
      </c>
    </row>
    <row r="100" spans="1:7" x14ac:dyDescent="0.25">
      <c r="A100" s="12">
        <v>119</v>
      </c>
      <c r="B100" s="8" t="str">
        <f>VLOOKUP(A100,'Sets data'!$A$3:$C$9972,3,FALSE)</f>
        <v>Relics of the Rebellion</v>
      </c>
      <c r="C100" s="8" t="str">
        <f>VLOOKUP(A100,'Sets data'!$A$3:$C$9972,2,FALSE)</f>
        <v>Relikte der Rebellion</v>
      </c>
      <c r="G100" s="71" t="str">
        <f t="shared" si="1"/>
        <v/>
      </c>
    </row>
    <row r="101" spans="1:7" x14ac:dyDescent="0.25">
      <c r="A101" s="12">
        <v>120</v>
      </c>
      <c r="B101" s="8" t="str">
        <f>VLOOKUP(A101,'Sets data'!$A$3:$C$9972,3,FALSE)</f>
        <v>Arms of Infernace</v>
      </c>
      <c r="C101" s="8" t="str">
        <f>VLOOKUP(A101,'Sets data'!$A$3:$C$9972,2,FALSE)</f>
        <v>Waffen Infernals</v>
      </c>
      <c r="G101" s="71" t="str">
        <f t="shared" si="1"/>
        <v/>
      </c>
    </row>
    <row r="102" spans="1:7" x14ac:dyDescent="0.25">
      <c r="A102" s="12">
        <v>121</v>
      </c>
      <c r="B102" s="8" t="str">
        <f>VLOOKUP(A102,'Sets data'!$A$3:$C$9972,3,FALSE)</f>
        <v>Arms of the Ancestors</v>
      </c>
      <c r="C102" s="8" t="str">
        <f>VLOOKUP(A102,'Sets data'!$A$3:$C$9972,2,FALSE)</f>
        <v>Waffen der Ahnen</v>
      </c>
      <c r="G102" s="71" t="str">
        <f t="shared" si="1"/>
        <v/>
      </c>
    </row>
    <row r="103" spans="1:7" x14ac:dyDescent="0.25">
      <c r="A103" s="12">
        <v>122</v>
      </c>
      <c r="B103" s="8" t="str">
        <f>VLOOKUP(A103,'Sets data'!$A$3:$C$9972,3,FALSE)</f>
        <v>Ebon Armory</v>
      </c>
      <c r="C103" s="8" t="str">
        <f>VLOOKUP(A103,'Sets data'!$A$3:$C$9972,2,FALSE)</f>
        <v>Ebenerzarsenal</v>
      </c>
      <c r="G103" s="71" t="str">
        <f t="shared" si="1"/>
        <v/>
      </c>
    </row>
    <row r="104" spans="1:7" x14ac:dyDescent="0.25">
      <c r="A104" s="12">
        <v>123</v>
      </c>
      <c r="B104" s="8" t="str">
        <f>VLOOKUP(A104,'Sets data'!$A$3:$C$9972,3,FALSE)</f>
        <v>Hircine\'s Veneer</v>
      </c>
      <c r="C104" s="8" t="str">
        <f>VLOOKUP(A104,'Sets data'!$A$3:$C$9972,2,FALSE)</f>
        <v>Hircines Schein</v>
      </c>
      <c r="G104" s="71" t="str">
        <f t="shared" si="1"/>
        <v/>
      </c>
    </row>
    <row r="105" spans="1:7" x14ac:dyDescent="0.25">
      <c r="A105" s="12">
        <v>124</v>
      </c>
      <c r="B105" s="8" t="str">
        <f>VLOOKUP(A105,'Sets data'!$A$3:$C$9972,3,FALSE)</f>
        <v>The Worm\'s Raiment</v>
      </c>
      <c r="C105" s="8" t="str">
        <f>VLOOKUP(A105,'Sets data'!$A$3:$C$9972,2,FALSE)</f>
        <v>Garderobe des Wurms</v>
      </c>
      <c r="G105" s="71" t="str">
        <f t="shared" si="1"/>
        <v/>
      </c>
    </row>
    <row r="106" spans="1:7" x14ac:dyDescent="0.25">
      <c r="A106" s="12">
        <v>125</v>
      </c>
      <c r="B106" s="8" t="str">
        <f>VLOOKUP(A106,'Sets data'!$A$3:$C$9972,3,FALSE)</f>
        <v>Wrath of the Imperium</v>
      </c>
      <c r="C106" s="8" t="str">
        <f>VLOOKUP(A106,'Sets data'!$A$3:$C$9972,2,FALSE)</f>
        <v>Zorn des Kaiserreichs</v>
      </c>
      <c r="G106" s="71" t="str">
        <f t="shared" si="1"/>
        <v/>
      </c>
    </row>
    <row r="107" spans="1:7" x14ac:dyDescent="0.25">
      <c r="A107" s="12">
        <v>126</v>
      </c>
      <c r="B107" s="8" t="str">
        <f>VLOOKUP(A107,'Sets data'!$A$3:$C$9972,3,FALSE)</f>
        <v>Grace of the Ancients</v>
      </c>
      <c r="C107" s="8" t="str">
        <f>VLOOKUP(A107,'Sets data'!$A$3:$C$9972,2,FALSE)</f>
        <v>Anmut der Uralten</v>
      </c>
      <c r="G107" s="71" t="str">
        <f t="shared" si="1"/>
        <v/>
      </c>
    </row>
    <row r="108" spans="1:7" x14ac:dyDescent="0.25">
      <c r="A108" s="12">
        <v>127</v>
      </c>
      <c r="B108" s="8" t="str">
        <f>VLOOKUP(A108,'Sets data'!$A$3:$C$9972,3,FALSE)</f>
        <v>Deadly Strike</v>
      </c>
      <c r="C108" s="8" t="str">
        <f>VLOOKUP(A108,'Sets data'!$A$3:$C$9972,2,FALSE)</f>
        <v>Tödlicher Stoß</v>
      </c>
      <c r="G108" s="71" t="str">
        <f t="shared" si="1"/>
        <v/>
      </c>
    </row>
    <row r="109" spans="1:7" x14ac:dyDescent="0.25">
      <c r="A109" s="12">
        <v>128</v>
      </c>
      <c r="B109" s="8" t="str">
        <f>VLOOKUP(A109,'Sets data'!$A$3:$C$9972,3,FALSE)</f>
        <v>Blessing of the Potentates</v>
      </c>
      <c r="C109" s="8" t="str">
        <f>VLOOKUP(A109,'Sets data'!$A$3:$C$9972,2,FALSE)</f>
        <v>Segen des Potentaten</v>
      </c>
      <c r="G109" s="71" t="str">
        <f t="shared" si="1"/>
        <v/>
      </c>
    </row>
    <row r="110" spans="1:7" x14ac:dyDescent="0.25">
      <c r="A110" s="12">
        <v>129</v>
      </c>
      <c r="B110" s="8" t="str">
        <f>VLOOKUP(A110,'Sets data'!$A$3:$C$9972,3,FALSE)</f>
        <v>Vengeance Leech</v>
      </c>
      <c r="C110" s="8" t="str">
        <f>VLOOKUP(A110,'Sets data'!$A$3:$C$9972,2,FALSE)</f>
        <v>Saugende Vergeltung</v>
      </c>
      <c r="G110" s="71" t="str">
        <f t="shared" si="1"/>
        <v/>
      </c>
    </row>
    <row r="111" spans="1:7" x14ac:dyDescent="0.25">
      <c r="A111" s="12">
        <v>130</v>
      </c>
      <c r="B111" s="8" t="str">
        <f>VLOOKUP(A111,'Sets data'!$A$3:$C$9972,3,FALSE)</f>
        <v>Eagle Eye</v>
      </c>
      <c r="C111" s="8" t="str">
        <f>VLOOKUP(A111,'Sets data'!$A$3:$C$9972,2,FALSE)</f>
        <v>Adlerauge</v>
      </c>
      <c r="G111" s="71" t="str">
        <f t="shared" si="1"/>
        <v/>
      </c>
    </row>
    <row r="112" spans="1:7" x14ac:dyDescent="0.25">
      <c r="A112" s="12">
        <v>131</v>
      </c>
      <c r="B112" s="8" t="str">
        <f>VLOOKUP(A112,'Sets data'!$A$3:$C$9972,3,FALSE)</f>
        <v>Bastion of the Heartland</v>
      </c>
      <c r="C112" s="8" t="str">
        <f>VLOOKUP(A112,'Sets data'!$A$3:$C$9972,2,FALSE)</f>
        <v>Bastion des Herzlandes</v>
      </c>
      <c r="G112" s="71" t="str">
        <f t="shared" si="1"/>
        <v/>
      </c>
    </row>
    <row r="113" spans="1:7" x14ac:dyDescent="0.25">
      <c r="A113" s="12">
        <v>132</v>
      </c>
      <c r="B113" s="8" t="str">
        <f>VLOOKUP(A113,'Sets data'!$A$3:$C$9972,3,FALSE)</f>
        <v>Shield of the Valiant</v>
      </c>
      <c r="C113" s="8" t="str">
        <f>VLOOKUP(A113,'Sets data'!$A$3:$C$9972,2,FALSE)</f>
        <v>Schild des Tapferen</v>
      </c>
      <c r="G113" s="71" t="str">
        <f t="shared" si="1"/>
        <v/>
      </c>
    </row>
    <row r="114" spans="1:7" x14ac:dyDescent="0.25">
      <c r="A114" s="12">
        <v>133</v>
      </c>
      <c r="B114" s="8" t="str">
        <f>VLOOKUP(A114,'Sets data'!$A$3:$C$9972,3,FALSE)</f>
        <v>Buffer of the Swift</v>
      </c>
      <c r="C114" s="8" t="str">
        <f>VLOOKUP(A114,'Sets data'!$A$3:$C$9972,2,FALSE)</f>
        <v>Dämpfer des Geschwinden</v>
      </c>
      <c r="G114" s="71" t="str">
        <f t="shared" si="1"/>
        <v/>
      </c>
    </row>
    <row r="115" spans="1:7" x14ac:dyDescent="0.25">
      <c r="A115" s="12">
        <v>134</v>
      </c>
      <c r="B115" s="8" t="str">
        <f>VLOOKUP(A115,'Sets data'!$A$3:$C$9972,3,FALSE)</f>
        <v>Shroud of the Lich</v>
      </c>
      <c r="C115" s="8" t="str">
        <f>VLOOKUP(A115,'Sets data'!$A$3:$C$9972,2,FALSE)</f>
        <v>Tuch des Lich</v>
      </c>
      <c r="G115" s="71" t="str">
        <f t="shared" si="1"/>
        <v/>
      </c>
    </row>
    <row r="116" spans="1:7" x14ac:dyDescent="0.25">
      <c r="A116" s="12">
        <v>135</v>
      </c>
      <c r="B116" s="8" t="str">
        <f>VLOOKUP(A116,'Sets data'!$A$3:$C$9972,3,FALSE)</f>
        <v>Draugr\'s Heritage</v>
      </c>
      <c r="C116" s="8" t="str">
        <f>VLOOKUP(A116,'Sets data'!$A$3:$C$9972,2,FALSE)</f>
        <v>Erbe des Draugrs</v>
      </c>
      <c r="G116" s="71" t="str">
        <f t="shared" si="1"/>
        <v/>
      </c>
    </row>
    <row r="117" spans="1:7" x14ac:dyDescent="0.25">
      <c r="A117" s="12">
        <v>136</v>
      </c>
      <c r="B117" s="8" t="str">
        <f>VLOOKUP(A117,'Sets data'!$A$3:$C$9972,3,FALSE)</f>
        <v>Immortal Warrior</v>
      </c>
      <c r="C117" s="8" t="str">
        <f>VLOOKUP(A117,'Sets data'!$A$3:$C$9972,2,FALSE)</f>
        <v>Unsterblicher Krieger</v>
      </c>
      <c r="G117" s="71" t="str">
        <f t="shared" si="1"/>
        <v/>
      </c>
    </row>
    <row r="118" spans="1:7" x14ac:dyDescent="0.25">
      <c r="A118" s="12">
        <v>137</v>
      </c>
      <c r="B118" s="8" t="str">
        <f>VLOOKUP(A118,'Sets data'!$A$3:$C$9972,3,FALSE)</f>
        <v>Berserking Warrior</v>
      </c>
      <c r="C118" s="8" t="str">
        <f>VLOOKUP(A118,'Sets data'!$A$3:$C$9972,2,FALSE)</f>
        <v>Tobender Krieger</v>
      </c>
      <c r="G118" s="71" t="str">
        <f t="shared" si="1"/>
        <v/>
      </c>
    </row>
    <row r="119" spans="1:7" x14ac:dyDescent="0.25">
      <c r="A119" s="12">
        <v>138</v>
      </c>
      <c r="B119" s="8" t="str">
        <f>VLOOKUP(A119,'Sets data'!$A$3:$C$9972,3,FALSE)</f>
        <v>Defending Warrior</v>
      </c>
      <c r="C119" s="8" t="str">
        <f>VLOOKUP(A119,'Sets data'!$A$3:$C$9972,2,FALSE)</f>
        <v>Verteidigender Krieger</v>
      </c>
      <c r="G119" s="71" t="str">
        <f t="shared" si="1"/>
        <v/>
      </c>
    </row>
    <row r="120" spans="1:7" x14ac:dyDescent="0.25">
      <c r="A120" s="12">
        <v>139</v>
      </c>
      <c r="B120" s="8" t="str">
        <f>VLOOKUP(A120,'Sets data'!$A$3:$C$9972,3,FALSE)</f>
        <v>Wise Mage</v>
      </c>
      <c r="C120" s="8" t="str">
        <f>VLOOKUP(A120,'Sets data'!$A$3:$C$9972,2,FALSE)</f>
        <v>Weiser Magier</v>
      </c>
      <c r="G120" s="71" t="str">
        <f t="shared" si="1"/>
        <v/>
      </c>
    </row>
    <row r="121" spans="1:7" x14ac:dyDescent="0.25">
      <c r="A121" s="12">
        <v>140</v>
      </c>
      <c r="B121" s="8" t="str">
        <f>VLOOKUP(A121,'Sets data'!$A$3:$C$9972,3,FALSE)</f>
        <v>Destructive Mage</v>
      </c>
      <c r="C121" s="8" t="str">
        <f>VLOOKUP(A121,'Sets data'!$A$3:$C$9972,2,FALSE)</f>
        <v>Zerstörerischer Magier</v>
      </c>
      <c r="G121" s="71" t="str">
        <f t="shared" si="1"/>
        <v/>
      </c>
    </row>
    <row r="122" spans="1:7" x14ac:dyDescent="0.25">
      <c r="A122" s="12">
        <v>141</v>
      </c>
      <c r="B122" s="8" t="str">
        <f>VLOOKUP(A122,'Sets data'!$A$3:$C$9972,3,FALSE)</f>
        <v>Healing Mage</v>
      </c>
      <c r="C122" s="8" t="str">
        <f>VLOOKUP(A122,'Sets data'!$A$3:$C$9972,2,FALSE)</f>
        <v>Heilender Magier</v>
      </c>
      <c r="G122" s="71" t="str">
        <f t="shared" si="1"/>
        <v/>
      </c>
    </row>
    <row r="123" spans="1:7" x14ac:dyDescent="0.25">
      <c r="A123" s="12">
        <v>142</v>
      </c>
      <c r="B123" s="8" t="str">
        <f>VLOOKUP(A123,'Sets data'!$A$3:$C$9972,3,FALSE)</f>
        <v>Quick Serpent</v>
      </c>
      <c r="C123" s="8" t="str">
        <f>VLOOKUP(A123,'Sets data'!$A$3:$C$9972,2,FALSE)</f>
        <v>Flinke Schlange</v>
      </c>
      <c r="G123" s="71" t="str">
        <f t="shared" si="1"/>
        <v/>
      </c>
    </row>
    <row r="124" spans="1:7" x14ac:dyDescent="0.25">
      <c r="A124" s="12">
        <v>143</v>
      </c>
      <c r="B124" s="8" t="str">
        <f>VLOOKUP(A124,'Sets data'!$A$3:$C$9972,3,FALSE)</f>
        <v>Poisonous Serpent</v>
      </c>
      <c r="C124" s="8" t="str">
        <f>VLOOKUP(A124,'Sets data'!$A$3:$C$9972,2,FALSE)</f>
        <v>Giftschlange</v>
      </c>
      <c r="G124" s="71" t="str">
        <f t="shared" si="1"/>
        <v/>
      </c>
    </row>
    <row r="125" spans="1:7" x14ac:dyDescent="0.25">
      <c r="A125" s="12">
        <v>144</v>
      </c>
      <c r="B125" s="8" t="str">
        <f>VLOOKUP(A125,'Sets data'!$A$3:$C$9972,3,FALSE)</f>
        <v>Twice-Fanged Serpent</v>
      </c>
      <c r="C125" s="8" t="str">
        <f>VLOOKUP(A125,'Sets data'!$A$3:$C$9972,2,FALSE)</f>
        <v>Doppelzüngige Schlange</v>
      </c>
      <c r="G125" s="71" t="str">
        <f t="shared" si="1"/>
        <v/>
      </c>
    </row>
    <row r="126" spans="1:7" x14ac:dyDescent="0.25">
      <c r="A126" s="12">
        <v>145</v>
      </c>
      <c r="B126" s="8" t="str">
        <f>VLOOKUP(A126,'Sets data'!$A$3:$C$9972,3,FALSE)</f>
        <v>Way of Fire</v>
      </c>
      <c r="C126" s="8" t="str">
        <f>VLOOKUP(A126,'Sets data'!$A$3:$C$9972,2,FALSE)</f>
        <v>Weg des Feuers</v>
      </c>
      <c r="G126" s="71" t="str">
        <f t="shared" si="1"/>
        <v/>
      </c>
    </row>
    <row r="127" spans="1:7" x14ac:dyDescent="0.25">
      <c r="A127" s="12">
        <v>146</v>
      </c>
      <c r="B127" s="8" t="str">
        <f>VLOOKUP(A127,'Sets data'!$A$3:$C$9972,3,FALSE)</f>
        <v>Way of Air</v>
      </c>
      <c r="C127" s="8" t="str">
        <f>VLOOKUP(A127,'Sets data'!$A$3:$C$9972,2,FALSE)</f>
        <v>Weg der Luft</v>
      </c>
      <c r="G127" s="71" t="str">
        <f t="shared" si="1"/>
        <v/>
      </c>
    </row>
    <row r="128" spans="1:7" ht="240" x14ac:dyDescent="0.25">
      <c r="A128" s="12">
        <v>147</v>
      </c>
      <c r="B128" s="8" t="str">
        <f>VLOOKUP(A128,'Sets data'!$A$3:$C$9972,3,FALSE)</f>
        <v>Way of Martial Knowledge</v>
      </c>
      <c r="C128" s="8" t="str">
        <f>VLOOKUP(A128,'Sets data'!$A$3:$C$9972,2,FALSE)</f>
        <v>Weg der Kampfkunst</v>
      </c>
      <c r="D128" s="23" t="s">
        <v>2235</v>
      </c>
      <c r="G128" s="71"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data'!$A$3:$C$9972,3,FALSE)</f>
        <v>Way of the Arena</v>
      </c>
      <c r="C129" s="8" t="str">
        <f>VLOOKUP(A129,'Sets data'!$A$3:$C$9972,2,FALSE)</f>
        <v>Weg der Arena</v>
      </c>
      <c r="G129" s="71" t="str">
        <f t="shared" si="2"/>
        <v/>
      </c>
    </row>
    <row r="130" spans="1:7" x14ac:dyDescent="0.25">
      <c r="A130" s="12">
        <v>155</v>
      </c>
      <c r="B130" s="8" t="str">
        <f>VLOOKUP(A130,'Sets data'!$A$3:$C$9972,3,FALSE)</f>
        <v>Undaunted Bastion</v>
      </c>
      <c r="C130" s="8" t="str">
        <f>VLOOKUP(A130,'Sets data'!$A$3:$C$9972,2,FALSE)</f>
        <v>Unerschrockenen-Bastion</v>
      </c>
      <c r="G130" s="71" t="str">
        <f t="shared" si="2"/>
        <v/>
      </c>
    </row>
    <row r="131" spans="1:7" x14ac:dyDescent="0.25">
      <c r="A131" s="12">
        <v>156</v>
      </c>
      <c r="B131" s="8" t="str">
        <f>VLOOKUP(A131,'Sets data'!$A$3:$C$9972,3,FALSE)</f>
        <v>Undaunted Infiltrator</v>
      </c>
      <c r="C131" s="8" t="str">
        <f>VLOOKUP(A131,'Sets data'!$A$3:$C$9972,2,FALSE)</f>
        <v>Unerschrockener Infiltrator</v>
      </c>
      <c r="G131" s="71" t="str">
        <f t="shared" si="2"/>
        <v/>
      </c>
    </row>
    <row r="132" spans="1:7" x14ac:dyDescent="0.25">
      <c r="A132" s="12">
        <v>157</v>
      </c>
      <c r="B132" s="8" t="str">
        <f>VLOOKUP(A132,'Sets data'!$A$3:$C$9972,3,FALSE)</f>
        <v>Undaunted Unweaver</v>
      </c>
      <c r="C132" s="8" t="str">
        <f>VLOOKUP(A132,'Sets data'!$A$3:$C$9972,2,FALSE)</f>
        <v>Unerschrockener Entflechter</v>
      </c>
      <c r="G132" s="71" t="str">
        <f t="shared" si="2"/>
        <v/>
      </c>
    </row>
    <row r="133" spans="1:7" x14ac:dyDescent="0.25">
      <c r="A133" s="12">
        <v>158</v>
      </c>
      <c r="B133" s="8" t="str">
        <f>VLOOKUP(A133,'Sets data'!$A$3:$C$9972,3,FALSE)</f>
        <v>Embershield</v>
      </c>
      <c r="C133" s="8" t="str">
        <f>VLOOKUP(A133,'Sets data'!$A$3:$C$9972,2,FALSE)</f>
        <v>Glutschild</v>
      </c>
      <c r="G133" s="71" t="str">
        <f t="shared" si="2"/>
        <v/>
      </c>
    </row>
    <row r="134" spans="1:7" x14ac:dyDescent="0.25">
      <c r="A134" s="12">
        <v>159</v>
      </c>
      <c r="B134" s="8" t="str">
        <f>VLOOKUP(A134,'Sets data'!$A$3:$C$9972,3,FALSE)</f>
        <v>Sunderflame</v>
      </c>
      <c r="C134" s="8" t="str">
        <f>VLOOKUP(A134,'Sets data'!$A$3:$C$9972,2,FALSE)</f>
        <v>Trennflamme</v>
      </c>
      <c r="G134" s="71" t="str">
        <f t="shared" si="2"/>
        <v/>
      </c>
    </row>
    <row r="135" spans="1:7" ht="105" x14ac:dyDescent="0.25">
      <c r="A135" s="12">
        <v>160</v>
      </c>
      <c r="B135" s="8" t="str">
        <f>VLOOKUP(A135,'Sets data'!$A$3:$C$9972,3,FALSE)</f>
        <v>Burning Spellweave</v>
      </c>
      <c r="C135" s="8" t="str">
        <f>VLOOKUP(A135,'Sets data'!$A$3:$C$9972,2,FALSE)</f>
        <v>Branntzauberweber</v>
      </c>
      <c r="D135" s="23" t="s">
        <v>2233</v>
      </c>
      <c r="G135" s="71"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data'!$A$3:$C$9972,3,FALSE)</f>
        <v>Twice-Born Star</v>
      </c>
      <c r="C136" s="8" t="str">
        <f>VLOOKUP(A136,'Sets data'!$A$3:$C$9972,2,FALSE)</f>
        <v>Doppelstern</v>
      </c>
      <c r="G136" s="71" t="str">
        <f t="shared" si="2"/>
        <v/>
      </c>
    </row>
    <row r="137" spans="1:7" x14ac:dyDescent="0.25">
      <c r="A137" s="5">
        <v>162</v>
      </c>
      <c r="B137" s="8" t="str">
        <f>VLOOKUP(A137,'Sets data'!$A$3:$C$9972,3,FALSE)</f>
        <v>Spawn of Mephala</v>
      </c>
      <c r="C137" s="8" t="str">
        <f>VLOOKUP(A137,'Sets data'!$A$3:$C$9972,2,FALSE)</f>
        <v>Mephalas Brut</v>
      </c>
      <c r="G137" s="71" t="str">
        <f t="shared" si="2"/>
        <v/>
      </c>
    </row>
    <row r="138" spans="1:7" x14ac:dyDescent="0.25">
      <c r="A138" s="5">
        <v>163</v>
      </c>
      <c r="B138" s="8" t="str">
        <f>VLOOKUP(A138,'Sets data'!$A$3:$C$9972,3,FALSE)</f>
        <v>Blood Spawn</v>
      </c>
      <c r="C138" s="8" t="str">
        <f>VLOOKUP(A138,'Sets data'!$A$3:$C$9972,2,FALSE)</f>
        <v>Blutbrut</v>
      </c>
      <c r="G138" s="71" t="str">
        <f t="shared" si="2"/>
        <v/>
      </c>
    </row>
    <row r="139" spans="1:7" x14ac:dyDescent="0.25">
      <c r="A139" s="5">
        <v>164</v>
      </c>
      <c r="B139" s="8" t="str">
        <f>VLOOKUP(A139,'Sets data'!$A$3:$C$9972,3,FALSE)</f>
        <v>Lord Warden</v>
      </c>
      <c r="C139" s="8" t="str">
        <f>VLOOKUP(A139,'Sets data'!$A$3:$C$9972,2,FALSE)</f>
        <v>Hochwärter</v>
      </c>
      <c r="G139" s="71" t="str">
        <f t="shared" si="2"/>
        <v/>
      </c>
    </row>
    <row r="140" spans="1:7" x14ac:dyDescent="0.25">
      <c r="A140" s="5">
        <v>165</v>
      </c>
      <c r="B140" s="8" t="str">
        <f>VLOOKUP(A140,'Sets data'!$A$3:$C$9972,3,FALSE)</f>
        <v>Scourge Harvester</v>
      </c>
      <c r="C140" s="8" t="str">
        <f>VLOOKUP(A140,'Sets data'!$A$3:$C$9972,2,FALSE)</f>
        <v>Geißelernter</v>
      </c>
      <c r="G140" s="71" t="str">
        <f t="shared" si="2"/>
        <v/>
      </c>
    </row>
    <row r="141" spans="1:7" x14ac:dyDescent="0.25">
      <c r="A141" s="5">
        <v>166</v>
      </c>
      <c r="B141" s="8" t="str">
        <f>VLOOKUP(A141,'Sets data'!$A$3:$C$9972,3,FALSE)</f>
        <v>Engine Guardian</v>
      </c>
      <c r="C141" s="8" t="str">
        <f>VLOOKUP(A141,'Sets data'!$A$3:$C$9972,2,FALSE)</f>
        <v>Maschinenwächter</v>
      </c>
      <c r="G141" s="71" t="str">
        <f t="shared" si="2"/>
        <v/>
      </c>
    </row>
    <row r="142" spans="1:7" ht="105" x14ac:dyDescent="0.25">
      <c r="A142" s="5">
        <v>167</v>
      </c>
      <c r="B142" s="8" t="str">
        <f>VLOOKUP(A142,'Sets data'!$A$3:$C$9972,3,FALSE)</f>
        <v>Nightflame</v>
      </c>
      <c r="C142" s="8" t="str">
        <f>VLOOKUP(A142,'Sets data'!$A$3:$C$9972,2,FALSE)</f>
        <v>Nachtflamme</v>
      </c>
      <c r="D142" s="23" t="s">
        <v>2234</v>
      </c>
      <c r="G142" s="71"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data'!$A$3:$C$9972,3,FALSE)</f>
        <v>Nerien\'eth</v>
      </c>
      <c r="C143" s="8" t="str">
        <f>VLOOKUP(A143,'Sets data'!$A$3:$C$9972,2,FALSE)</f>
        <v>Nerien'eth</v>
      </c>
      <c r="G143" s="71" t="str">
        <f t="shared" si="2"/>
        <v/>
      </c>
    </row>
    <row r="144" spans="1:7" x14ac:dyDescent="0.25">
      <c r="A144" s="5">
        <v>169</v>
      </c>
      <c r="B144" s="8" t="str">
        <f>VLOOKUP(A144,'Sets data'!$A$3:$C$9972,3,FALSE)</f>
        <v>Valkyn Skoria</v>
      </c>
      <c r="C144" s="8" t="str">
        <f>VLOOKUP(A144,'Sets data'!$A$3:$C$9972,2,FALSE)</f>
        <v>Valkyn Skoria</v>
      </c>
      <c r="G144" s="71" t="str">
        <f t="shared" si="2"/>
        <v/>
      </c>
    </row>
    <row r="145" spans="1:7" x14ac:dyDescent="0.25">
      <c r="A145" s="5">
        <v>170</v>
      </c>
      <c r="B145" s="8" t="str">
        <f>VLOOKUP(A145,'Sets data'!$A$3:$C$9972,3,FALSE)</f>
        <v>Maw of the Infernal</v>
      </c>
      <c r="C145" s="8" t="str">
        <f>VLOOKUP(A145,'Sets data'!$A$3:$C$9972,2,FALSE)</f>
        <v>Schlund des Infernalen</v>
      </c>
      <c r="G145" s="71" t="str">
        <f t="shared" si="2"/>
        <v/>
      </c>
    </row>
    <row r="146" spans="1:7" x14ac:dyDescent="0.25">
      <c r="A146" s="12">
        <v>171</v>
      </c>
      <c r="B146" s="8" t="str">
        <f>VLOOKUP(A146,'Sets data'!$A$3:$C$9972,3,FALSE)</f>
        <v>Eternal Warrior</v>
      </c>
      <c r="C146" s="8" t="str">
        <f>VLOOKUP(A146,'Sets data'!$A$3:$C$9972,2,FALSE)</f>
        <v>Ewiger Krieger</v>
      </c>
      <c r="G146" s="71" t="str">
        <f t="shared" si="2"/>
        <v/>
      </c>
    </row>
    <row r="147" spans="1:7" x14ac:dyDescent="0.25">
      <c r="A147" s="12">
        <v>172</v>
      </c>
      <c r="B147" s="8" t="str">
        <f>VLOOKUP(A147,'Sets data'!$A$3:$C$9972,3,FALSE)</f>
        <v>Infallible Mage</v>
      </c>
      <c r="C147" s="8" t="str">
        <f>VLOOKUP(A147,'Sets data'!$A$3:$C$9972,2,FALSE)</f>
        <v>Unfehlbare Magierin</v>
      </c>
      <c r="G147" s="71" t="str">
        <f t="shared" si="2"/>
        <v/>
      </c>
    </row>
    <row r="148" spans="1:7" x14ac:dyDescent="0.25">
      <c r="A148" s="12">
        <v>173</v>
      </c>
      <c r="B148" s="8" t="str">
        <f>VLOOKUP(A148,'Sets data'!$A$3:$C$9972,3,FALSE)</f>
        <v>Vicious Serpent</v>
      </c>
      <c r="C148" s="8" t="str">
        <f>VLOOKUP(A148,'Sets data'!$A$3:$C$9972,2,FALSE)</f>
        <v>Boshafte Schlange</v>
      </c>
      <c r="G148" s="71" t="str">
        <f t="shared" si="2"/>
        <v/>
      </c>
    </row>
    <row r="149" spans="1:7" x14ac:dyDescent="0.25">
      <c r="A149" s="5">
        <v>176</v>
      </c>
      <c r="B149" s="8" t="str">
        <f>VLOOKUP(A149,'Sets data'!$A$3:$C$9972,3,FALSE)</f>
        <v>Noble\'s Conquest</v>
      </c>
      <c r="C149" s="8" t="str">
        <f>VLOOKUP(A149,'Sets data'!$A$3:$C$9972,2,FALSE)</f>
        <v>Adelssieg</v>
      </c>
      <c r="G149" s="71" t="str">
        <f t="shared" si="2"/>
        <v/>
      </c>
    </row>
    <row r="150" spans="1:7" x14ac:dyDescent="0.25">
      <c r="A150" s="5">
        <v>177</v>
      </c>
      <c r="B150" s="8" t="str">
        <f>VLOOKUP(A150,'Sets data'!$A$3:$C$9972,3,FALSE)</f>
        <v>Redistributor</v>
      </c>
      <c r="C150" s="8" t="str">
        <f>VLOOKUP(A150,'Sets data'!$A$3:$C$9972,2,FALSE)</f>
        <v>Umverteilung</v>
      </c>
      <c r="G150" s="71" t="str">
        <f t="shared" si="2"/>
        <v/>
      </c>
    </row>
    <row r="151" spans="1:7" x14ac:dyDescent="0.25">
      <c r="A151" s="5">
        <v>178</v>
      </c>
      <c r="B151" s="8" t="str">
        <f>VLOOKUP(A151,'Sets data'!$A$3:$C$9972,3,FALSE)</f>
        <v>Armor Master</v>
      </c>
      <c r="C151" s="8" t="str">
        <f>VLOOKUP(A151,'Sets data'!$A$3:$C$9972,2,FALSE)</f>
        <v>Rüstungsmeister</v>
      </c>
      <c r="G151" s="71" t="str">
        <f t="shared" si="2"/>
        <v/>
      </c>
    </row>
    <row r="152" spans="1:7" x14ac:dyDescent="0.25">
      <c r="A152" s="12">
        <v>179</v>
      </c>
      <c r="B152" s="8" t="str">
        <f>VLOOKUP(A152,'Sets data'!$A$3:$C$9972,3,FALSE)</f>
        <v>Black Rose</v>
      </c>
      <c r="C152" s="8" t="str">
        <f>VLOOKUP(A152,'Sets data'!$A$3:$C$9972,2,FALSE)</f>
        <v>Schwarze Rose</v>
      </c>
      <c r="G152" s="71" t="str">
        <f t="shared" si="2"/>
        <v/>
      </c>
    </row>
    <row r="153" spans="1:7" ht="90" x14ac:dyDescent="0.25">
      <c r="A153" s="12">
        <v>180</v>
      </c>
      <c r="B153" s="8" t="str">
        <f>VLOOKUP(A153,'Sets data'!$A$3:$C$9972,3,FALSE)</f>
        <v>Powerful Assault</v>
      </c>
      <c r="C153" s="8" t="str">
        <f>VLOOKUP(A153,'Sets data'!$A$3:$C$9972,2,FALSE)</f>
        <v>Kraftvoller Ansturm</v>
      </c>
      <c r="D153" s="23" t="s">
        <v>2236</v>
      </c>
      <c r="G153" s="71"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data'!$A$3:$C$9972,3,FALSE)</f>
        <v>Meritorious Service</v>
      </c>
      <c r="C154" s="8" t="str">
        <f>VLOOKUP(A154,'Sets data'!$A$3:$C$9972,2,FALSE)</f>
        <v>Meritorischer Dienst</v>
      </c>
      <c r="D154" s="23" t="s">
        <v>2237</v>
      </c>
      <c r="G154" s="71"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data'!$A$3:$C$9972,3,FALSE)</f>
        <v>Molag Kena</v>
      </c>
      <c r="C155" s="8" t="str">
        <f>VLOOKUP(A155,'Sets data'!$A$3:$C$9972,2,FALSE)</f>
        <v>Molag Kena</v>
      </c>
      <c r="G155" s="71" t="str">
        <f t="shared" si="2"/>
        <v/>
      </c>
    </row>
    <row r="156" spans="1:7" x14ac:dyDescent="0.25">
      <c r="A156" s="12">
        <v>184</v>
      </c>
      <c r="B156" s="8" t="str">
        <f>VLOOKUP(A156,'Sets data'!$A$3:$C$9972,3,FALSE)</f>
        <v>Brands of Imperium</v>
      </c>
      <c r="C156" s="8" t="str">
        <f>VLOOKUP(A156,'Sets data'!$A$3:$C$9972,2,FALSE)</f>
        <v>Male des Kaiserreichs</v>
      </c>
      <c r="G156" s="71" t="str">
        <f t="shared" si="2"/>
        <v/>
      </c>
    </row>
    <row r="157" spans="1:7" ht="105" x14ac:dyDescent="0.25">
      <c r="A157" s="12">
        <v>185</v>
      </c>
      <c r="B157" s="8" t="str">
        <f>VLOOKUP(A157,'Sets data'!$A$3:$C$9972,3,FALSE)</f>
        <v>Spell Power Cure</v>
      </c>
      <c r="C157" s="8" t="str">
        <f>VLOOKUP(A157,'Sets data'!$A$3:$C$9972,2,FALSE)</f>
        <v>Magiekraftheilung</v>
      </c>
      <c r="D157" s="23" t="s">
        <v>2322</v>
      </c>
      <c r="G157" s="71"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data'!$A$3:$C$9972,3,FALSE)</f>
        <v>Jolting Arms</v>
      </c>
      <c r="C158" s="8" t="str">
        <f>VLOOKUP(A158,'Sets data'!$A$3:$C$9972,2,FALSE)</f>
        <v>Rüttelnde Rüstung</v>
      </c>
      <c r="G158" s="71" t="str">
        <f t="shared" si="2"/>
        <v/>
      </c>
    </row>
    <row r="159" spans="1:7" x14ac:dyDescent="0.25">
      <c r="A159" s="12">
        <v>187</v>
      </c>
      <c r="B159" s="8" t="str">
        <f>VLOOKUP(A159,'Sets data'!$A$3:$C$9972,3,FALSE)</f>
        <v>Swamp Raider</v>
      </c>
      <c r="C159" s="8" t="str">
        <f>VLOOKUP(A159,'Sets data'!$A$3:$C$9972,2,FALSE)</f>
        <v>Sumpfräuber</v>
      </c>
      <c r="G159" s="71" t="str">
        <f t="shared" si="2"/>
        <v/>
      </c>
    </row>
    <row r="160" spans="1:7" x14ac:dyDescent="0.25">
      <c r="A160" s="12">
        <v>188</v>
      </c>
      <c r="B160" s="8" t="str">
        <f>VLOOKUP(A160,'Sets data'!$A$3:$C$9972,3,FALSE)</f>
        <v>Storm Master</v>
      </c>
      <c r="C160" s="8" t="str">
        <f>VLOOKUP(A160,'Sets data'!$A$3:$C$9972,2,FALSE)</f>
        <v>Sturmmeister</v>
      </c>
      <c r="G160" s="71" t="str">
        <f t="shared" si="2"/>
        <v/>
      </c>
    </row>
    <row r="161" spans="1:7" x14ac:dyDescent="0.25">
      <c r="A161" s="12">
        <v>190</v>
      </c>
      <c r="B161" s="8" t="str">
        <f>VLOOKUP(A161,'Sets data'!$A$3:$C$9972,3,FALSE)</f>
        <v>Scathing Mage</v>
      </c>
      <c r="C161" s="8" t="str">
        <f>VLOOKUP(A161,'Sets data'!$A$3:$C$9972,2,FALSE)</f>
        <v>Verletzender Magier</v>
      </c>
      <c r="G161" s="71" t="str">
        <f t="shared" si="2"/>
        <v/>
      </c>
    </row>
    <row r="162" spans="1:7" x14ac:dyDescent="0.25">
      <c r="A162" s="12">
        <v>193</v>
      </c>
      <c r="B162" s="8" t="str">
        <f>VLOOKUP(A162,'Sets data'!$A$3:$C$9972,3,FALSE)</f>
        <v>Overwhelming Surge</v>
      </c>
      <c r="C162" s="8" t="str">
        <f>VLOOKUP(A162,'Sets data'!$A$3:$C$9972,2,FALSE)</f>
        <v>Überwältigende Woge</v>
      </c>
      <c r="G162" s="71" t="str">
        <f t="shared" si="2"/>
        <v/>
      </c>
    </row>
    <row r="163" spans="1:7" x14ac:dyDescent="0.25">
      <c r="A163" s="12">
        <v>194</v>
      </c>
      <c r="B163" s="8" t="str">
        <f>VLOOKUP(A163,'Sets data'!$A$3:$C$9972,3,FALSE)</f>
        <v>Combat Physician</v>
      </c>
      <c r="C163" s="8" t="str">
        <f>VLOOKUP(A163,'Sets data'!$A$3:$C$9972,2,FALSE)</f>
        <v>Feldarzt</v>
      </c>
      <c r="G163" s="71" t="str">
        <f t="shared" si="2"/>
        <v/>
      </c>
    </row>
    <row r="164" spans="1:7" x14ac:dyDescent="0.25">
      <c r="A164" s="12">
        <v>195</v>
      </c>
      <c r="B164" s="8" t="str">
        <f>VLOOKUP(A164,'Sets data'!$A$3:$C$9972,3,FALSE)</f>
        <v>Sheer Venom</v>
      </c>
      <c r="C164" s="8" t="str">
        <f>VLOOKUP(A164,'Sets data'!$A$3:$C$9972,2,FALSE)</f>
        <v>Reingift</v>
      </c>
      <c r="G164" s="71" t="str">
        <f t="shared" si="2"/>
        <v/>
      </c>
    </row>
    <row r="165" spans="1:7" x14ac:dyDescent="0.25">
      <c r="A165" s="12">
        <v>196</v>
      </c>
      <c r="B165" s="8" t="str">
        <f>VLOOKUP(A165,'Sets data'!$A$3:$C$9972,3,FALSE)</f>
        <v>Leeching Plate</v>
      </c>
      <c r="C165" s="8" t="str">
        <f>VLOOKUP(A165,'Sets data'!$A$3:$C$9972,2,FALSE)</f>
        <v>Auslaugende Rüstung</v>
      </c>
      <c r="G165" s="71" t="str">
        <f t="shared" si="2"/>
        <v/>
      </c>
    </row>
    <row r="166" spans="1:7" x14ac:dyDescent="0.25">
      <c r="A166" s="12">
        <v>197</v>
      </c>
      <c r="B166" s="8" t="str">
        <f>VLOOKUP(A166,'Sets data'!$A$3:$C$9972,3,FALSE)</f>
        <v>Tormentor</v>
      </c>
      <c r="C166" s="8" t="str">
        <f>VLOOKUP(A166,'Sets data'!$A$3:$C$9972,2,FALSE)</f>
        <v>Quälender</v>
      </c>
      <c r="G166" s="71" t="str">
        <f t="shared" si="2"/>
        <v/>
      </c>
    </row>
    <row r="167" spans="1:7" x14ac:dyDescent="0.25">
      <c r="A167" s="12">
        <v>198</v>
      </c>
      <c r="B167" s="8" t="str">
        <f>VLOOKUP(A167,'Sets data'!$A$3:$C$9972,3,FALSE)</f>
        <v>Essence Thief</v>
      </c>
      <c r="C167" s="8" t="str">
        <f>VLOOKUP(A167,'Sets data'!$A$3:$C$9972,2,FALSE)</f>
        <v>Essenzdieb</v>
      </c>
      <c r="G167" s="71" t="str">
        <f t="shared" si="2"/>
        <v/>
      </c>
    </row>
    <row r="168" spans="1:7" x14ac:dyDescent="0.25">
      <c r="A168" s="12">
        <v>199</v>
      </c>
      <c r="B168" s="8" t="str">
        <f>VLOOKUP(A168,'Sets data'!$A$3:$C$9972,3,FALSE)</f>
        <v>Shield Breaker</v>
      </c>
      <c r="C168" s="8" t="str">
        <f>VLOOKUP(A168,'Sets data'!$A$3:$C$9972,2,FALSE)</f>
        <v>Schildbrecher</v>
      </c>
      <c r="G168" s="71" t="str">
        <f t="shared" si="2"/>
        <v/>
      </c>
    </row>
    <row r="169" spans="1:7" x14ac:dyDescent="0.25">
      <c r="A169" s="12">
        <v>200</v>
      </c>
      <c r="B169" s="8" t="str">
        <f>VLOOKUP(A169,'Sets data'!$A$3:$C$9972,3,FALSE)</f>
        <v>Phoenix</v>
      </c>
      <c r="C169" s="8" t="str">
        <f>VLOOKUP(A169,'Sets data'!$A$3:$C$9972,2,FALSE)</f>
        <v>Phönix</v>
      </c>
      <c r="G169" s="71" t="str">
        <f t="shared" si="2"/>
        <v/>
      </c>
    </row>
    <row r="170" spans="1:7" x14ac:dyDescent="0.25">
      <c r="A170" s="12">
        <v>201</v>
      </c>
      <c r="B170" s="8" t="str">
        <f>VLOOKUP(A170,'Sets data'!$A$3:$C$9972,3,FALSE)</f>
        <v>Reactive Armor</v>
      </c>
      <c r="C170" s="8" t="str">
        <f>VLOOKUP(A170,'Sets data'!$A$3:$C$9972,2,FALSE)</f>
        <v>Reaktive Rüstung</v>
      </c>
      <c r="G170" s="71" t="str">
        <f t="shared" si="2"/>
        <v/>
      </c>
    </row>
    <row r="171" spans="1:7" x14ac:dyDescent="0.25">
      <c r="A171" s="12">
        <v>204</v>
      </c>
      <c r="B171" s="8" t="str">
        <f>VLOOKUP(A171,'Sets data'!$A$3:$C$9972,3,FALSE)</f>
        <v>Endurance</v>
      </c>
      <c r="C171" s="8" t="str">
        <f>VLOOKUP(A171,'Sets data'!$A$3:$C$9972,2,FALSE)</f>
        <v>Beständigkeit</v>
      </c>
      <c r="G171" s="71" t="str">
        <f t="shared" si="2"/>
        <v/>
      </c>
    </row>
    <row r="172" spans="1:7" x14ac:dyDescent="0.25">
      <c r="A172" s="12">
        <v>205</v>
      </c>
      <c r="B172" s="8" t="str">
        <f>VLOOKUP(A172,'Sets data'!$A$3:$C$9972,3,FALSE)</f>
        <v>Willpower</v>
      </c>
      <c r="C172" s="8" t="str">
        <f>VLOOKUP(A172,'Sets data'!$A$3:$C$9972,2,FALSE)</f>
        <v>Willenskraft</v>
      </c>
      <c r="G172" s="71" t="str">
        <f t="shared" si="2"/>
        <v/>
      </c>
    </row>
    <row r="173" spans="1:7" x14ac:dyDescent="0.25">
      <c r="A173" s="12">
        <v>206</v>
      </c>
      <c r="B173" s="8" t="str">
        <f>VLOOKUP(A173,'Sets data'!$A$3:$C$9972,3,FALSE)</f>
        <v>Agility</v>
      </c>
      <c r="C173" s="8" t="str">
        <f>VLOOKUP(A173,'Sets data'!$A$3:$C$9972,2,FALSE)</f>
        <v>Agilität</v>
      </c>
      <c r="G173" s="71" t="str">
        <f t="shared" si="2"/>
        <v/>
      </c>
    </row>
    <row r="174" spans="1:7" x14ac:dyDescent="0.25">
      <c r="A174" s="5">
        <v>207</v>
      </c>
      <c r="B174" s="8" t="str">
        <f>VLOOKUP(A174,'Sets data'!$A$3:$C$9972,3,FALSE)</f>
        <v>Law of Julianos</v>
      </c>
      <c r="C174" s="8" t="str">
        <f>VLOOKUP(A174,'Sets data'!$A$3:$C$9972,2,FALSE)</f>
        <v>Gesetz von Julianos</v>
      </c>
      <c r="G174" s="71" t="str">
        <f t="shared" si="2"/>
        <v/>
      </c>
    </row>
    <row r="175" spans="1:7" x14ac:dyDescent="0.25">
      <c r="A175" s="5">
        <v>208</v>
      </c>
      <c r="B175" s="8" t="str">
        <f>VLOOKUP(A175,'Sets data'!$A$3:$C$9972,3,FALSE)</f>
        <v>Trial by Fire</v>
      </c>
      <c r="C175" s="8" t="str">
        <f>VLOOKUP(A175,'Sets data'!$A$3:$C$9972,2,FALSE)</f>
        <v>Feuertaufe</v>
      </c>
      <c r="G175" s="71" t="str">
        <f t="shared" si="2"/>
        <v/>
      </c>
    </row>
    <row r="176" spans="1:7" x14ac:dyDescent="0.25">
      <c r="A176" s="24">
        <v>209</v>
      </c>
      <c r="B176" s="8" t="str">
        <f>VLOOKUP(A176,'Sets data'!$A$3:$C$9972,3,FALSE)</f>
        <v>Armor of the Code</v>
      </c>
      <c r="C176" s="8" t="str">
        <f>VLOOKUP(A176,'Sets data'!$A$3:$C$9972,2,FALSE)</f>
        <v>Armor of the Code</v>
      </c>
      <c r="G176" s="71" t="str">
        <f t="shared" si="2"/>
        <v/>
      </c>
    </row>
    <row r="177" spans="1:7" x14ac:dyDescent="0.25">
      <c r="A177" s="12">
        <v>210</v>
      </c>
      <c r="B177" s="8" t="str">
        <f>VLOOKUP(A177,'Sets data'!$A$3:$C$9972,3,FALSE)</f>
        <v>Mark of the Pariah</v>
      </c>
      <c r="C177" s="8" t="str">
        <f>VLOOKUP(A177,'Sets data'!$A$3:$C$9972,2,FALSE)</f>
        <v>Zeichen des Ausgestoßenen</v>
      </c>
      <c r="G177" s="71" t="str">
        <f t="shared" si="2"/>
        <v/>
      </c>
    </row>
    <row r="178" spans="1:7" ht="105" x14ac:dyDescent="0.25">
      <c r="A178" s="12">
        <v>211</v>
      </c>
      <c r="B178" s="8" t="str">
        <f>VLOOKUP(A178,'Sets data'!$A$3:$C$9972,3,FALSE)</f>
        <v>Permafrost</v>
      </c>
      <c r="C178" s="8" t="str">
        <f>VLOOKUP(A178,'Sets data'!$A$3:$C$9972,2,FALSE)</f>
        <v>Permafrost</v>
      </c>
      <c r="D178" s="23" t="s">
        <v>2318</v>
      </c>
      <c r="G178" s="71"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data'!$A$3:$C$9972,3,FALSE)</f>
        <v>Briarheart</v>
      </c>
      <c r="C179" s="8" t="str">
        <f>VLOOKUP(A179,'Sets data'!$A$3:$C$9972,2,FALSE)</f>
        <v>Dornenherz</v>
      </c>
      <c r="G179" s="71" t="str">
        <f t="shared" si="2"/>
        <v/>
      </c>
    </row>
    <row r="180" spans="1:7" x14ac:dyDescent="0.25">
      <c r="A180" s="12">
        <v>213</v>
      </c>
      <c r="B180" s="8" t="str">
        <f>VLOOKUP(A180,'Sets data'!$A$3:$C$9972,3,FALSE)</f>
        <v>Glorious Defender</v>
      </c>
      <c r="C180" s="8" t="str">
        <f>VLOOKUP(A180,'Sets data'!$A$3:$C$9972,2,FALSE)</f>
        <v>Ruhmreicher Verteidiger</v>
      </c>
      <c r="G180" s="71" t="str">
        <f t="shared" si="2"/>
        <v/>
      </c>
    </row>
    <row r="181" spans="1:7" x14ac:dyDescent="0.25">
      <c r="A181" s="12">
        <v>214</v>
      </c>
      <c r="B181" s="8" t="str">
        <f>VLOOKUP(A181,'Sets data'!$A$3:$C$9972,3,FALSE)</f>
        <v>Para Bellum</v>
      </c>
      <c r="C181" s="8" t="str">
        <f>VLOOKUP(A181,'Sets data'!$A$3:$C$9972,2,FALSE)</f>
        <v>Para Bellum</v>
      </c>
      <c r="G181" s="71" t="str">
        <f t="shared" si="2"/>
        <v/>
      </c>
    </row>
    <row r="182" spans="1:7" x14ac:dyDescent="0.25">
      <c r="A182" s="12">
        <v>215</v>
      </c>
      <c r="B182" s="8" t="str">
        <f>VLOOKUP(A182,'Sets data'!$A$3:$C$9972,3,FALSE)</f>
        <v>Elemental Succession</v>
      </c>
      <c r="C182" s="8" t="str">
        <f>VLOOKUP(A182,'Sets data'!$A$3:$C$9972,2,FALSE)</f>
        <v>Elementarfolge</v>
      </c>
      <c r="G182" s="71" t="str">
        <f t="shared" si="2"/>
        <v/>
      </c>
    </row>
    <row r="183" spans="1:7" x14ac:dyDescent="0.25">
      <c r="A183" s="12">
        <v>216</v>
      </c>
      <c r="B183" s="8" t="str">
        <f>VLOOKUP(A183,'Sets data'!$A$3:$C$9972,3,FALSE)</f>
        <v>Hunt Leader</v>
      </c>
      <c r="C183" s="8" t="str">
        <f>VLOOKUP(A183,'Sets data'!$A$3:$C$9972,2,FALSE)</f>
        <v>Jagdleiter</v>
      </c>
      <c r="G183" s="71" t="str">
        <f t="shared" si="2"/>
        <v/>
      </c>
    </row>
    <row r="184" spans="1:7" x14ac:dyDescent="0.25">
      <c r="A184" s="12">
        <v>217</v>
      </c>
      <c r="B184" s="8" t="str">
        <f>VLOOKUP(A184,'Sets data'!$A$3:$C$9972,3,FALSE)</f>
        <v>Winterborn</v>
      </c>
      <c r="C184" s="8" t="str">
        <f>VLOOKUP(A184,'Sets data'!$A$3:$C$9972,2,FALSE)</f>
        <v>Winterkind</v>
      </c>
      <c r="G184" s="71" t="str">
        <f t="shared" si="2"/>
        <v/>
      </c>
    </row>
    <row r="185" spans="1:7" x14ac:dyDescent="0.25">
      <c r="A185" s="12">
        <v>218</v>
      </c>
      <c r="B185" s="8" t="str">
        <f>VLOOKUP(A185,'Sets data'!$A$3:$C$9972,3,FALSE)</f>
        <v>Trinimac\'s Valor</v>
      </c>
      <c r="C185" s="8" t="str">
        <f>VLOOKUP(A185,'Sets data'!$A$3:$C$9972,2,FALSE)</f>
        <v>Trinimacs Heldenmut</v>
      </c>
      <c r="G185" s="71" t="str">
        <f t="shared" si="2"/>
        <v/>
      </c>
    </row>
    <row r="186" spans="1:7" x14ac:dyDescent="0.25">
      <c r="A186" s="5">
        <v>219</v>
      </c>
      <c r="B186" s="8" t="str">
        <f>VLOOKUP(A186,'Sets data'!$A$3:$C$9972,3,FALSE)</f>
        <v>Morkuldin</v>
      </c>
      <c r="C186" s="8" t="str">
        <f>VLOOKUP(A186,'Sets data'!$A$3:$C$9972,2,FALSE)</f>
        <v>Morkuldin</v>
      </c>
      <c r="G186" s="71" t="str">
        <f t="shared" si="2"/>
        <v/>
      </c>
    </row>
    <row r="187" spans="1:7" x14ac:dyDescent="0.25">
      <c r="A187" s="5">
        <v>224</v>
      </c>
      <c r="B187" s="8" t="str">
        <f>VLOOKUP(A187,'Sets data'!$A$3:$C$9972,3,FALSE)</f>
        <v>Tava\'s Favor</v>
      </c>
      <c r="C187" s="8" t="str">
        <f>VLOOKUP(A187,'Sets data'!$A$3:$C$9972,2,FALSE)</f>
        <v>Tavas Gunst</v>
      </c>
      <c r="G187" s="71" t="str">
        <f t="shared" si="2"/>
        <v/>
      </c>
    </row>
    <row r="188" spans="1:7" ht="90" x14ac:dyDescent="0.25">
      <c r="A188" s="5">
        <v>225</v>
      </c>
      <c r="B188" s="8" t="str">
        <f>VLOOKUP(A188,'Sets data'!$A$3:$C$9972,3,FALSE)</f>
        <v>Clever Alchemist</v>
      </c>
      <c r="C188" s="8" t="str">
        <f>VLOOKUP(A188,'Sets data'!$A$3:$C$9972,2,FALSE)</f>
        <v>Schlauer Alchemist</v>
      </c>
      <c r="D188" s="23" t="s">
        <v>2321</v>
      </c>
      <c r="G188" s="71" t="str">
        <f t="shared" si="2"/>
        <v xml:space="preserve">[225] = {[LIBSETS_SETPROC_CHECKTYPE_ABILITY_EVENT_COMBAT_EVENT] = {
    [1] = {
      ["abilityIds"] = {75746},
      ["source"] = COMBAT_UNIT_TYPE_PLAYER,
          },
  },},     --Clever Alchemist -&gt;  / </v>
      </c>
    </row>
    <row r="189" spans="1:7" x14ac:dyDescent="0.25">
      <c r="A189" s="5">
        <v>226</v>
      </c>
      <c r="B189" s="8" t="str">
        <f>VLOOKUP(A189,'Sets data'!$A$3:$C$9972,3,FALSE)</f>
        <v>Eternal Hunt</v>
      </c>
      <c r="C189" s="8" t="str">
        <f>VLOOKUP(A189,'Sets data'!$A$3:$C$9972,2,FALSE)</f>
        <v>Ewige Jagd</v>
      </c>
      <c r="G189" s="71" t="str">
        <f t="shared" si="2"/>
        <v/>
      </c>
    </row>
    <row r="190" spans="1:7" x14ac:dyDescent="0.25">
      <c r="A190" s="12">
        <v>227</v>
      </c>
      <c r="B190" s="8" t="str">
        <f>VLOOKUP(A190,'Sets data'!$A$3:$C$9972,3,FALSE)</f>
        <v>Bahraha\'s Curse</v>
      </c>
      <c r="C190" s="8" t="str">
        <f>VLOOKUP(A190,'Sets data'!$A$3:$C$9972,2,FALSE)</f>
        <v>Bahrahas Fluch</v>
      </c>
      <c r="G190" s="71" t="str">
        <f t="shared" si="2"/>
        <v/>
      </c>
    </row>
    <row r="191" spans="1:7" x14ac:dyDescent="0.25">
      <c r="A191" s="12">
        <v>228</v>
      </c>
      <c r="B191" s="8" t="str">
        <f>VLOOKUP(A191,'Sets data'!$A$3:$C$9972,3,FALSE)</f>
        <v>Syvarra\'s Scales</v>
      </c>
      <c r="C191" s="8" t="str">
        <f>VLOOKUP(A191,'Sets data'!$A$3:$C$9972,2,FALSE)</f>
        <v>Syvarras Schuppen</v>
      </c>
      <c r="G191" s="71" t="str">
        <f t="shared" si="2"/>
        <v/>
      </c>
    </row>
    <row r="192" spans="1:7" x14ac:dyDescent="0.25">
      <c r="A192" s="12">
        <v>229</v>
      </c>
      <c r="B192" s="8" t="str">
        <f>VLOOKUP(A192,'Sets data'!$A$3:$C$9972,3,FALSE)</f>
        <v>Twilight Remedy</v>
      </c>
      <c r="C192" s="8" t="str">
        <f>VLOOKUP(A192,'Sets data'!$A$3:$C$9972,2,FALSE)</f>
        <v>Zwielichtgenesung</v>
      </c>
      <c r="G192" s="71" t="str">
        <f t="shared" ref="G192:G255" si="3">IF(AND(A192&lt;&gt;"",NOT(ISERROR(A192)),ISNUMBER(A192),D192&lt;&gt;""),CONCATENATE("[",A192,"] = {",D192,"},","     --",B192," -&gt; ",E192," / ",F192),"")</f>
        <v/>
      </c>
    </row>
    <row r="193" spans="1:7" ht="90" x14ac:dyDescent="0.25">
      <c r="A193" s="12">
        <v>230</v>
      </c>
      <c r="B193" s="8" t="str">
        <f>VLOOKUP(A193,'Sets data'!$A$3:$C$9972,3,FALSE)</f>
        <v>Moondancer</v>
      </c>
      <c r="C193" s="8" t="str">
        <f>VLOOKUP(A193,'Sets data'!$A$3:$C$9972,2,FALSE)</f>
        <v>Mondtänzer</v>
      </c>
      <c r="D193" s="23" t="s">
        <v>2224</v>
      </c>
      <c r="E193" t="s">
        <v>2215</v>
      </c>
      <c r="G193" s="71"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data'!$A$3:$C$9972,3,FALSE)</f>
        <v>Lunar Bastion</v>
      </c>
      <c r="C194" s="8" t="str">
        <f>VLOOKUP(A194,'Sets data'!$A$3:$C$9972,2,FALSE)</f>
        <v>Mondbastion</v>
      </c>
      <c r="G194" s="71" t="str">
        <f t="shared" si="3"/>
        <v/>
      </c>
    </row>
    <row r="195" spans="1:7" x14ac:dyDescent="0.25">
      <c r="A195" s="12">
        <v>232</v>
      </c>
      <c r="B195" s="8" t="str">
        <f>VLOOKUP(A195,'Sets data'!$A$3:$C$9972,3,FALSE)</f>
        <v>Roar of Alkosh</v>
      </c>
      <c r="C195" s="8" t="str">
        <f>VLOOKUP(A195,'Sets data'!$A$3:$C$9972,2,FALSE)</f>
        <v>Brüllen von Alkosh</v>
      </c>
      <c r="G195" s="71" t="str">
        <f t="shared" si="3"/>
        <v/>
      </c>
    </row>
    <row r="196" spans="1:7" x14ac:dyDescent="0.25">
      <c r="A196" s="12">
        <v>234</v>
      </c>
      <c r="B196" s="8" t="str">
        <f>VLOOKUP(A196,'Sets data'!$A$3:$C$9972,3,FALSE)</f>
        <v>Marksman\'s Crest</v>
      </c>
      <c r="C196" s="8" t="str">
        <f>VLOOKUP(A196,'Sets data'!$A$3:$C$9972,2,FALSE)</f>
        <v>Wappen des Meisterschützen</v>
      </c>
      <c r="G196" s="71" t="str">
        <f t="shared" si="3"/>
        <v/>
      </c>
    </row>
    <row r="197" spans="1:7" x14ac:dyDescent="0.25">
      <c r="A197" s="12">
        <v>235</v>
      </c>
      <c r="B197" s="8" t="str">
        <f>VLOOKUP(A197,'Sets data'!$A$3:$C$9972,3,FALSE)</f>
        <v>Robes of Transmutation</v>
      </c>
      <c r="C197" s="8" t="str">
        <f>VLOOKUP(A197,'Sets data'!$A$3:$C$9972,2,FALSE)</f>
        <v>Roben der Transmutation</v>
      </c>
      <c r="G197" s="71" t="str">
        <f t="shared" si="3"/>
        <v/>
      </c>
    </row>
    <row r="198" spans="1:7" x14ac:dyDescent="0.25">
      <c r="A198" s="12">
        <v>236</v>
      </c>
      <c r="B198" s="8" t="str">
        <f>VLOOKUP(A198,'Sets data'!$A$3:$C$9972,3,FALSE)</f>
        <v>Vicious Death</v>
      </c>
      <c r="C198" s="8" t="str">
        <f>VLOOKUP(A198,'Sets data'!$A$3:$C$9972,2,FALSE)</f>
        <v>Grausamer Tod</v>
      </c>
      <c r="G198" s="71" t="str">
        <f t="shared" si="3"/>
        <v/>
      </c>
    </row>
    <row r="199" spans="1:7" x14ac:dyDescent="0.25">
      <c r="A199" s="12">
        <v>237</v>
      </c>
      <c r="B199" s="8" t="str">
        <f>VLOOKUP(A199,'Sets data'!$A$3:$C$9972,3,FALSE)</f>
        <v>Leki\'s Focus</v>
      </c>
      <c r="C199" s="8" t="str">
        <f>VLOOKUP(A199,'Sets data'!$A$3:$C$9972,2,FALSE)</f>
        <v>Lekis Fokus</v>
      </c>
      <c r="G199" s="71" t="str">
        <f t="shared" si="3"/>
        <v/>
      </c>
    </row>
    <row r="200" spans="1:7" x14ac:dyDescent="0.25">
      <c r="A200" s="12">
        <v>238</v>
      </c>
      <c r="B200" s="8" t="str">
        <f>VLOOKUP(A200,'Sets data'!$A$3:$C$9972,3,FALSE)</f>
        <v>Fasalla\'s Guile</v>
      </c>
      <c r="C200" s="8" t="str">
        <f>VLOOKUP(A200,'Sets data'!$A$3:$C$9972,2,FALSE)</f>
        <v>Fasallas List</v>
      </c>
      <c r="G200" s="71" t="str">
        <f t="shared" si="3"/>
        <v/>
      </c>
    </row>
    <row r="201" spans="1:7" x14ac:dyDescent="0.25">
      <c r="A201" s="12">
        <v>239</v>
      </c>
      <c r="B201" s="8" t="str">
        <f>VLOOKUP(A201,'Sets data'!$A$3:$C$9972,3,FALSE)</f>
        <v>Warrior\'s Fury</v>
      </c>
      <c r="C201" s="8" t="str">
        <f>VLOOKUP(A201,'Sets data'!$A$3:$C$9972,2,FALSE)</f>
        <v>Raserei des Kriegers</v>
      </c>
      <c r="G201" s="71" t="str">
        <f t="shared" si="3"/>
        <v/>
      </c>
    </row>
    <row r="202" spans="1:7" x14ac:dyDescent="0.25">
      <c r="A202" s="5">
        <v>240</v>
      </c>
      <c r="B202" s="8" t="str">
        <f>VLOOKUP(A202,'Sets data'!$A$3:$C$9972,3,FALSE)</f>
        <v>Kvatch Gladiator</v>
      </c>
      <c r="C202" s="8" t="str">
        <f>VLOOKUP(A202,'Sets data'!$A$3:$C$9972,2,FALSE)</f>
        <v>Gladiator von Kvatch</v>
      </c>
      <c r="G202" s="71" t="str">
        <f t="shared" si="3"/>
        <v/>
      </c>
    </row>
    <row r="203" spans="1:7" x14ac:dyDescent="0.25">
      <c r="A203" s="5">
        <v>241</v>
      </c>
      <c r="B203" s="8" t="str">
        <f>VLOOKUP(A203,'Sets data'!$A$3:$C$9972,3,FALSE)</f>
        <v>Varen\'s Legacy</v>
      </c>
      <c r="C203" s="8" t="str">
        <f>VLOOKUP(A203,'Sets data'!$A$3:$C$9972,2,FALSE)</f>
        <v>Varens Erbe</v>
      </c>
      <c r="G203" s="71" t="str">
        <f t="shared" si="3"/>
        <v/>
      </c>
    </row>
    <row r="204" spans="1:7" x14ac:dyDescent="0.25">
      <c r="A204" s="5">
        <v>242</v>
      </c>
      <c r="B204" s="8" t="str">
        <f>VLOOKUP(A204,'Sets data'!$A$3:$C$9972,3,FALSE)</f>
        <v>Pelinal\'s Aptitude</v>
      </c>
      <c r="C204" s="8" t="str">
        <f>VLOOKUP(A204,'Sets data'!$A$3:$C$9972,2,FALSE)</f>
        <v>Pelinals Talent</v>
      </c>
      <c r="G204" s="71" t="str">
        <f t="shared" si="3"/>
        <v/>
      </c>
    </row>
    <row r="205" spans="1:7" x14ac:dyDescent="0.25">
      <c r="A205" s="12">
        <v>243</v>
      </c>
      <c r="B205" s="8" t="str">
        <f>VLOOKUP(A205,'Sets data'!$A$3:$C$9972,3,FALSE)</f>
        <v>Hide of Morihaus</v>
      </c>
      <c r="C205" s="8" t="str">
        <f>VLOOKUP(A205,'Sets data'!$A$3:$C$9972,2,FALSE)</f>
        <v>Haut von Morihaus</v>
      </c>
      <c r="G205" s="71" t="str">
        <f t="shared" si="3"/>
        <v/>
      </c>
    </row>
    <row r="206" spans="1:7" x14ac:dyDescent="0.25">
      <c r="A206" s="12">
        <v>244</v>
      </c>
      <c r="B206" s="8" t="str">
        <f>VLOOKUP(A206,'Sets data'!$A$3:$C$9972,3,FALSE)</f>
        <v>Flanking Strategist</v>
      </c>
      <c r="C206" s="8" t="str">
        <f>VLOOKUP(A206,'Sets data'!$A$3:$C$9972,2,FALSE)</f>
        <v>Flankierender Stratege</v>
      </c>
      <c r="G206" s="71" t="str">
        <f t="shared" si="3"/>
        <v/>
      </c>
    </row>
    <row r="207" spans="1:7" x14ac:dyDescent="0.25">
      <c r="A207" s="12">
        <v>245</v>
      </c>
      <c r="B207" s="8" t="str">
        <f>VLOOKUP(A207,'Sets data'!$A$3:$C$9972,3,FALSE)</f>
        <v>Sithis\' Touch</v>
      </c>
      <c r="C207" s="8" t="str">
        <f>VLOOKUP(A207,'Sets data'!$A$3:$C$9972,2,FALSE)</f>
        <v>Sithis' Berührung</v>
      </c>
      <c r="G207" s="71" t="str">
        <f t="shared" si="3"/>
        <v/>
      </c>
    </row>
    <row r="208" spans="1:7" x14ac:dyDescent="0.25">
      <c r="A208" s="12">
        <v>246</v>
      </c>
      <c r="B208" s="8" t="str">
        <f>VLOOKUP(A208,'Sets data'!$A$3:$C$9972,3,FALSE)</f>
        <v>Galerion\'s Revenge</v>
      </c>
      <c r="C208" s="8" t="str">
        <f>VLOOKUP(A208,'Sets data'!$A$3:$C$9972,2,FALSE)</f>
        <v>Galerions Revanche</v>
      </c>
      <c r="G208" s="71" t="str">
        <f t="shared" si="3"/>
        <v/>
      </c>
    </row>
    <row r="209" spans="1:7" x14ac:dyDescent="0.25">
      <c r="A209" s="12">
        <v>247</v>
      </c>
      <c r="B209" s="8" t="str">
        <f>VLOOKUP(A209,'Sets data'!$A$3:$C$9972,3,FALSE)</f>
        <v>Vicecanon of Venom</v>
      </c>
      <c r="C209" s="8" t="str">
        <f>VLOOKUP(A209,'Sets data'!$A$3:$C$9972,2,FALSE)</f>
        <v>Vizekanoniker des Gifts</v>
      </c>
      <c r="G209" s="71" t="str">
        <f t="shared" si="3"/>
        <v/>
      </c>
    </row>
    <row r="210" spans="1:7" x14ac:dyDescent="0.25">
      <c r="A210" s="12">
        <v>248</v>
      </c>
      <c r="B210" s="8" t="str">
        <f>VLOOKUP(A210,'Sets data'!$A$3:$C$9972,3,FALSE)</f>
        <v>Thews of the Harbinger</v>
      </c>
      <c r="C210" s="8" t="str">
        <f>VLOOKUP(A210,'Sets data'!$A$3:$C$9972,2,FALSE)</f>
        <v>Muskeln des Vorboten</v>
      </c>
      <c r="G210" s="71" t="str">
        <f t="shared" si="3"/>
        <v/>
      </c>
    </row>
    <row r="211" spans="1:7" x14ac:dyDescent="0.25">
      <c r="A211" s="12">
        <v>253</v>
      </c>
      <c r="B211" s="8" t="str">
        <f>VLOOKUP(A211,'Sets data'!$A$3:$C$9972,3,FALSE)</f>
        <v>Imperial Physique</v>
      </c>
      <c r="C211" s="8" t="str">
        <f>VLOOKUP(A211,'Sets data'!$A$3:$C$9972,2,FALSE)</f>
        <v>Kaiserliche Physis</v>
      </c>
      <c r="G211" s="71" t="str">
        <f t="shared" si="3"/>
        <v/>
      </c>
    </row>
    <row r="212" spans="1:7" x14ac:dyDescent="0.25">
      <c r="A212" s="5">
        <v>256</v>
      </c>
      <c r="B212" s="8" t="str">
        <f>VLOOKUP(A212,'Sets data'!$A$3:$C$9972,3,FALSE)</f>
        <v>Mighty Chudan</v>
      </c>
      <c r="C212" s="8" t="str">
        <f>VLOOKUP(A212,'Sets data'!$A$3:$C$9972,2,FALSE)</f>
        <v>Mächtiger Chudan</v>
      </c>
      <c r="G212" s="71" t="str">
        <f t="shared" si="3"/>
        <v/>
      </c>
    </row>
    <row r="213" spans="1:7" x14ac:dyDescent="0.25">
      <c r="A213" s="5">
        <v>257</v>
      </c>
      <c r="B213" s="8" t="str">
        <f>VLOOKUP(A213,'Sets data'!$A$3:$C$9972,3,FALSE)</f>
        <v>Velidreth</v>
      </c>
      <c r="C213" s="8" t="str">
        <f>VLOOKUP(A213,'Sets data'!$A$3:$C$9972,2,FALSE)</f>
        <v>Velidreth</v>
      </c>
      <c r="G213" s="71" t="str">
        <f t="shared" si="3"/>
        <v/>
      </c>
    </row>
    <row r="214" spans="1:7" x14ac:dyDescent="0.25">
      <c r="A214" s="12">
        <v>258</v>
      </c>
      <c r="B214" s="8" t="str">
        <f>VLOOKUP(A214,'Sets data'!$A$3:$C$9972,3,FALSE)</f>
        <v>Amber Plasm</v>
      </c>
      <c r="C214" s="8" t="str">
        <f>VLOOKUP(A214,'Sets data'!$A$3:$C$9972,2,FALSE)</f>
        <v>Bernsteinplasma</v>
      </c>
      <c r="G214" s="71" t="str">
        <f t="shared" si="3"/>
        <v/>
      </c>
    </row>
    <row r="215" spans="1:7" x14ac:dyDescent="0.25">
      <c r="A215" s="12">
        <v>259</v>
      </c>
      <c r="B215" s="8" t="str">
        <f>VLOOKUP(A215,'Sets data'!$A$3:$C$9972,3,FALSE)</f>
        <v>Heem-Jas\' Retribution</v>
      </c>
      <c r="C215" s="8" t="str">
        <f>VLOOKUP(A215,'Sets data'!$A$3:$C$9972,2,FALSE)</f>
        <v>Heem-Jas' Vergeltung</v>
      </c>
      <c r="G215" s="71" t="str">
        <f t="shared" si="3"/>
        <v/>
      </c>
    </row>
    <row r="216" spans="1:7" x14ac:dyDescent="0.25">
      <c r="A216" s="12">
        <v>260</v>
      </c>
      <c r="B216" s="8" t="str">
        <f>VLOOKUP(A216,'Sets data'!$A$3:$C$9972,3,FALSE)</f>
        <v>Aspect of Mazzatun</v>
      </c>
      <c r="C216" s="8" t="str">
        <f>VLOOKUP(A216,'Sets data'!$A$3:$C$9972,2,FALSE)</f>
        <v>Aspekt von Mazzatun</v>
      </c>
      <c r="G216" s="71" t="str">
        <f t="shared" si="3"/>
        <v/>
      </c>
    </row>
    <row r="217" spans="1:7" x14ac:dyDescent="0.25">
      <c r="A217" s="12">
        <v>261</v>
      </c>
      <c r="B217" s="8" t="str">
        <f>VLOOKUP(A217,'Sets data'!$A$3:$C$9972,3,FALSE)</f>
        <v>Gossamer</v>
      </c>
      <c r="C217" s="8" t="str">
        <f>VLOOKUP(A217,'Sets data'!$A$3:$C$9972,2,FALSE)</f>
        <v>Gespinst</v>
      </c>
      <c r="G217" s="71" t="str">
        <f t="shared" si="3"/>
        <v/>
      </c>
    </row>
    <row r="218" spans="1:7" x14ac:dyDescent="0.25">
      <c r="A218" s="12">
        <v>262</v>
      </c>
      <c r="B218" s="8" t="str">
        <f>VLOOKUP(A218,'Sets data'!$A$3:$C$9972,3,FALSE)</f>
        <v>Widowmaker</v>
      </c>
      <c r="C218" s="8" t="str">
        <f>VLOOKUP(A218,'Sets data'!$A$3:$C$9972,2,FALSE)</f>
        <v>Witwenmacher</v>
      </c>
      <c r="G218" s="71" t="str">
        <f t="shared" si="3"/>
        <v/>
      </c>
    </row>
    <row r="219" spans="1:7" x14ac:dyDescent="0.25">
      <c r="A219" s="12">
        <v>263</v>
      </c>
      <c r="B219" s="8" t="str">
        <f>VLOOKUP(A219,'Sets data'!$A$3:$C$9972,3,FALSE)</f>
        <v>Hand of Mephala</v>
      </c>
      <c r="C219" s="8" t="str">
        <f>VLOOKUP(A219,'Sets data'!$A$3:$C$9972,2,FALSE)</f>
        <v>Hand von Mephala</v>
      </c>
      <c r="G219" s="71" t="str">
        <f t="shared" si="3"/>
        <v/>
      </c>
    </row>
    <row r="220" spans="1:7" x14ac:dyDescent="0.25">
      <c r="A220" s="16">
        <v>264</v>
      </c>
      <c r="B220" s="8" t="str">
        <f>VLOOKUP(A220,'Sets data'!$A$3:$C$9972,3,FALSE)</f>
        <v>Giant Spider</v>
      </c>
      <c r="C220" s="8" t="str">
        <f>VLOOKUP(A220,'Sets data'!$A$3:$C$9972,2,FALSE)</f>
        <v>Riesenspinne</v>
      </c>
      <c r="G220" s="71" t="str">
        <f t="shared" si="3"/>
        <v/>
      </c>
    </row>
    <row r="221" spans="1:7" x14ac:dyDescent="0.25">
      <c r="A221" s="5">
        <v>265</v>
      </c>
      <c r="B221" s="8" t="str">
        <f>VLOOKUP(A221,'Sets data'!$A$3:$C$9972,3,FALSE)</f>
        <v>Shadowrend</v>
      </c>
      <c r="C221" s="8" t="str">
        <f>VLOOKUP(A221,'Sets data'!$A$3:$C$9972,2,FALSE)</f>
        <v>Schattenriss</v>
      </c>
      <c r="G221" s="71" t="str">
        <f t="shared" si="3"/>
        <v/>
      </c>
    </row>
    <row r="222" spans="1:7" x14ac:dyDescent="0.25">
      <c r="A222" s="5">
        <v>266</v>
      </c>
      <c r="B222" s="8" t="str">
        <f>VLOOKUP(A222,'Sets data'!$A$3:$C$9972,3,FALSE)</f>
        <v>Kra\'gh</v>
      </c>
      <c r="C222" s="8" t="str">
        <f>VLOOKUP(A222,'Sets data'!$A$3:$C$9972,2,FALSE)</f>
        <v>Kra'gh</v>
      </c>
      <c r="G222" s="71" t="str">
        <f t="shared" si="3"/>
        <v/>
      </c>
    </row>
    <row r="223" spans="1:7" x14ac:dyDescent="0.25">
      <c r="A223" s="5">
        <v>267</v>
      </c>
      <c r="B223" s="8" t="str">
        <f>VLOOKUP(A223,'Sets data'!$A$3:$C$9972,3,FALSE)</f>
        <v>Swarm Mother</v>
      </c>
      <c r="C223" s="8" t="str">
        <f>VLOOKUP(A223,'Sets data'!$A$3:$C$9972,2,FALSE)</f>
        <v>Schwarmmutter</v>
      </c>
      <c r="G223" s="71" t="str">
        <f t="shared" si="3"/>
        <v/>
      </c>
    </row>
    <row r="224" spans="1:7" ht="105" x14ac:dyDescent="0.25">
      <c r="A224" s="5">
        <v>268</v>
      </c>
      <c r="B224" s="8" t="str">
        <f>VLOOKUP(A224,'Sets data'!$A$3:$C$9972,3,FALSE)</f>
        <v>Sentinel of Rkugamz</v>
      </c>
      <c r="C224" s="8" t="str">
        <f>VLOOKUP(A224,'Sets data'!$A$3:$C$9972,2,FALSE)</f>
        <v>Wachposten von Rkugamz</v>
      </c>
      <c r="D224" s="23" t="s">
        <v>2225</v>
      </c>
      <c r="G224" s="71"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data'!$A$3:$C$9972,3,FALSE)</f>
        <v>Chokethorn</v>
      </c>
      <c r="C225" s="8" t="str">
        <f>VLOOKUP(A225,'Sets data'!$A$3:$C$9972,2,FALSE)</f>
        <v>Würgedorn</v>
      </c>
      <c r="G225" s="71" t="str">
        <f t="shared" si="3"/>
        <v/>
      </c>
    </row>
    <row r="226" spans="1:7" x14ac:dyDescent="0.25">
      <c r="A226" s="5">
        <v>270</v>
      </c>
      <c r="B226" s="8" t="str">
        <f>VLOOKUP(A226,'Sets data'!$A$3:$C$9972,3,FALSE)</f>
        <v>Slimecraw</v>
      </c>
      <c r="C226" s="8" t="str">
        <f>VLOOKUP(A226,'Sets data'!$A$3:$C$9972,2,FALSE)</f>
        <v>Schleimkropf</v>
      </c>
      <c r="G226" s="71" t="str">
        <f t="shared" si="3"/>
        <v/>
      </c>
    </row>
    <row r="227" spans="1:7" ht="105" x14ac:dyDescent="0.25">
      <c r="A227" s="5">
        <v>271</v>
      </c>
      <c r="B227" s="8" t="str">
        <f>VLOOKUP(A227,'Sets data'!$A$3:$C$9972,3,FALSE)</f>
        <v>Sellistrix</v>
      </c>
      <c r="C227" s="8" t="str">
        <f>VLOOKUP(A227,'Sets data'!$A$3:$C$9972,2,FALSE)</f>
        <v>Sellistrix</v>
      </c>
      <c r="D227" s="23" t="s">
        <v>2316</v>
      </c>
      <c r="G227" s="71"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data'!$A$3:$C$9972,3,FALSE)</f>
        <v>Infernal Guardian</v>
      </c>
      <c r="C228" s="8" t="str">
        <f>VLOOKUP(A228,'Sets data'!$A$3:$C$9972,2,FALSE)</f>
        <v>Infernaler Wächter</v>
      </c>
      <c r="G228" s="71" t="str">
        <f t="shared" si="3"/>
        <v/>
      </c>
    </row>
    <row r="229" spans="1:7" x14ac:dyDescent="0.25">
      <c r="A229" s="5">
        <v>273</v>
      </c>
      <c r="B229" s="8" t="str">
        <f>VLOOKUP(A229,'Sets data'!$A$3:$C$9972,3,FALSE)</f>
        <v>Ilambris</v>
      </c>
      <c r="C229" s="8" t="str">
        <f>VLOOKUP(A229,'Sets data'!$A$3:$C$9972,2,FALSE)</f>
        <v>Ilambris</v>
      </c>
      <c r="G229" s="71" t="str">
        <f t="shared" si="3"/>
        <v/>
      </c>
    </row>
    <row r="230" spans="1:7" x14ac:dyDescent="0.25">
      <c r="A230" s="5">
        <v>274</v>
      </c>
      <c r="B230" s="8" t="str">
        <f>VLOOKUP(A230,'Sets data'!$A$3:$C$9972,3,FALSE)</f>
        <v>Iceheart</v>
      </c>
      <c r="C230" s="8" t="str">
        <f>VLOOKUP(A230,'Sets data'!$A$3:$C$9972,2,FALSE)</f>
        <v>Eisherz</v>
      </c>
      <c r="G230" s="71" t="str">
        <f t="shared" si="3"/>
        <v/>
      </c>
    </row>
    <row r="231" spans="1:7" x14ac:dyDescent="0.25">
      <c r="A231" s="5">
        <v>275</v>
      </c>
      <c r="B231" s="8" t="str">
        <f>VLOOKUP(A231,'Sets data'!$A$3:$C$9972,3,FALSE)</f>
        <v>Stormfist</v>
      </c>
      <c r="C231" s="8" t="str">
        <f>VLOOKUP(A231,'Sets data'!$A$3:$C$9972,2,FALSE)</f>
        <v>Sturmfaust</v>
      </c>
      <c r="G231" s="71" t="str">
        <f t="shared" si="3"/>
        <v/>
      </c>
    </row>
    <row r="232" spans="1:7" ht="105" x14ac:dyDescent="0.25">
      <c r="A232" s="5">
        <v>276</v>
      </c>
      <c r="B232" s="8" t="str">
        <f>VLOOKUP(A232,'Sets data'!$A$3:$C$9972,3,FALSE)</f>
        <v>Tremorscale</v>
      </c>
      <c r="C232" s="8" t="str">
        <f>VLOOKUP(A232,'Sets data'!$A$3:$C$9972,2,FALSE)</f>
        <v>Bebenschuppe</v>
      </c>
      <c r="D232" s="23" t="s">
        <v>2314</v>
      </c>
      <c r="G232" s="71"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data'!$A$3:$C$9972,3,FALSE)</f>
        <v>Pirate Skeleton</v>
      </c>
      <c r="C233" s="8" t="str">
        <f>VLOOKUP(A233,'Sets data'!$A$3:$C$9972,2,FALSE)</f>
        <v>Piratenskelett</v>
      </c>
      <c r="G233" s="71" t="str">
        <f t="shared" si="3"/>
        <v/>
      </c>
    </row>
    <row r="234" spans="1:7" x14ac:dyDescent="0.25">
      <c r="A234" s="5">
        <v>278</v>
      </c>
      <c r="B234" s="8" t="str">
        <f>VLOOKUP(A234,'Sets data'!$A$3:$C$9972,3,FALSE)</f>
        <v>The Troll King</v>
      </c>
      <c r="C234" s="8" t="str">
        <f>VLOOKUP(A234,'Sets data'!$A$3:$C$9972,2,FALSE)</f>
        <v>Trollkönig</v>
      </c>
      <c r="G234" s="71" t="str">
        <f t="shared" si="3"/>
        <v/>
      </c>
    </row>
    <row r="235" spans="1:7" x14ac:dyDescent="0.25">
      <c r="A235" s="5">
        <v>279</v>
      </c>
      <c r="B235" s="8" t="str">
        <f>VLOOKUP(A235,'Sets data'!$A$3:$C$9972,3,FALSE)</f>
        <v>Selene</v>
      </c>
      <c r="C235" s="8" t="str">
        <f>VLOOKUP(A235,'Sets data'!$A$3:$C$9972,2,FALSE)</f>
        <v>Selene</v>
      </c>
      <c r="G235" s="71" t="str">
        <f t="shared" si="3"/>
        <v/>
      </c>
    </row>
    <row r="236" spans="1:7" ht="105" x14ac:dyDescent="0.25">
      <c r="A236" s="5">
        <v>280</v>
      </c>
      <c r="B236" s="8" t="str">
        <f>VLOOKUP(A236,'Sets data'!$A$3:$C$9972,3,FALSE)</f>
        <v>Grothdarr</v>
      </c>
      <c r="C236" s="8" t="str">
        <f>VLOOKUP(A236,'Sets data'!$A$3:$C$9972,2,FALSE)</f>
        <v>Grothdarr</v>
      </c>
      <c r="D236" s="23" t="s">
        <v>2226</v>
      </c>
      <c r="E236" t="s">
        <v>2213</v>
      </c>
      <c r="G236" s="71"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data'!$A$3:$C$9972,3,FALSE)</f>
        <v>Armor of the Trainee</v>
      </c>
      <c r="C237" s="8" t="str">
        <f>VLOOKUP(A237,'Sets data'!$A$3:$C$9972,2,FALSE)</f>
        <v>Rüstung des Auszubildenden</v>
      </c>
      <c r="G237" s="71" t="str">
        <f t="shared" si="3"/>
        <v/>
      </c>
    </row>
    <row r="238" spans="1:7" x14ac:dyDescent="0.25">
      <c r="A238" s="12">
        <v>282</v>
      </c>
      <c r="B238" s="8" t="str">
        <f>VLOOKUP(A238,'Sets data'!$A$3:$C$9972,3,FALSE)</f>
        <v>Vampire Cloak</v>
      </c>
      <c r="C238" s="8" t="str">
        <f>VLOOKUP(A238,'Sets data'!$A$3:$C$9972,2,FALSE)</f>
        <v>Vampirumhang</v>
      </c>
      <c r="G238" s="71" t="str">
        <f t="shared" si="3"/>
        <v/>
      </c>
    </row>
    <row r="239" spans="1:7" x14ac:dyDescent="0.25">
      <c r="A239" s="12">
        <v>283</v>
      </c>
      <c r="B239" s="8" t="str">
        <f>VLOOKUP(A239,'Sets data'!$A$3:$C$9972,3,FALSE)</f>
        <v>Sword-Singer</v>
      </c>
      <c r="C239" s="8" t="str">
        <f>VLOOKUP(A239,'Sets data'!$A$3:$C$9972,2,FALSE)</f>
        <v>Schwertsänger</v>
      </c>
      <c r="G239" s="71" t="str">
        <f t="shared" si="3"/>
        <v/>
      </c>
    </row>
    <row r="240" spans="1:7" x14ac:dyDescent="0.25">
      <c r="A240" s="12">
        <v>284</v>
      </c>
      <c r="B240" s="8" t="str">
        <f>VLOOKUP(A240,'Sets data'!$A$3:$C$9972,3,FALSE)</f>
        <v>Order of Diagna</v>
      </c>
      <c r="C240" s="8" t="str">
        <f>VLOOKUP(A240,'Sets data'!$A$3:$C$9972,2,FALSE)</f>
        <v>Orden von Diagna</v>
      </c>
      <c r="G240" s="71" t="str">
        <f t="shared" si="3"/>
        <v/>
      </c>
    </row>
    <row r="241" spans="1:7" x14ac:dyDescent="0.25">
      <c r="A241" s="12">
        <v>285</v>
      </c>
      <c r="B241" s="8" t="str">
        <f>VLOOKUP(A241,'Sets data'!$A$3:$C$9972,3,FALSE)</f>
        <v>Vampire Lord</v>
      </c>
      <c r="C241" s="8" t="str">
        <f>VLOOKUP(A241,'Sets data'!$A$3:$C$9972,2,FALSE)</f>
        <v>Vampirfürst</v>
      </c>
      <c r="G241" s="71" t="str">
        <f t="shared" si="3"/>
        <v/>
      </c>
    </row>
    <row r="242" spans="1:7" x14ac:dyDescent="0.25">
      <c r="A242" s="12">
        <v>286</v>
      </c>
      <c r="B242" s="8" t="str">
        <f>VLOOKUP(A242,'Sets data'!$A$3:$C$9972,3,FALSE)</f>
        <v>Spriggan\'s Thorns</v>
      </c>
      <c r="C242" s="8" t="str">
        <f>VLOOKUP(A242,'Sets data'!$A$3:$C$9972,2,FALSE)</f>
        <v>Dornen des Zweiglings</v>
      </c>
      <c r="G242" s="71" t="str">
        <f t="shared" si="3"/>
        <v/>
      </c>
    </row>
    <row r="243" spans="1:7" x14ac:dyDescent="0.25">
      <c r="A243" s="12">
        <v>287</v>
      </c>
      <c r="B243" s="8" t="str">
        <f>VLOOKUP(A243,'Sets data'!$A$3:$C$9972,3,FALSE)</f>
        <v>Green Pact</v>
      </c>
      <c r="C243" s="8" t="str">
        <f>VLOOKUP(A243,'Sets data'!$A$3:$C$9972,2,FALSE)</f>
        <v>Der Grüne Pakt</v>
      </c>
      <c r="G243" s="71" t="str">
        <f t="shared" si="3"/>
        <v/>
      </c>
    </row>
    <row r="244" spans="1:7" x14ac:dyDescent="0.25">
      <c r="A244" s="12">
        <v>288</v>
      </c>
      <c r="B244" s="8" t="str">
        <f>VLOOKUP(A244,'Sets data'!$A$3:$C$9972,3,FALSE)</f>
        <v>Beekeeper\'s Gear</v>
      </c>
      <c r="C244" s="8" t="str">
        <f>VLOOKUP(A244,'Sets data'!$A$3:$C$9972,2,FALSE)</f>
        <v>Werkzeug des Bienenhüters</v>
      </c>
      <c r="G244" s="71" t="str">
        <f t="shared" si="3"/>
        <v/>
      </c>
    </row>
    <row r="245" spans="1:7" x14ac:dyDescent="0.25">
      <c r="A245" s="12">
        <v>289</v>
      </c>
      <c r="B245" s="8" t="str">
        <f>VLOOKUP(A245,'Sets data'!$A$3:$C$9972,3,FALSE)</f>
        <v>Spinner\'s Garments</v>
      </c>
      <c r="C245" s="8" t="str">
        <f>VLOOKUP(A245,'Sets data'!$A$3:$C$9972,2,FALSE)</f>
        <v>Gewänder des Webers</v>
      </c>
      <c r="G245" s="71" t="str">
        <f t="shared" si="3"/>
        <v/>
      </c>
    </row>
    <row r="246" spans="1:7" x14ac:dyDescent="0.25">
      <c r="A246" s="12">
        <v>290</v>
      </c>
      <c r="B246" s="8" t="str">
        <f>VLOOKUP(A246,'Sets data'!$A$3:$C$9972,3,FALSE)</f>
        <v>Skooma Smuggler</v>
      </c>
      <c r="C246" s="8" t="str">
        <f>VLOOKUP(A246,'Sets data'!$A$3:$C$9972,2,FALSE)</f>
        <v>Skoomaschmuggler</v>
      </c>
      <c r="G246" s="71" t="str">
        <f t="shared" si="3"/>
        <v/>
      </c>
    </row>
    <row r="247" spans="1:7" x14ac:dyDescent="0.25">
      <c r="A247" s="12">
        <v>291</v>
      </c>
      <c r="B247" s="8" t="str">
        <f>VLOOKUP(A247,'Sets data'!$A$3:$C$9972,3,FALSE)</f>
        <v>Shalk Exoskeleton</v>
      </c>
      <c r="C247" s="8" t="str">
        <f>VLOOKUP(A247,'Sets data'!$A$3:$C$9972,2,FALSE)</f>
        <v>Schröterpanzer</v>
      </c>
      <c r="G247" s="71" t="str">
        <f t="shared" si="3"/>
        <v/>
      </c>
    </row>
    <row r="248" spans="1:7" x14ac:dyDescent="0.25">
      <c r="A248" s="12">
        <v>292</v>
      </c>
      <c r="B248" s="8" t="str">
        <f>VLOOKUP(A248,'Sets data'!$A$3:$C$9972,3,FALSE)</f>
        <v>Mother\'s Sorrow</v>
      </c>
      <c r="C248" s="8" t="str">
        <f>VLOOKUP(A248,'Sets data'!$A$3:$C$9972,2,FALSE)</f>
        <v>Muttertränen</v>
      </c>
      <c r="G248" s="71" t="str">
        <f t="shared" si="3"/>
        <v/>
      </c>
    </row>
    <row r="249" spans="1:7" x14ac:dyDescent="0.25">
      <c r="A249" s="12">
        <v>293</v>
      </c>
      <c r="B249" s="8" t="str">
        <f>VLOOKUP(A249,'Sets data'!$A$3:$C$9972,3,FALSE)</f>
        <v>Plague Doctor</v>
      </c>
      <c r="C249" s="8" t="str">
        <f>VLOOKUP(A249,'Sets data'!$A$3:$C$9972,2,FALSE)</f>
        <v>Seuchendoktor</v>
      </c>
      <c r="G249" s="71" t="str">
        <f t="shared" si="3"/>
        <v/>
      </c>
    </row>
    <row r="250" spans="1:7" x14ac:dyDescent="0.25">
      <c r="A250" s="12">
        <v>294</v>
      </c>
      <c r="B250" s="8" t="str">
        <f>VLOOKUP(A250,'Sets data'!$A$3:$C$9972,3,FALSE)</f>
        <v>Ysgramor\'s Birthright</v>
      </c>
      <c r="C250" s="8" t="str">
        <f>VLOOKUP(A250,'Sets data'!$A$3:$C$9972,2,FALSE)</f>
        <v>Ysgramors Geburtsrecht</v>
      </c>
      <c r="G250" s="71" t="str">
        <f t="shared" si="3"/>
        <v/>
      </c>
    </row>
    <row r="251" spans="1:7" x14ac:dyDescent="0.25">
      <c r="A251" s="12">
        <v>295</v>
      </c>
      <c r="B251" s="8" t="str">
        <f>VLOOKUP(A251,'Sets data'!$A$3:$C$9972,3,FALSE)</f>
        <v>Jailbreaker</v>
      </c>
      <c r="C251" s="8" t="str">
        <f>VLOOKUP(A251,'Sets data'!$A$3:$C$9972,2,FALSE)</f>
        <v>Ausbrecher</v>
      </c>
      <c r="G251" s="71" t="str">
        <f t="shared" si="3"/>
        <v/>
      </c>
    </row>
    <row r="252" spans="1:7" x14ac:dyDescent="0.25">
      <c r="A252" s="12">
        <v>296</v>
      </c>
      <c r="B252" s="8" t="str">
        <f>VLOOKUP(A252,'Sets data'!$A$3:$C$9972,3,FALSE)</f>
        <v>Spelunker</v>
      </c>
      <c r="C252" s="8" t="str">
        <f>VLOOKUP(A252,'Sets data'!$A$3:$C$9972,2,FALSE)</f>
        <v>Höhlenforscher</v>
      </c>
      <c r="G252" s="71" t="str">
        <f t="shared" si="3"/>
        <v/>
      </c>
    </row>
    <row r="253" spans="1:7" x14ac:dyDescent="0.25">
      <c r="A253" s="12">
        <v>297</v>
      </c>
      <c r="B253" s="8" t="str">
        <f>VLOOKUP(A253,'Sets data'!$A$3:$C$9972,3,FALSE)</f>
        <v>Spider Cultist Cowl</v>
      </c>
      <c r="C253" s="8" t="str">
        <f>VLOOKUP(A253,'Sets data'!$A$3:$C$9972,2,FALSE)</f>
        <v>Spinnenkultistenkutte</v>
      </c>
      <c r="G253" s="71" t="str">
        <f t="shared" si="3"/>
        <v/>
      </c>
    </row>
    <row r="254" spans="1:7" x14ac:dyDescent="0.25">
      <c r="A254" s="12">
        <v>298</v>
      </c>
      <c r="B254" s="8" t="str">
        <f>VLOOKUP(A254,'Sets data'!$A$3:$C$9972,3,FALSE)</f>
        <v>Light Speaker</v>
      </c>
      <c r="C254" s="8" t="str">
        <f>VLOOKUP(A254,'Sets data'!$A$3:$C$9972,2,FALSE)</f>
        <v>Lichtsprecher</v>
      </c>
      <c r="G254" s="71" t="str">
        <f t="shared" si="3"/>
        <v/>
      </c>
    </row>
    <row r="255" spans="1:7" x14ac:dyDescent="0.25">
      <c r="A255" s="12">
        <v>299</v>
      </c>
      <c r="B255" s="8" t="str">
        <f>VLOOKUP(A255,'Sets data'!$A$3:$C$9972,3,FALSE)</f>
        <v>Toothrow</v>
      </c>
      <c r="C255" s="8" t="str">
        <f>VLOOKUP(A255,'Sets data'!$A$3:$C$9972,2,FALSE)</f>
        <v>Zahnreihe</v>
      </c>
      <c r="G255" s="71" t="str">
        <f t="shared" si="3"/>
        <v/>
      </c>
    </row>
    <row r="256" spans="1:7" x14ac:dyDescent="0.25">
      <c r="A256" s="12">
        <v>300</v>
      </c>
      <c r="B256" s="8" t="str">
        <f>VLOOKUP(A256,'Sets data'!$A$3:$C$9972,3,FALSE)</f>
        <v>Netch\'s Touch</v>
      </c>
      <c r="C256" s="8" t="str">
        <f>VLOOKUP(A256,'Sets data'!$A$3:$C$9972,2,FALSE)</f>
        <v>Berührung des Netch</v>
      </c>
      <c r="G256" s="71" t="str">
        <f t="shared" ref="G256:G319" si="4">IF(AND(A256&lt;&gt;"",NOT(ISERROR(A256)),ISNUMBER(A256),D256&lt;&gt;""),CONCATENATE("[",A256,"] = {",D256,"},","     --",B256," -&gt; ",E256," / ",F256),"")</f>
        <v/>
      </c>
    </row>
    <row r="257" spans="1:7" x14ac:dyDescent="0.25">
      <c r="A257" s="12">
        <v>301</v>
      </c>
      <c r="B257" s="8" t="str">
        <f>VLOOKUP(A257,'Sets data'!$A$3:$C$9972,3,FALSE)</f>
        <v>Strength of the Automaton</v>
      </c>
      <c r="C257" s="8" t="str">
        <f>VLOOKUP(A257,'Sets data'!$A$3:$C$9972,2,FALSE)</f>
        <v>Stärke des Automaten</v>
      </c>
      <c r="G257" s="71" t="str">
        <f t="shared" si="4"/>
        <v/>
      </c>
    </row>
    <row r="258" spans="1:7" x14ac:dyDescent="0.25">
      <c r="A258" s="12">
        <v>302</v>
      </c>
      <c r="B258" s="8" t="str">
        <f>VLOOKUP(A258,'Sets data'!$A$3:$C$9972,3,FALSE)</f>
        <v>Leviathan</v>
      </c>
      <c r="C258" s="8" t="str">
        <f>VLOOKUP(A258,'Sets data'!$A$3:$C$9972,2,FALSE)</f>
        <v>Leviathan</v>
      </c>
      <c r="G258" s="71" t="str">
        <f t="shared" si="4"/>
        <v/>
      </c>
    </row>
    <row r="259" spans="1:7" x14ac:dyDescent="0.25">
      <c r="A259" s="12">
        <v>303</v>
      </c>
      <c r="B259" s="8" t="str">
        <f>VLOOKUP(A259,'Sets data'!$A$3:$C$9972,3,FALSE)</f>
        <v>Lamia\'s Song</v>
      </c>
      <c r="C259" s="8" t="str">
        <f>VLOOKUP(A259,'Sets data'!$A$3:$C$9972,2,FALSE)</f>
        <v>Lied der Lamie</v>
      </c>
      <c r="G259" s="71" t="str">
        <f t="shared" si="4"/>
        <v/>
      </c>
    </row>
    <row r="260" spans="1:7" x14ac:dyDescent="0.25">
      <c r="A260" s="12">
        <v>304</v>
      </c>
      <c r="B260" s="8" t="str">
        <f>VLOOKUP(A260,'Sets data'!$A$3:$C$9972,3,FALSE)</f>
        <v>Medusa</v>
      </c>
      <c r="C260" s="8" t="str">
        <f>VLOOKUP(A260,'Sets data'!$A$3:$C$9972,2,FALSE)</f>
        <v>Versteinernder Blick</v>
      </c>
      <c r="G260" s="71" t="str">
        <f t="shared" si="4"/>
        <v/>
      </c>
    </row>
    <row r="261" spans="1:7" x14ac:dyDescent="0.25">
      <c r="A261" s="12">
        <v>305</v>
      </c>
      <c r="B261" s="8" t="str">
        <f>VLOOKUP(A261,'Sets data'!$A$3:$C$9972,3,FALSE)</f>
        <v>Treasure Hunter</v>
      </c>
      <c r="C261" s="8" t="str">
        <f>VLOOKUP(A261,'Sets data'!$A$3:$C$9972,2,FALSE)</f>
        <v>Schatzjäger</v>
      </c>
      <c r="G261" s="71" t="str">
        <f t="shared" si="4"/>
        <v/>
      </c>
    </row>
    <row r="262" spans="1:7" x14ac:dyDescent="0.25">
      <c r="A262" s="12">
        <v>307</v>
      </c>
      <c r="B262" s="8" t="str">
        <f>VLOOKUP(A262,'Sets data'!$A$3:$C$9972,3,FALSE)</f>
        <v>Draugr Hulk</v>
      </c>
      <c r="C262" s="8" t="str">
        <f>VLOOKUP(A262,'Sets data'!$A$3:$C$9972,2,FALSE)</f>
        <v>Schwerfälliger Draugr</v>
      </c>
      <c r="G262" s="71" t="str">
        <f t="shared" si="4"/>
        <v/>
      </c>
    </row>
    <row r="263" spans="1:7" x14ac:dyDescent="0.25">
      <c r="A263" s="12">
        <v>308</v>
      </c>
      <c r="B263" s="8" t="str">
        <f>VLOOKUP(A263,'Sets data'!$A$3:$C$9972,3,FALSE)</f>
        <v>Bone Pirate\'s Tatters</v>
      </c>
      <c r="C263" s="8" t="str">
        <f>VLOOKUP(A263,'Sets data'!$A$3:$C$9972,2,FALSE)</f>
        <v>Lumpen des Knochenpiraten</v>
      </c>
      <c r="G263" s="71" t="str">
        <f t="shared" si="4"/>
        <v/>
      </c>
    </row>
    <row r="264" spans="1:7" x14ac:dyDescent="0.25">
      <c r="A264" s="12">
        <v>309</v>
      </c>
      <c r="B264" s="8" t="str">
        <f>VLOOKUP(A264,'Sets data'!$A$3:$C$9972,3,FALSE)</f>
        <v>Knight-errant\'s Mail</v>
      </c>
      <c r="C264" s="8" t="str">
        <f>VLOOKUP(A264,'Sets data'!$A$3:$C$9972,2,FALSE)</f>
        <v>Platten des Wanderritters</v>
      </c>
      <c r="G264" s="71" t="str">
        <f t="shared" si="4"/>
        <v/>
      </c>
    </row>
    <row r="265" spans="1:7" x14ac:dyDescent="0.25">
      <c r="A265" s="12">
        <v>310</v>
      </c>
      <c r="B265" s="8" t="str">
        <f>VLOOKUP(A265,'Sets data'!$A$3:$C$9972,3,FALSE)</f>
        <v>Sword Dancer</v>
      </c>
      <c r="C265" s="8" t="str">
        <f>VLOOKUP(A265,'Sets data'!$A$3:$C$9972,2,FALSE)</f>
        <v>Schwerttänzer</v>
      </c>
      <c r="G265" s="71" t="str">
        <f t="shared" si="4"/>
        <v/>
      </c>
    </row>
    <row r="266" spans="1:7" x14ac:dyDescent="0.25">
      <c r="A266" s="12">
        <v>311</v>
      </c>
      <c r="B266" s="8" t="str">
        <f>VLOOKUP(A266,'Sets data'!$A$3:$C$9972,3,FALSE)</f>
        <v>Rattlecage</v>
      </c>
      <c r="C266" s="8" t="str">
        <f>VLOOKUP(A266,'Sets data'!$A$3:$C$9972,2,FALSE)</f>
        <v>Klapperkäfig</v>
      </c>
      <c r="G266" s="71" t="str">
        <f t="shared" si="4"/>
        <v/>
      </c>
    </row>
    <row r="267" spans="1:7" x14ac:dyDescent="0.25">
      <c r="A267" s="12">
        <v>313</v>
      </c>
      <c r="B267" s="8" t="str">
        <f>VLOOKUP(A267,'Sets data'!$A$3:$C$9972,3,FALSE)</f>
        <v>Titanic Cleave</v>
      </c>
      <c r="C267" s="8" t="str">
        <f>VLOOKUP(A267,'Sets data'!$A$3:$C$9972,2,FALSE)</f>
        <v>Titanisches Trennen</v>
      </c>
      <c r="G267" s="71" t="str">
        <f t="shared" si="4"/>
        <v/>
      </c>
    </row>
    <row r="268" spans="1:7" x14ac:dyDescent="0.25">
      <c r="A268" s="12">
        <v>314</v>
      </c>
      <c r="B268" s="8" t="str">
        <f>VLOOKUP(A268,'Sets data'!$A$3:$C$9972,3,FALSE)</f>
        <v>Puncturing Remedy</v>
      </c>
      <c r="C268" s="8" t="str">
        <f>VLOOKUP(A268,'Sets data'!$A$3:$C$9972,2,FALSE)</f>
        <v>Durchschlagende Genesung</v>
      </c>
      <c r="G268" s="71" t="str">
        <f t="shared" si="4"/>
        <v/>
      </c>
    </row>
    <row r="269" spans="1:7" x14ac:dyDescent="0.25">
      <c r="A269" s="12">
        <v>315</v>
      </c>
      <c r="B269" s="8" t="str">
        <f>VLOOKUP(A269,'Sets data'!$A$3:$C$9972,3,FALSE)</f>
        <v>Stinging Slashes</v>
      </c>
      <c r="C269" s="8" t="str">
        <f>VLOOKUP(A269,'Sets data'!$A$3:$C$9972,2,FALSE)</f>
        <v>Stechende Schnitte</v>
      </c>
      <c r="G269" s="71" t="str">
        <f t="shared" si="4"/>
        <v/>
      </c>
    </row>
    <row r="270" spans="1:7" x14ac:dyDescent="0.25">
      <c r="A270" s="12">
        <v>316</v>
      </c>
      <c r="B270" s="8" t="str">
        <f>VLOOKUP(A270,'Sets data'!$A$3:$C$9972,3,FALSE)</f>
        <v>Caustic Arrow</v>
      </c>
      <c r="C270" s="8" t="str">
        <f>VLOOKUP(A270,'Sets data'!$A$3:$C$9972,2,FALSE)</f>
        <v>Beißender Pfeil</v>
      </c>
      <c r="G270" s="71" t="str">
        <f t="shared" si="4"/>
        <v/>
      </c>
    </row>
    <row r="271" spans="1:7" x14ac:dyDescent="0.25">
      <c r="A271" s="12">
        <v>317</v>
      </c>
      <c r="B271" s="8" t="str">
        <f>VLOOKUP(A271,'Sets data'!$A$3:$C$9972,3,FALSE)</f>
        <v>Destructive Impact</v>
      </c>
      <c r="C271" s="8" t="str">
        <f>VLOOKUP(A271,'Sets data'!$A$3:$C$9972,2,FALSE)</f>
        <v>Zerstörerischer Einschlag</v>
      </c>
      <c r="G271" s="71" t="str">
        <f t="shared" si="4"/>
        <v/>
      </c>
    </row>
    <row r="272" spans="1:7" x14ac:dyDescent="0.25">
      <c r="A272" s="12">
        <v>318</v>
      </c>
      <c r="B272" s="8" t="str">
        <f>VLOOKUP(A272,'Sets data'!$A$3:$C$9972,3,FALSE)</f>
        <v>Grand Rejuvenation</v>
      </c>
      <c r="C272" s="8" t="str">
        <f>VLOOKUP(A272,'Sets data'!$A$3:$C$9972,2,FALSE)</f>
        <v>Große Verjüngung</v>
      </c>
      <c r="G272" s="71" t="str">
        <f t="shared" si="4"/>
        <v/>
      </c>
    </row>
    <row r="273" spans="1:7" x14ac:dyDescent="0.25">
      <c r="A273" s="12">
        <v>320</v>
      </c>
      <c r="B273" s="8" t="str">
        <f>VLOOKUP(A273,'Sets data'!$A$3:$C$9972,3,FALSE)</f>
        <v>War Maiden</v>
      </c>
      <c r="C273" s="8" t="str">
        <f>VLOOKUP(A273,'Sets data'!$A$3:$C$9972,2,FALSE)</f>
        <v>Kriegsjungfer</v>
      </c>
      <c r="G273" s="71" t="str">
        <f t="shared" si="4"/>
        <v/>
      </c>
    </row>
    <row r="274" spans="1:7" x14ac:dyDescent="0.25">
      <c r="A274" s="12">
        <v>321</v>
      </c>
      <c r="B274" s="8" t="str">
        <f>VLOOKUP(A274,'Sets data'!$A$3:$C$9972,3,FALSE)</f>
        <v>Defiler</v>
      </c>
      <c r="C274" s="8" t="str">
        <f>VLOOKUP(A274,'Sets data'!$A$3:$C$9972,2,FALSE)</f>
        <v>Schänder</v>
      </c>
      <c r="G274" s="71" t="str">
        <f t="shared" si="4"/>
        <v/>
      </c>
    </row>
    <row r="275" spans="1:7" x14ac:dyDescent="0.25">
      <c r="A275" s="12">
        <v>322</v>
      </c>
      <c r="B275" s="8" t="str">
        <f>VLOOKUP(A275,'Sets data'!$A$3:$C$9972,3,FALSE)</f>
        <v>Warrior-Poet</v>
      </c>
      <c r="C275" s="8" t="str">
        <f>VLOOKUP(A275,'Sets data'!$A$3:$C$9972,2,FALSE)</f>
        <v>Kriegerpoet</v>
      </c>
      <c r="G275" s="71" t="str">
        <f t="shared" si="4"/>
        <v/>
      </c>
    </row>
    <row r="276" spans="1:7" x14ac:dyDescent="0.25">
      <c r="A276" s="5">
        <v>323</v>
      </c>
      <c r="B276" s="8" t="str">
        <f>VLOOKUP(A276,'Sets data'!$A$3:$C$9972,3,FALSE)</f>
        <v>Assassin\'s Guile</v>
      </c>
      <c r="C276" s="8" t="str">
        <f>VLOOKUP(A276,'Sets data'!$A$3:$C$9972,2,FALSE)</f>
        <v>Assassinenlist</v>
      </c>
      <c r="G276" s="71" t="str">
        <f t="shared" si="4"/>
        <v/>
      </c>
    </row>
    <row r="277" spans="1:7" x14ac:dyDescent="0.25">
      <c r="A277" s="5">
        <v>324</v>
      </c>
      <c r="B277" s="8" t="str">
        <f>VLOOKUP(A277,'Sets data'!$A$3:$C$9972,3,FALSE)</f>
        <v>Daedric Trickery</v>
      </c>
      <c r="C277" s="8" t="str">
        <f>VLOOKUP(A277,'Sets data'!$A$3:$C$9972,2,FALSE)</f>
        <v>Daedrische Gaunerei</v>
      </c>
      <c r="G277" s="71" t="str">
        <f t="shared" si="4"/>
        <v/>
      </c>
    </row>
    <row r="278" spans="1:7" x14ac:dyDescent="0.25">
      <c r="A278" s="5">
        <v>325</v>
      </c>
      <c r="B278" s="8" t="str">
        <f>VLOOKUP(A278,'Sets data'!$A$3:$C$9972,3,FALSE)</f>
        <v>Shacklebreaker</v>
      </c>
      <c r="C278" s="8" t="str">
        <f>VLOOKUP(A278,'Sets data'!$A$3:$C$9972,2,FALSE)</f>
        <v>Kettensprenger</v>
      </c>
      <c r="G278" s="71" t="str">
        <f t="shared" si="4"/>
        <v/>
      </c>
    </row>
    <row r="279" spans="1:7" x14ac:dyDescent="0.25">
      <c r="A279" s="12">
        <v>326</v>
      </c>
      <c r="B279" s="8" t="str">
        <f>VLOOKUP(A279,'Sets data'!$A$3:$C$9972,3,FALSE)</f>
        <v>Vanguard\'s Challenge</v>
      </c>
      <c r="C279" s="8" t="str">
        <f>VLOOKUP(A279,'Sets data'!$A$3:$C$9972,2,FALSE)</f>
        <v>Vorhutdisput</v>
      </c>
      <c r="G279" s="71" t="str">
        <f t="shared" si="4"/>
        <v/>
      </c>
    </row>
    <row r="280" spans="1:7" x14ac:dyDescent="0.25">
      <c r="A280" s="12">
        <v>327</v>
      </c>
      <c r="B280" s="8" t="str">
        <f>VLOOKUP(A280,'Sets data'!$A$3:$C$9972,3,FALSE)</f>
        <v>Coward\'s Gear</v>
      </c>
      <c r="C280" s="8" t="str">
        <f>VLOOKUP(A280,'Sets data'!$A$3:$C$9972,2,FALSE)</f>
        <v>Feiglingstracht</v>
      </c>
      <c r="G280" s="71" t="str">
        <f t="shared" si="4"/>
        <v/>
      </c>
    </row>
    <row r="281" spans="1:7" x14ac:dyDescent="0.25">
      <c r="A281" s="12">
        <v>328</v>
      </c>
      <c r="B281" s="8" t="str">
        <f>VLOOKUP(A281,'Sets data'!$A$3:$C$9972,3,FALSE)</f>
        <v>Knight Slayer</v>
      </c>
      <c r="C281" s="8" t="str">
        <f>VLOOKUP(A281,'Sets data'!$A$3:$C$9972,2,FALSE)</f>
        <v>Ritterschlächter</v>
      </c>
      <c r="G281" s="71" t="str">
        <f t="shared" si="4"/>
        <v/>
      </c>
    </row>
    <row r="282" spans="1:7" x14ac:dyDescent="0.25">
      <c r="A282" s="12">
        <v>329</v>
      </c>
      <c r="B282" s="8" t="str">
        <f>VLOOKUP(A282,'Sets data'!$A$3:$C$9972,3,FALSE)</f>
        <v>Wizard\'s Riposte</v>
      </c>
      <c r="C282" s="8" t="str">
        <f>VLOOKUP(A282,'Sets data'!$A$3:$C$9972,2,FALSE)</f>
        <v>Zaubererreplik</v>
      </c>
      <c r="G282" s="71" t="str">
        <f t="shared" si="4"/>
        <v/>
      </c>
    </row>
    <row r="283" spans="1:7" x14ac:dyDescent="0.25">
      <c r="A283" s="12">
        <v>330</v>
      </c>
      <c r="B283" s="8" t="str">
        <f>VLOOKUP(A283,'Sets data'!$A$3:$C$9972,3,FALSE)</f>
        <v>Automated Defense</v>
      </c>
      <c r="C283" s="8" t="str">
        <f>VLOOKUP(A283,'Sets data'!$A$3:$C$9972,2,FALSE)</f>
        <v>Automatisierte Verteidigung</v>
      </c>
      <c r="G283" s="71" t="str">
        <f t="shared" si="4"/>
        <v/>
      </c>
    </row>
    <row r="284" spans="1:7" x14ac:dyDescent="0.25">
      <c r="A284" s="12">
        <v>331</v>
      </c>
      <c r="B284" s="8" t="str">
        <f>VLOOKUP(A284,'Sets data'!$A$3:$C$9972,3,FALSE)</f>
        <v>War Machine</v>
      </c>
      <c r="C284" s="8" t="str">
        <f>VLOOKUP(A284,'Sets data'!$A$3:$C$9972,2,FALSE)</f>
        <v>Kriegsmaschine</v>
      </c>
      <c r="G284" s="71" t="str">
        <f t="shared" si="4"/>
        <v/>
      </c>
    </row>
    <row r="285" spans="1:7" x14ac:dyDescent="0.25">
      <c r="A285" s="12">
        <v>332</v>
      </c>
      <c r="B285" s="8" t="str">
        <f>VLOOKUP(A285,'Sets data'!$A$3:$C$9972,3,FALSE)</f>
        <v>Master Architect</v>
      </c>
      <c r="C285" s="8" t="str">
        <f>VLOOKUP(A285,'Sets data'!$A$3:$C$9972,2,FALSE)</f>
        <v>Meisterarchitekt</v>
      </c>
      <c r="G285" s="71" t="str">
        <f t="shared" si="4"/>
        <v/>
      </c>
    </row>
    <row r="286" spans="1:7" x14ac:dyDescent="0.25">
      <c r="A286" s="12">
        <v>333</v>
      </c>
      <c r="B286" s="8" t="str">
        <f>VLOOKUP(A286,'Sets data'!$A$3:$C$9972,3,FALSE)</f>
        <v>Inventor\'s Guard</v>
      </c>
      <c r="C286" s="8" t="str">
        <f>VLOOKUP(A286,'Sets data'!$A$3:$C$9972,2,FALSE)</f>
        <v>Erfindergarde</v>
      </c>
      <c r="G286" s="71" t="str">
        <f t="shared" si="4"/>
        <v/>
      </c>
    </row>
    <row r="287" spans="1:7" x14ac:dyDescent="0.25">
      <c r="A287" s="12">
        <v>334</v>
      </c>
      <c r="B287" s="8" t="str">
        <f>VLOOKUP(A287,'Sets data'!$A$3:$C$9972,3,FALSE)</f>
        <v>Impregnable Armor</v>
      </c>
      <c r="C287" s="8" t="str">
        <f>VLOOKUP(A287,'Sets data'!$A$3:$C$9972,2,FALSE)</f>
        <v>Unüberwindliche Rüstung</v>
      </c>
      <c r="G287" s="71" t="str">
        <f t="shared" si="4"/>
        <v/>
      </c>
    </row>
    <row r="288" spans="1:7" x14ac:dyDescent="0.25">
      <c r="A288" s="12">
        <v>335</v>
      </c>
      <c r="B288" s="8" t="str">
        <f>VLOOKUP(A288,'Sets data'!$A$3:$C$9972,3,FALSE)</f>
        <v>Draugr\'s Rest</v>
      </c>
      <c r="C288" s="8" t="str">
        <f>VLOOKUP(A288,'Sets data'!$A$3:$C$9972,2,FALSE)</f>
        <v>Draugrruhe</v>
      </c>
      <c r="G288" s="71" t="str">
        <f t="shared" si="4"/>
        <v/>
      </c>
    </row>
    <row r="289" spans="1:7" x14ac:dyDescent="0.25">
      <c r="A289" s="12">
        <v>336</v>
      </c>
      <c r="B289" s="8" t="str">
        <f>VLOOKUP(A289,'Sets data'!$A$3:$C$9972,3,FALSE)</f>
        <v>Pillar of Nirn</v>
      </c>
      <c r="C289" s="8" t="str">
        <f>VLOOKUP(A289,'Sets data'!$A$3:$C$9972,2,FALSE)</f>
        <v>Säulen von Nirn</v>
      </c>
      <c r="G289" s="71" t="str">
        <f t="shared" si="4"/>
        <v/>
      </c>
    </row>
    <row r="290" spans="1:7" x14ac:dyDescent="0.25">
      <c r="A290" s="12">
        <v>337</v>
      </c>
      <c r="B290" s="8" t="str">
        <f>VLOOKUP(A290,'Sets data'!$A$3:$C$9972,3,FALSE)</f>
        <v>Ironblood</v>
      </c>
      <c r="C290" s="8" t="str">
        <f>VLOOKUP(A290,'Sets data'!$A$3:$C$9972,2,FALSE)</f>
        <v>Eisenblut</v>
      </c>
      <c r="G290" s="71" t="str">
        <f t="shared" si="4"/>
        <v/>
      </c>
    </row>
    <row r="291" spans="1:7" x14ac:dyDescent="0.25">
      <c r="A291" s="12">
        <v>338</v>
      </c>
      <c r="B291" s="8" t="str">
        <f>VLOOKUP(A291,'Sets data'!$A$3:$C$9972,3,FALSE)</f>
        <v>Flame Blossom</v>
      </c>
      <c r="C291" s="8" t="str">
        <f>VLOOKUP(A291,'Sets data'!$A$3:$C$9972,2,FALSE)</f>
        <v>Flammenblüte</v>
      </c>
      <c r="G291" s="71" t="str">
        <f t="shared" si="4"/>
        <v/>
      </c>
    </row>
    <row r="292" spans="1:7" x14ac:dyDescent="0.25">
      <c r="A292" s="12">
        <v>339</v>
      </c>
      <c r="B292" s="8" t="str">
        <f>VLOOKUP(A292,'Sets data'!$A$3:$C$9972,3,FALSE)</f>
        <v>Blooddrinker</v>
      </c>
      <c r="C292" s="8" t="str">
        <f>VLOOKUP(A292,'Sets data'!$A$3:$C$9972,2,FALSE)</f>
        <v>Bluttrinker</v>
      </c>
      <c r="G292" s="71" t="str">
        <f t="shared" si="4"/>
        <v/>
      </c>
    </row>
    <row r="293" spans="1:7" x14ac:dyDescent="0.25">
      <c r="A293" s="12">
        <v>340</v>
      </c>
      <c r="B293" s="8" t="str">
        <f>VLOOKUP(A293,'Sets data'!$A$3:$C$9972,3,FALSE)</f>
        <v>Hagraven\'s Garden</v>
      </c>
      <c r="C293" s="8" t="str">
        <f>VLOOKUP(A293,'Sets data'!$A$3:$C$9972,2,FALSE)</f>
        <v>Vettelgarten</v>
      </c>
      <c r="G293" s="71" t="str">
        <f t="shared" si="4"/>
        <v/>
      </c>
    </row>
    <row r="294" spans="1:7" ht="105" x14ac:dyDescent="0.25">
      <c r="A294" s="5">
        <v>341</v>
      </c>
      <c r="B294" s="8" t="str">
        <f>VLOOKUP(A294,'Sets data'!$A$3:$C$9972,3,FALSE)</f>
        <v>Earthgore</v>
      </c>
      <c r="C294" s="8" t="str">
        <f>VLOOKUP(A294,'Sets data'!$A$3:$C$9972,2,FALSE)</f>
        <v>Erdbluter</v>
      </c>
      <c r="D294" s="23" t="s">
        <v>2227</v>
      </c>
      <c r="G294" s="71"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data'!$A$3:$C$9972,3,FALSE)</f>
        <v>Domihaus</v>
      </c>
      <c r="C295" s="8" t="str">
        <f>VLOOKUP(A295,'Sets data'!$A$3:$C$9972,2,FALSE)</f>
        <v>Domihaus</v>
      </c>
      <c r="G295" s="71" t="str">
        <f t="shared" si="4"/>
        <v/>
      </c>
    </row>
    <row r="296" spans="1:7" x14ac:dyDescent="0.25">
      <c r="A296" s="12">
        <v>343</v>
      </c>
      <c r="B296" s="8" t="str">
        <f>VLOOKUP(A296,'Sets data'!$A$3:$C$9972,3,FALSE)</f>
        <v>Caluurion\'s Legacy</v>
      </c>
      <c r="C296" s="8" t="str">
        <f>VLOOKUP(A296,'Sets data'!$A$3:$C$9972,2,FALSE)</f>
        <v>Caluurions Erbe</v>
      </c>
      <c r="G296" s="71" t="str">
        <f t="shared" si="4"/>
        <v/>
      </c>
    </row>
    <row r="297" spans="1:7" x14ac:dyDescent="0.25">
      <c r="A297" s="12">
        <v>344</v>
      </c>
      <c r="B297" s="8" t="str">
        <f>VLOOKUP(A297,'Sets data'!$A$3:$C$9972,3,FALSE)</f>
        <v>Trappings of Invigoration</v>
      </c>
      <c r="C297" s="8" t="str">
        <f>VLOOKUP(A297,'Sets data'!$A$3:$C$9972,2,FALSE)</f>
        <v>Stärkungsprunk</v>
      </c>
      <c r="G297" s="71" t="str">
        <f t="shared" si="4"/>
        <v/>
      </c>
    </row>
    <row r="298" spans="1:7" x14ac:dyDescent="0.25">
      <c r="A298" s="12">
        <v>345</v>
      </c>
      <c r="B298" s="8" t="str">
        <f>VLOOKUP(A298,'Sets data'!$A$3:$C$9972,3,FALSE)</f>
        <v>Ulfnor\'s Favor</v>
      </c>
      <c r="C298" s="8" t="str">
        <f>VLOOKUP(A298,'Sets data'!$A$3:$C$9972,2,FALSE)</f>
        <v>Ulfnors Gunst</v>
      </c>
      <c r="G298" s="71" t="str">
        <f t="shared" si="4"/>
        <v/>
      </c>
    </row>
    <row r="299" spans="1:7" x14ac:dyDescent="0.25">
      <c r="A299" s="12">
        <v>346</v>
      </c>
      <c r="B299" s="8" t="str">
        <f>VLOOKUP(A299,'Sets data'!$A$3:$C$9972,3,FALSE)</f>
        <v>Jorvuld\'s Guidance</v>
      </c>
      <c r="C299" s="8" t="str">
        <f>VLOOKUP(A299,'Sets data'!$A$3:$C$9972,2,FALSE)</f>
        <v>Jorvulds Führung</v>
      </c>
      <c r="G299" s="71" t="str">
        <f t="shared" si="4"/>
        <v/>
      </c>
    </row>
    <row r="300" spans="1:7" x14ac:dyDescent="0.25">
      <c r="A300" s="12">
        <v>347</v>
      </c>
      <c r="B300" s="8" t="str">
        <f>VLOOKUP(A300,'Sets data'!$A$3:$C$9972,3,FALSE)</f>
        <v>Plague Slinger</v>
      </c>
      <c r="C300" s="8" t="str">
        <f>VLOOKUP(A300,'Sets data'!$A$3:$C$9972,2,FALSE)</f>
        <v>Seuchenschleuder</v>
      </c>
      <c r="G300" s="71" t="str">
        <f t="shared" si="4"/>
        <v/>
      </c>
    </row>
    <row r="301" spans="1:7" x14ac:dyDescent="0.25">
      <c r="A301" s="12">
        <v>348</v>
      </c>
      <c r="B301" s="8" t="str">
        <f>VLOOKUP(A301,'Sets data'!$A$3:$C$9972,3,FALSE)</f>
        <v>Curse of Doylemish</v>
      </c>
      <c r="C301" s="8" t="str">
        <f>VLOOKUP(A301,'Sets data'!$A$3:$C$9972,2,FALSE)</f>
        <v>Fluch von Doylemish</v>
      </c>
      <c r="G301" s="71" t="str">
        <f t="shared" si="4"/>
        <v/>
      </c>
    </row>
    <row r="302" spans="1:7" x14ac:dyDescent="0.25">
      <c r="A302" s="5">
        <v>349</v>
      </c>
      <c r="B302" s="8" t="str">
        <f>VLOOKUP(A302,'Sets data'!$A$3:$C$9972,3,FALSE)</f>
        <v>Thurvokun</v>
      </c>
      <c r="C302" s="8" t="str">
        <f>VLOOKUP(A302,'Sets data'!$A$3:$C$9972,2,FALSE)</f>
        <v>Thurvokun</v>
      </c>
      <c r="G302" s="71" t="str">
        <f t="shared" si="4"/>
        <v/>
      </c>
    </row>
    <row r="303" spans="1:7" x14ac:dyDescent="0.25">
      <c r="A303" s="5">
        <v>350</v>
      </c>
      <c r="B303" s="8" t="str">
        <f>VLOOKUP(A303,'Sets data'!$A$3:$C$9972,3,FALSE)</f>
        <v>Zaan</v>
      </c>
      <c r="C303" s="8" t="str">
        <f>VLOOKUP(A303,'Sets data'!$A$3:$C$9972,2,FALSE)</f>
        <v>Zaan</v>
      </c>
      <c r="G303" s="71" t="str">
        <f t="shared" si="4"/>
        <v/>
      </c>
    </row>
    <row r="304" spans="1:7" x14ac:dyDescent="0.25">
      <c r="A304" s="5">
        <v>351</v>
      </c>
      <c r="B304" s="8" t="str">
        <f>VLOOKUP(A304,'Sets data'!$A$3:$C$9972,3,FALSE)</f>
        <v>Innate Axiom</v>
      </c>
      <c r="C304" s="8" t="str">
        <f>VLOOKUP(A304,'Sets data'!$A$3:$C$9972,2,FALSE)</f>
        <v>Kernaxiom</v>
      </c>
      <c r="G304" s="71" t="str">
        <f t="shared" si="4"/>
        <v/>
      </c>
    </row>
    <row r="305" spans="1:7" x14ac:dyDescent="0.25">
      <c r="A305" s="5">
        <v>352</v>
      </c>
      <c r="B305" s="8" t="str">
        <f>VLOOKUP(A305,'Sets data'!$A$3:$C$9972,3,FALSE)</f>
        <v>Fortified Brass</v>
      </c>
      <c r="C305" s="8" t="str">
        <f>VLOOKUP(A305,'Sets data'!$A$3:$C$9972,2,FALSE)</f>
        <v>Messingpanzer</v>
      </c>
      <c r="G305" s="71" t="str">
        <f t="shared" si="4"/>
        <v/>
      </c>
    </row>
    <row r="306" spans="1:7" ht="105" x14ac:dyDescent="0.25">
      <c r="A306" s="5">
        <v>353</v>
      </c>
      <c r="B306" s="8" t="str">
        <f>VLOOKUP(A306,'Sets data'!$A$3:$C$9972,3,FALSE)</f>
        <v>Mechanical Acuity</v>
      </c>
      <c r="C306" s="8" t="str">
        <f>VLOOKUP(A306,'Sets data'!$A$3:$C$9972,2,FALSE)</f>
        <v>Mechanikblick</v>
      </c>
      <c r="D306" s="23" t="s">
        <v>2228</v>
      </c>
      <c r="G306" s="71"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data'!$A$3:$C$9972,3,FALSE)</f>
        <v>Mad Tinkerer</v>
      </c>
      <c r="C307" s="8" t="str">
        <f>VLOOKUP(A307,'Sets data'!$A$3:$C$9972,2,FALSE)</f>
        <v>Wahntüftler</v>
      </c>
      <c r="G307" s="71" t="str">
        <f t="shared" si="4"/>
        <v/>
      </c>
    </row>
    <row r="308" spans="1:7" x14ac:dyDescent="0.25">
      <c r="A308" s="12">
        <v>355</v>
      </c>
      <c r="B308" s="8" t="str">
        <f>VLOOKUP(A308,'Sets data'!$A$3:$C$9972,3,FALSE)</f>
        <v>Unfathomable Darkness</v>
      </c>
      <c r="C308" s="8" t="str">
        <f>VLOOKUP(A308,'Sets data'!$A$3:$C$9972,2,FALSE)</f>
        <v>Unermessliche Dunkelheit</v>
      </c>
      <c r="G308" s="71" t="str">
        <f t="shared" si="4"/>
        <v/>
      </c>
    </row>
    <row r="309" spans="1:7" x14ac:dyDescent="0.25">
      <c r="A309" s="12">
        <v>356</v>
      </c>
      <c r="B309" s="8" t="str">
        <f>VLOOKUP(A309,'Sets data'!$A$3:$C$9972,3,FALSE)</f>
        <v>Livewire</v>
      </c>
      <c r="C309" s="8" t="str">
        <f>VLOOKUP(A309,'Sets data'!$A$3:$C$9972,2,FALSE)</f>
        <v>Stromschlag</v>
      </c>
      <c r="G309" s="71" t="str">
        <f t="shared" si="4"/>
        <v/>
      </c>
    </row>
    <row r="310" spans="1:7" x14ac:dyDescent="0.25">
      <c r="A310" s="12">
        <v>357</v>
      </c>
      <c r="B310" s="8" t="str">
        <f>VLOOKUP(A310,'Sets data'!$A$3:$C$9972,3,FALSE)</f>
        <v>Disciplined Slash (Perfected)</v>
      </c>
      <c r="C310" s="8" t="str">
        <f>VLOOKUP(A310,'Sets data'!$A$3:$C$9972,2,FALSE)</f>
        <v>Disziplinierter Schnitt (vollendet)</v>
      </c>
      <c r="G310" s="71" t="str">
        <f t="shared" si="4"/>
        <v/>
      </c>
    </row>
    <row r="311" spans="1:7" x14ac:dyDescent="0.25">
      <c r="A311" s="12">
        <v>358</v>
      </c>
      <c r="B311" s="8" t="str">
        <f>VLOOKUP(A311,'Sets data'!$A$3:$C$9972,3,FALSE)</f>
        <v>Defensive Position (Perfected)</v>
      </c>
      <c r="C311" s="8" t="str">
        <f>VLOOKUP(A311,'Sets data'!$A$3:$C$9972,2,FALSE)</f>
        <v>Defensive Position (vollendet)</v>
      </c>
      <c r="G311" s="71" t="str">
        <f t="shared" si="4"/>
        <v/>
      </c>
    </row>
    <row r="312" spans="1:7" x14ac:dyDescent="0.25">
      <c r="A312" s="12">
        <v>359</v>
      </c>
      <c r="B312" s="8" t="str">
        <f>VLOOKUP(A312,'Sets data'!$A$3:$C$9972,3,FALSE)</f>
        <v>Chaotic Whirlwind (Perfected)</v>
      </c>
      <c r="C312" s="8" t="str">
        <f>VLOOKUP(A312,'Sets data'!$A$3:$C$9972,2,FALSE)</f>
        <v>Chaotischer Wirbelwind (vollendet)</v>
      </c>
      <c r="G312" s="71" t="str">
        <f t="shared" si="4"/>
        <v/>
      </c>
    </row>
    <row r="313" spans="1:7" x14ac:dyDescent="0.25">
      <c r="A313" s="12">
        <v>360</v>
      </c>
      <c r="B313" s="8" t="str">
        <f>VLOOKUP(A313,'Sets data'!$A$3:$C$9972,3,FALSE)</f>
        <v>Piercing Spray (Perfected)</v>
      </c>
      <c r="C313" s="8" t="str">
        <f>VLOOKUP(A313,'Sets data'!$A$3:$C$9972,2,FALSE)</f>
        <v>Durchdringende Salve (vollendet)</v>
      </c>
      <c r="G313" s="71" t="str">
        <f t="shared" si="4"/>
        <v/>
      </c>
    </row>
    <row r="314" spans="1:7" x14ac:dyDescent="0.25">
      <c r="A314" s="12">
        <v>361</v>
      </c>
      <c r="B314" s="8" t="str">
        <f>VLOOKUP(A314,'Sets data'!$A$3:$C$9972,3,FALSE)</f>
        <v>Concentrated Force (Perfected)</v>
      </c>
      <c r="C314" s="8" t="str">
        <f>VLOOKUP(A314,'Sets data'!$A$3:$C$9972,2,FALSE)</f>
        <v>Konzentrierte Kraft (vollendet)</v>
      </c>
      <c r="G314" s="71" t="str">
        <f t="shared" si="4"/>
        <v/>
      </c>
    </row>
    <row r="315" spans="1:7" x14ac:dyDescent="0.25">
      <c r="A315" s="12">
        <v>362</v>
      </c>
      <c r="B315" s="8" t="str">
        <f>VLOOKUP(A315,'Sets data'!$A$3:$C$9972,3,FALSE)</f>
        <v>Timeless Blessing (Perfected)</v>
      </c>
      <c r="C315" s="8" t="str">
        <f>VLOOKUP(A315,'Sets data'!$A$3:$C$9972,2,FALSE)</f>
        <v>Zeitloser Segen (vollendet)</v>
      </c>
      <c r="G315" s="71" t="str">
        <f t="shared" si="4"/>
        <v/>
      </c>
    </row>
    <row r="316" spans="1:7" x14ac:dyDescent="0.25">
      <c r="A316" s="12">
        <v>363</v>
      </c>
      <c r="B316" s="8" t="str">
        <f>VLOOKUP(A316,'Sets data'!$A$3:$C$9972,3,FALSE)</f>
        <v>Disciplined Slash</v>
      </c>
      <c r="C316" s="8" t="str">
        <f>VLOOKUP(A316,'Sets data'!$A$3:$C$9972,2,FALSE)</f>
        <v>Disziplinierter Schnitt</v>
      </c>
      <c r="G316" s="71" t="str">
        <f t="shared" si="4"/>
        <v/>
      </c>
    </row>
    <row r="317" spans="1:7" x14ac:dyDescent="0.25">
      <c r="A317" s="12">
        <v>364</v>
      </c>
      <c r="B317" s="8" t="str">
        <f>VLOOKUP(A317,'Sets data'!$A$3:$C$9972,3,FALSE)</f>
        <v>Defensive Position</v>
      </c>
      <c r="C317" s="8" t="str">
        <f>VLOOKUP(A317,'Sets data'!$A$3:$C$9972,2,FALSE)</f>
        <v>Defensive Position</v>
      </c>
      <c r="G317" s="71" t="str">
        <f t="shared" si="4"/>
        <v/>
      </c>
    </row>
    <row r="318" spans="1:7" x14ac:dyDescent="0.25">
      <c r="A318" s="12">
        <v>365</v>
      </c>
      <c r="B318" s="8" t="str">
        <f>VLOOKUP(A318,'Sets data'!$A$3:$C$9972,3,FALSE)</f>
        <v>Chaotic Whirlwind</v>
      </c>
      <c r="C318" s="8" t="str">
        <f>VLOOKUP(A318,'Sets data'!$A$3:$C$9972,2,FALSE)</f>
        <v>Chaotischer Wirbelwind</v>
      </c>
      <c r="G318" s="71" t="str">
        <f t="shared" si="4"/>
        <v/>
      </c>
    </row>
    <row r="319" spans="1:7" x14ac:dyDescent="0.25">
      <c r="A319" s="12">
        <v>366</v>
      </c>
      <c r="B319" s="8" t="str">
        <f>VLOOKUP(A319,'Sets data'!$A$3:$C$9972,3,FALSE)</f>
        <v>Piercing Spray</v>
      </c>
      <c r="C319" s="8" t="str">
        <f>VLOOKUP(A319,'Sets data'!$A$3:$C$9972,2,FALSE)</f>
        <v>Durchdringende Salve</v>
      </c>
      <c r="G319" s="71" t="str">
        <f t="shared" si="4"/>
        <v/>
      </c>
    </row>
    <row r="320" spans="1:7" x14ac:dyDescent="0.25">
      <c r="A320" s="12">
        <v>367</v>
      </c>
      <c r="B320" s="8" t="str">
        <f>VLOOKUP(A320,'Sets data'!$A$3:$C$9972,3,FALSE)</f>
        <v>Concentrated Force</v>
      </c>
      <c r="C320" s="8" t="str">
        <f>VLOOKUP(A320,'Sets data'!$A$3:$C$9972,2,FALSE)</f>
        <v>Konzentrierte Kraft</v>
      </c>
      <c r="G320" s="71" t="str">
        <f t="shared" ref="G320:G383" si="5">IF(AND(A320&lt;&gt;"",NOT(ISERROR(A320)),ISNUMBER(A320),D320&lt;&gt;""),CONCATENATE("[",A320,"] = {",D320,"},","     --",B320," -&gt; ",E320," / ",F320),"")</f>
        <v/>
      </c>
    </row>
    <row r="321" spans="1:7" x14ac:dyDescent="0.25">
      <c r="A321" s="12">
        <v>368</v>
      </c>
      <c r="B321" s="8" t="str">
        <f>VLOOKUP(A321,'Sets data'!$A$3:$C$9972,3,FALSE)</f>
        <v>Timeless Blessing</v>
      </c>
      <c r="C321" s="8" t="str">
        <f>VLOOKUP(A321,'Sets data'!$A$3:$C$9972,2,FALSE)</f>
        <v>Zeitloser Segen</v>
      </c>
      <c r="G321" s="71" t="str">
        <f t="shared" si="5"/>
        <v/>
      </c>
    </row>
    <row r="322" spans="1:7" x14ac:dyDescent="0.25">
      <c r="A322" s="12">
        <v>369</v>
      </c>
      <c r="B322" s="8" t="str">
        <f>VLOOKUP(A322,'Sets data'!$A$3:$C$9972,3,FALSE)</f>
        <v>Merciless Charge</v>
      </c>
      <c r="C322" s="8" t="str">
        <f>VLOOKUP(A322,'Sets data'!$A$3:$C$9972,2,FALSE)</f>
        <v>Gnadenloser Ansturm</v>
      </c>
      <c r="G322" s="71" t="str">
        <f t="shared" si="5"/>
        <v/>
      </c>
    </row>
    <row r="323" spans="1:7" x14ac:dyDescent="0.25">
      <c r="A323" s="12">
        <v>370</v>
      </c>
      <c r="B323" s="8" t="str">
        <f>VLOOKUP(A323,'Sets data'!$A$3:$C$9972,3,FALSE)</f>
        <v>Rampaging Slash</v>
      </c>
      <c r="C323" s="8" t="str">
        <f>VLOOKUP(A323,'Sets data'!$A$3:$C$9972,2,FALSE)</f>
        <v>Tobender Schnitt</v>
      </c>
      <c r="G323" s="71" t="str">
        <f t="shared" si="5"/>
        <v/>
      </c>
    </row>
    <row r="324" spans="1:7" x14ac:dyDescent="0.25">
      <c r="A324" s="12">
        <v>371</v>
      </c>
      <c r="B324" s="8" t="str">
        <f>VLOOKUP(A324,'Sets data'!$A$3:$C$9972,3,FALSE)</f>
        <v>Cruel Flurry</v>
      </c>
      <c r="C324" s="8" t="str">
        <f>VLOOKUP(A324,'Sets data'!$A$3:$C$9972,2,FALSE)</f>
        <v>Grausamer Schlaghagel</v>
      </c>
      <c r="G324" s="71" t="str">
        <f t="shared" si="5"/>
        <v/>
      </c>
    </row>
    <row r="325" spans="1:7" x14ac:dyDescent="0.25">
      <c r="A325" s="12">
        <v>372</v>
      </c>
      <c r="B325" s="8" t="str">
        <f>VLOOKUP(A325,'Sets data'!$A$3:$C$9972,3,FALSE)</f>
        <v>Thunderous Volley</v>
      </c>
      <c r="C325" s="8" t="str">
        <f>VLOOKUP(A325,'Sets data'!$A$3:$C$9972,2,FALSE)</f>
        <v>Donnernde Salve</v>
      </c>
      <c r="G325" s="71" t="str">
        <f t="shared" si="5"/>
        <v/>
      </c>
    </row>
    <row r="326" spans="1:7" x14ac:dyDescent="0.25">
      <c r="A326" s="12">
        <v>373</v>
      </c>
      <c r="B326" s="8" t="str">
        <f>VLOOKUP(A326,'Sets data'!$A$3:$C$9972,3,FALSE)</f>
        <v>Crushing Wall</v>
      </c>
      <c r="C326" s="8" t="str">
        <f>VLOOKUP(A326,'Sets data'!$A$3:$C$9972,2,FALSE)</f>
        <v>Zermalmende Mauer</v>
      </c>
      <c r="G326" s="71" t="str">
        <f t="shared" si="5"/>
        <v/>
      </c>
    </row>
    <row r="327" spans="1:7" x14ac:dyDescent="0.25">
      <c r="A327" s="12">
        <v>374</v>
      </c>
      <c r="B327" s="8" t="str">
        <f>VLOOKUP(A327,'Sets data'!$A$3:$C$9972,3,FALSE)</f>
        <v>Precise Regeneration</v>
      </c>
      <c r="C327" s="8" t="str">
        <f>VLOOKUP(A327,'Sets data'!$A$3:$C$9972,2,FALSE)</f>
        <v>Präzise Regeneration</v>
      </c>
      <c r="G327" s="71" t="str">
        <f t="shared" si="5"/>
        <v/>
      </c>
    </row>
    <row r="328" spans="1:7" x14ac:dyDescent="0.25">
      <c r="A328" s="12">
        <v>380</v>
      </c>
      <c r="B328" s="8" t="str">
        <f>VLOOKUP(A328,'Sets data'!$A$3:$C$9972,3,FALSE)</f>
        <v>Prophet\'s</v>
      </c>
      <c r="C328" s="8" t="str">
        <f>VLOOKUP(A328,'Sets data'!$A$3:$C$9972,2,FALSE)</f>
        <v>Prophet</v>
      </c>
      <c r="G328" s="71" t="str">
        <f t="shared" si="5"/>
        <v/>
      </c>
    </row>
    <row r="329" spans="1:7" x14ac:dyDescent="0.25">
      <c r="A329" s="12">
        <v>381</v>
      </c>
      <c r="B329" s="8" t="str">
        <f>VLOOKUP(A329,'Sets data'!$A$3:$C$9972,3,FALSE)</f>
        <v>Broken Soul</v>
      </c>
      <c r="C329" s="8" t="str">
        <f>VLOOKUP(A329,'Sets data'!$A$3:$C$9972,2,FALSE)</f>
        <v>Zerbrochene Seele</v>
      </c>
      <c r="G329" s="71" t="str">
        <f t="shared" si="5"/>
        <v/>
      </c>
    </row>
    <row r="330" spans="1:7" x14ac:dyDescent="0.25">
      <c r="A330" s="12">
        <v>382</v>
      </c>
      <c r="B330" s="8" t="str">
        <f>VLOOKUP(A330,'Sets data'!$A$3:$C$9972,3,FALSE)</f>
        <v>Grace of Gloom</v>
      </c>
      <c r="C330" s="8" t="str">
        <f>VLOOKUP(A330,'Sets data'!$A$3:$C$9972,2,FALSE)</f>
        <v>Anmut der Gräue</v>
      </c>
      <c r="G330" s="71" t="str">
        <f t="shared" si="5"/>
        <v/>
      </c>
    </row>
    <row r="331" spans="1:7" x14ac:dyDescent="0.25">
      <c r="A331" s="12">
        <v>383</v>
      </c>
      <c r="B331" s="8" t="str">
        <f>VLOOKUP(A331,'Sets data'!$A$3:$C$9972,3,FALSE)</f>
        <v>Gryphon\'s Ferocity</v>
      </c>
      <c r="C331" s="8" t="str">
        <f>VLOOKUP(A331,'Sets data'!$A$3:$C$9972,2,FALSE)</f>
        <v>Wildheit des Greifen</v>
      </c>
      <c r="G331" s="71" t="str">
        <f t="shared" si="5"/>
        <v/>
      </c>
    </row>
    <row r="332" spans="1:7" x14ac:dyDescent="0.25">
      <c r="A332" s="12">
        <v>384</v>
      </c>
      <c r="B332" s="8" t="str">
        <f>VLOOKUP(A332,'Sets data'!$A$3:$C$9972,3,FALSE)</f>
        <v>Wisdom of Vanus</v>
      </c>
      <c r="C332" s="8" t="str">
        <f>VLOOKUP(A332,'Sets data'!$A$3:$C$9972,2,FALSE)</f>
        <v>Weisheit von Vanus</v>
      </c>
      <c r="G332" s="71" t="str">
        <f t="shared" si="5"/>
        <v/>
      </c>
    </row>
    <row r="333" spans="1:7" x14ac:dyDescent="0.25">
      <c r="A333" s="5">
        <v>385</v>
      </c>
      <c r="B333" s="8" t="str">
        <f>VLOOKUP(A333,'Sets data'!$A$3:$C$9972,3,FALSE)</f>
        <v>Adept Rider</v>
      </c>
      <c r="C333" s="8" t="str">
        <f>VLOOKUP(A333,'Sets data'!$A$3:$C$9972,2,FALSE)</f>
        <v>Versierter Reiter</v>
      </c>
      <c r="G333" s="71" t="str">
        <f t="shared" si="5"/>
        <v/>
      </c>
    </row>
    <row r="334" spans="1:7" x14ac:dyDescent="0.25">
      <c r="A334" s="5">
        <v>386</v>
      </c>
      <c r="B334" s="8" t="str">
        <f>VLOOKUP(A334,'Sets data'!$A$3:$C$9972,3,FALSE)</f>
        <v>Sload\'s Semblance</v>
      </c>
      <c r="C334" s="8" t="str">
        <f>VLOOKUP(A334,'Sets data'!$A$3:$C$9972,2,FALSE)</f>
        <v>Kreckenantlitz</v>
      </c>
      <c r="G334" s="71" t="str">
        <f t="shared" si="5"/>
        <v/>
      </c>
    </row>
    <row r="335" spans="1:7" x14ac:dyDescent="0.25">
      <c r="A335" s="5">
        <v>387</v>
      </c>
      <c r="B335" s="8" t="str">
        <f>VLOOKUP(A335,'Sets data'!$A$3:$C$9972,3,FALSE)</f>
        <v>Nocturnal\'s Favor</v>
      </c>
      <c r="C335" s="8" t="str">
        <f>VLOOKUP(A335,'Sets data'!$A$3:$C$9972,2,FALSE)</f>
        <v>Nocturnals Gunst</v>
      </c>
      <c r="G335" s="71" t="str">
        <f t="shared" si="5"/>
        <v/>
      </c>
    </row>
    <row r="336" spans="1:7" x14ac:dyDescent="0.25">
      <c r="A336" s="12">
        <v>388</v>
      </c>
      <c r="B336" s="8" t="str">
        <f>VLOOKUP(A336,'Sets data'!$A$3:$C$9972,3,FALSE)</f>
        <v>Aegis of Galenwe</v>
      </c>
      <c r="C336" s="8" t="str">
        <f>VLOOKUP(A336,'Sets data'!$A$3:$C$9972,2,FALSE)</f>
        <v>Ägis von Galenwe</v>
      </c>
      <c r="G336" s="71" t="str">
        <f t="shared" si="5"/>
        <v/>
      </c>
    </row>
    <row r="337" spans="1:7" x14ac:dyDescent="0.25">
      <c r="A337" s="12">
        <v>389</v>
      </c>
      <c r="B337" s="8" t="str">
        <f>VLOOKUP(A337,'Sets data'!$A$3:$C$9972,3,FALSE)</f>
        <v>Arms of Relequen</v>
      </c>
      <c r="C337" s="8" t="str">
        <f>VLOOKUP(A337,'Sets data'!$A$3:$C$9972,2,FALSE)</f>
        <v>Waffen von Relequen</v>
      </c>
      <c r="G337" s="71" t="str">
        <f t="shared" si="5"/>
        <v/>
      </c>
    </row>
    <row r="338" spans="1:7" x14ac:dyDescent="0.25">
      <c r="A338" s="12">
        <v>390</v>
      </c>
      <c r="B338" s="8" t="str">
        <f>VLOOKUP(A338,'Sets data'!$A$3:$C$9972,3,FALSE)</f>
        <v>Mantle of Siroria</v>
      </c>
      <c r="C338" s="8" t="str">
        <f>VLOOKUP(A338,'Sets data'!$A$3:$C$9972,2,FALSE)</f>
        <v>Mantel von Siroria</v>
      </c>
      <c r="G338" s="71" t="str">
        <f t="shared" si="5"/>
        <v/>
      </c>
    </row>
    <row r="339" spans="1:7" ht="105" x14ac:dyDescent="0.25">
      <c r="A339" s="12">
        <v>391</v>
      </c>
      <c r="B339" s="8" t="str">
        <f>VLOOKUP(A339,'Sets data'!$A$3:$C$9972,3,FALSE)</f>
        <v>Vestment of Olorime</v>
      </c>
      <c r="C339" s="8" t="str">
        <f>VLOOKUP(A339,'Sets data'!$A$3:$C$9972,2,FALSE)</f>
        <v>Gewandung von Olorime</v>
      </c>
      <c r="D339" s="23" t="s">
        <v>2229</v>
      </c>
      <c r="G339" s="71"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data'!$A$3:$C$9972,3,FALSE)</f>
        <v>Perfect Aegis of Galenwe</v>
      </c>
      <c r="C340" s="8" t="str">
        <f>VLOOKUP(A340,'Sets data'!$A$3:$C$9972,2,FALSE)</f>
        <v>Perfekte Ägis von Galenwe</v>
      </c>
      <c r="G340" s="71" t="str">
        <f t="shared" si="5"/>
        <v/>
      </c>
    </row>
    <row r="341" spans="1:7" x14ac:dyDescent="0.25">
      <c r="A341" s="46">
        <v>393</v>
      </c>
      <c r="B341" s="8" t="str">
        <f>VLOOKUP(A341,'Sets data'!$A$3:$C$9972,3,FALSE)</f>
        <v>Perfect Arms of Relequen</v>
      </c>
      <c r="C341" s="8" t="str">
        <f>VLOOKUP(A341,'Sets data'!$A$3:$C$9972,2,FALSE)</f>
        <v>Perfekte Waffen von Relequen</v>
      </c>
      <c r="G341" s="71" t="str">
        <f t="shared" si="5"/>
        <v/>
      </c>
    </row>
    <row r="342" spans="1:7" x14ac:dyDescent="0.25">
      <c r="A342" s="12">
        <v>394</v>
      </c>
      <c r="B342" s="8" t="str">
        <f>VLOOKUP(A342,'Sets data'!$A$3:$C$9972,3,FALSE)</f>
        <v>Perfect Mantle of Siroria</v>
      </c>
      <c r="C342" s="8" t="str">
        <f>VLOOKUP(A342,'Sets data'!$A$3:$C$9972,2,FALSE)</f>
        <v>Perfekter Mantel von Siroria</v>
      </c>
      <c r="G342" s="71" t="str">
        <f t="shared" si="5"/>
        <v/>
      </c>
    </row>
    <row r="343" spans="1:7" ht="105" x14ac:dyDescent="0.25">
      <c r="A343" s="12">
        <v>395</v>
      </c>
      <c r="B343" s="8" t="str">
        <f>VLOOKUP(A343,'Sets data'!$A$3:$C$9972,3,FALSE)</f>
        <v>Perfect Vestment of Olorime</v>
      </c>
      <c r="C343" s="8" t="str">
        <f>VLOOKUP(A343,'Sets data'!$A$3:$C$9972,2,FALSE)</f>
        <v>Perfekte Gewandung von Olorime</v>
      </c>
      <c r="D343" s="23" t="s">
        <v>2230</v>
      </c>
      <c r="G343" s="71"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data'!$A$3:$C$9972,3,FALSE)</f>
        <v>Balorgh</v>
      </c>
      <c r="C344" s="8" t="str">
        <f>VLOOKUP(A344,'Sets data'!$A$3:$C$9972,2,FALSE)</f>
        <v>Balorgh</v>
      </c>
      <c r="G344" s="71" t="str">
        <f t="shared" si="5"/>
        <v/>
      </c>
    </row>
    <row r="345" spans="1:7" x14ac:dyDescent="0.25">
      <c r="A345" s="5">
        <v>398</v>
      </c>
      <c r="B345" s="8" t="str">
        <f>VLOOKUP(A345,'Sets data'!$A$3:$C$9972,3,FALSE)</f>
        <v>Vykosa</v>
      </c>
      <c r="C345" s="8" t="str">
        <f>VLOOKUP(A345,'Sets data'!$A$3:$C$9972,2,FALSE)</f>
        <v>Vykosa</v>
      </c>
      <c r="G345" s="71" t="str">
        <f t="shared" si="5"/>
        <v/>
      </c>
    </row>
    <row r="346" spans="1:7" x14ac:dyDescent="0.25">
      <c r="A346" s="12">
        <v>399</v>
      </c>
      <c r="B346" s="8" t="str">
        <f>VLOOKUP(A346,'Sets data'!$A$3:$C$9972,3,FALSE)</f>
        <v>Hanu\'s Compassion</v>
      </c>
      <c r="C346" s="8" t="str">
        <f>VLOOKUP(A346,'Sets data'!$A$3:$C$9972,2,FALSE)</f>
        <v>Hanus Mitgefühl</v>
      </c>
      <c r="G346" s="71" t="str">
        <f t="shared" si="5"/>
        <v/>
      </c>
    </row>
    <row r="347" spans="1:7" x14ac:dyDescent="0.25">
      <c r="A347" s="12">
        <v>400</v>
      </c>
      <c r="B347" s="8" t="str">
        <f>VLOOKUP(A347,'Sets data'!$A$3:$C$9972,3,FALSE)</f>
        <v>Blood Moon</v>
      </c>
      <c r="C347" s="8" t="str">
        <f>VLOOKUP(A347,'Sets data'!$A$3:$C$9972,2,FALSE)</f>
        <v>Blutmond</v>
      </c>
      <c r="G347" s="71" t="str">
        <f t="shared" si="5"/>
        <v/>
      </c>
    </row>
    <row r="348" spans="1:7" x14ac:dyDescent="0.25">
      <c r="A348" s="12">
        <v>401</v>
      </c>
      <c r="B348" s="8" t="str">
        <f>VLOOKUP(A348,'Sets data'!$A$3:$C$9972,3,FALSE)</f>
        <v>Haven of Ursus</v>
      </c>
      <c r="C348" s="8" t="str">
        <f>VLOOKUP(A348,'Sets data'!$A$3:$C$9972,2,FALSE)</f>
        <v>Zuflucht von Ursus</v>
      </c>
      <c r="G348" s="71" t="str">
        <f t="shared" si="5"/>
        <v/>
      </c>
    </row>
    <row r="349" spans="1:7" x14ac:dyDescent="0.25">
      <c r="A349" s="12">
        <v>402</v>
      </c>
      <c r="B349" s="8" t="str">
        <f>VLOOKUP(A349,'Sets data'!$A$3:$C$9972,3,FALSE)</f>
        <v>Moon Hunter</v>
      </c>
      <c r="C349" s="8" t="str">
        <f>VLOOKUP(A349,'Sets data'!$A$3:$C$9972,2,FALSE)</f>
        <v>Mondjäger</v>
      </c>
      <c r="G349" s="71" t="str">
        <f t="shared" si="5"/>
        <v/>
      </c>
    </row>
    <row r="350" spans="1:7" x14ac:dyDescent="0.25">
      <c r="A350" s="12">
        <v>403</v>
      </c>
      <c r="B350" s="8" t="str">
        <f>VLOOKUP(A350,'Sets data'!$A$3:$C$9972,3,FALSE)</f>
        <v>Savage Werewolf</v>
      </c>
      <c r="C350" s="8" t="str">
        <f>VLOOKUP(A350,'Sets data'!$A$3:$C$9972,2,FALSE)</f>
        <v>Wilder Werwolf</v>
      </c>
      <c r="G350" s="71" t="str">
        <f t="shared" si="5"/>
        <v/>
      </c>
    </row>
    <row r="351" spans="1:7" x14ac:dyDescent="0.25">
      <c r="A351" s="12">
        <v>404</v>
      </c>
      <c r="B351" s="8" t="str">
        <f>VLOOKUP(A351,'Sets data'!$A$3:$C$9972,3,FALSE)</f>
        <v>Jailer\'s Tenacity</v>
      </c>
      <c r="C351" s="8" t="str">
        <f>VLOOKUP(A351,'Sets data'!$A$3:$C$9972,2,FALSE)</f>
        <v>Tenazität des Kerkermeisters</v>
      </c>
      <c r="G351" s="71" t="str">
        <f t="shared" si="5"/>
        <v/>
      </c>
    </row>
    <row r="352" spans="1:7" x14ac:dyDescent="0.25">
      <c r="A352" s="12">
        <v>405</v>
      </c>
      <c r="B352" s="8" t="str">
        <f>VLOOKUP(A352,'Sets data'!$A$3:$C$9972,3,FALSE)</f>
        <v>Bright-Throat\'s Boast</v>
      </c>
      <c r="C352" s="8" t="str">
        <f>VLOOKUP(A352,'Sets data'!$A$3:$C$9972,2,FALSE)</f>
        <v>Hellhalsstolz</v>
      </c>
      <c r="G352" s="71" t="str">
        <f t="shared" si="5"/>
        <v/>
      </c>
    </row>
    <row r="353" spans="1:7" x14ac:dyDescent="0.25">
      <c r="A353" s="12">
        <v>406</v>
      </c>
      <c r="B353" s="8" t="str">
        <f>VLOOKUP(A353,'Sets data'!$A$3:$C$9972,3,FALSE)</f>
        <v>Dead-Water\'s Guile</v>
      </c>
      <c r="C353" s="8" t="str">
        <f>VLOOKUP(A353,'Sets data'!$A$3:$C$9972,2,FALSE)</f>
        <v>Totwassertücke</v>
      </c>
      <c r="G353" s="71" t="str">
        <f t="shared" si="5"/>
        <v/>
      </c>
    </row>
    <row r="354" spans="1:7" x14ac:dyDescent="0.25">
      <c r="A354" s="12">
        <v>407</v>
      </c>
      <c r="B354" s="8" t="str">
        <f>VLOOKUP(A354,'Sets data'!$A$3:$C$9972,3,FALSE)</f>
        <v>Champion of the Hist</v>
      </c>
      <c r="C354" s="8" t="str">
        <f>VLOOKUP(A354,'Sets data'!$A$3:$C$9972,2,FALSE)</f>
        <v>Histchampion</v>
      </c>
      <c r="G354" s="71" t="str">
        <f t="shared" si="5"/>
        <v/>
      </c>
    </row>
    <row r="355" spans="1:7" x14ac:dyDescent="0.25">
      <c r="A355" s="5">
        <v>408</v>
      </c>
      <c r="B355" s="8" t="str">
        <f>VLOOKUP(A355,'Sets data'!$A$3:$C$9972,3,FALSE)</f>
        <v>Grave-Stake Collector</v>
      </c>
      <c r="C355" s="8" t="str">
        <f>VLOOKUP(A355,'Sets data'!$A$3:$C$9972,2,FALSE)</f>
        <v>Grabpflocksammler</v>
      </c>
      <c r="G355" s="71" t="str">
        <f t="shared" si="5"/>
        <v/>
      </c>
    </row>
    <row r="356" spans="1:7" x14ac:dyDescent="0.25">
      <c r="A356" s="5">
        <v>409</v>
      </c>
      <c r="B356" s="8" t="str">
        <f>VLOOKUP(A356,'Sets data'!$A$3:$C$9972,3,FALSE)</f>
        <v>Naga Shaman</v>
      </c>
      <c r="C356" s="8" t="str">
        <f>VLOOKUP(A356,'Sets data'!$A$3:$C$9972,2,FALSE)</f>
        <v>Nagaschamane</v>
      </c>
      <c r="G356" s="71" t="str">
        <f t="shared" si="5"/>
        <v/>
      </c>
    </row>
    <row r="357" spans="1:7" x14ac:dyDescent="0.25">
      <c r="A357" s="5">
        <v>410</v>
      </c>
      <c r="B357" s="8" t="str">
        <f>VLOOKUP(A357,'Sets data'!$A$3:$C$9972,3,FALSE)</f>
        <v>Might of the Lost Legion</v>
      </c>
      <c r="C357" s="8" t="str">
        <f>VLOOKUP(A357,'Sets data'!$A$3:$C$9972,2,FALSE)</f>
        <v>Macht der Verlorenen Legion</v>
      </c>
      <c r="G357" s="71" t="str">
        <f t="shared" si="5"/>
        <v/>
      </c>
    </row>
    <row r="358" spans="1:7" x14ac:dyDescent="0.25">
      <c r="A358" s="12">
        <v>411</v>
      </c>
      <c r="B358" s="8" t="str">
        <f>VLOOKUP(A358,'Sets data'!$A$3:$C$9972,3,FALSE)</f>
        <v>Gallant Charge</v>
      </c>
      <c r="C358" s="8" t="str">
        <f>VLOOKUP(A358,'Sets data'!$A$3:$C$9972,2,FALSE)</f>
        <v>Galanter Ansturm</v>
      </c>
      <c r="G358" s="71" t="str">
        <f t="shared" si="5"/>
        <v/>
      </c>
    </row>
    <row r="359" spans="1:7" x14ac:dyDescent="0.25">
      <c r="A359" s="12">
        <v>412</v>
      </c>
      <c r="B359" s="8" t="str">
        <f>VLOOKUP(A359,'Sets data'!$A$3:$C$9972,3,FALSE)</f>
        <v>Radial Uppercut</v>
      </c>
      <c r="C359" s="8" t="str">
        <f>VLOOKUP(A359,'Sets data'!$A$3:$C$9972,2,FALSE)</f>
        <v>Rundum-Aufwärtsschnitt</v>
      </c>
      <c r="G359" s="71" t="str">
        <f t="shared" si="5"/>
        <v/>
      </c>
    </row>
    <row r="360" spans="1:7" x14ac:dyDescent="0.25">
      <c r="A360" s="12">
        <v>413</v>
      </c>
      <c r="B360" s="8" t="str">
        <f>VLOOKUP(A360,'Sets data'!$A$3:$C$9972,3,FALSE)</f>
        <v>Spectral Cloak</v>
      </c>
      <c r="C360" s="8" t="str">
        <f>VLOOKUP(A360,'Sets data'!$A$3:$C$9972,2,FALSE)</f>
        <v>Spektraler Mantel</v>
      </c>
      <c r="G360" s="71" t="str">
        <f t="shared" si="5"/>
        <v/>
      </c>
    </row>
    <row r="361" spans="1:7" x14ac:dyDescent="0.25">
      <c r="A361" s="12">
        <v>414</v>
      </c>
      <c r="B361" s="8" t="str">
        <f>VLOOKUP(A361,'Sets data'!$A$3:$C$9972,3,FALSE)</f>
        <v>Virulent Shot</v>
      </c>
      <c r="C361" s="8" t="str">
        <f>VLOOKUP(A361,'Sets data'!$A$3:$C$9972,2,FALSE)</f>
        <v>Virulenter Schuss</v>
      </c>
      <c r="G361" s="71" t="str">
        <f t="shared" si="5"/>
        <v/>
      </c>
    </row>
    <row r="362" spans="1:7" x14ac:dyDescent="0.25">
      <c r="A362" s="12">
        <v>415</v>
      </c>
      <c r="B362" s="8" t="str">
        <f>VLOOKUP(A362,'Sets data'!$A$3:$C$9972,3,FALSE)</f>
        <v>Wild Impulse</v>
      </c>
      <c r="C362" s="8" t="str">
        <f>VLOOKUP(A362,'Sets data'!$A$3:$C$9972,2,FALSE)</f>
        <v>Wilder Impuls</v>
      </c>
      <c r="G362" s="71" t="str">
        <f t="shared" si="5"/>
        <v/>
      </c>
    </row>
    <row r="363" spans="1:7" x14ac:dyDescent="0.25">
      <c r="A363" s="12">
        <v>416</v>
      </c>
      <c r="B363" s="8" t="str">
        <f>VLOOKUP(A363,'Sets data'!$A$3:$C$9972,3,FALSE)</f>
        <v>Mender\'s Ward</v>
      </c>
      <c r="C363" s="8" t="str">
        <f>VLOOKUP(A363,'Sets data'!$A$3:$C$9972,2,FALSE)</f>
        <v>Schutz des Pflegers</v>
      </c>
      <c r="G363" s="71" t="str">
        <f t="shared" si="5"/>
        <v/>
      </c>
    </row>
    <row r="364" spans="1:7" x14ac:dyDescent="0.25">
      <c r="A364" s="12">
        <v>417</v>
      </c>
      <c r="B364" s="8" t="str">
        <f>VLOOKUP(A364,'Sets data'!$A$3:$C$9972,3,FALSE)</f>
        <v>Indomitable Fury</v>
      </c>
      <c r="C364" s="8" t="str">
        <f>VLOOKUP(A364,'Sets data'!$A$3:$C$9972,2,FALSE)</f>
        <v>Unbeugsamer Zorn</v>
      </c>
      <c r="G364" s="71" t="str">
        <f t="shared" si="5"/>
        <v/>
      </c>
    </row>
    <row r="365" spans="1:7" x14ac:dyDescent="0.25">
      <c r="A365" s="12">
        <v>418</v>
      </c>
      <c r="B365" s="8" t="str">
        <f>VLOOKUP(A365,'Sets data'!$A$3:$C$9972,3,FALSE)</f>
        <v>Spell Strategist</v>
      </c>
      <c r="C365" s="8" t="str">
        <f>VLOOKUP(A365,'Sets data'!$A$3:$C$9972,2,FALSE)</f>
        <v>Zauberstratege</v>
      </c>
      <c r="G365" s="71" t="str">
        <f t="shared" si="5"/>
        <v/>
      </c>
    </row>
    <row r="366" spans="1:7" x14ac:dyDescent="0.25">
      <c r="A366" s="12">
        <v>419</v>
      </c>
      <c r="B366" s="8" t="str">
        <f>VLOOKUP(A366,'Sets data'!$A$3:$C$9972,3,FALSE)</f>
        <v>Battlefield Acrobat</v>
      </c>
      <c r="C366" s="8" t="str">
        <f>VLOOKUP(A366,'Sets data'!$A$3:$C$9972,2,FALSE)</f>
        <v>Schlachtfeldakrobat</v>
      </c>
      <c r="G366" s="71" t="str">
        <f t="shared" si="5"/>
        <v/>
      </c>
    </row>
    <row r="367" spans="1:7" x14ac:dyDescent="0.25">
      <c r="A367" s="12">
        <v>420</v>
      </c>
      <c r="B367" s="8" t="str">
        <f>VLOOKUP(A367,'Sets data'!$A$3:$C$9972,3,FALSE)</f>
        <v>Soldier of Anguish</v>
      </c>
      <c r="C367" s="8" t="str">
        <f>VLOOKUP(A367,'Sets data'!$A$3:$C$9972,2,FALSE)</f>
        <v>Soldat der Pein</v>
      </c>
      <c r="G367" s="71" t="str">
        <f t="shared" si="5"/>
        <v/>
      </c>
    </row>
    <row r="368" spans="1:7" x14ac:dyDescent="0.25">
      <c r="A368" s="12">
        <v>421</v>
      </c>
      <c r="B368" s="8" t="str">
        <f>VLOOKUP(A368,'Sets data'!$A$3:$C$9972,3,FALSE)</f>
        <v>Steadfast Hero</v>
      </c>
      <c r="C368" s="8" t="str">
        <f>VLOOKUP(A368,'Sets data'!$A$3:$C$9972,2,FALSE)</f>
        <v>Standhafter Held</v>
      </c>
      <c r="G368" s="71" t="str">
        <f t="shared" si="5"/>
        <v/>
      </c>
    </row>
    <row r="369" spans="1:7" x14ac:dyDescent="0.25">
      <c r="A369" s="12">
        <v>422</v>
      </c>
      <c r="B369" s="8" t="str">
        <f>VLOOKUP(A369,'Sets data'!$A$3:$C$9972,3,FALSE)</f>
        <v>Battalion Defender</v>
      </c>
      <c r="C369" s="8" t="str">
        <f>VLOOKUP(A369,'Sets data'!$A$3:$C$9972,2,FALSE)</f>
        <v>Bataillonsverteidiger</v>
      </c>
      <c r="G369" s="71" t="str">
        <f t="shared" si="5"/>
        <v/>
      </c>
    </row>
    <row r="370" spans="1:7" x14ac:dyDescent="0.25">
      <c r="A370" s="12">
        <v>423</v>
      </c>
      <c r="B370" s="8" t="str">
        <f>VLOOKUP(A370,'Sets data'!$A$3:$C$9972,3,FALSE)</f>
        <v>Perfect Gallant Charge</v>
      </c>
      <c r="C370" s="8" t="str">
        <f>VLOOKUP(A370,'Sets data'!$A$3:$C$9972,2,FALSE)</f>
        <v>Perfekter galanter Ansturm</v>
      </c>
      <c r="G370" s="71" t="str">
        <f t="shared" si="5"/>
        <v/>
      </c>
    </row>
    <row r="371" spans="1:7" x14ac:dyDescent="0.25">
      <c r="A371" s="12">
        <v>424</v>
      </c>
      <c r="B371" s="8" t="str">
        <f>VLOOKUP(A371,'Sets data'!$A$3:$C$9972,3,FALSE)</f>
        <v>Perfect Radial Uppercut</v>
      </c>
      <c r="C371" s="8" t="str">
        <f>VLOOKUP(A371,'Sets data'!$A$3:$C$9972,2,FALSE)</f>
        <v>Perfekter Rundum-Aufwärtsschnitt</v>
      </c>
      <c r="G371" s="71" t="str">
        <f t="shared" si="5"/>
        <v/>
      </c>
    </row>
    <row r="372" spans="1:7" x14ac:dyDescent="0.25">
      <c r="A372" s="12">
        <v>425</v>
      </c>
      <c r="B372" s="8" t="str">
        <f>VLOOKUP(A372,'Sets data'!$A$3:$C$9972,3,FALSE)</f>
        <v>Perfect Spectral Cloak</v>
      </c>
      <c r="C372" s="8" t="str">
        <f>VLOOKUP(A372,'Sets data'!$A$3:$C$9972,2,FALSE)</f>
        <v>Perfekter spektraler Mantel</v>
      </c>
      <c r="G372" s="71" t="str">
        <f t="shared" si="5"/>
        <v/>
      </c>
    </row>
    <row r="373" spans="1:7" x14ac:dyDescent="0.25">
      <c r="A373" s="12">
        <v>426</v>
      </c>
      <c r="B373" s="8" t="str">
        <f>VLOOKUP(A373,'Sets data'!$A$3:$C$9972,3,FALSE)</f>
        <v>Perfect Virulent Shot</v>
      </c>
      <c r="C373" s="8" t="str">
        <f>VLOOKUP(A373,'Sets data'!$A$3:$C$9972,2,FALSE)</f>
        <v>Perfekter virulenter Schuss</v>
      </c>
      <c r="G373" s="71" t="str">
        <f t="shared" si="5"/>
        <v/>
      </c>
    </row>
    <row r="374" spans="1:7" x14ac:dyDescent="0.25">
      <c r="A374" s="12">
        <v>427</v>
      </c>
      <c r="B374" s="8" t="str">
        <f>VLOOKUP(A374,'Sets data'!$A$3:$C$9972,3,FALSE)</f>
        <v>Perfect Wild Impulse</v>
      </c>
      <c r="C374" s="8" t="str">
        <f>VLOOKUP(A374,'Sets data'!$A$3:$C$9972,2,FALSE)</f>
        <v>Perfekter wilder Impuls</v>
      </c>
      <c r="G374" s="71" t="str">
        <f t="shared" si="5"/>
        <v/>
      </c>
    </row>
    <row r="375" spans="1:7" x14ac:dyDescent="0.25">
      <c r="A375" s="12">
        <v>428</v>
      </c>
      <c r="B375" s="8" t="str">
        <f>VLOOKUP(A375,'Sets data'!$A$3:$C$9972,3,FALSE)</f>
        <v>Perfect Mender\'s Ward</v>
      </c>
      <c r="C375" s="8" t="str">
        <f>VLOOKUP(A375,'Sets data'!$A$3:$C$9972,2,FALSE)</f>
        <v>Perfekter Schutz des Pflegers</v>
      </c>
      <c r="G375" s="71" t="str">
        <f t="shared" si="5"/>
        <v/>
      </c>
    </row>
    <row r="376" spans="1:7" x14ac:dyDescent="0.25">
      <c r="A376" s="12">
        <v>429</v>
      </c>
      <c r="B376" s="8" t="str">
        <f>VLOOKUP(A376,'Sets data'!$A$3:$C$9972,3,FALSE)</f>
        <v>Mighty Glacier</v>
      </c>
      <c r="C376" s="8" t="str">
        <f>VLOOKUP(A376,'Sets data'!$A$3:$C$9972,2,FALSE)</f>
        <v>Mächtiger Gletscher</v>
      </c>
      <c r="G376" s="71" t="str">
        <f t="shared" si="5"/>
        <v/>
      </c>
    </row>
    <row r="377" spans="1:7" x14ac:dyDescent="0.25">
      <c r="A377" s="12">
        <v>430</v>
      </c>
      <c r="B377" s="8" t="str">
        <f>VLOOKUP(A377,'Sets data'!$A$3:$C$9972,3,FALSE)</f>
        <v>Tzogvin\'s Warband</v>
      </c>
      <c r="C377" s="8" t="str">
        <f>VLOOKUP(A377,'Sets data'!$A$3:$C$9972,2,FALSE)</f>
        <v>Tzogvins Kriegstrupp</v>
      </c>
      <c r="G377" s="71" t="str">
        <f t="shared" si="5"/>
        <v/>
      </c>
    </row>
    <row r="378" spans="1:7" x14ac:dyDescent="0.25">
      <c r="A378" s="12">
        <v>431</v>
      </c>
      <c r="B378" s="8" t="str">
        <f>VLOOKUP(A378,'Sets data'!$A$3:$C$9972,3,FALSE)</f>
        <v>Icy Conjuror</v>
      </c>
      <c r="C378" s="8" t="str">
        <f>VLOOKUP(A378,'Sets data'!$A$3:$C$9972,2,FALSE)</f>
        <v>Eisiger Anrufer</v>
      </c>
      <c r="G378" s="71" t="str">
        <f t="shared" si="5"/>
        <v/>
      </c>
    </row>
    <row r="379" spans="1:7" x14ac:dyDescent="0.25">
      <c r="A379" s="5">
        <v>432</v>
      </c>
      <c r="B379" s="8" t="str">
        <f>VLOOKUP(A379,'Sets data'!$A$3:$C$9972,3,FALSE)</f>
        <v>Stonekeeper</v>
      </c>
      <c r="C379" s="8" t="str">
        <f>VLOOKUP(A379,'Sets data'!$A$3:$C$9972,2,FALSE)</f>
        <v>Steinwahrer</v>
      </c>
      <c r="G379" s="71" t="str">
        <f t="shared" si="5"/>
        <v/>
      </c>
    </row>
    <row r="380" spans="1:7" x14ac:dyDescent="0.25">
      <c r="A380" s="12">
        <v>433</v>
      </c>
      <c r="B380" s="8" t="str">
        <f>VLOOKUP(A380,'Sets data'!$A$3:$C$9972,3,FALSE)</f>
        <v>Frozen Watcher</v>
      </c>
      <c r="C380" s="8" t="str">
        <f>VLOOKUP(A380,'Sets data'!$A$3:$C$9972,2,FALSE)</f>
        <v>Gefrorener Beobachter</v>
      </c>
      <c r="G380" s="71" t="str">
        <f t="shared" si="5"/>
        <v/>
      </c>
    </row>
    <row r="381" spans="1:7" x14ac:dyDescent="0.25">
      <c r="A381" s="12">
        <v>434</v>
      </c>
      <c r="B381" s="8" t="str">
        <f>VLOOKUP(A381,'Sets data'!$A$3:$C$9972,3,FALSE)</f>
        <v>Scavenging Demise</v>
      </c>
      <c r="C381" s="8" t="str">
        <f>VLOOKUP(A381,'Sets data'!$A$3:$C$9972,2,FALSE)</f>
        <v>Ausbeutender Niedergang</v>
      </c>
      <c r="G381" s="71" t="str">
        <f t="shared" si="5"/>
        <v/>
      </c>
    </row>
    <row r="382" spans="1:7" x14ac:dyDescent="0.25">
      <c r="A382" s="12">
        <v>435</v>
      </c>
      <c r="B382" s="8" t="str">
        <f>VLOOKUP(A382,'Sets data'!$A$3:$C$9972,3,FALSE)</f>
        <v>Auroran\'s Thunder</v>
      </c>
      <c r="C382" s="8" t="str">
        <f>VLOOKUP(A382,'Sets data'!$A$3:$C$9972,2,FALSE)</f>
        <v>Donner des Auroraners</v>
      </c>
      <c r="G382" s="71" t="str">
        <f t="shared" si="5"/>
        <v/>
      </c>
    </row>
    <row r="383" spans="1:7" x14ac:dyDescent="0.25">
      <c r="A383" s="5">
        <v>436</v>
      </c>
      <c r="B383" s="8" t="str">
        <f>VLOOKUP(A383,'Sets data'!$A$3:$C$9972,3,FALSE)</f>
        <v>Symphony of Blades</v>
      </c>
      <c r="C383" s="8" t="str">
        <f>VLOOKUP(A383,'Sets data'!$A$3:$C$9972,2,FALSE)</f>
        <v>Sinfonie der Klingen</v>
      </c>
      <c r="G383" s="71" t="str">
        <f t="shared" si="5"/>
        <v/>
      </c>
    </row>
    <row r="384" spans="1:7" x14ac:dyDescent="0.25">
      <c r="A384" s="12">
        <v>437</v>
      </c>
      <c r="B384" s="8" t="str">
        <f>VLOOKUP(A384,'Sets data'!$A$3:$C$9972,3,FALSE)</f>
        <v>Coldharbour\'s Favorite</v>
      </c>
      <c r="C384" s="8" t="str">
        <f>VLOOKUP(A384,'Sets data'!$A$3:$C$9972,2,FALSE)</f>
        <v>Kalthafens Günstling</v>
      </c>
      <c r="G384" s="71" t="str">
        <f t="shared" ref="G384:G437" si="6">IF(AND(A384&lt;&gt;"",NOT(ISERROR(A384)),ISNUMBER(A384),D384&lt;&gt;""),CONCATENATE("[",A384,"] = {",D384,"},","     --",B384," -&gt; ",E384," / ",F384),"")</f>
        <v/>
      </c>
    </row>
    <row r="385" spans="1:7" x14ac:dyDescent="0.25">
      <c r="A385" s="12">
        <v>438</v>
      </c>
      <c r="B385" s="8" t="str">
        <f>VLOOKUP(A385,'Sets data'!$A$3:$C$9972,3,FALSE)</f>
        <v>Senche-raht\'s Grit</v>
      </c>
      <c r="C385" s="8" t="str">
        <f>VLOOKUP(A385,'Sets data'!$A$3:$C$9972,2,FALSE)</f>
        <v>Mut des Senche-raht</v>
      </c>
      <c r="G385" s="71" t="str">
        <f t="shared" si="6"/>
        <v/>
      </c>
    </row>
    <row r="386" spans="1:7" x14ac:dyDescent="0.25">
      <c r="A386" s="5">
        <v>439</v>
      </c>
      <c r="B386" s="8" t="str">
        <f>VLOOKUP(A386,'Sets data'!$A$3:$C$9972,3,FALSE)</f>
        <v>Vastarie\'s Tutelage</v>
      </c>
      <c r="C386" s="8" t="str">
        <f>VLOOKUP(A386,'Sets data'!$A$3:$C$9972,2,FALSE)</f>
        <v>Vastaries Vormundschaft</v>
      </c>
      <c r="G386" s="71" t="str">
        <f t="shared" si="6"/>
        <v/>
      </c>
    </row>
    <row r="387" spans="1:7" x14ac:dyDescent="0.25">
      <c r="A387" s="5">
        <v>440</v>
      </c>
      <c r="B387" s="8" t="str">
        <f>VLOOKUP(A387,'Sets data'!$A$3:$C$9972,3,FALSE)</f>
        <v>Crafty Alfiq</v>
      </c>
      <c r="C387" s="8" t="str">
        <f>VLOOKUP(A387,'Sets data'!$A$3:$C$9972,2,FALSE)</f>
        <v>Listiger Alfiq</v>
      </c>
      <c r="G387" s="71" t="str">
        <f t="shared" si="6"/>
        <v/>
      </c>
    </row>
    <row r="388" spans="1:7" x14ac:dyDescent="0.25">
      <c r="A388" s="5">
        <v>441</v>
      </c>
      <c r="B388" s="8" t="str">
        <f>VLOOKUP(A388,'Sets data'!$A$3:$C$9972,3,FALSE)</f>
        <v>Vesture of Darloc Brae</v>
      </c>
      <c r="C388" s="8" t="str">
        <f>VLOOKUP(A388,'Sets data'!$A$3:$C$9972,2,FALSE)</f>
        <v>Gewandung von Darloc Brae</v>
      </c>
      <c r="G388" s="71" t="str">
        <f t="shared" si="6"/>
        <v/>
      </c>
    </row>
    <row r="389" spans="1:7" x14ac:dyDescent="0.25">
      <c r="A389" s="5">
        <v>442</v>
      </c>
      <c r="B389" s="8" t="str">
        <f>VLOOKUP(A389,'Sets data'!$A$3:$C$9972,3,FALSE)</f>
        <v>Call of the Undertaker</v>
      </c>
      <c r="C389" s="8" t="str">
        <f>VLOOKUP(A389,'Sets data'!$A$3:$C$9972,2,FALSE)</f>
        <v>Ruf des Totengräbers</v>
      </c>
      <c r="G389" s="71" t="str">
        <f t="shared" si="6"/>
        <v/>
      </c>
    </row>
    <row r="390" spans="1:7" x14ac:dyDescent="0.25">
      <c r="A390" s="5">
        <v>443</v>
      </c>
      <c r="B390" s="8" t="str">
        <f>VLOOKUP(A390,'Sets data'!$A$3:$C$9972,3,FALSE)</f>
        <v>Eye of Nahviintaas</v>
      </c>
      <c r="C390" s="8" t="str">
        <f>VLOOKUP(A390,'Sets data'!$A$3:$C$9972,2,FALSE)</f>
        <v>Auge von Nahviintaas</v>
      </c>
      <c r="G390" s="71" t="str">
        <f t="shared" si="6"/>
        <v/>
      </c>
    </row>
    <row r="391" spans="1:7" x14ac:dyDescent="0.25">
      <c r="A391" s="5">
        <v>444</v>
      </c>
      <c r="B391" s="8" t="str">
        <f>VLOOKUP(A391,'Sets data'!$A$3:$C$9972,3,FALSE)</f>
        <v>False God\'s Devotion</v>
      </c>
      <c r="C391" s="8" t="str">
        <f>VLOOKUP(A391,'Sets data'!$A$3:$C$9972,2,FALSE)</f>
        <v>Ergebenheit des falschen Gottes</v>
      </c>
      <c r="G391" s="71" t="str">
        <f t="shared" si="6"/>
        <v/>
      </c>
    </row>
    <row r="392" spans="1:7" x14ac:dyDescent="0.25">
      <c r="A392" s="5">
        <v>445</v>
      </c>
      <c r="B392" s="8" t="str">
        <f>VLOOKUP(A392,'Sets data'!$A$3:$C$9972,3,FALSE)</f>
        <v>Tooth of Lokkestiiz</v>
      </c>
      <c r="C392" s="8" t="str">
        <f>VLOOKUP(A392,'Sets data'!$A$3:$C$9972,2,FALSE)</f>
        <v>Zahn von Lokkestiiz</v>
      </c>
      <c r="G392" s="71" t="str">
        <f t="shared" si="6"/>
        <v/>
      </c>
    </row>
    <row r="393" spans="1:7" ht="105" x14ac:dyDescent="0.25">
      <c r="A393" s="12">
        <v>446</v>
      </c>
      <c r="B393" s="8" t="str">
        <f>VLOOKUP(A393,'Sets data'!$A$3:$C$9972,3,FALSE)</f>
        <v>Claw of Yolnakhriin</v>
      </c>
      <c r="C393" s="8" t="str">
        <f>VLOOKUP(A393,'Sets data'!$A$3:$C$9972,2,FALSE)</f>
        <v>Kralle von Yolnahkriin</v>
      </c>
      <c r="D393" s="23" t="s">
        <v>2317</v>
      </c>
      <c r="G393" s="71"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data'!$A$3:$C$9972,3,FALSE)</f>
        <v>Eye of Nahviintaas</v>
      </c>
      <c r="C394" s="8" t="str">
        <f>VLOOKUP(A394,'Sets data'!$A$3:$C$9972,2,FALSE)</f>
        <v>Perfektioniertes Auge von Nahviintaas</v>
      </c>
      <c r="G394" s="71" t="str">
        <f t="shared" si="6"/>
        <v/>
      </c>
    </row>
    <row r="395" spans="1:7" x14ac:dyDescent="0.25">
      <c r="A395" s="5">
        <v>449</v>
      </c>
      <c r="B395" s="8" t="str">
        <f>VLOOKUP(A395,'Sets data'!$A$3:$C$9972,3,FALSE)</f>
        <v>Perfected False God\'s Devotion</v>
      </c>
      <c r="C395" s="8" t="str">
        <f>VLOOKUP(A395,'Sets data'!$A$3:$C$9972,2,FALSE)</f>
        <v>Perfektionierte Ergebenheit zum falschen Gott</v>
      </c>
      <c r="G395" s="71" t="str">
        <f t="shared" si="6"/>
        <v/>
      </c>
    </row>
    <row r="396" spans="1:7" x14ac:dyDescent="0.25">
      <c r="A396" s="5">
        <v>450</v>
      </c>
      <c r="B396" s="8" t="str">
        <f>VLOOKUP(A396,'Sets data'!$A$3:$C$9972,3,FALSE)</f>
        <v>Perfected Tooth of Lokkestiiz</v>
      </c>
      <c r="C396" s="8" t="str">
        <f>VLOOKUP(A396,'Sets data'!$A$3:$C$9972,2,FALSE)</f>
        <v>Perfektionierter Zahn von Lokkestiiz</v>
      </c>
      <c r="G396" s="71" t="str">
        <f t="shared" si="6"/>
        <v/>
      </c>
    </row>
    <row r="397" spans="1:7" ht="105" x14ac:dyDescent="0.25">
      <c r="A397" s="5">
        <v>451</v>
      </c>
      <c r="B397" s="8" t="str">
        <f>VLOOKUP(A397,'Sets data'!$A$3:$C$9972,3,FALSE)</f>
        <v>Perfected Claw of Yolnakhriin</v>
      </c>
      <c r="C397" s="8" t="str">
        <f>VLOOKUP(A397,'Sets data'!$A$3:$C$9972,2,FALSE)</f>
        <v>Perfektionierte Kralle von Yolnahkriin</v>
      </c>
      <c r="D397" s="23" t="s">
        <v>2317</v>
      </c>
      <c r="G397" s="71"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data'!$A$3:$C$9972,3,FALSE)</f>
        <v>Hollowfang Thirst</v>
      </c>
      <c r="C398" s="8" t="str">
        <f>VLOOKUP(A398,'Sets data'!$A$3:$C$9972,2,FALSE)</f>
        <v>Hohlzahndurst</v>
      </c>
      <c r="D398" s="23" t="s">
        <v>2327</v>
      </c>
      <c r="G398" s="71"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data'!$A$3:$C$9972,3,FALSE)</f>
        <v>Dro\'Zakar\'s Claws</v>
      </c>
      <c r="C399" s="8" t="str">
        <f>VLOOKUP(A399,'Sets data'!$A$3:$C$9972,2,FALSE)</f>
        <v>Dro'Zakars Krallen</v>
      </c>
      <c r="G399" s="71" t="str">
        <f t="shared" si="6"/>
        <v/>
      </c>
    </row>
    <row r="400" spans="1:7" x14ac:dyDescent="0.25">
      <c r="A400" s="5">
        <v>454</v>
      </c>
      <c r="B400" s="8" t="str">
        <f>VLOOKUP(A400,'Sets data'!$A$3:$C$9972,3,FALSE)</f>
        <v>Renald\'s Resolve</v>
      </c>
      <c r="C400" s="8" t="str">
        <f>VLOOKUP(A400,'Sets data'!$A$3:$C$9972,2,FALSE)</f>
        <v>Renalds Entschlossenheit</v>
      </c>
      <c r="G400" s="71" t="str">
        <f t="shared" si="6"/>
        <v/>
      </c>
    </row>
    <row r="401" spans="1:7" ht="135" x14ac:dyDescent="0.25">
      <c r="A401" s="5">
        <v>455</v>
      </c>
      <c r="B401" s="8" t="str">
        <f>VLOOKUP(A401,'Sets data'!$A$3:$C$9972,3,FALSE)</f>
        <v>Z\'en\'s Redress</v>
      </c>
      <c r="C401" s="8" t="str">
        <f>VLOOKUP(A401,'Sets data'!$A$3:$C$9972,2,FALSE)</f>
        <v>Z'ens Wiedergutmachung</v>
      </c>
      <c r="D401" s="23" t="s">
        <v>2326</v>
      </c>
      <c r="G401" s="71"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data'!$A$3:$C$9972,3,FALSE)</f>
        <v>Azureblight Reaper</v>
      </c>
      <c r="C402" s="8" t="str">
        <f>VLOOKUP(A402,'Sets data'!$A$3:$C$9972,2,FALSE)</f>
        <v>Azurfäuleschnitter</v>
      </c>
      <c r="G402" s="71" t="str">
        <f t="shared" si="6"/>
        <v/>
      </c>
    </row>
    <row r="403" spans="1:7" x14ac:dyDescent="0.25">
      <c r="A403" s="5">
        <v>457</v>
      </c>
      <c r="B403" s="8" t="str">
        <f>VLOOKUP(A403,'Sets data'!$A$3:$C$9972,3,FALSE)</f>
        <v>Dragon\'s Defilement</v>
      </c>
      <c r="C403" s="8" t="str">
        <f>VLOOKUP(A403,'Sets data'!$A$3:$C$9972,2,FALSE)</f>
        <v>Drachenschändung</v>
      </c>
      <c r="G403" s="71" t="str">
        <f t="shared" si="6"/>
        <v/>
      </c>
    </row>
    <row r="404" spans="1:7" x14ac:dyDescent="0.25">
      <c r="A404" s="5">
        <v>458</v>
      </c>
      <c r="B404" s="8" t="str">
        <f>VLOOKUP(A404,'Sets data'!$A$3:$C$9972,3,FALSE)</f>
        <v>Grundwulf</v>
      </c>
      <c r="C404" s="8" t="str">
        <f>VLOOKUP(A404,'Sets data'!$A$3:$C$9972,2,FALSE)</f>
        <v>Grundwulf</v>
      </c>
      <c r="G404" s="71" t="str">
        <f t="shared" si="6"/>
        <v/>
      </c>
    </row>
    <row r="405" spans="1:7" x14ac:dyDescent="0.25">
      <c r="A405" s="5">
        <v>459</v>
      </c>
      <c r="B405" s="8" t="str">
        <f>VLOOKUP(A405,'Sets data'!$A$3:$C$9972,3,FALSE)</f>
        <v>Maarselok</v>
      </c>
      <c r="C405" s="8" t="str">
        <f>VLOOKUP(A405,'Sets data'!$A$3:$C$9972,2,FALSE)</f>
        <v>Maarselok</v>
      </c>
      <c r="G405" s="71" t="str">
        <f t="shared" si="6"/>
        <v/>
      </c>
    </row>
    <row r="406" spans="1:7" x14ac:dyDescent="0.25">
      <c r="A406" s="5">
        <v>465</v>
      </c>
      <c r="B406" s="8" t="str">
        <f>VLOOKUP(A406,'Sets data'!$A$3:$C$9972,3,FALSE)</f>
        <v>Senchal Defender</v>
      </c>
      <c r="C406" s="8" t="str">
        <f>VLOOKUP(A406,'Sets data'!$A$3:$C$9972,2,FALSE)</f>
        <v>Verteidiger von Senchal</v>
      </c>
      <c r="G406" s="71" t="str">
        <f t="shared" si="6"/>
        <v/>
      </c>
    </row>
    <row r="407" spans="1:7" x14ac:dyDescent="0.25">
      <c r="A407" s="5">
        <v>466</v>
      </c>
      <c r="B407" s="8" t="str">
        <f>VLOOKUP(A407,'Sets data'!$A$3:$C$9972,3,FALSE)</f>
        <v>Marauder\'s Haste</v>
      </c>
      <c r="C407" s="8" t="str">
        <f>VLOOKUP(A407,'Sets data'!$A$3:$C$9972,2,FALSE)</f>
        <v>Marodeurshast</v>
      </c>
      <c r="G407" s="71" t="str">
        <f t="shared" si="6"/>
        <v/>
      </c>
    </row>
    <row r="408" spans="1:7" x14ac:dyDescent="0.25">
      <c r="A408" s="5">
        <v>467</v>
      </c>
      <c r="B408" s="8" t="str">
        <f>VLOOKUP(A408,'Sets data'!$A$3:$C$9972,3,FALSE)</f>
        <v>Dragonguard Elite</v>
      </c>
      <c r="C408" s="8" t="str">
        <f>VLOOKUP(A408,'Sets data'!$A$3:$C$9972,2,FALSE)</f>
        <v>Drachengardeelite</v>
      </c>
      <c r="G408" s="71" t="str">
        <f t="shared" si="6"/>
        <v/>
      </c>
    </row>
    <row r="409" spans="1:7" x14ac:dyDescent="0.25">
      <c r="A409" s="5">
        <v>468</v>
      </c>
      <c r="B409" s="8" t="str">
        <f>VLOOKUP(A409,'Sets data'!$A$3:$C$9972,3,FALSE)</f>
        <v>Daring Corsair</v>
      </c>
      <c r="C409" s="8" t="str">
        <f>VLOOKUP(A409,'Sets data'!$A$3:$C$9972,2,FALSE)</f>
        <v>Kühner Korsar</v>
      </c>
      <c r="G409" s="71" t="str">
        <f t="shared" si="6"/>
        <v/>
      </c>
    </row>
    <row r="410" spans="1:7" x14ac:dyDescent="0.25">
      <c r="A410" s="5">
        <v>469</v>
      </c>
      <c r="B410" s="8" t="str">
        <f>VLOOKUP(A410,'Sets data'!$A$3:$C$9972,3,FALSE)</f>
        <v>Ancient Dragonguard</v>
      </c>
      <c r="C410" s="8" t="str">
        <f>VLOOKUP(A410,'Sets data'!$A$3:$C$9972,2,FALSE)</f>
        <v>Alte Drachengarde</v>
      </c>
      <c r="G410" s="71" t="str">
        <f t="shared" si="6"/>
        <v/>
      </c>
    </row>
    <row r="411" spans="1:7" x14ac:dyDescent="0.25">
      <c r="A411" s="5">
        <v>470</v>
      </c>
      <c r="B411" s="8" t="str">
        <f>VLOOKUP(A411,'Sets data'!$A$3:$C$9972,3,FALSE)</f>
        <v>New Moon Acolyte</v>
      </c>
      <c r="C411" s="8" t="str">
        <f>VLOOKUP(A411,'Sets data'!$A$3:$C$9972,2,FALSE)</f>
        <v>Akolythin des Neuen Mondes</v>
      </c>
      <c r="G411" s="71" t="str">
        <f t="shared" si="6"/>
        <v/>
      </c>
    </row>
    <row r="412" spans="1:7" ht="105" x14ac:dyDescent="0.25">
      <c r="A412" s="5">
        <v>471</v>
      </c>
      <c r="B412" s="8" t="str">
        <f>VLOOKUP(A412,'Sets data'!$A$3:$C$9972,3,FALSE)</f>
        <v>Hiti\'s Hearth</v>
      </c>
      <c r="C412" s="8" t="str">
        <f>VLOOKUP(A412,'Sets data'!$A$3:$C$9972,2,FALSE)</f>
        <v>Hitis Feuerstelle</v>
      </c>
      <c r="D412" s="23" t="s">
        <v>2325</v>
      </c>
      <c r="G412" s="71"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data'!$A$3:$C$9972,3,FALSE)</f>
        <v>Titanborn Strength</v>
      </c>
      <c r="C413" s="8" t="str">
        <f>VLOOKUP(A413,'Sets data'!$A$3:$C$9972,2,FALSE)</f>
        <v>Titanenkinds Stärke</v>
      </c>
      <c r="G413" s="71" t="str">
        <f t="shared" si="6"/>
        <v/>
      </c>
    </row>
    <row r="414" spans="1:7" x14ac:dyDescent="0.25">
      <c r="A414" s="5">
        <v>473</v>
      </c>
      <c r="B414" s="8" t="str">
        <f>VLOOKUP(A414,'Sets data'!$A$3:$C$9972,3,FALSE)</f>
        <v>Bani’s Torment</v>
      </c>
      <c r="C414" s="8" t="str">
        <f>VLOOKUP(A414,'Sets data'!$A$3:$C$9972,2,FALSE)</f>
        <v>Banis Qual</v>
      </c>
      <c r="G414" s="71" t="str">
        <f t="shared" si="6"/>
        <v/>
      </c>
    </row>
    <row r="415" spans="1:7" x14ac:dyDescent="0.25">
      <c r="A415" s="5">
        <v>474</v>
      </c>
      <c r="B415" s="8" t="str">
        <f>VLOOKUP(A415,'Sets data'!$A$3:$C$9972,3,FALSE)</f>
        <v>Draugrkin’s Grip</v>
      </c>
      <c r="C415" s="8" t="str">
        <f>VLOOKUP(A415,'Sets data'!$A$3:$C$9972,2,FALSE)</f>
        <v>Griff der Draugrbrut</v>
      </c>
      <c r="G415" s="71" t="str">
        <f t="shared" si="6"/>
        <v/>
      </c>
    </row>
    <row r="416" spans="1:7" x14ac:dyDescent="0.25">
      <c r="A416" s="5">
        <v>475</v>
      </c>
      <c r="B416" s="8" t="str">
        <f>VLOOKUP(A416,'Sets data'!$A$3:$C$9972,3,FALSE)</f>
        <v>Aegis Caller</v>
      </c>
      <c r="C416" s="8" t="str">
        <f>VLOOKUP(A416,'Sets data'!$A$3:$C$9972,2,FALSE)</f>
        <v>Ägisrufer</v>
      </c>
      <c r="G416" s="71" t="str">
        <f t="shared" si="6"/>
        <v/>
      </c>
    </row>
    <row r="417" spans="1:7" x14ac:dyDescent="0.25">
      <c r="A417" s="5">
        <v>476</v>
      </c>
      <c r="B417" s="8" t="str">
        <f>VLOOKUP(A417,'Sets data'!$A$3:$C$9972,3,FALSE)</f>
        <v>Grave Guardian </v>
      </c>
      <c r="C417" s="8" t="str">
        <f>VLOOKUP(A417,'Sets data'!$A$3:$C$9972,2,FALSE)</f>
        <v>Grabwächter</v>
      </c>
      <c r="G417" s="71" t="str">
        <f t="shared" si="6"/>
        <v/>
      </c>
    </row>
    <row r="418" spans="1:7" x14ac:dyDescent="0.25">
      <c r="A418" s="5">
        <v>478</v>
      </c>
      <c r="B418" s="8" t="str">
        <f>VLOOKUP(A418,'Sets data'!$A$3:$C$9972,3,FALSE)</f>
        <v>Mother Ciannait</v>
      </c>
      <c r="C418" s="8" t="str">
        <f>VLOOKUP(A418,'Sets data'!$A$3:$C$9972,2,FALSE)</f>
        <v>Mutter Ciannait</v>
      </c>
      <c r="G418" s="71" t="str">
        <f t="shared" si="6"/>
        <v/>
      </c>
    </row>
    <row r="419" spans="1:7" x14ac:dyDescent="0.25">
      <c r="A419" s="5">
        <v>479</v>
      </c>
      <c r="B419" s="8" t="str">
        <f>VLOOKUP(A419,'Sets data'!$A$3:$C$9972,3,FALSE)</f>
        <v>Kjalnar\’s Nightmare</v>
      </c>
      <c r="C419" s="8" t="str">
        <f>VLOOKUP(A419,'Sets data'!$A$3:$C$9972,2,FALSE)</f>
        <v>Kjalnar\’s Albtraum</v>
      </c>
      <c r="G419" s="71" t="str">
        <f t="shared" si="6"/>
        <v/>
      </c>
    </row>
    <row r="420" spans="1:7" x14ac:dyDescent="0.25">
      <c r="A420" s="5">
        <v>480</v>
      </c>
      <c r="B420" s="8" t="str">
        <f>VLOOKUP(A420,'Sets data'!$A$3:$C$9972,3,FALSE)</f>
        <v>Critical Riposte</v>
      </c>
      <c r="C420" s="8" t="str">
        <f>VLOOKUP(A420,'Sets data'!$A$3:$C$9972,2,FALSE)</f>
        <v>Kritischer Konter</v>
      </c>
      <c r="G420" s="71" t="str">
        <f t="shared" si="6"/>
        <v/>
      </c>
    </row>
    <row r="421" spans="1:7" x14ac:dyDescent="0.25">
      <c r="A421" s="5">
        <v>481</v>
      </c>
      <c r="B421" s="8" t="str">
        <f>VLOOKUP(A421,'Sets data'!$A$3:$C$9972,3,FALSE)</f>
        <v>Unchained Aggressor</v>
      </c>
      <c r="C421" s="8" t="str">
        <f>VLOOKUP(A421,'Sets data'!$A$3:$C$9972,2,FALSE)</f>
        <v>Entfesselter Aggressor</v>
      </c>
      <c r="G421" s="71" t="str">
        <f t="shared" si="6"/>
        <v/>
      </c>
    </row>
    <row r="422" spans="1:7" x14ac:dyDescent="0.25">
      <c r="A422" s="5">
        <v>482</v>
      </c>
      <c r="B422" s="8" t="str">
        <f>VLOOKUP(A422,'Sets data'!$A$3:$C$9972,3,FALSE)</f>
        <v>Dauntless Combatant</v>
      </c>
      <c r="C422" s="8" t="str">
        <f>VLOOKUP(A422,'Sets data'!$A$3:$C$9972,2,FALSE)</f>
        <v>Furchtloser Kombattant</v>
      </c>
      <c r="G422" s="71" t="str">
        <f t="shared" si="6"/>
        <v/>
      </c>
    </row>
    <row r="423" spans="1:7" x14ac:dyDescent="0.25">
      <c r="A423" s="5">
        <v>483</v>
      </c>
      <c r="B423" s="8" t="str">
        <f>VLOOKUP(A423,'Sets data'!$A$3:$C$9972,3,FALSE)</f>
        <v>Template_Drop_Magi</v>
      </c>
      <c r="C423" s="8" t="str">
        <f>VLOOKUP(A423,'Sets data'!$A$3:$C$9972,2,FALSE)</f>
        <v>Template_Drop_Magi</v>
      </c>
      <c r="G423" s="71" t="str">
        <f t="shared" si="6"/>
        <v/>
      </c>
    </row>
    <row r="424" spans="1:7" x14ac:dyDescent="0.25">
      <c r="A424" s="5">
        <v>484</v>
      </c>
      <c r="B424" s="8" t="str">
        <f>VLOOKUP(A424,'Sets data'!$A$3:$C$9972,3,FALSE)</f>
        <v>Template_Drop_Stamina</v>
      </c>
      <c r="C424" s="8" t="str">
        <f>VLOOKUP(A424,'Sets data'!$A$3:$C$9972,2,FALSE)</f>
        <v>Template_Drop_Stamina</v>
      </c>
      <c r="G424" s="71" t="str">
        <f t="shared" si="6"/>
        <v/>
      </c>
    </row>
    <row r="425" spans="1:7" x14ac:dyDescent="0.25">
      <c r="A425" s="5">
        <v>485</v>
      </c>
      <c r="B425" s="8" t="str">
        <f>VLOOKUP(A425,'Sets data'!$A$3:$C$9972,3,FALSE)</f>
        <v>Template_Drop_Tank</v>
      </c>
      <c r="C425" s="8" t="str">
        <f>VLOOKUP(A425,'Sets data'!$A$3:$C$9972,2,FALSE)</f>
        <v>Template_Drop_Tank</v>
      </c>
      <c r="G425" s="71" t="str">
        <f t="shared" si="6"/>
        <v/>
      </c>
    </row>
    <row r="426" spans="1:7" x14ac:dyDescent="0.25">
      <c r="A426" s="5">
        <v>486</v>
      </c>
      <c r="B426" s="8" t="str">
        <f>VLOOKUP(A426,'Sets data'!$A$3:$C$9972,3,FALSE)</f>
        <v>Template_Drop_Healer</v>
      </c>
      <c r="C426" s="8" t="str">
        <f>VLOOKUP(A426,'Sets data'!$A$3:$C$9972,2,FALSE)</f>
        <v>Template_Drop_Healer</v>
      </c>
      <c r="G426" s="71" t="str">
        <f t="shared" si="6"/>
        <v/>
      </c>
    </row>
    <row r="427" spans="1:7" ht="105" x14ac:dyDescent="0.25">
      <c r="A427" s="5">
        <v>487</v>
      </c>
      <c r="B427" s="8" t="str">
        <f>VLOOKUP(A427,'Sets data'!$A$3:$C$9972,3,FALSE)</f>
        <v>Winter\'s Respite</v>
      </c>
      <c r="C427" s="8" t="str">
        <f>VLOOKUP(A427,'Sets data'!$A$3:$C$9972,2,FALSE)</f>
        <v>Winterruhe</v>
      </c>
      <c r="D427" s="23" t="s">
        <v>2319</v>
      </c>
      <c r="G427" s="71"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data'!$A$3:$C$9972,3,FALSE)</f>
        <v>Venomous Smite</v>
      </c>
      <c r="C428" s="8" t="str">
        <f>VLOOKUP(A428,'Sets data'!$A$3:$C$9972,2,FALSE)</f>
        <v>Giftschlag</v>
      </c>
      <c r="D428" s="23" t="s">
        <v>2320</v>
      </c>
      <c r="G428" s="71"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data'!$A$3:$C$9972,3,FALSE)</f>
        <v>Eternal Vigor</v>
      </c>
      <c r="C429" s="8" t="str">
        <f>VLOOKUP(A429,'Sets data'!$A$3:$C$9972,2,FALSE)</f>
        <v>Ewiger Elan</v>
      </c>
      <c r="G429" s="71" t="str">
        <f t="shared" si="6"/>
        <v/>
      </c>
    </row>
    <row r="430" spans="1:7" x14ac:dyDescent="0.25">
      <c r="A430" s="5">
        <v>490</v>
      </c>
      <c r="B430" s="8" t="str">
        <f>VLOOKUP(A430,'Sets data'!$A$3:$C$9972,3,FALSE)</f>
        <v>Stuhn\'s Favor</v>
      </c>
      <c r="C430" s="8" t="str">
        <f>VLOOKUP(A430,'Sets data'!$A$3:$C$9972,2,FALSE)</f>
        <v>Stuhns Gunst</v>
      </c>
      <c r="G430" s="71" t="str">
        <f t="shared" si="6"/>
        <v/>
      </c>
    </row>
    <row r="431" spans="1:7" x14ac:dyDescent="0.25">
      <c r="A431" s="5">
        <v>491</v>
      </c>
      <c r="B431" s="8" t="str">
        <f>VLOOKUP(A431,'Sets data'!$A$3:$C$9972,3,FALSE)</f>
        <v>Dragon\'s Appetite</v>
      </c>
      <c r="C431" s="8" t="str">
        <f>VLOOKUP(A431,'Sets data'!$A$3:$C$9972,2,FALSE)</f>
        <v>Appetit des Drachen</v>
      </c>
      <c r="G431" s="71" t="str">
        <f t="shared" si="6"/>
        <v/>
      </c>
    </row>
    <row r="432" spans="1:7" ht="105" x14ac:dyDescent="0.25">
      <c r="A432" s="5">
        <v>492</v>
      </c>
      <c r="B432" s="8" t="str">
        <f>VLOOKUP(A432,'Sets data'!$A$3:$C$9972,3,FALSE)</f>
        <v>Kyne\'s Wind</v>
      </c>
      <c r="C432" s="8" t="str">
        <f>VLOOKUP(A432,'Sets data'!$A$3:$C$9972,2,FALSE)</f>
        <v>Kynes Wind</v>
      </c>
      <c r="D432" s="23" t="s">
        <v>2231</v>
      </c>
      <c r="G432" s="71"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data'!$A$3:$C$9972,3,FALSE)</f>
        <v>Perfected Kyne\'s Wind</v>
      </c>
      <c r="C433" s="8" t="str">
        <f>VLOOKUP(A433,'Sets data'!$A$3:$C$9972,2,FALSE)</f>
        <v>Kynes perfektionierter Wind</v>
      </c>
      <c r="D433" s="23" t="s">
        <v>2232</v>
      </c>
      <c r="G433" s="71"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data'!$A$3:$C$9972,3,FALSE)</f>
        <v>Vrol\'s Command</v>
      </c>
      <c r="C434" s="8" t="str">
        <f>VLOOKUP(A434,'Sets data'!$A$3:$C$9972,2,FALSE)</f>
        <v>Vrols Befehl</v>
      </c>
      <c r="G434" s="71" t="str">
        <f t="shared" si="6"/>
        <v/>
      </c>
    </row>
    <row r="435" spans="1:7" x14ac:dyDescent="0.25">
      <c r="A435" s="5">
        <v>495</v>
      </c>
      <c r="B435" s="8" t="str">
        <f>VLOOKUP(A435,'Sets data'!$A$3:$C$9972,3,FALSE)</f>
        <v>Perfected Vrol\'s Command</v>
      </c>
      <c r="C435" s="8" t="str">
        <f>VLOOKUP(A435,'Sets data'!$A$3:$C$9972,2,FALSE)</f>
        <v>Vrols perfektionierter Befehl</v>
      </c>
      <c r="G435" s="71" t="str">
        <f t="shared" si="6"/>
        <v/>
      </c>
    </row>
    <row r="436" spans="1:7" ht="165" x14ac:dyDescent="0.25">
      <c r="A436" s="5">
        <v>496</v>
      </c>
      <c r="B436" s="8" t="str">
        <f>VLOOKUP(A436,'Sets data'!$A$3:$C$9972,3,FALSE)</f>
        <v>Roaring Opportunist</v>
      </c>
      <c r="C436" s="8" t="str">
        <f>VLOOKUP(A436,'Sets data'!$A$3:$C$9972,2,FALSE)</f>
        <v>Brüllender Opportunist</v>
      </c>
      <c r="D436" s="23" t="s">
        <v>2324</v>
      </c>
      <c r="G436" s="71"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data'!$A$3:$C$9972,3,FALSE)</f>
        <v>Perfected Roaring Opportunist</v>
      </c>
      <c r="C437" s="8" t="str">
        <f>VLOOKUP(A437,'Sets data'!$A$3:$C$9972,2,FALSE)</f>
        <v>Perfektionierter brüllender Opportunist</v>
      </c>
      <c r="D437" s="23" t="s">
        <v>2323</v>
      </c>
      <c r="G437" s="71"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data'!$A$3:$C$9972,3,FALSE)</f>
        <v>Yandir\'s Might</v>
      </c>
      <c r="C438" s="8" t="str">
        <f>VLOOKUP(A438,'Sets data'!$A$3:$C$9972,2,FALSE)</f>
        <v>Yandirs Macht</v>
      </c>
      <c r="G438" s="71" t="str">
        <f t="shared" ref="G438:G467" si="7">IF(AND(A438&lt;&gt;"",NOT(ISERROR(A438)),ISNUMBER(A438),D438&lt;&gt;""),CONCATENATE("[",A438,"] = {",D438,"},","     --",B438," -&gt; ",E438," / ",F438),"")</f>
        <v/>
      </c>
    </row>
    <row r="439" spans="1:7" x14ac:dyDescent="0.25">
      <c r="A439" s="5">
        <v>499</v>
      </c>
      <c r="B439" s="8" t="str">
        <f>VLOOKUP(A439,'Sets data'!$A$3:$C$9972,3,FALSE)</f>
        <v>Perfected Yandir\'s Might</v>
      </c>
      <c r="C439" s="8" t="str">
        <f>VLOOKUP(A439,'Sets data'!$A$3:$C$9972,2,FALSE)</f>
        <v>Yandirs perfektionierte Macht</v>
      </c>
      <c r="G439" s="71" t="str">
        <f t="shared" si="7"/>
        <v/>
      </c>
    </row>
    <row r="440" spans="1:7" x14ac:dyDescent="0.25">
      <c r="A440" s="5">
        <v>500</v>
      </c>
      <c r="B440" s="8" t="str">
        <f>VLOOKUP(A440,'Sets data'!$A$3:$C$9972,3,FALSE)</f>
        <v>Bloodlord\'s Embrace (OLD)</v>
      </c>
      <c r="C440" s="8" t="str">
        <f>VLOOKUP(A440,'Sets data'!$A$3:$C$9972,2,FALSE)</f>
        <v>Bloodlord's Embrace (OLD)</v>
      </c>
      <c r="G440" s="71" t="str">
        <f t="shared" si="7"/>
        <v/>
      </c>
    </row>
    <row r="441" spans="1:7" x14ac:dyDescent="0.25">
      <c r="A441" s="5">
        <v>501</v>
      </c>
      <c r="B441" s="8" t="str">
        <f>VLOOKUP(A441,'Sets data'!$A$3:$C$9972,3,FALSE)</f>
        <v>Thrassian Stranglers</v>
      </c>
      <c r="C441" s="8" t="str">
        <f>VLOOKUP(A441,'Sets data'!$A$3:$C$9972,2,FALSE)</f>
        <v>Thrassische Würger</v>
      </c>
      <c r="G441" s="71" t="str">
        <f t="shared" si="7"/>
        <v/>
      </c>
    </row>
    <row r="442" spans="1:7" x14ac:dyDescent="0.25">
      <c r="A442" s="5">
        <v>502</v>
      </c>
      <c r="B442" s="8" t="str">
        <f>VLOOKUP(A442,'Sets data'!$A$3:$C$9972,3,FALSE)</f>
        <v>Snow Treaders (OLD)</v>
      </c>
      <c r="C442" s="8" t="str">
        <f>VLOOKUP(A442,'Sets data'!$A$3:$C$9972,2,FALSE)</f>
        <v>Snow Treaders (OLD)</v>
      </c>
      <c r="G442" s="71" t="str">
        <f t="shared" si="7"/>
        <v/>
      </c>
    </row>
    <row r="443" spans="1:7" x14ac:dyDescent="0.25">
      <c r="A443" s="5">
        <v>503</v>
      </c>
      <c r="B443" s="8" t="str">
        <f>VLOOKUP(A443,'Sets data'!$A$3:$C$9972,3,FALSE)</f>
        <v>Ring of the Wild Hunt</v>
      </c>
      <c r="C443" s="8" t="str">
        <f>VLOOKUP(A443,'Sets data'!$A$3:$C$9972,2,FALSE)</f>
        <v>Ring der Wilden Jagd</v>
      </c>
      <c r="G443" s="71" t="str">
        <f t="shared" si="7"/>
        <v/>
      </c>
    </row>
    <row r="444" spans="1:7" x14ac:dyDescent="0.25">
      <c r="A444" s="5">
        <v>504</v>
      </c>
      <c r="B444" s="8" t="str">
        <f>VLOOKUP(A444,'Sets data'!$A$3:$C$9972,3,FALSE)</f>
        <v>Malacath\'s Band of Brutality X</v>
      </c>
      <c r="C444" s="8" t="str">
        <f>VLOOKUP(A444,'Sets data'!$A$3:$C$9972,2,FALSE)</f>
        <v>Malacath's Band der Brutalität X</v>
      </c>
      <c r="G444" s="71" t="str">
        <f t="shared" si="7"/>
        <v/>
      </c>
    </row>
    <row r="445" spans="1:7" x14ac:dyDescent="0.25">
      <c r="A445" s="5">
        <v>505</v>
      </c>
      <c r="B445" s="8" t="str">
        <f>VLOOKUP(A445,'Sets data'!$A$3:$C$9972,3,FALSE)</f>
        <v>Torc of Tonal Constancy</v>
      </c>
      <c r="C445" s="8" t="str">
        <f>VLOOKUP(A445,'Sets data'!$A$3:$C$9972,2,FALSE)</f>
        <v>Torques der Klangkonstanz</v>
      </c>
      <c r="G445" s="71" t="str">
        <f t="shared" si="7"/>
        <v/>
      </c>
    </row>
    <row r="446" spans="1:7" x14ac:dyDescent="0.25">
      <c r="A446" s="5">
        <v>506</v>
      </c>
      <c r="B446" s="8" t="str">
        <f>VLOOKUP(A446,'Sets data'!$A$3:$C$9972,3,FALSE)</f>
        <v>Spell Parasite</v>
      </c>
      <c r="C446" s="8" t="str">
        <f>VLOOKUP(A446,'Sets data'!$A$3:$C$9972,2,FALSE)</f>
        <v>Magieparasit</v>
      </c>
      <c r="G446" s="71" t="str">
        <f t="shared" si="7"/>
        <v/>
      </c>
    </row>
    <row r="447" spans="1:7" x14ac:dyDescent="0.25">
      <c r="A447" s="5">
        <v>507</v>
      </c>
      <c r="B447" s="8" t="e">
        <f>VLOOKUP(A447,'Sets data'!$A$3:$C$9972,3,FALSE)</f>
        <v>#N/A</v>
      </c>
      <c r="C447" s="8" t="e">
        <f>VLOOKUP(A447,'Sets data'!$A$3:$C$9972,2,FALSE)</f>
        <v>#N/A</v>
      </c>
      <c r="G447" s="71" t="str">
        <f t="shared" si="7"/>
        <v/>
      </c>
    </row>
    <row r="448" spans="1:7" x14ac:dyDescent="0.25">
      <c r="A448" s="5">
        <v>508</v>
      </c>
      <c r="B448" s="8" t="e">
        <f>VLOOKUP(A448,'Sets data'!$A$3:$C$9972,3,FALSE)</f>
        <v>#N/A</v>
      </c>
      <c r="C448" s="8" t="e">
        <f>VLOOKUP(A448,'Sets data'!$A$3:$C$9972,2,FALSE)</f>
        <v>#N/A</v>
      </c>
      <c r="G448" s="71" t="str">
        <f t="shared" si="7"/>
        <v/>
      </c>
    </row>
    <row r="449" spans="1:7" x14ac:dyDescent="0.25">
      <c r="A449" s="5">
        <v>509</v>
      </c>
      <c r="B449" s="8" t="str">
        <f>VLOOKUP(A449,'Sets data'!$A$3:$C$9972,3,FALSE)</f>
        <v>Template_Drop_Healer P</v>
      </c>
      <c r="C449" s="8" t="str">
        <f>VLOOKUP(A449,'Sets data'!$A$3:$C$9972,2,FALSE)</f>
        <v>Template_Drop_Healer P</v>
      </c>
      <c r="G449" s="71" t="str">
        <f t="shared" si="7"/>
        <v/>
      </c>
    </row>
    <row r="450" spans="1:7" x14ac:dyDescent="0.25">
      <c r="A450" s="5">
        <v>510</v>
      </c>
      <c r="B450" s="8" t="str">
        <f>VLOOKUP(A450,'Sets data'!$A$3:$C$9972,3,FALSE)</f>
        <v>Template_Drop_Tank P</v>
      </c>
      <c r="C450" s="8" t="str">
        <f>VLOOKUP(A450,'Sets data'!$A$3:$C$9972,2,FALSE)</f>
        <v>Template_Drop_Tank P</v>
      </c>
      <c r="G450" s="71" t="str">
        <f t="shared" si="7"/>
        <v/>
      </c>
    </row>
    <row r="451" spans="1:7" x14ac:dyDescent="0.25">
      <c r="A451" s="5">
        <v>511</v>
      </c>
      <c r="B451" s="8" t="str">
        <f>VLOOKUP(A451,'Sets data'!$A$3:$C$9972,3,FALSE)</f>
        <v>Template_Drop_Stamina P</v>
      </c>
      <c r="C451" s="8" t="str">
        <f>VLOOKUP(A451,'Sets data'!$A$3:$C$9972,2,FALSE)</f>
        <v>Template_Drop_Stamina P</v>
      </c>
      <c r="G451" s="71" t="str">
        <f t="shared" si="7"/>
        <v/>
      </c>
    </row>
    <row r="452" spans="1:7" x14ac:dyDescent="0.25">
      <c r="A452" s="5">
        <v>512</v>
      </c>
      <c r="B452" s="8" t="str">
        <f>VLOOKUP(A452,'Sets data'!$A$3:$C$9972,3,FALSE)</f>
        <v>Template_Drop_Magi P</v>
      </c>
      <c r="C452" s="8" t="str">
        <f>VLOOKUP(A452,'Sets data'!$A$3:$C$9972,2,FALSE)</f>
        <v>Template_Drop_Magi P</v>
      </c>
      <c r="G452" s="71" t="str">
        <f t="shared" si="7"/>
        <v/>
      </c>
    </row>
    <row r="453" spans="1:7" x14ac:dyDescent="0.25">
      <c r="A453" s="5">
        <v>513</v>
      </c>
      <c r="B453" s="8" t="str">
        <f>VLOOKUP(A453,'Sets data'!$A$3:$C$9972,3,FALSE)</f>
        <v>Talfyg’s Treachery</v>
      </c>
      <c r="C453" s="8" t="str">
        <f>VLOOKUP(A453,'Sets data'!$A$3:$C$9972,2,FALSE)</f>
        <v>Talfygs Verrat</v>
      </c>
      <c r="G453" s="71" t="str">
        <f t="shared" si="7"/>
        <v/>
      </c>
    </row>
    <row r="454" spans="1:7" x14ac:dyDescent="0.25">
      <c r="A454" s="5">
        <v>513</v>
      </c>
      <c r="B454" s="8" t="str">
        <f>VLOOKUP(A454,'Sets data'!$A$3:$C$9972,3,FALSE)</f>
        <v>Talfyg’s Treachery</v>
      </c>
      <c r="C454" s="8" t="str">
        <f>VLOOKUP(A454,'Sets data'!$A$3:$C$9972,2,FALSE)</f>
        <v>Talfygs Verrat</v>
      </c>
      <c r="G454" s="71" t="str">
        <f t="shared" si="7"/>
        <v/>
      </c>
    </row>
    <row r="455" spans="1:7" x14ac:dyDescent="0.25">
      <c r="A455" s="5">
        <v>514</v>
      </c>
      <c r="B455" s="8" t="str">
        <f>VLOOKUP(A455,'Sets data'!$A$3:$C$9972,3,FALSE)</f>
        <v>Unleashed Terror</v>
      </c>
      <c r="C455" s="8" t="str">
        <f>VLOOKUP(A455,'Sets data'!$A$3:$C$9972,2,FALSE)</f>
        <v>Entfesselter Schrecken</v>
      </c>
      <c r="G455" s="71" t="str">
        <f t="shared" si="7"/>
        <v/>
      </c>
    </row>
    <row r="456" spans="1:7" x14ac:dyDescent="0.25">
      <c r="A456" s="5">
        <v>514</v>
      </c>
      <c r="B456" s="8" t="str">
        <f>VLOOKUP(A456,'Sets data'!$A$3:$C$9972,3,FALSE)</f>
        <v>Unleashed Terror</v>
      </c>
      <c r="C456" s="8" t="str">
        <f>VLOOKUP(A456,'Sets data'!$A$3:$C$9972,2,FALSE)</f>
        <v>Entfesselter Schrecken</v>
      </c>
      <c r="G456" s="71" t="str">
        <f t="shared" si="7"/>
        <v/>
      </c>
    </row>
    <row r="457" spans="1:7" x14ac:dyDescent="0.25">
      <c r="A457" s="5">
        <v>515</v>
      </c>
      <c r="B457" s="8" t="str">
        <f>VLOOKUP(A457,'Sets data'!$A$3:$C$9972,3,FALSE)</f>
        <v>Crimson Twilight</v>
      </c>
      <c r="C457" s="8" t="str">
        <f>VLOOKUP(A457,'Sets data'!$A$3:$C$9972,2,FALSE)</f>
        <v>Scharlachrotes Zwielicht</v>
      </c>
      <c r="G457" s="71" t="str">
        <f t="shared" si="7"/>
        <v/>
      </c>
    </row>
    <row r="458" spans="1:7" x14ac:dyDescent="0.25">
      <c r="A458" s="5">
        <v>515</v>
      </c>
      <c r="B458" s="8" t="str">
        <f>VLOOKUP(A458,'Sets data'!$A$3:$C$9972,3,FALSE)</f>
        <v>Crimson Twilight</v>
      </c>
      <c r="C458" s="8" t="str">
        <f>VLOOKUP(A458,'Sets data'!$A$3:$C$9972,2,FALSE)</f>
        <v>Scharlachrotes Zwielicht</v>
      </c>
      <c r="G458" s="71" t="str">
        <f t="shared" si="7"/>
        <v/>
      </c>
    </row>
    <row r="459" spans="1:7" x14ac:dyDescent="0.25">
      <c r="A459" s="5">
        <v>516</v>
      </c>
      <c r="B459" s="8" t="str">
        <f>VLOOKUP(A459,'Sets data'!$A$3:$C$9972,3,FALSE)</f>
        <v>Elemental Catalyst</v>
      </c>
      <c r="C459" s="8" t="str">
        <f>VLOOKUP(A459,'Sets data'!$A$3:$C$9972,2,FALSE)</f>
        <v>Elementarer Katalysator</v>
      </c>
      <c r="G459" s="71" t="str">
        <f t="shared" si="7"/>
        <v/>
      </c>
    </row>
    <row r="460" spans="1:7" x14ac:dyDescent="0.25">
      <c r="A460" s="5">
        <v>516</v>
      </c>
      <c r="B460" s="8" t="str">
        <f>VLOOKUP(A460,'Sets data'!$A$3:$C$9972,3,FALSE)</f>
        <v>Elemental Catalyst</v>
      </c>
      <c r="C460" s="8" t="str">
        <f>VLOOKUP(A460,'Sets data'!$A$3:$C$9972,2,FALSE)</f>
        <v>Elementarer Katalysator</v>
      </c>
      <c r="G460" s="71" t="str">
        <f t="shared" si="7"/>
        <v/>
      </c>
    </row>
    <row r="461" spans="1:7" x14ac:dyDescent="0.25">
      <c r="A461" s="5">
        <v>517</v>
      </c>
      <c r="B461" s="8" t="str">
        <f>VLOOKUP(A461,'Sets data'!$A$3:$C$9972,3,FALSE)</f>
        <v>Kraglen’s Howl</v>
      </c>
      <c r="C461" s="8" t="str">
        <f>VLOOKUP(A461,'Sets data'!$A$3:$C$9972,2,FALSE)</f>
        <v>Kraglens Heulen</v>
      </c>
      <c r="G461" s="71" t="str">
        <f t="shared" si="7"/>
        <v/>
      </c>
    </row>
    <row r="462" spans="1:7" x14ac:dyDescent="0.25">
      <c r="A462" s="5">
        <v>517</v>
      </c>
      <c r="B462" s="8" t="str">
        <f>VLOOKUP(A462,'Sets data'!$A$3:$C$9972,3,FALSE)</f>
        <v>Kraglen’s Howl</v>
      </c>
      <c r="C462" s="8" t="str">
        <f>VLOOKUP(A462,'Sets data'!$A$3:$C$9972,2,FALSE)</f>
        <v>Kraglens Heulen</v>
      </c>
      <c r="G462" s="71" t="str">
        <f t="shared" si="7"/>
        <v/>
      </c>
    </row>
    <row r="463" spans="1:7" x14ac:dyDescent="0.25">
      <c r="A463" s="5">
        <v>518</v>
      </c>
      <c r="B463" s="8" t="str">
        <f>VLOOKUP(A463,'Sets data'!$A$3:$C$9972,3,FALSE)</f>
        <v>Arkasis’s Genius</v>
      </c>
      <c r="C463" s="8" t="str">
        <f>VLOOKUP(A463,'Sets data'!$A$3:$C$9972,2,FALSE)</f>
        <v>Arkasis' Genie</v>
      </c>
      <c r="G463" s="71" t="str">
        <f t="shared" si="7"/>
        <v/>
      </c>
    </row>
    <row r="464" spans="1:7" x14ac:dyDescent="0.25">
      <c r="A464" s="5">
        <v>518</v>
      </c>
      <c r="B464" s="8" t="str">
        <f>VLOOKUP(A464,'Sets data'!$A$3:$C$9972,3,FALSE)</f>
        <v>Arkasis’s Genius</v>
      </c>
      <c r="C464" s="8" t="str">
        <f>VLOOKUP(A464,'Sets data'!$A$3:$C$9972,2,FALSE)</f>
        <v>Arkasis' Genie</v>
      </c>
      <c r="G464" s="71" t="str">
        <f t="shared" si="7"/>
        <v/>
      </c>
    </row>
    <row r="465" spans="1:7" x14ac:dyDescent="0.25">
      <c r="A465" s="5">
        <v>519</v>
      </c>
      <c r="B465" s="8" t="str">
        <f>VLOOKUP(A465,'Sets data'!$A$3:$C$9972,3,FALSE)</f>
        <v>Snow Treaders</v>
      </c>
      <c r="C465" s="8" t="str">
        <f>VLOOKUP(A465,'Sets data'!$A$3:$C$9972,2,FALSE)</f>
        <v>Schneetreter</v>
      </c>
      <c r="G465" s="71" t="str">
        <f t="shared" si="7"/>
        <v/>
      </c>
    </row>
    <row r="466" spans="1:7" x14ac:dyDescent="0.25">
      <c r="A466" s="5">
        <v>520</v>
      </c>
      <c r="B466" s="8" t="str">
        <f>VLOOKUP(A466,'Sets data'!$A$3:$C$9972,3,FALSE)</f>
        <v>Malacath\'s Band of Brutality</v>
      </c>
      <c r="C466" s="8" t="str">
        <f>VLOOKUP(A466,'Sets data'!$A$3:$C$9972,2,FALSE)</f>
        <v>Malacaths Band der Brutalität</v>
      </c>
      <c r="G466" s="71" t="str">
        <f t="shared" si="7"/>
        <v/>
      </c>
    </row>
    <row r="467" spans="1:7" x14ac:dyDescent="0.25">
      <c r="A467" s="5">
        <v>521</v>
      </c>
      <c r="B467" s="8" t="str">
        <f>VLOOKUP(A467,'Sets data'!$A$3:$C$9972,3,FALSE)</f>
        <v>Bloodlord\'s Embrace</v>
      </c>
      <c r="C467" s="8" t="str">
        <f>VLOOKUP(A467,'Sets data'!$A$3:$C$9972,2,FALSE)</f>
        <v>Umarmung des Blutfürsten</v>
      </c>
      <c r="G467" s="71" t="str">
        <f t="shared" si="7"/>
        <v/>
      </c>
    </row>
    <row r="468" spans="1:7" x14ac:dyDescent="0.25">
      <c r="A468" s="5">
        <v>522</v>
      </c>
      <c r="B468" s="8" t="str">
        <f>VLOOKUP(A468,'Sets data'!$A$3:$C$9972,3,FALSE)</f>
        <v>Perfected Merciless Charge</v>
      </c>
      <c r="C468" s="8" t="str">
        <f>VLOOKUP(A468,'Sets data'!$A$3:$C$9972,2,FALSE)</f>
        <v>Perfektionierter gnadenloser Ansturm</v>
      </c>
      <c r="G468" s="71" t="str">
        <f t="shared" ref="G468:G480" si="8">IF(AND(A468&lt;&gt;"",NOT(ISERROR(A468)),ISNUMBER(A468),D468&lt;&gt;""),CONCATENATE("[",A468,"] = {",D468,"},","     --",B468," -&gt; ",E468," / ",F468),"")</f>
        <v/>
      </c>
    </row>
    <row r="469" spans="1:7" x14ac:dyDescent="0.25">
      <c r="A469" s="5">
        <v>523</v>
      </c>
      <c r="B469" s="8" t="str">
        <f>VLOOKUP(A469,'Sets data'!$A$3:$C$9972,3,FALSE)</f>
        <v>Perfected Rampaging Slash</v>
      </c>
      <c r="C469" s="8" t="str">
        <f>VLOOKUP(A469,'Sets data'!$A$3:$C$9972,2,FALSE)</f>
        <v>Perfektionierter tobender Schnitt</v>
      </c>
      <c r="G469" s="71" t="str">
        <f t="shared" si="8"/>
        <v/>
      </c>
    </row>
    <row r="470" spans="1:7" x14ac:dyDescent="0.25">
      <c r="A470" s="5">
        <v>524</v>
      </c>
      <c r="B470" s="8" t="str">
        <f>VLOOKUP(A470,'Sets data'!$A$3:$C$9972,3,FALSE)</f>
        <v>Perfected Cruel Flurry</v>
      </c>
      <c r="C470" s="8" t="str">
        <f>VLOOKUP(A470,'Sets data'!$A$3:$C$9972,2,FALSE)</f>
        <v>Perfektionierter grausamer Schlaghagel</v>
      </c>
      <c r="G470" s="71" t="str">
        <f t="shared" si="8"/>
        <v/>
      </c>
    </row>
    <row r="471" spans="1:7" x14ac:dyDescent="0.25">
      <c r="A471" s="5">
        <v>525</v>
      </c>
      <c r="B471" s="8" t="str">
        <f>VLOOKUP(A471,'Sets data'!$A$3:$C$9972,3,FALSE)</f>
        <v>Perfected Thunderous Volley</v>
      </c>
      <c r="C471" s="8" t="str">
        <f>VLOOKUP(A471,'Sets data'!$A$3:$C$9972,2,FALSE)</f>
        <v>Perfektionierte donnernde Salve</v>
      </c>
      <c r="G471" s="71" t="str">
        <f t="shared" si="8"/>
        <v/>
      </c>
    </row>
    <row r="472" spans="1:7" x14ac:dyDescent="0.25">
      <c r="A472" s="5">
        <v>526</v>
      </c>
      <c r="B472" s="8" t="str">
        <f>VLOOKUP(A472,'Sets data'!$A$3:$C$9972,3,FALSE)</f>
        <v>Perfected Crushing Wall</v>
      </c>
      <c r="C472" s="8" t="str">
        <f>VLOOKUP(A472,'Sets data'!$A$3:$C$9972,2,FALSE)</f>
        <v>Perfektionierte zermalmende Mauer</v>
      </c>
      <c r="G472" s="71" t="str">
        <f t="shared" si="8"/>
        <v/>
      </c>
    </row>
    <row r="473" spans="1:7" x14ac:dyDescent="0.25">
      <c r="A473" s="5">
        <v>527</v>
      </c>
      <c r="B473" s="8" t="str">
        <f>VLOOKUP(A473,'Sets data'!$A$3:$C$9972,3,FALSE)</f>
        <v>Perfected Precise Regeneration</v>
      </c>
      <c r="C473" s="8" t="str">
        <f>VLOOKUP(A473,'Sets data'!$A$3:$C$9972,2,FALSE)</f>
        <v>Perfektionierte präzise Regeneration</v>
      </c>
      <c r="G473" s="71" t="str">
        <f t="shared" si="8"/>
        <v/>
      </c>
    </row>
    <row r="474" spans="1:7" x14ac:dyDescent="0.25">
      <c r="A474" s="5">
        <v>528</v>
      </c>
      <c r="B474" s="8" t="str">
        <f>VLOOKUP(A474,'Sets data'!$A$3:$C$9972,3,FALSE)</f>
        <v>Perfected Titanic Cleave</v>
      </c>
      <c r="C474" s="8" t="str">
        <f>VLOOKUP(A474,'Sets data'!$A$3:$C$9972,2,FALSE)</f>
        <v>Perfektioniertes titanisches Trennen</v>
      </c>
      <c r="G474" s="71" t="str">
        <f t="shared" si="8"/>
        <v/>
      </c>
    </row>
    <row r="475" spans="1:7" x14ac:dyDescent="0.25">
      <c r="A475" s="5">
        <v>529</v>
      </c>
      <c r="B475" s="8" t="str">
        <f>VLOOKUP(A475,'Sets data'!$A$3:$C$9972,3,FALSE)</f>
        <v>Perfected Puncturing Remedy</v>
      </c>
      <c r="C475" s="8" t="str">
        <f>VLOOKUP(A475,'Sets data'!$A$3:$C$9972,2,FALSE)</f>
        <v>Perfektionierte durchschlagende Genesung</v>
      </c>
      <c r="G475" s="71" t="str">
        <f t="shared" si="8"/>
        <v/>
      </c>
    </row>
    <row r="476" spans="1:7" x14ac:dyDescent="0.25">
      <c r="A476" s="5">
        <v>530</v>
      </c>
      <c r="B476" s="8" t="str">
        <f>VLOOKUP(A476,'Sets data'!$A$3:$C$9972,3,FALSE)</f>
        <v>Perfected Stinging Slashes</v>
      </c>
      <c r="C476" s="8" t="str">
        <f>VLOOKUP(A476,'Sets data'!$A$3:$C$9972,2,FALSE)</f>
        <v>Perfektionierte stechende Schnitte</v>
      </c>
      <c r="G476" s="71" t="str">
        <f t="shared" si="8"/>
        <v/>
      </c>
    </row>
    <row r="477" spans="1:7" x14ac:dyDescent="0.25">
      <c r="A477" s="5">
        <v>531</v>
      </c>
      <c r="B477" s="8" t="str">
        <f>VLOOKUP(A477,'Sets data'!$A$3:$C$9972,3,FALSE)</f>
        <v>Perfected Caustic Arrow</v>
      </c>
      <c r="C477" s="8" t="str">
        <f>VLOOKUP(A477,'Sets data'!$A$3:$C$9972,2,FALSE)</f>
        <v>Perfektionierter beißender Pfeil</v>
      </c>
      <c r="G477" s="71" t="str">
        <f t="shared" si="8"/>
        <v/>
      </c>
    </row>
    <row r="478" spans="1:7" x14ac:dyDescent="0.25">
      <c r="A478" s="5">
        <v>532</v>
      </c>
      <c r="B478" s="8" t="str">
        <f>VLOOKUP(A478,'Sets data'!$A$3:$C$9972,3,FALSE)</f>
        <v>Perfected Destructive Impact</v>
      </c>
      <c r="C478" s="8" t="str">
        <f>VLOOKUP(A478,'Sets data'!$A$3:$C$9972,2,FALSE)</f>
        <v>Perfektionierter zerstörerischer Einschlag</v>
      </c>
      <c r="G478" s="71" t="str">
        <f t="shared" si="8"/>
        <v/>
      </c>
    </row>
    <row r="479" spans="1:7" x14ac:dyDescent="0.25">
      <c r="A479" s="5">
        <v>534</v>
      </c>
      <c r="B479" s="8" t="str">
        <f>VLOOKUP(A479,'Sets data'!$A$3:$C$9972,3,FALSE)</f>
        <v>Stone Husk</v>
      </c>
      <c r="C479" s="8" t="str">
        <f>VLOOKUP(A479,'Sets data'!$A$3:$C$9972,2,FALSE)</f>
        <v>Steinhülle</v>
      </c>
      <c r="G479" s="71" t="str">
        <f t="shared" si="8"/>
        <v/>
      </c>
    </row>
    <row r="480" spans="1:7" ht="90" x14ac:dyDescent="0.25">
      <c r="A480" s="5">
        <v>535</v>
      </c>
      <c r="B480" s="8" t="str">
        <f>VLOOKUP(A480,'Sets data'!$A$3:$C$9972,3,FALSE)</f>
        <v>Lady Thorn</v>
      </c>
      <c r="C480" s="8" t="str">
        <f>VLOOKUP(A480,'Sets data'!$A$3:$C$9972,2,FALSE)</f>
        <v>Fürstin Dorn</v>
      </c>
      <c r="D480" s="23" t="s">
        <v>2315</v>
      </c>
      <c r="G480" s="71" t="str">
        <f t="shared" si="8"/>
        <v xml:space="preserve">[535] = {[LIBSETS_SETPROC_CHECKTYPE_ABILITY_EVENT_COMBAT_EVENT] = {
[1] = {
      ["abilityIds"] = {141905},
      ["source"] = COMBAT_UNIT_TYPE_PLAYER,
    },
}},     --Lady Thorn -&gt;  / </v>
      </c>
    </row>
    <row r="481" spans="1:7" x14ac:dyDescent="0.25">
      <c r="A481" s="5">
        <v>536</v>
      </c>
      <c r="B481" s="8" t="str">
        <f>VLOOKUP(A481,'Sets data'!$A$3:$C$9972,3,FALSE)</f>
        <v>Radiant Bastion</v>
      </c>
      <c r="C481" s="8" t="str">
        <f>VLOOKUP(A481,'Sets data'!$A$3:$C$9972,2,FALSE)</f>
        <v>Strahlende Bastion</v>
      </c>
    </row>
    <row r="482" spans="1:7" x14ac:dyDescent="0.25">
      <c r="A482" s="5">
        <v>537</v>
      </c>
      <c r="B482" s="8" t="str">
        <f>VLOOKUP(A482,'Sets data'!$A$3:$C$9972,3,FALSE)</f>
        <v>Voidcaller</v>
      </c>
      <c r="C482" s="8" t="str">
        <f>VLOOKUP(A482,'Sets data'!$A$3:$C$9972,2,FALSE)</f>
        <v>Leerenrufer</v>
      </c>
    </row>
    <row r="483" spans="1:7" x14ac:dyDescent="0.25">
      <c r="A483" s="5">
        <v>538</v>
      </c>
      <c r="B483" s="8" t="str">
        <f>VLOOKUP(A483,'Sets data'!$A$3:$C$9972,3,FALSE)</f>
        <v>Witch-Knight\'s Defiance</v>
      </c>
      <c r="C483" s="8" t="str">
        <f>VLOOKUP(A483,'Sets data'!$A$3:$C$9972,2,FALSE)</f>
        <v>Trotz des Hexenritters</v>
      </c>
    </row>
    <row r="484" spans="1:7" x14ac:dyDescent="0.25">
      <c r="A484" s="5">
        <v>539</v>
      </c>
      <c r="B484" s="8" t="str">
        <f>VLOOKUP(A484,'Sets data'!$A$3:$C$9972,3,FALSE)</f>
        <v>Red Eagle\'s Fury</v>
      </c>
      <c r="C484" s="8" t="str">
        <f>VLOOKUP(A484,'Sets data'!$A$3:$C$9972,2,FALSE)</f>
        <v>Zorn des Roten Adlers</v>
      </c>
    </row>
    <row r="485" spans="1:7" x14ac:dyDescent="0.25">
      <c r="A485" s="5">
        <v>540</v>
      </c>
      <c r="B485" s="8" t="str">
        <f>VLOOKUP(A485,'Sets data'!$A$3:$C$9972,3,FALSE)</f>
        <v>Legacy of Karth</v>
      </c>
      <c r="C485" s="8" t="str">
        <f>VLOOKUP(A485,'Sets data'!$A$3:$C$9972,2,FALSE)</f>
        <v>Erbe des Karth</v>
      </c>
    </row>
    <row r="486" spans="1:7" x14ac:dyDescent="0.25">
      <c r="A486" s="5">
        <v>541</v>
      </c>
      <c r="B486" s="8" t="str">
        <f>VLOOKUP(A486,'Sets data'!$A$3:$C$9972,3,FALSE)</f>
        <v>Aetherial Ascension</v>
      </c>
      <c r="C486" s="8" t="str">
        <f>VLOOKUP(A486,'Sets data'!$A$3:$C$9972,2,FALSE)</f>
        <v>Ätherischer Aufstieg</v>
      </c>
    </row>
    <row r="487" spans="1:7" x14ac:dyDescent="0.25">
      <c r="A487" s="5">
        <v>542</v>
      </c>
      <c r="B487" s="8" t="str">
        <f>VLOOKUP(A487,'Sets data'!$A$3:$C$9972,3,FALSE)</f>
        <v>Hex Siphon</v>
      </c>
      <c r="C487" s="8" t="str">
        <f>VLOOKUP(A487,'Sets data'!$A$3:$C$9972,2,FALSE)</f>
        <v>Fluchsiphon</v>
      </c>
    </row>
    <row r="488" spans="1:7" x14ac:dyDescent="0.25">
      <c r="A488" s="5">
        <v>543</v>
      </c>
      <c r="B488" s="8" t="str">
        <f>VLOOKUP(A488,'Sets data'!$A$3:$C$9972,3,FALSE)</f>
        <v>Pestilent Host</v>
      </c>
      <c r="C488" s="8" t="str">
        <f>VLOOKUP(A488,'Sets data'!$A$3:$C$9972,2,FALSE)</f>
        <v>Pestilenter Wirt</v>
      </c>
    </row>
    <row r="489" spans="1:7" x14ac:dyDescent="0.25">
      <c r="A489" s="5">
        <v>544</v>
      </c>
      <c r="B489" s="8" t="str">
        <f>VLOOKUP(A489,'Sets data'!$A$3:$C$9972,3,FALSE)</f>
        <v>Explosive Rebuke</v>
      </c>
      <c r="C489" s="8" t="str">
        <f>VLOOKUP(A489,'Sets data'!$A$3:$C$9972,2,FALSE)</f>
        <v>Explosiver Tadel</v>
      </c>
    </row>
    <row r="490" spans="1:7" x14ac:dyDescent="0.25">
      <c r="A490" s="5">
        <v>557</v>
      </c>
      <c r="B490" s="8" t="str">
        <f>VLOOKUP(A490,'Sets data'!$A$3:$C$9972,3,FALSE)</f>
        <v>Executioner\'s Blade</v>
      </c>
      <c r="C490" s="8" t="str">
        <f>VLOOKUP(A490,'Sets data'!$A$3:$C$9972,2,FALSE)</f>
        <v>Henkersklinge</v>
      </c>
    </row>
    <row r="491" spans="1:7" ht="105" x14ac:dyDescent="0.25">
      <c r="A491" s="5">
        <v>558</v>
      </c>
      <c r="B491" s="8" t="str">
        <f>VLOOKUP(A491,'Sets data'!$A$3:$C$9972,3,FALSE)</f>
        <v>Void Bash</v>
      </c>
      <c r="C491" s="8" t="str">
        <f>VLOOKUP(A491,'Sets data'!$A$3:$C$9972,2,FALSE)</f>
        <v>LeerenWucht</v>
      </c>
      <c r="D491" s="23" t="s">
        <v>2313</v>
      </c>
      <c r="G491" s="71"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data'!$A$3:$C$9972,3,FALSE)</f>
        <v>Frenzied Momentum</v>
      </c>
      <c r="C492" s="8" t="str">
        <f>VLOOKUP(A492,'Sets data'!$A$3:$C$9972,2,FALSE)</f>
        <v>Tobendes Momentum</v>
      </c>
    </row>
    <row r="493" spans="1:7" x14ac:dyDescent="0.25">
      <c r="A493" s="5">
        <v>560</v>
      </c>
      <c r="B493" s="8" t="str">
        <f>VLOOKUP(A493,'Sets data'!$A$3:$C$9972,3,FALSE)</f>
        <v>Point-Blank Snipe</v>
      </c>
      <c r="C493" s="8" t="str">
        <f>VLOOKUP(A493,'Sets data'!$A$3:$C$9972,2,FALSE)</f>
        <v>Volltreffer</v>
      </c>
    </row>
    <row r="494" spans="1:7" ht="105" x14ac:dyDescent="0.25">
      <c r="A494" s="5">
        <v>561</v>
      </c>
      <c r="B494" s="8" t="str">
        <f>VLOOKUP(A494,'Sets data'!$A$3:$C$9972,3,FALSE)</f>
        <v>Wrath of Elements</v>
      </c>
      <c r="C494" s="8" t="str">
        <f>VLOOKUP(A494,'Sets data'!$A$3:$C$9972,2,FALSE)</f>
        <v>Zorn der Elemente</v>
      </c>
      <c r="D494" s="23" t="s">
        <v>2312</v>
      </c>
      <c r="G494" s="71"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data'!$A$3:$C$9972,3,FALSE)</f>
        <v>Force Overflow</v>
      </c>
      <c r="C495" s="8" t="str">
        <f>VLOOKUP(A495,'Sets data'!$A$3:$C$9972,2,FALSE)</f>
        <v>Machtüberschuss</v>
      </c>
      <c r="D495" s="23" t="s">
        <v>2311</v>
      </c>
      <c r="G495" s="71"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data'!$A$3:$C$9972,3,FALSE)</f>
        <v>Perfected Executioner\'s Blade</v>
      </c>
      <c r="C496" s="8" t="str">
        <f>VLOOKUP(A496,'Sets data'!$A$3:$C$9972,2,FALSE)</f>
        <v>Perfektionierte Klinge des Henkers</v>
      </c>
    </row>
    <row r="497" spans="1:7" ht="105" x14ac:dyDescent="0.25">
      <c r="A497" s="5">
        <v>564</v>
      </c>
      <c r="B497" s="8" t="str">
        <f>VLOOKUP(A497,'Sets data'!$A$3:$C$9972,3,FALSE)</f>
        <v>Perfected Void Bash</v>
      </c>
      <c r="C497" s="8" t="str">
        <f>VLOOKUP(A497,'Sets data'!$A$3:$C$9972,2,FALSE)</f>
        <v>Perfektionierte Leerenwucht</v>
      </c>
      <c r="D497" s="23" t="s">
        <v>2313</v>
      </c>
      <c r="G497" s="71"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data'!$A$3:$C$9972,3,FALSE)</f>
        <v>Perfected Frenzied Momentum</v>
      </c>
      <c r="C498" s="8" t="str">
        <f>VLOOKUP(A498,'Sets data'!$A$3:$C$9972,2,FALSE)</f>
        <v>Perfektioniertes tobendes Momentum</v>
      </c>
    </row>
    <row r="499" spans="1:7" x14ac:dyDescent="0.25">
      <c r="A499" s="5">
        <v>566</v>
      </c>
      <c r="B499" s="8" t="str">
        <f>VLOOKUP(A499,'Sets data'!$A$3:$C$9972,3,FALSE)</f>
        <v>Perfected Point-Blank Snipe</v>
      </c>
      <c r="C499" s="8" t="str">
        <f>VLOOKUP(A499,'Sets data'!$A$3:$C$9972,2,FALSE)</f>
        <v>Perfektionierter Volltreffer</v>
      </c>
    </row>
    <row r="500" spans="1:7" ht="105" x14ac:dyDescent="0.25">
      <c r="A500" s="5">
        <v>567</v>
      </c>
      <c r="B500" s="8" t="str">
        <f>VLOOKUP(A500,'Sets data'!$A$3:$C$9972,3,FALSE)</f>
        <v>Perfected Wrath of Elements</v>
      </c>
      <c r="C500" s="8" t="str">
        <f>VLOOKUP(A500,'Sets data'!$A$3:$C$9972,2,FALSE)</f>
        <v>Perfektionierter Zorn der Elemente</v>
      </c>
      <c r="D500" s="23" t="s">
        <v>2312</v>
      </c>
      <c r="G500" s="71"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data'!$A$3:$C$9972,3,FALSE)</f>
        <v>Perfected Force Overflow</v>
      </c>
      <c r="C501" s="8" t="str">
        <f>VLOOKUP(A501,'Sets data'!$A$3:$C$9972,2,FALSE)</f>
        <v>Perfektionierter Machtüberschuss</v>
      </c>
      <c r="D501" s="23" t="s">
        <v>2311</v>
      </c>
      <c r="G501" s="71"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data'!$A$3:$C$9972,3,FALSE)</f>
        <v>Ring of the Pale Order</v>
      </c>
      <c r="C502" s="8" t="str">
        <f>VLOOKUP(A502,'Sets data'!$A$3:$C$9972,2,FALSE)</f>
        <v>Ring des Fahlen Ordens</v>
      </c>
    </row>
    <row r="503" spans="1:7" x14ac:dyDescent="0.25">
      <c r="A503" s="5">
        <v>576</v>
      </c>
      <c r="B503" s="8" t="str">
        <f>VLOOKUP(A503,'Sets data'!$A$3:$C$9972,3,FALSE)</f>
        <v>Pearls of Ehlnofey</v>
      </c>
      <c r="C503" s="8" t="str">
        <f>VLOOKUP(A503,'Sets data'!$A$3:$C$9972,2,FALSE)</f>
        <v>Perlen der Ehlnofey</v>
      </c>
    </row>
    <row r="504" spans="1:7" x14ac:dyDescent="0.25">
      <c r="A504" s="78">
        <v>569</v>
      </c>
      <c r="B504" s="8" t="str">
        <f>VLOOKUP(A504,'Sets data'!$A$3:$C$9972,3,FALSE)</f>
        <v>True-Sworn Fury </v>
      </c>
      <c r="C504" s="8" t="str">
        <f>VLOOKUP(A504,'Sets data'!$A$3:$C$9972,2,FALSE)</f>
        <v>Wahrgeschworenen-Raserei</v>
      </c>
    </row>
    <row r="505" spans="1:7" x14ac:dyDescent="0.25">
      <c r="A505" s="78">
        <v>570</v>
      </c>
      <c r="B505" s="8" t="str">
        <f>VLOOKUP(A505,'Sets data'!$A$3:$C$9972,3,FALSE)</f>
        <v>Kinras’s Wrath</v>
      </c>
      <c r="C505" s="8" t="str">
        <f>VLOOKUP(A505,'Sets data'!$A$3:$C$9972,2,FALSE)</f>
        <v>Kinra's Zorn</v>
      </c>
    </row>
    <row r="506" spans="1:7" x14ac:dyDescent="0.25">
      <c r="A506" s="78">
        <v>571</v>
      </c>
      <c r="B506" s="8" t="str">
        <f>VLOOKUP(A506,'Sets data'!$A$3:$C$9972,3,FALSE)</f>
        <v>Drake’s Rush</v>
      </c>
      <c r="C506" s="8" t="str">
        <f>VLOOKUP(A506,'Sets data'!$A$3:$C$9972,2,FALSE)</f>
        <v>Dracheneile</v>
      </c>
    </row>
    <row r="507" spans="1:7" x14ac:dyDescent="0.25">
      <c r="A507" s="78">
        <v>572</v>
      </c>
      <c r="B507" s="8" t="str">
        <f>VLOOKUP(A507,'Sets data'!$A$3:$C$9972,3,FALSE)</f>
        <v>Unleashed Ritualist</v>
      </c>
      <c r="C507" s="8" t="str">
        <f>VLOOKUP(A507,'Sets data'!$A$3:$C$9972,2,FALSE)</f>
        <v>Entfesselter Ritualist</v>
      </c>
    </row>
    <row r="508" spans="1:7" x14ac:dyDescent="0.25">
      <c r="A508" s="78">
        <v>573</v>
      </c>
      <c r="B508" s="8" t="str">
        <f>VLOOKUP(A508,'Sets data'!$A$3:$C$9972,3,FALSE)</f>
        <v>Dagon’s Dominion</v>
      </c>
      <c r="C508" s="8" t="str">
        <f>VLOOKUP(A508,'Sets data'!$A$3:$C$9972,2,FALSE)</f>
        <v>Dagons Herrschaft</v>
      </c>
    </row>
    <row r="509" spans="1:7" x14ac:dyDescent="0.25">
      <c r="A509" s="78">
        <v>574</v>
      </c>
      <c r="B509" s="8" t="str">
        <f>VLOOKUP(A509,'Sets data'!$A$3:$C$9972,3,FALSE)</f>
        <v>Foolkiller’s Ward</v>
      </c>
      <c r="C509" s="8" t="str">
        <f>VLOOKUP(A509,'Sets data'!$A$3:$C$9972,2,FALSE)</f>
        <v>Schutz des Narrentöters</v>
      </c>
    </row>
    <row r="510" spans="1:7" x14ac:dyDescent="0.25">
      <c r="A510" s="78">
        <v>577</v>
      </c>
      <c r="B510" s="8" t="str">
        <f>VLOOKUP(A510,'Sets data'!$A$3:$C$9972,3,FALSE)</f>
        <v>Encrati\’s Behemoth</v>
      </c>
      <c r="C510" s="8" t="str">
        <f>VLOOKUP(A510,'Sets data'!$A$3:$C$9972,2,FALSE)</f>
        <v>Encrati\'s Behemoth</v>
      </c>
    </row>
    <row r="511" spans="1:7" x14ac:dyDescent="0.25">
      <c r="A511" s="78">
        <v>578</v>
      </c>
      <c r="B511" s="8" t="str">
        <f>VLOOKUP(A511,'Sets data'!$A$3:$C$9972,3,FALSE)</f>
        <v>Baron Zaudrus</v>
      </c>
      <c r="C511" s="8" t="str">
        <f>VLOOKUP(A511,'Sets data'!$A$3:$C$9972,2,FALSE)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9"/>
  <sheetViews>
    <sheetView workbookViewId="0">
      <pane ySplit="2" topLeftCell="A13" activePane="bottomLeft" state="frozen"/>
      <selection pane="bottomLeft" activeCell="C28" sqref="C28"/>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05" customFormat="1" x14ac:dyDescent="0.25">
      <c r="A1" s="103" t="s">
        <v>1759</v>
      </c>
      <c r="B1" s="104"/>
      <c r="C1" s="104"/>
      <c r="D1" s="104"/>
      <c r="E1" s="104"/>
      <c r="F1" s="104"/>
      <c r="G1" s="104"/>
      <c r="H1" s="104"/>
      <c r="I1" s="104"/>
      <c r="J1" s="104"/>
      <c r="K1" s="104"/>
      <c r="L1" s="104"/>
    </row>
    <row r="2" spans="1:15" ht="30" x14ac:dyDescent="0.25">
      <c r="A2" s="3" t="s">
        <v>91</v>
      </c>
      <c r="B2" s="1" t="s">
        <v>1477</v>
      </c>
      <c r="C2" s="1" t="s">
        <v>75</v>
      </c>
      <c r="D2" s="3" t="s">
        <v>92</v>
      </c>
      <c r="E2" s="1" t="s">
        <v>93</v>
      </c>
      <c r="F2" s="3" t="s">
        <v>1487</v>
      </c>
      <c r="G2" s="26" t="s">
        <v>1488</v>
      </c>
      <c r="H2" s="26" t="s">
        <v>1489</v>
      </c>
      <c r="I2" s="3" t="s">
        <v>1548</v>
      </c>
      <c r="J2" s="31" t="s">
        <v>1554</v>
      </c>
      <c r="K2" s="26" t="s">
        <v>1549</v>
      </c>
      <c r="L2" s="26" t="s">
        <v>1550</v>
      </c>
      <c r="M2" s="26" t="s">
        <v>2205</v>
      </c>
      <c r="N2" s="26" t="s">
        <v>2209</v>
      </c>
      <c r="O2" s="26" t="s">
        <v>2210</v>
      </c>
    </row>
    <row r="3" spans="1:15" x14ac:dyDescent="0.25">
      <c r="A3" s="3">
        <v>0</v>
      </c>
      <c r="B3" s="50" t="s">
        <v>1701</v>
      </c>
      <c r="C3" s="50" t="s">
        <v>1716</v>
      </c>
      <c r="D3" s="8">
        <v>1</v>
      </c>
      <c r="E3" t="s">
        <v>96</v>
      </c>
      <c r="F3" s="51" t="s">
        <v>1490</v>
      </c>
      <c r="G3" t="s">
        <v>1714</v>
      </c>
      <c r="H3">
        <v>1</v>
      </c>
      <c r="I3" s="52" t="s">
        <v>1606</v>
      </c>
      <c r="J3">
        <v>1</v>
      </c>
      <c r="K3" t="s">
        <v>1708</v>
      </c>
      <c r="L3" t="s">
        <v>1717</v>
      </c>
      <c r="M3">
        <v>1</v>
      </c>
      <c r="N3" t="s">
        <v>2208</v>
      </c>
      <c r="O3" t="s">
        <v>2219</v>
      </c>
    </row>
    <row r="4" spans="1:15" x14ac:dyDescent="0.25">
      <c r="A4" s="3">
        <v>0</v>
      </c>
      <c r="B4" t="s">
        <v>1462</v>
      </c>
      <c r="C4" s="1" t="s">
        <v>90</v>
      </c>
      <c r="D4" s="8">
        <v>2</v>
      </c>
      <c r="E4" t="s">
        <v>95</v>
      </c>
      <c r="F4" s="8" t="s">
        <v>1491</v>
      </c>
      <c r="G4" t="s">
        <v>1352</v>
      </c>
      <c r="H4">
        <v>1</v>
      </c>
      <c r="I4" s="3" t="s">
        <v>1562</v>
      </c>
      <c r="J4">
        <v>1</v>
      </c>
      <c r="K4" t="s">
        <v>1563</v>
      </c>
      <c r="L4" t="s">
        <v>1564</v>
      </c>
      <c r="M4">
        <v>2</v>
      </c>
      <c r="N4" t="s">
        <v>2211</v>
      </c>
      <c r="O4" t="s">
        <v>2218</v>
      </c>
    </row>
    <row r="5" spans="1:15" x14ac:dyDescent="0.25">
      <c r="A5" s="3">
        <v>1</v>
      </c>
      <c r="B5" t="s">
        <v>1463</v>
      </c>
      <c r="C5" s="2" t="s">
        <v>39</v>
      </c>
      <c r="D5" s="8">
        <v>3</v>
      </c>
      <c r="E5" t="s">
        <v>94</v>
      </c>
      <c r="F5" s="8" t="s">
        <v>1492</v>
      </c>
      <c r="G5" t="s">
        <v>1439</v>
      </c>
      <c r="H5">
        <v>2</v>
      </c>
      <c r="I5" s="3" t="s">
        <v>1553</v>
      </c>
      <c r="J5">
        <v>2</v>
      </c>
      <c r="K5" t="s">
        <v>1558</v>
      </c>
      <c r="L5" t="s">
        <v>1561</v>
      </c>
      <c r="M5">
        <v>4</v>
      </c>
      <c r="N5" t="s">
        <v>2220</v>
      </c>
      <c r="O5" t="s">
        <v>2221</v>
      </c>
    </row>
    <row r="6" spans="1:15" x14ac:dyDescent="0.25">
      <c r="A6" s="3">
        <v>2</v>
      </c>
      <c r="B6" t="s">
        <v>1464</v>
      </c>
      <c r="C6" t="s">
        <v>734</v>
      </c>
      <c r="F6" s="8" t="s">
        <v>1493</v>
      </c>
      <c r="G6" t="s">
        <v>1363</v>
      </c>
      <c r="H6">
        <v>3</v>
      </c>
      <c r="I6" s="3" t="s">
        <v>1552</v>
      </c>
      <c r="J6">
        <v>3</v>
      </c>
      <c r="K6" t="s">
        <v>1556</v>
      </c>
      <c r="L6" t="s">
        <v>1559</v>
      </c>
      <c r="M6">
        <v>5</v>
      </c>
      <c r="N6" t="s">
        <v>2222</v>
      </c>
      <c r="O6" t="s">
        <v>2223</v>
      </c>
    </row>
    <row r="7" spans="1:15" x14ac:dyDescent="0.25">
      <c r="A7" s="3">
        <v>3</v>
      </c>
      <c r="B7" t="s">
        <v>1465</v>
      </c>
      <c r="C7" t="s">
        <v>76</v>
      </c>
      <c r="F7" s="8" t="s">
        <v>1494</v>
      </c>
      <c r="G7" t="s">
        <v>131</v>
      </c>
      <c r="H7">
        <v>4</v>
      </c>
      <c r="I7" s="3" t="s">
        <v>1555</v>
      </c>
      <c r="J7">
        <v>4</v>
      </c>
      <c r="K7" t="s">
        <v>1557</v>
      </c>
      <c r="L7" t="s">
        <v>1560</v>
      </c>
    </row>
    <row r="8" spans="1:15" x14ac:dyDescent="0.25">
      <c r="A8" s="3">
        <v>4</v>
      </c>
      <c r="B8" t="s">
        <v>1466</v>
      </c>
      <c r="C8" t="s">
        <v>77</v>
      </c>
      <c r="F8" s="8" t="s">
        <v>1495</v>
      </c>
      <c r="G8" t="s">
        <v>1503</v>
      </c>
      <c r="H8">
        <v>5</v>
      </c>
      <c r="I8" s="3" t="s">
        <v>1577</v>
      </c>
      <c r="J8">
        <v>5</v>
      </c>
      <c r="K8" t="s">
        <v>1380</v>
      </c>
      <c r="L8" t="s">
        <v>1578</v>
      </c>
    </row>
    <row r="9" spans="1:15" x14ac:dyDescent="0.25">
      <c r="A9" s="3">
        <v>5</v>
      </c>
      <c r="B9" t="s">
        <v>1467</v>
      </c>
      <c r="C9" s="4" t="s">
        <v>38</v>
      </c>
      <c r="F9" s="8" t="s">
        <v>1496</v>
      </c>
      <c r="G9" t="s">
        <v>1370</v>
      </c>
      <c r="H9">
        <v>6</v>
      </c>
      <c r="I9" s="3" t="s">
        <v>1565</v>
      </c>
      <c r="J9">
        <v>6</v>
      </c>
      <c r="K9" t="s">
        <v>1637</v>
      </c>
      <c r="L9" t="s">
        <v>1638</v>
      </c>
      <c r="M9">
        <v>99</v>
      </c>
      <c r="N9" t="s">
        <v>2216</v>
      </c>
      <c r="O9" t="s">
        <v>2217</v>
      </c>
    </row>
    <row r="10" spans="1:15" x14ac:dyDescent="0.25">
      <c r="A10" s="3">
        <v>6</v>
      </c>
      <c r="B10" t="s">
        <v>1468</v>
      </c>
      <c r="C10" t="s">
        <v>735</v>
      </c>
      <c r="F10" s="8" t="s">
        <v>1497</v>
      </c>
      <c r="G10" t="s">
        <v>39</v>
      </c>
      <c r="H10">
        <v>7</v>
      </c>
      <c r="I10" s="3" t="s">
        <v>1581</v>
      </c>
      <c r="J10">
        <v>7</v>
      </c>
      <c r="K10" s="34" t="s">
        <v>1587</v>
      </c>
      <c r="L10" s="34" t="s">
        <v>1590</v>
      </c>
    </row>
    <row r="11" spans="1:15" x14ac:dyDescent="0.25">
      <c r="A11" s="3">
        <v>7</v>
      </c>
      <c r="B11" t="s">
        <v>1469</v>
      </c>
      <c r="C11" t="s">
        <v>36</v>
      </c>
      <c r="F11" s="8" t="s">
        <v>1498</v>
      </c>
      <c r="G11" t="s">
        <v>1371</v>
      </c>
      <c r="H11">
        <v>8</v>
      </c>
      <c r="I11" s="3" t="s">
        <v>1582</v>
      </c>
      <c r="J11">
        <v>8</v>
      </c>
      <c r="K11" s="34" t="s">
        <v>1585</v>
      </c>
      <c r="L11" t="s">
        <v>1588</v>
      </c>
    </row>
    <row r="12" spans="1:15" x14ac:dyDescent="0.25">
      <c r="A12" s="3">
        <v>8</v>
      </c>
      <c r="B12" t="s">
        <v>1470</v>
      </c>
      <c r="C12" t="s">
        <v>78</v>
      </c>
      <c r="F12" s="8" t="s">
        <v>1499</v>
      </c>
      <c r="G12" t="s">
        <v>1362</v>
      </c>
      <c r="H12">
        <v>9</v>
      </c>
      <c r="I12" s="3" t="s">
        <v>1583</v>
      </c>
      <c r="J12">
        <v>9</v>
      </c>
      <c r="K12" s="34" t="s">
        <v>1586</v>
      </c>
      <c r="L12" t="s">
        <v>1589</v>
      </c>
    </row>
    <row r="13" spans="1:15" ht="105" x14ac:dyDescent="0.25">
      <c r="A13" s="3">
        <v>9</v>
      </c>
      <c r="B13" t="s">
        <v>1471</v>
      </c>
      <c r="C13" t="s">
        <v>37</v>
      </c>
      <c r="F13" s="8" t="s">
        <v>1501</v>
      </c>
      <c r="G13" t="s">
        <v>1504</v>
      </c>
      <c r="H13">
        <v>10</v>
      </c>
      <c r="I13" s="3" t="s">
        <v>1584</v>
      </c>
      <c r="J13">
        <v>10</v>
      </c>
      <c r="K13" s="35" t="s">
        <v>1591</v>
      </c>
      <c r="L13" s="23" t="s">
        <v>1592</v>
      </c>
    </row>
    <row r="14" spans="1:15" x14ac:dyDescent="0.25">
      <c r="A14" s="3">
        <v>10</v>
      </c>
      <c r="B14" t="s">
        <v>1472</v>
      </c>
      <c r="C14" t="s">
        <v>79</v>
      </c>
      <c r="F14" s="8" t="s">
        <v>1500</v>
      </c>
      <c r="G14" t="s">
        <v>1369</v>
      </c>
      <c r="H14">
        <v>11</v>
      </c>
      <c r="I14" s="3" t="s">
        <v>1597</v>
      </c>
      <c r="J14">
        <v>11</v>
      </c>
      <c r="K14" s="34" t="s">
        <v>1598</v>
      </c>
      <c r="L14" t="s">
        <v>1607</v>
      </c>
    </row>
    <row r="15" spans="1:15" x14ac:dyDescent="0.25">
      <c r="A15" s="3">
        <v>11</v>
      </c>
      <c r="B15" t="s">
        <v>1473</v>
      </c>
      <c r="C15" t="s">
        <v>35</v>
      </c>
      <c r="F15" s="8" t="s">
        <v>1712</v>
      </c>
      <c r="G15" t="s">
        <v>1713</v>
      </c>
      <c r="H15">
        <v>12</v>
      </c>
      <c r="I15" s="3" t="s">
        <v>1599</v>
      </c>
      <c r="J15">
        <v>12</v>
      </c>
      <c r="K15" s="34" t="s">
        <v>1600</v>
      </c>
      <c r="L15" t="s">
        <v>1601</v>
      </c>
    </row>
    <row r="16" spans="1:15" x14ac:dyDescent="0.25">
      <c r="A16" s="3">
        <v>12</v>
      </c>
      <c r="B16" t="s">
        <v>1474</v>
      </c>
      <c r="C16" t="s">
        <v>80</v>
      </c>
      <c r="F16" s="54" t="s">
        <v>1502</v>
      </c>
      <c r="G16" t="s">
        <v>1715</v>
      </c>
      <c r="H16">
        <v>13</v>
      </c>
      <c r="I16" s="3" t="s">
        <v>1602</v>
      </c>
      <c r="J16">
        <v>13</v>
      </c>
      <c r="K16" s="34" t="s">
        <v>1603</v>
      </c>
      <c r="L16" t="s">
        <v>1604</v>
      </c>
    </row>
    <row r="17" spans="1:12" x14ac:dyDescent="0.25">
      <c r="A17" s="3">
        <v>13</v>
      </c>
      <c r="B17" t="s">
        <v>1475</v>
      </c>
      <c r="C17" t="s">
        <v>40</v>
      </c>
      <c r="H17">
        <v>14</v>
      </c>
      <c r="I17" s="3" t="s">
        <v>1639</v>
      </c>
      <c r="J17">
        <v>14</v>
      </c>
      <c r="K17" s="34" t="s">
        <v>1640</v>
      </c>
      <c r="L17" t="s">
        <v>1641</v>
      </c>
    </row>
    <row r="18" spans="1:12" x14ac:dyDescent="0.25">
      <c r="A18" s="3">
        <v>14</v>
      </c>
      <c r="B18" t="s">
        <v>1476</v>
      </c>
      <c r="C18" t="s">
        <v>736</v>
      </c>
      <c r="H18">
        <v>15</v>
      </c>
      <c r="I18" s="3" t="s">
        <v>1709</v>
      </c>
      <c r="J18">
        <v>15</v>
      </c>
      <c r="K18" s="34" t="s">
        <v>1710</v>
      </c>
      <c r="L18" t="s">
        <v>1711</v>
      </c>
    </row>
    <row r="19" spans="1:12" x14ac:dyDescent="0.25">
      <c r="A19" s="3">
        <v>15</v>
      </c>
      <c r="B19" t="s">
        <v>1530</v>
      </c>
      <c r="C19" t="s">
        <v>1508</v>
      </c>
      <c r="H19">
        <v>16</v>
      </c>
      <c r="I19" s="3" t="s">
        <v>2578</v>
      </c>
      <c r="J19">
        <v>16</v>
      </c>
      <c r="K19" s="34" t="s">
        <v>2579</v>
      </c>
      <c r="L19" t="s">
        <v>2580</v>
      </c>
    </row>
    <row r="20" spans="1:12" x14ac:dyDescent="0.25">
      <c r="A20" s="3">
        <v>16</v>
      </c>
      <c r="B20" t="s">
        <v>1507</v>
      </c>
      <c r="C20" t="s">
        <v>1509</v>
      </c>
      <c r="H20">
        <v>16</v>
      </c>
      <c r="I20" s="53" t="s">
        <v>1605</v>
      </c>
      <c r="J20">
        <v>16</v>
      </c>
      <c r="K20" t="s">
        <v>1835</v>
      </c>
      <c r="L20" t="s">
        <v>1718</v>
      </c>
    </row>
    <row r="21" spans="1:12" x14ac:dyDescent="0.25">
      <c r="A21" s="3">
        <v>17</v>
      </c>
      <c r="B21" t="s">
        <v>1671</v>
      </c>
      <c r="C21" t="s">
        <v>1672</v>
      </c>
    </row>
    <row r="22" spans="1:12" x14ac:dyDescent="0.25">
      <c r="A22" s="3">
        <v>18</v>
      </c>
      <c r="B22" t="s">
        <v>1635</v>
      </c>
      <c r="C22" t="s">
        <v>1636</v>
      </c>
    </row>
    <row r="23" spans="1:12" x14ac:dyDescent="0.25">
      <c r="A23" s="3">
        <v>19</v>
      </c>
      <c r="B23" t="s">
        <v>1833</v>
      </c>
      <c r="C23" t="s">
        <v>1834</v>
      </c>
    </row>
    <row r="24" spans="1:12" x14ac:dyDescent="0.25">
      <c r="A24" s="3">
        <v>20</v>
      </c>
      <c r="B24" t="s">
        <v>2203</v>
      </c>
      <c r="C24" t="s">
        <v>2204</v>
      </c>
    </row>
    <row r="25" spans="1:12" x14ac:dyDescent="0.25">
      <c r="A25" s="3">
        <v>21</v>
      </c>
      <c r="B25" t="s">
        <v>2431</v>
      </c>
      <c r="C25" t="s">
        <v>2432</v>
      </c>
    </row>
    <row r="26" spans="1:12" x14ac:dyDescent="0.25">
      <c r="A26" s="3">
        <v>22</v>
      </c>
      <c r="B26" t="s">
        <v>2429</v>
      </c>
      <c r="C26" t="s">
        <v>2430</v>
      </c>
    </row>
    <row r="27" spans="1:12" x14ac:dyDescent="0.25">
      <c r="A27" s="3">
        <v>23</v>
      </c>
      <c r="B27" t="s">
        <v>2581</v>
      </c>
      <c r="C27" t="s">
        <v>2582</v>
      </c>
    </row>
    <row r="28" spans="1:12" x14ac:dyDescent="0.25">
      <c r="A28" s="3">
        <v>24</v>
      </c>
      <c r="B28" t="s">
        <v>2710</v>
      </c>
      <c r="C28" t="s">
        <v>2492</v>
      </c>
    </row>
    <row r="29" spans="1:12" x14ac:dyDescent="0.25">
      <c r="A29" s="3">
        <v>24</v>
      </c>
      <c r="B29" s="49" t="s">
        <v>1702</v>
      </c>
      <c r="C29" s="49" t="s">
        <v>2464</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2021-10-24T15:39:49Z</dcterms:modified>
</cp:coreProperties>
</file>